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slicers/slicer2.xml" ContentType="application/vnd.ms-excel.slicer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slicers/slicer3.xml" ContentType="application/vnd.ms-excel.slicer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marce\Downloads\"/>
    </mc:Choice>
  </mc:AlternateContent>
  <xr:revisionPtr revIDLastSave="0" documentId="8_{D70C1216-78B1-43AC-AA07-B390085E9586}" xr6:coauthVersionLast="47" xr6:coauthVersionMax="47" xr10:uidLastSave="{00000000-0000-0000-0000-000000000000}"/>
  <bookViews>
    <workbookView xWindow="-120" yWindow="-120" windowWidth="20730" windowHeight="11040" firstSheet="1" activeTab="2" xr2:uid="{00000000-000D-0000-FFFF-FFFF00000000}"/>
  </bookViews>
  <sheets>
    <sheet name="Data Tables" sheetId="1" r:id="rId1"/>
    <sheet name="Pivô" sheetId="8" r:id="rId2"/>
    <sheet name="Vendas" sheetId="10" r:id="rId3"/>
    <sheet name="Mapas" sheetId="9" r:id="rId4"/>
    <sheet name="Fontes de Renda" sheetId="2" r:id="rId5"/>
  </sheets>
  <definedNames>
    <definedName name="SegmentaçãodeDados_Year">#N/A</definedName>
    <definedName name="SegmentaçãodeDados_Year1">#N/A</definedName>
    <definedName name="SegmentaçãodeDados_Year2">#N/A</definedName>
  </definedNames>
  <calcPr calcId="191029"/>
  <pivotCaches>
    <pivotCache cacheId="0" r:id="rId6"/>
    <pivotCache cacheId="1" r:id="rId7"/>
    <pivotCache cacheId="8" r:id="rId8"/>
  </pivotCaches>
  <extLst>
    <ext xmlns:x14="http://schemas.microsoft.com/office/spreadsheetml/2009/9/main" uri="{BBE1A952-AA13-448e-AADC-164F8A28A991}">
      <x14:slicerCaches>
        <x14:slicerCache r:id="rId9"/>
        <x14:slicerCache r:id="rId10"/>
        <x14:slicerCache r:id="rId1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P46" i="8" l="1"/>
  <c r="DJ38" i="8"/>
  <c r="DJ37" i="8"/>
  <c r="DI32" i="8"/>
  <c r="DI31" i="8"/>
  <c r="DH21" i="8"/>
  <c r="DH22" i="8"/>
  <c r="DI38" i="8"/>
  <c r="DI37" i="8"/>
  <c r="DH32" i="8"/>
  <c r="DH38" i="8"/>
  <c r="DH37" i="8"/>
  <c r="DG21" i="8"/>
  <c r="DG32" i="8"/>
  <c r="DG31" i="8"/>
  <c r="DH31" i="8"/>
  <c r="DG22" i="8"/>
  <c r="DF22" i="8"/>
  <c r="DF21" i="8"/>
  <c r="DT26" i="8"/>
  <c r="DT25" i="8"/>
  <c r="DQ26" i="8"/>
  <c r="DP26" i="8"/>
  <c r="DU19" i="8"/>
  <c r="AI13" i="8"/>
  <c r="AJ13" i="8"/>
  <c r="AH40" i="8"/>
  <c r="AG40" i="8"/>
  <c r="AC40" i="8"/>
  <c r="AC41" i="8"/>
  <c r="AC42" i="8"/>
  <c r="AC43" i="8"/>
  <c r="AC44" i="8"/>
  <c r="AD40" i="8"/>
  <c r="AD41" i="8"/>
  <c r="AD42" i="8"/>
  <c r="AD43" i="8"/>
  <c r="AD44" i="8"/>
  <c r="AD39" i="8"/>
  <c r="AC39" i="8"/>
  <c r="AK25" i="8"/>
  <c r="AK26" i="8"/>
  <c r="AK27" i="8"/>
  <c r="AK28" i="8"/>
  <c r="AK29" i="8"/>
  <c r="AK24" i="8"/>
  <c r="AJ25" i="8"/>
  <c r="AJ26" i="8"/>
  <c r="AJ27" i="8"/>
  <c r="AJ28" i="8"/>
  <c r="AJ29" i="8"/>
  <c r="AJ24" i="8"/>
  <c r="AG24" i="8"/>
  <c r="AG14" i="8" s="1"/>
  <c r="Y24" i="8"/>
  <c r="Y25" i="8"/>
  <c r="Y26" i="8"/>
  <c r="Y27" i="8"/>
  <c r="Y28" i="8"/>
  <c r="Y29" i="8"/>
  <c r="Y30" i="8"/>
  <c r="Y31" i="8"/>
  <c r="Y32" i="8"/>
  <c r="Y33" i="8"/>
  <c r="Y34" i="8"/>
  <c r="Y35" i="8"/>
  <c r="Y36" i="8"/>
  <c r="Y37" i="8"/>
  <c r="Y38" i="8"/>
  <c r="Y39" i="8"/>
  <c r="Y40" i="8"/>
  <c r="Y41" i="8"/>
  <c r="Y42" i="8"/>
  <c r="Y43" i="8"/>
  <c r="Y23" i="8"/>
  <c r="X24" i="8"/>
  <c r="X25" i="8"/>
  <c r="X26" i="8"/>
  <c r="X27" i="8"/>
  <c r="X28" i="8"/>
  <c r="X29" i="8"/>
  <c r="X30" i="8"/>
  <c r="X31" i="8"/>
  <c r="X32" i="8"/>
  <c r="X33" i="8"/>
  <c r="X34" i="8"/>
  <c r="X35" i="8"/>
  <c r="X36" i="8"/>
  <c r="X37" i="8"/>
  <c r="X38" i="8"/>
  <c r="X39" i="8"/>
  <c r="X40" i="8"/>
  <c r="X41" i="8"/>
  <c r="X42" i="8"/>
  <c r="X43" i="8"/>
  <c r="X23" i="8"/>
  <c r="G21" i="8"/>
  <c r="P11" i="8"/>
  <c r="O11" i="8"/>
  <c r="L11" i="8"/>
  <c r="P10" i="8"/>
  <c r="O10" i="8"/>
  <c r="L10" i="8"/>
  <c r="P9" i="8"/>
  <c r="O9" i="8"/>
  <c r="L9" i="8"/>
  <c r="P8" i="8"/>
  <c r="O8" i="8"/>
  <c r="L8" i="8"/>
  <c r="P7" i="8"/>
  <c r="O7" i="8"/>
  <c r="L7" i="8"/>
  <c r="P6" i="8"/>
  <c r="O6" i="8"/>
  <c r="L6" i="8"/>
  <c r="DP45" i="8"/>
  <c r="DP44" i="8"/>
  <c r="DP43" i="8"/>
  <c r="DT19" i="8"/>
  <c r="J16" i="8"/>
  <c r="Q17" i="8"/>
  <c r="H33" i="8"/>
  <c r="H34" i="8"/>
  <c r="I33" i="8"/>
  <c r="I34" i="8"/>
  <c r="AG35" i="8"/>
  <c r="DQ25" i="8" l="1"/>
  <c r="AF14" i="8"/>
  <c r="AJ14" i="8"/>
  <c r="AI14" i="8"/>
  <c r="AH14" i="8"/>
  <c r="AJ36" i="8"/>
  <c r="AF35" i="8"/>
  <c r="AI36" i="8" s="1"/>
  <c r="N7" i="8"/>
  <c r="N8" i="8"/>
  <c r="K16" i="8"/>
  <c r="N9" i="8"/>
  <c r="M10" i="8"/>
  <c r="N6" i="8"/>
  <c r="M8" i="8"/>
  <c r="M7" i="8"/>
  <c r="N11" i="8"/>
  <c r="N10" i="8"/>
  <c r="M9" i="8"/>
  <c r="M6" i="8"/>
  <c r="M11" i="8"/>
</calcChain>
</file>

<file path=xl/sharedStrings.xml><?xml version="1.0" encoding="utf-8"?>
<sst xmlns="http://schemas.openxmlformats.org/spreadsheetml/2006/main" count="28771" uniqueCount="121">
  <si>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</si>
  <si>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</si>
  <si>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</si>
  <si>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</si>
  <si>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</si>
  <si>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</si>
  <si>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</si>
  <si>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</si>
  <si>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</si>
  <si>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</si>
  <si>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</si>
  <si>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</si>
  <si>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Usage fees</t>
  </si>
  <si>
    <t>Renting</t>
  </si>
  <si>
    <t>Licensing</t>
  </si>
  <si>
    <t>Advertising</t>
  </si>
  <si>
    <t>Year</t>
  </si>
  <si>
    <t>Month</t>
  </si>
  <si>
    <t>Income sources</t>
  </si>
  <si>
    <t>Income Breakdowns</t>
  </si>
  <si>
    <t>Counts</t>
  </si>
  <si>
    <t>Income</t>
  </si>
  <si>
    <t>Target Income</t>
  </si>
  <si>
    <t>Youtube Channel</t>
  </si>
  <si>
    <t>Google Ad</t>
  </si>
  <si>
    <t>Company Website</t>
  </si>
  <si>
    <t>Facebook Page</t>
  </si>
  <si>
    <t>Television Ad</t>
  </si>
  <si>
    <t xml:space="preserve">New </t>
  </si>
  <si>
    <t>Renewal</t>
  </si>
  <si>
    <t>Prime</t>
  </si>
  <si>
    <t>Premium</t>
  </si>
  <si>
    <t>Asset sale</t>
  </si>
  <si>
    <t>Offices</t>
  </si>
  <si>
    <t>Lands</t>
  </si>
  <si>
    <t>Equipments</t>
  </si>
  <si>
    <t>Software Metered License</t>
  </si>
  <si>
    <t>Floating License</t>
  </si>
  <si>
    <t>Subscription</t>
  </si>
  <si>
    <t>operating profit</t>
  </si>
  <si>
    <t>B2B</t>
  </si>
  <si>
    <t>Marketing Strategies</t>
  </si>
  <si>
    <t>B2C</t>
  </si>
  <si>
    <t>Rótulos de Linha</t>
  </si>
  <si>
    <t>Total Geral</t>
  </si>
  <si>
    <t>Soma de Income</t>
  </si>
  <si>
    <t>Soma de Income2</t>
  </si>
  <si>
    <t>X</t>
  </si>
  <si>
    <t>Y</t>
  </si>
  <si>
    <t>Soma</t>
  </si>
  <si>
    <t>Coluna1</t>
  </si>
  <si>
    <t>Max</t>
  </si>
  <si>
    <t>Sem max</t>
  </si>
  <si>
    <t>Venda de ativos</t>
  </si>
  <si>
    <t>Aluguel</t>
  </si>
  <si>
    <t>Assinatura</t>
  </si>
  <si>
    <t>Taxas de uso</t>
  </si>
  <si>
    <t>Publicidade</t>
  </si>
  <si>
    <t>Licenciamento</t>
  </si>
  <si>
    <t>Soma de Target Income</t>
  </si>
  <si>
    <t>Renda</t>
  </si>
  <si>
    <t>Alvo</t>
  </si>
  <si>
    <t>Contagem</t>
  </si>
  <si>
    <t>Contagem %</t>
  </si>
  <si>
    <t>ࢠ•••</t>
  </si>
  <si>
    <t>Média por mês</t>
  </si>
  <si>
    <t>Soma de operating profit</t>
  </si>
  <si>
    <t>Total de lucros operacionais</t>
  </si>
  <si>
    <t>Country</t>
  </si>
  <si>
    <t>Amount</t>
  </si>
  <si>
    <t>Target</t>
  </si>
  <si>
    <t>Egypt</t>
  </si>
  <si>
    <t>USA</t>
  </si>
  <si>
    <t>Russia</t>
  </si>
  <si>
    <t>United Kingdom</t>
  </si>
  <si>
    <t>Brazil</t>
  </si>
  <si>
    <t>Canada</t>
  </si>
  <si>
    <t>Soma de Amount</t>
  </si>
  <si>
    <t>Soma de Amount2</t>
  </si>
  <si>
    <t>Mapas</t>
  </si>
  <si>
    <t>Soma de Target</t>
  </si>
  <si>
    <t>Porcentagem</t>
  </si>
  <si>
    <t>Resto da Porcentagem</t>
  </si>
  <si>
    <t>Maior pais</t>
  </si>
  <si>
    <t>Não-Maior pais</t>
  </si>
  <si>
    <t>Impostos sobre a folha de pagamento</t>
  </si>
  <si>
    <t>Impostos totais</t>
  </si>
  <si>
    <t>Impostos sobre propriedade</t>
  </si>
  <si>
    <t>5.7</t>
  </si>
  <si>
    <t>Impostos sobre consumo</t>
  </si>
  <si>
    <t>Restante</t>
  </si>
  <si>
    <t>Order Number</t>
  </si>
  <si>
    <t>POS</t>
  </si>
  <si>
    <t>Payment Method</t>
  </si>
  <si>
    <t>Assembly Stage</t>
  </si>
  <si>
    <t>Registration Status</t>
  </si>
  <si>
    <t>Sale Status</t>
  </si>
  <si>
    <t>Delivery Type</t>
  </si>
  <si>
    <t>AD01-9361</t>
  </si>
  <si>
    <t>Website</t>
  </si>
  <si>
    <t>Credit Card</t>
  </si>
  <si>
    <t>Order assembled</t>
  </si>
  <si>
    <t>Register Customer info</t>
  </si>
  <si>
    <t>Paid</t>
  </si>
  <si>
    <t>Shipment</t>
  </si>
  <si>
    <t>AD01-9362</t>
  </si>
  <si>
    <t>Download</t>
  </si>
  <si>
    <t>AD01-9364</t>
  </si>
  <si>
    <t>AD01-9363</t>
  </si>
  <si>
    <t>AD01-9365</t>
  </si>
  <si>
    <t>Non-Registered Customer info</t>
  </si>
  <si>
    <t>Branches</t>
  </si>
  <si>
    <t>Refunded</t>
  </si>
  <si>
    <t>Cash on Delivery</t>
  </si>
  <si>
    <t>Cancelld</t>
  </si>
  <si>
    <t xml:space="preserve">Branch </t>
  </si>
  <si>
    <t>labels</t>
  </si>
  <si>
    <t>Contagem de POS</t>
  </si>
  <si>
    <t>Contagem de Payment Method</t>
  </si>
  <si>
    <t>Contagem de Registration Status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</si>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</sst>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44" formatCode="_-&quot;R$&quot;\ * #,##0.00_-;\-&quot;R$&quot;\ * #,##0.00_-;_-&quot;R$&quot;\ * &quot;-&quot;??_-;_-@_-"/>
    <numFmt numFmtId="164" formatCode="_(* #,##0.00_);_(* \(#,##0.00\);_(* &quot;-&quot;??_);_(@_)"/>
    <numFmt numFmtId="165" formatCode="_(* #,##0_);_(* \(#,##0\);_(* &quot;-&quot;??_);_(@_)"/>
    <numFmt numFmtId="169" formatCode="&quot;R$&quot;\ #,##0"/>
    <numFmt numFmtId="170" formatCode="_(* #,##0.000_);_(* \(#,##0.000\);_(* &quot;-&quot;??_);_(@_)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Arial"/>
      <family val="2"/>
    </font>
    <font>
      <sz val="8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0"/>
      <name val="Arial"/>
      <family val="2"/>
    </font>
    <font>
      <sz val="11"/>
      <color theme="1"/>
      <name val="Arial"/>
      <family val="2"/>
    </font>
    <font>
      <sz val="11"/>
      <color theme="6" tint="-0.249977111117893"/>
      <name val="Arial"/>
      <family val="2"/>
    </font>
    <font>
      <sz val="11"/>
      <color rgb="FF39FF14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theme="1"/>
      <name val="Calibri"/>
      <scheme val="minor"/>
    </font>
    <font>
      <sz val="11"/>
      <color theme="0"/>
      <name val="Arial"/>
    </font>
    <font>
      <sz val="11"/>
      <color theme="1"/>
      <name val="Arial"/>
    </font>
  </fonts>
  <fills count="13">
    <fill>
      <patternFill patternType="none"/>
    </fill>
    <fill>
      <patternFill patternType="gray125"/>
    </fill>
    <fill>
      <patternFill patternType="solid">
        <fgColor rgb="FF5A2BCB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CC0E62"/>
        <bgColor indexed="64"/>
      </patternFill>
    </fill>
    <fill>
      <patternFill patternType="solid">
        <fgColor rgb="FF100D83"/>
        <bgColor indexed="64"/>
      </patternFill>
    </fill>
    <fill>
      <patternFill patternType="solid">
        <fgColor rgb="FF25225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rgb="FF39FF14"/>
        <bgColor indexed="64"/>
      </patternFill>
    </fill>
    <fill>
      <patternFill patternType="solid">
        <fgColor rgb="FF00FFFF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</borders>
  <cellStyleXfs count="5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3" fillId="0" borderId="0"/>
  </cellStyleXfs>
  <cellXfs count="6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horizontal="left"/>
    </xf>
    <xf numFmtId="165" fontId="0" fillId="0" borderId="0" xfId="0" applyNumberFormat="1" applyFont="1" applyBorder="1"/>
    <xf numFmtId="165" fontId="0" fillId="0" borderId="0" xfId="0" applyNumberFormat="1" applyFont="1" applyBorder="1" applyAlignment="1">
      <alignment horizontal="center" vertical="center"/>
    </xf>
    <xf numFmtId="0" fontId="0" fillId="0" borderId="0" xfId="0" applyFont="1" applyBorder="1" applyAlignment="1">
      <alignment horizontal="left" vertical="center"/>
    </xf>
    <xf numFmtId="165" fontId="0" fillId="0" borderId="0" xfId="1" applyNumberFormat="1" applyFont="1" applyFill="1" applyBorder="1" applyAlignment="1">
      <alignment horizontal="center" vertical="center"/>
    </xf>
    <xf numFmtId="165" fontId="0" fillId="0" borderId="0" xfId="1" applyNumberFormat="1" applyFont="1" applyFill="1" applyBorder="1"/>
    <xf numFmtId="0" fontId="2" fillId="2" borderId="0" xfId="0" applyFont="1" applyFill="1" applyBorder="1" applyAlignment="1">
      <alignment horizontal="center" vertical="center"/>
    </xf>
    <xf numFmtId="0" fontId="0" fillId="3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4" fillId="3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4" fontId="4" fillId="3" borderId="0" xfId="0" applyNumberFormat="1" applyFont="1" applyFill="1" applyAlignment="1">
      <alignment horizontal="center" vertical="center"/>
    </xf>
    <xf numFmtId="3" fontId="0" fillId="0" borderId="0" xfId="0" applyNumberFormat="1"/>
    <xf numFmtId="3" fontId="4" fillId="3" borderId="0" xfId="0" applyNumberFormat="1" applyFont="1" applyFill="1" applyAlignment="1">
      <alignment horizontal="center" vertical="center"/>
    </xf>
    <xf numFmtId="3" fontId="5" fillId="3" borderId="1" xfId="0" applyNumberFormat="1" applyFont="1" applyFill="1" applyBorder="1" applyAlignment="1">
      <alignment horizontal="center" vertical="center"/>
    </xf>
    <xf numFmtId="9" fontId="0" fillId="0" borderId="0" xfId="2" applyFont="1"/>
    <xf numFmtId="9" fontId="0" fillId="0" borderId="0" xfId="0" applyNumberFormat="1"/>
    <xf numFmtId="0" fontId="6" fillId="4" borderId="2" xfId="0" applyFont="1" applyFill="1" applyBorder="1"/>
    <xf numFmtId="10" fontId="0" fillId="0" borderId="0" xfId="0" applyNumberFormat="1"/>
    <xf numFmtId="10" fontId="0" fillId="0" borderId="0" xfId="2" applyNumberFormat="1" applyFont="1"/>
    <xf numFmtId="0" fontId="7" fillId="3" borderId="0" xfId="0" applyFont="1" applyFill="1"/>
    <xf numFmtId="0" fontId="0" fillId="0" borderId="0" xfId="0" applyAlignment="1">
      <alignment horizontal="left" indent="1"/>
    </xf>
    <xf numFmtId="0" fontId="6" fillId="0" borderId="2" xfId="0" applyFont="1" applyBorder="1" applyAlignment="1">
      <alignment horizontal="left"/>
    </xf>
    <xf numFmtId="0" fontId="0" fillId="0" borderId="0" xfId="0"/>
    <xf numFmtId="0" fontId="8" fillId="5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9" fillId="0" borderId="0" xfId="0" applyFont="1" applyAlignment="1">
      <alignment horizontal="center" vertical="center"/>
    </xf>
    <xf numFmtId="1" fontId="10" fillId="0" borderId="0" xfId="0" applyNumberFormat="1" applyFont="1" applyAlignment="1">
      <alignment horizontal="center" vertical="center"/>
    </xf>
    <xf numFmtId="1" fontId="9" fillId="0" borderId="0" xfId="0" applyNumberFormat="1" applyFont="1" applyAlignment="1">
      <alignment horizontal="center" vertical="center"/>
    </xf>
    <xf numFmtId="0" fontId="4" fillId="6" borderId="0" xfId="0" applyFont="1" applyFill="1"/>
    <xf numFmtId="0" fontId="4" fillId="3" borderId="0" xfId="0" applyFont="1" applyFill="1" applyAlignment="1">
      <alignment horizontal="left"/>
    </xf>
    <xf numFmtId="3" fontId="4" fillId="3" borderId="0" xfId="0" applyNumberFormat="1" applyFont="1" applyFill="1"/>
    <xf numFmtId="10" fontId="4" fillId="3" borderId="0" xfId="0" applyNumberFormat="1" applyFont="1" applyFill="1"/>
    <xf numFmtId="44" fontId="0" fillId="0" borderId="0" xfId="3" applyFont="1"/>
    <xf numFmtId="10" fontId="4" fillId="3" borderId="0" xfId="2" applyNumberFormat="1" applyFont="1" applyFill="1" applyAlignment="1">
      <alignment horizontal="center"/>
    </xf>
    <xf numFmtId="0" fontId="4" fillId="3" borderId="0" xfId="0" applyFont="1" applyFill="1" applyAlignment="1">
      <alignment horizontal="center"/>
    </xf>
    <xf numFmtId="0" fontId="4" fillId="3" borderId="0" xfId="0" applyNumberFormat="1" applyFont="1" applyFill="1"/>
    <xf numFmtId="0" fontId="6" fillId="4" borderId="2" xfId="0" applyFont="1" applyFill="1" applyBorder="1" applyAlignment="1">
      <alignment horizontal="center"/>
    </xf>
    <xf numFmtId="0" fontId="0" fillId="7" borderId="0" xfId="0" applyFill="1"/>
    <xf numFmtId="169" fontId="4" fillId="3" borderId="0" xfId="2" applyNumberFormat="1" applyFont="1" applyFill="1" applyAlignment="1">
      <alignment horizontal="center"/>
    </xf>
    <xf numFmtId="0" fontId="11" fillId="8" borderId="0" xfId="0" applyFont="1" applyFill="1" applyAlignment="1">
      <alignment horizontal="center"/>
    </xf>
    <xf numFmtId="0" fontId="12" fillId="0" borderId="0" xfId="0" applyFont="1" applyAlignment="1">
      <alignment horizontal="center"/>
    </xf>
    <xf numFmtId="2" fontId="0" fillId="0" borderId="0" xfId="0" applyNumberFormat="1"/>
    <xf numFmtId="0" fontId="4" fillId="8" borderId="0" xfId="0" applyFont="1" applyFill="1" applyAlignment="1">
      <alignment horizontal="center"/>
    </xf>
    <xf numFmtId="10" fontId="4" fillId="8" borderId="0" xfId="2" applyNumberFormat="1" applyFont="1" applyFill="1" applyAlignment="1">
      <alignment horizontal="center"/>
    </xf>
    <xf numFmtId="169" fontId="4" fillId="8" borderId="0" xfId="2" applyNumberFormat="1" applyFont="1" applyFill="1" applyAlignment="1">
      <alignment horizontal="center"/>
    </xf>
    <xf numFmtId="0" fontId="6" fillId="9" borderId="2" xfId="0" applyFont="1" applyFill="1" applyBorder="1"/>
    <xf numFmtId="9" fontId="4" fillId="3" borderId="0" xfId="2" applyFont="1" applyFill="1" applyAlignment="1">
      <alignment horizontal="center"/>
    </xf>
    <xf numFmtId="170" fontId="4" fillId="3" borderId="0" xfId="1" applyNumberFormat="1" applyFont="1" applyFill="1" applyAlignment="1">
      <alignment horizontal="center"/>
    </xf>
    <xf numFmtId="9" fontId="0" fillId="0" borderId="0" xfId="2" applyFont="1" applyAlignment="1">
      <alignment horizontal="center"/>
    </xf>
    <xf numFmtId="0" fontId="14" fillId="10" borderId="0" xfId="4" applyFont="1" applyFill="1" applyBorder="1" applyAlignment="1">
      <alignment horizontal="center" vertical="center"/>
    </xf>
    <xf numFmtId="0" fontId="15" fillId="0" borderId="0" xfId="4" applyFont="1" applyAlignment="1">
      <alignment horizontal="center" vertical="center"/>
    </xf>
    <xf numFmtId="0" fontId="0" fillId="11" borderId="0" xfId="0" applyFill="1"/>
    <xf numFmtId="0" fontId="0" fillId="11" borderId="0" xfId="0" applyFill="1" applyAlignment="1">
      <alignment horizontal="center"/>
    </xf>
    <xf numFmtId="1" fontId="0" fillId="0" borderId="0" xfId="2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0" fontId="0" fillId="12" borderId="0" xfId="0" applyFill="1"/>
    <xf numFmtId="0" fontId="4" fillId="12" borderId="0" xfId="0" applyFont="1" applyFill="1"/>
  </cellXfs>
  <cellStyles count="5">
    <cellStyle name="Moeda" xfId="3" builtinId="4"/>
    <cellStyle name="Normal" xfId="0" builtinId="0"/>
    <cellStyle name="Normal 2" xfId="4" xr:uid="{95FD9F7F-7FEF-493A-BC02-18BFF95E2040}"/>
    <cellStyle name="Porcentagem" xfId="2" builtinId="5"/>
    <cellStyle name="Vírgula" xfId="1" builtinId="3"/>
  </cellStyles>
  <dxfs count="58">
    <dxf>
      <fill>
        <patternFill patternType="solid">
          <fgColor rgb="FFD9E2F3"/>
          <bgColor rgb="FFD9E2F3"/>
        </patternFill>
      </fill>
    </dxf>
    <dxf>
      <fill>
        <patternFill patternType="solid">
          <fgColor rgb="FFECECEC"/>
          <bgColor rgb="FFECECEC"/>
        </patternFill>
      </fill>
    </dxf>
    <dxf>
      <fill>
        <patternFill patternType="solid">
          <fgColor theme="0"/>
          <bgColor theme="0"/>
        </patternFill>
      </fill>
    </dxf>
    <dxf>
      <numFmt numFmtId="3" formatCode="#,##0"/>
    </dxf>
    <dxf>
      <fill>
        <patternFill patternType="solid">
          <bgColor theme="1"/>
        </patternFill>
      </fill>
    </dxf>
    <dxf>
      <fill>
        <patternFill patternType="solid">
          <bgColor theme="1"/>
        </patternFill>
      </fill>
    </dxf>
    <dxf>
      <fill>
        <patternFill patternType="solid">
          <bgColor theme="1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1"/>
        </patternFill>
      </fill>
    </dxf>
    <dxf>
      <fill>
        <patternFill patternType="solid">
          <bgColor theme="1"/>
        </patternFill>
      </fill>
    </dxf>
    <dxf>
      <font>
        <color theme="0"/>
      </font>
    </dxf>
    <dxf>
      <font>
        <color theme="0"/>
      </font>
    </dxf>
    <dxf>
      <numFmt numFmtId="14" formatCode="0.00%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0" formatCode="General"/>
    </dxf>
    <dxf>
      <numFmt numFmtId="3" formatCode="#,##0"/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border outline="0">
        <top style="thin">
          <color theme="6"/>
        </top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theme="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rial"/>
        <family val="2"/>
        <scheme val="none"/>
      </font>
      <fill>
        <patternFill patternType="solid">
          <fgColor indexed="64"/>
          <bgColor rgb="FF5A2BCB"/>
        </patternFill>
      </fill>
      <alignment horizontal="center" vertical="center" textRotation="0" wrapText="0" indent="0" justifyLastLine="0" shrinkToFit="0" readingOrder="0"/>
    </dxf>
    <dxf>
      <font>
        <b/>
        <color theme="1"/>
      </font>
      <fill>
        <patternFill patternType="solid">
          <fgColor auto="1"/>
          <bgColor theme="3" tint="-0.24994659260841701"/>
        </patternFill>
      </fill>
      <border diagonalUp="0" diagonalDown="0">
        <left/>
        <right/>
        <top/>
        <bottom/>
        <vertical/>
        <horizontal/>
      </border>
    </dxf>
    <dxf>
      <font>
        <color theme="1"/>
      </font>
      <fill>
        <patternFill patternType="solid">
          <fgColor auto="1"/>
          <bgColor theme="1"/>
        </patternFill>
      </fill>
      <border diagonalUp="0" diagonalDown="0">
        <left/>
        <right/>
        <top/>
        <bottom/>
        <vertical/>
        <horizontal/>
      </border>
    </dxf>
    <dxf>
      <border>
        <top style="thin">
          <color theme="6" tint="0.79998168889431442"/>
        </top>
        <bottom style="thin">
          <color theme="6" tint="0.79998168889431442"/>
        </bottom>
      </border>
    </dxf>
    <dxf>
      <border>
        <top style="thin">
          <color theme="6" tint="0.79998168889431442"/>
        </top>
        <bottom style="thin">
          <color theme="6" tint="0.79998168889431442"/>
        </bottom>
      </border>
    </dxf>
    <dxf>
      <fill>
        <patternFill patternType="solid">
          <fgColor theme="6" tint="0.79998168889431442"/>
          <bgColor theme="6" tint="0.79998168889431442"/>
        </patternFill>
      </fill>
      <border>
        <bottom style="thin">
          <color theme="6"/>
        </bottom>
      </border>
    </dxf>
    <dxf>
      <font>
        <color theme="0"/>
      </font>
      <fill>
        <patternFill patternType="solid">
          <fgColor theme="6" tint="0.39997558519241921"/>
          <bgColor theme="6" tint="0.39997558519241921"/>
        </patternFill>
      </fill>
      <border>
        <bottom style="thin">
          <color theme="6" tint="0.79998168889431442"/>
        </bottom>
        <horizontal style="thin">
          <color theme="6" tint="0.39997558519241921"/>
        </horizontal>
      </border>
    </dxf>
    <dxf>
      <border>
        <bottom style="thin">
          <color theme="6" tint="0.59999389629810485"/>
        </bottom>
      </border>
    </dxf>
    <dxf>
      <font>
        <b/>
        <color theme="1"/>
      </font>
      <fill>
        <patternFill patternType="solid">
          <fgColor theme="0" tint="-0.14999847407452621"/>
          <bgColor theme="0" tint="-0.14999847407452621"/>
        </patternFill>
      </fill>
    </dxf>
    <dxf>
      <font>
        <b/>
        <color theme="0"/>
      </font>
      <fill>
        <patternFill patternType="solid">
          <fgColor theme="6" tint="0.39997558519241921"/>
          <bgColor theme="6" tint="0.39997558519241921"/>
        </patternFill>
      </fill>
    </dxf>
    <dxf>
      <font>
        <b/>
        <color theme="0"/>
      </font>
    </dxf>
    <dxf>
      <border>
        <left style="thin">
          <color theme="6" tint="-0.249977111117893"/>
        </left>
        <right style="thin">
          <color theme="6" tint="-0.249977111117893"/>
        </right>
      </border>
    </dxf>
    <dxf>
      <border>
        <top style="thin">
          <color theme="6" tint="-0.249977111117893"/>
        </top>
        <bottom style="thin">
          <color theme="6" tint="-0.249977111117893"/>
        </bottom>
        <horizontal style="thin">
          <color theme="6" tint="-0.249977111117893"/>
        </horizontal>
      </border>
    </dxf>
    <dxf>
      <font>
        <b/>
        <color theme="1"/>
      </font>
      <border>
        <top style="double">
          <color theme="6" tint="-0.249977111117893"/>
        </top>
      </border>
    </dxf>
    <dxf>
      <font>
        <color theme="0"/>
      </font>
      <fill>
        <patternFill patternType="solid">
          <fgColor rgb="FF8989BC"/>
          <bgColor theme="6" tint="-0.249977111117893"/>
        </patternFill>
      </fill>
      <border>
        <horizontal style="thin">
          <color theme="6" tint="-0.249977111117893"/>
        </horizontal>
      </border>
    </dxf>
    <dxf>
      <font>
        <color theme="1"/>
      </font>
      <border>
        <horizontal style="thin">
          <color theme="6" tint="0.79998168889431442"/>
        </horizontal>
      </border>
    </dxf>
  </dxfs>
  <tableStyles count="3" defaultTableStyle="TableStyleMedium2" defaultPivotStyle="PivotStyleLight16">
    <tableStyle name="PivotStyleMedium4 2" table="0" count="13" xr9:uid="{FB926C91-FE76-4EA3-9571-7594AA2C6406}">
      <tableStyleElement type="wholeTable" dxfId="57"/>
      <tableStyleElement type="headerRow" dxfId="56"/>
      <tableStyleElement type="totalRow" dxfId="55"/>
      <tableStyleElement type="firstRowStripe" dxfId="54"/>
      <tableStyleElement type="firstColumnStripe" dxfId="53"/>
      <tableStyleElement type="firstHeaderCell" dxfId="52"/>
      <tableStyleElement type="firstSubtotalRow" dxfId="51"/>
      <tableStyleElement type="secondSubtotalRow" dxfId="50"/>
      <tableStyleElement type="firstColumnSubheading" dxfId="49"/>
      <tableStyleElement type="firstRowSubheading" dxfId="48"/>
      <tableStyleElement type="secondRowSubheading" dxfId="47"/>
      <tableStyleElement type="pageFieldLabels" dxfId="46"/>
      <tableStyleElement type="pageFieldValues" dxfId="45"/>
    </tableStyle>
    <tableStyle name="SlicerStyleDark3 2" pivot="0" table="0" count="10" xr9:uid="{121FABF3-A958-D640-8CBA-0DEC14FEA7B5}">
      <tableStyleElement type="wholeTable" dxfId="44"/>
      <tableStyleElement type="headerRow" dxfId="43"/>
    </tableStyle>
    <tableStyle name="Data Tables-style" pivot="0" count="3" xr9:uid="{1B3CFAA5-59C2-4F7D-A7B0-7426A8A17A09}">
      <tableStyleElement type="headerRow" dxfId="2"/>
      <tableStyleElement type="firstRowStripe" dxfId="1"/>
      <tableStyleElement type="secondRowStripe" dxfId="0"/>
    </tableStyle>
  </tableStyles>
  <colors>
    <mruColors>
      <color rgb="FF00FFFF"/>
      <color rgb="FF39FF14"/>
      <color rgb="FF0A3D91"/>
      <color rgb="FF9B00FF"/>
      <color rgb="FF252253"/>
      <color rgb="FFFF6F00"/>
      <color rgb="FF100D83"/>
      <color rgb="FFDD115E"/>
      <color rgb="FF000000"/>
      <color rgb="FFFF0000"/>
    </mruColors>
  </color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b val="0"/>
            <i val="0"/>
            <sz val="10"/>
            <color rgb="FF0B1231"/>
            <name val="Avenir Next LT Pro"/>
            <family val="2"/>
            <scheme val="none"/>
          </font>
          <fill>
            <patternFill patternType="solid">
              <fgColor auto="1"/>
              <bgColor theme="0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b val="0"/>
            <i val="0"/>
            <sz val="10"/>
            <color rgb="FF0B1231"/>
            <name val="Athiti Light"/>
            <charset val="222"/>
            <scheme val="none"/>
          </font>
          <fill>
            <patternFill patternType="solid">
              <fgColor auto="1"/>
              <bgColor theme="0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theme="6" tint="-0.249977111117893"/>
          </font>
          <fill>
            <patternFill patternType="solid">
              <fgColor theme="6" tint="0.59999389629810485"/>
              <bgColor theme="6" tint="0.59999389629810485"/>
            </patternFill>
          </fill>
          <border>
            <left style="thin">
              <color theme="6" tint="0.59999389629810485"/>
            </left>
            <right style="thin">
              <color theme="6" tint="0.59999389629810485"/>
            </right>
            <top style="thin">
              <color theme="6" tint="0.59999389629810485"/>
            </top>
            <bottom style="thin">
              <color theme="6" tint="0.59999389629810485"/>
            </bottom>
            <vertical/>
            <horizontal/>
          </border>
        </dxf>
        <dxf>
          <font>
            <b val="0"/>
            <i val="0"/>
            <sz val="10"/>
            <color rgb="FF0B1231"/>
            <name val="Avenir Next LT Pro"/>
            <family val="2"/>
            <scheme val="none"/>
          </font>
          <fill>
            <patternFill patternType="solid">
              <fgColor theme="6"/>
              <bgColor theme="0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959595"/>
          </font>
          <fill>
            <patternFill patternType="solid">
              <fgColor rgb="FFDFDFDF"/>
              <bgColor rgb="FFDFDFDF"/>
            </patternFill>
          </fill>
          <border>
            <left style="thin">
              <color rgb="FFDFDFDF"/>
            </left>
            <right style="thin">
              <color rgb="FFDFDFDF"/>
            </right>
            <top style="thin">
              <color rgb="FFDFDFDF"/>
            </top>
            <bottom style="thin">
              <color rgb="FFDFDFDF"/>
            </bottom>
            <vertical/>
            <horizontal/>
          </border>
        </dxf>
        <dxf>
          <font>
            <b val="0"/>
            <i val="0"/>
            <sz val="10"/>
            <color theme="0"/>
            <name val="Avenir Next LT Pro"/>
            <family val="2"/>
            <scheme val="none"/>
          </font>
          <fill>
            <gradientFill degree="90">
              <stop position="0">
                <color rgb="FF080E26"/>
              </stop>
              <stop position="1">
                <color rgb="FF080E26"/>
              </stop>
            </gradientFill>
          </fill>
          <border diagonalUp="0" diagonalDown="0">
            <left/>
            <right/>
            <top/>
            <bottom/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licerStyleDark3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microsoft.com/office/2007/relationships/slicerCache" Target="slicerCaches/slicerCache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spPr>
            <a:gradFill>
              <a:gsLst>
                <a:gs pos="20000">
                  <a:srgbClr val="00FFFF"/>
                </a:gs>
                <a:gs pos="63000">
                  <a:srgbClr val="39FF14"/>
                </a:gs>
              </a:gsLst>
              <a:lin ang="16200000" scaled="1"/>
            </a:gradFill>
            <a:ln w="88900"/>
          </c:spPr>
          <c:dPt>
            <c:idx val="0"/>
            <c:bubble3D val="0"/>
            <c:spPr>
              <a:gradFill>
                <a:gsLst>
                  <a:gs pos="20000">
                    <a:srgbClr val="00FFFF"/>
                  </a:gs>
                  <a:gs pos="63000">
                    <a:srgbClr val="39FF14"/>
                  </a:gs>
                </a:gsLst>
                <a:lin ang="16200000" scaled="1"/>
              </a:gradFill>
              <a:ln w="889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96F-444B-8541-BDA5DBE4A731}"/>
              </c:ext>
            </c:extLst>
          </c:dPt>
          <c:dPt>
            <c:idx val="1"/>
            <c:bubble3D val="0"/>
            <c:spPr>
              <a:gradFill>
                <a:gsLst>
                  <a:gs pos="20000">
                    <a:srgbClr val="00FFFF"/>
                  </a:gs>
                  <a:gs pos="63000">
                    <a:srgbClr val="39FF14"/>
                  </a:gs>
                </a:gsLst>
                <a:lin ang="16200000" scaled="1"/>
              </a:gradFill>
              <a:ln w="889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96F-444B-8541-BDA5DBE4A731}"/>
              </c:ext>
            </c:extLst>
          </c:dPt>
          <c:dPt>
            <c:idx val="2"/>
            <c:bubble3D val="0"/>
            <c:spPr>
              <a:gradFill>
                <a:gsLst>
                  <a:gs pos="20000">
                    <a:srgbClr val="00FFFF"/>
                  </a:gs>
                  <a:gs pos="63000">
                    <a:srgbClr val="39FF14"/>
                  </a:gs>
                </a:gsLst>
                <a:lin ang="16200000" scaled="1"/>
              </a:gradFill>
              <a:ln w="889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96F-444B-8541-BDA5DBE4A731}"/>
              </c:ext>
            </c:extLst>
          </c:dPt>
          <c:dPt>
            <c:idx val="3"/>
            <c:bubble3D val="0"/>
            <c:spPr>
              <a:gradFill>
                <a:gsLst>
                  <a:gs pos="20000">
                    <a:srgbClr val="00FFFF"/>
                  </a:gs>
                  <a:gs pos="63000">
                    <a:srgbClr val="39FF14"/>
                  </a:gs>
                </a:gsLst>
                <a:lin ang="16200000" scaled="1"/>
              </a:gradFill>
              <a:ln w="889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96F-444B-8541-BDA5DBE4A731}"/>
              </c:ext>
            </c:extLst>
          </c:dPt>
          <c:dPt>
            <c:idx val="4"/>
            <c:bubble3D val="0"/>
            <c:spPr>
              <a:gradFill>
                <a:gsLst>
                  <a:gs pos="20000">
                    <a:srgbClr val="00FFFF"/>
                  </a:gs>
                  <a:gs pos="63000">
                    <a:srgbClr val="39FF14"/>
                  </a:gs>
                </a:gsLst>
                <a:lin ang="16200000" scaled="1"/>
              </a:gradFill>
              <a:ln w="889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196F-444B-8541-BDA5DBE4A731}"/>
              </c:ext>
            </c:extLst>
          </c:dPt>
          <c:dPt>
            <c:idx val="5"/>
            <c:bubble3D val="0"/>
            <c:spPr>
              <a:gradFill>
                <a:gsLst>
                  <a:gs pos="20000">
                    <a:srgbClr val="00FFFF"/>
                  </a:gs>
                  <a:gs pos="63000">
                    <a:srgbClr val="39FF14"/>
                  </a:gs>
                </a:gsLst>
                <a:lin ang="16200000" scaled="1"/>
              </a:gradFill>
              <a:ln w="889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196F-444B-8541-BDA5DBE4A731}"/>
              </c:ext>
            </c:extLst>
          </c:dPt>
          <c:dPt>
            <c:idx val="6"/>
            <c:bubble3D val="0"/>
            <c:spPr>
              <a:gradFill>
                <a:gsLst>
                  <a:gs pos="20000">
                    <a:srgbClr val="00FFFF"/>
                  </a:gs>
                  <a:gs pos="63000">
                    <a:srgbClr val="39FF14"/>
                  </a:gs>
                </a:gsLst>
                <a:lin ang="16200000" scaled="1"/>
              </a:gradFill>
              <a:ln w="889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196F-444B-8541-BDA5DBE4A731}"/>
              </c:ext>
            </c:extLst>
          </c:dPt>
          <c:dPt>
            <c:idx val="7"/>
            <c:bubble3D val="0"/>
            <c:spPr>
              <a:gradFill>
                <a:gsLst>
                  <a:gs pos="20000">
                    <a:srgbClr val="00FFFF"/>
                  </a:gs>
                  <a:gs pos="63000">
                    <a:srgbClr val="39FF14"/>
                  </a:gs>
                </a:gsLst>
                <a:lin ang="16200000" scaled="1"/>
              </a:gradFill>
              <a:ln w="889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196F-444B-8541-BDA5DBE4A731}"/>
              </c:ext>
            </c:extLst>
          </c:dPt>
          <c:dPt>
            <c:idx val="8"/>
            <c:bubble3D val="0"/>
            <c:spPr>
              <a:gradFill>
                <a:gsLst>
                  <a:gs pos="20000">
                    <a:srgbClr val="00FFFF"/>
                  </a:gs>
                  <a:gs pos="63000">
                    <a:srgbClr val="39FF14"/>
                  </a:gs>
                </a:gsLst>
                <a:lin ang="16200000" scaled="1"/>
              </a:gradFill>
              <a:ln w="889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196F-444B-8541-BDA5DBE4A731}"/>
              </c:ext>
            </c:extLst>
          </c:dPt>
          <c:dPt>
            <c:idx val="9"/>
            <c:bubble3D val="0"/>
            <c:spPr>
              <a:gradFill>
                <a:gsLst>
                  <a:gs pos="20000">
                    <a:srgbClr val="00FFFF"/>
                  </a:gs>
                  <a:gs pos="63000">
                    <a:srgbClr val="39FF14"/>
                  </a:gs>
                </a:gsLst>
                <a:lin ang="16200000" scaled="1"/>
              </a:gradFill>
              <a:ln w="889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196F-444B-8541-BDA5DBE4A731}"/>
              </c:ext>
            </c:extLst>
          </c:dPt>
          <c:dPt>
            <c:idx val="10"/>
            <c:bubble3D val="0"/>
            <c:spPr>
              <a:gradFill>
                <a:gsLst>
                  <a:gs pos="20000">
                    <a:srgbClr val="00FFFF"/>
                  </a:gs>
                  <a:gs pos="63000">
                    <a:srgbClr val="39FF14"/>
                  </a:gs>
                </a:gsLst>
                <a:lin ang="16200000" scaled="1"/>
              </a:gradFill>
              <a:ln w="889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196F-444B-8541-BDA5DBE4A731}"/>
              </c:ext>
            </c:extLst>
          </c:dPt>
          <c:dPt>
            <c:idx val="11"/>
            <c:bubble3D val="0"/>
            <c:spPr>
              <a:gradFill>
                <a:gsLst>
                  <a:gs pos="20000">
                    <a:srgbClr val="00FFFF"/>
                  </a:gs>
                  <a:gs pos="63000">
                    <a:srgbClr val="39FF14"/>
                  </a:gs>
                </a:gsLst>
                <a:lin ang="16200000" scaled="1"/>
              </a:gradFill>
              <a:ln w="889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196F-444B-8541-BDA5DBE4A731}"/>
              </c:ext>
            </c:extLst>
          </c:dPt>
          <c:dPt>
            <c:idx val="12"/>
            <c:bubble3D val="0"/>
            <c:spPr>
              <a:gradFill>
                <a:gsLst>
                  <a:gs pos="20000">
                    <a:srgbClr val="00FFFF"/>
                  </a:gs>
                  <a:gs pos="63000">
                    <a:srgbClr val="39FF14"/>
                  </a:gs>
                </a:gsLst>
                <a:lin ang="16200000" scaled="1"/>
              </a:gradFill>
              <a:ln w="889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196F-444B-8541-BDA5DBE4A731}"/>
              </c:ext>
            </c:extLst>
          </c:dPt>
          <c:dPt>
            <c:idx val="13"/>
            <c:bubble3D val="0"/>
            <c:spPr>
              <a:gradFill>
                <a:gsLst>
                  <a:gs pos="20000">
                    <a:srgbClr val="00FFFF"/>
                  </a:gs>
                  <a:gs pos="63000">
                    <a:srgbClr val="39FF14"/>
                  </a:gs>
                </a:gsLst>
                <a:lin ang="16200000" scaled="1"/>
              </a:gradFill>
              <a:ln w="889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196F-444B-8541-BDA5DBE4A731}"/>
              </c:ext>
            </c:extLst>
          </c:dPt>
          <c:dPt>
            <c:idx val="14"/>
            <c:bubble3D val="0"/>
            <c:spPr>
              <a:gradFill>
                <a:gsLst>
                  <a:gs pos="20000">
                    <a:srgbClr val="00FFFF"/>
                  </a:gs>
                  <a:gs pos="63000">
                    <a:srgbClr val="39FF14"/>
                  </a:gs>
                </a:gsLst>
                <a:lin ang="16200000" scaled="1"/>
              </a:gradFill>
              <a:ln w="889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196F-444B-8541-BDA5DBE4A731}"/>
              </c:ext>
            </c:extLst>
          </c:dPt>
          <c:dPt>
            <c:idx val="15"/>
            <c:bubble3D val="0"/>
            <c:spPr>
              <a:gradFill>
                <a:gsLst>
                  <a:gs pos="20000">
                    <a:srgbClr val="00FFFF"/>
                  </a:gs>
                  <a:gs pos="63000">
                    <a:srgbClr val="39FF14"/>
                  </a:gs>
                </a:gsLst>
                <a:lin ang="16200000" scaled="1"/>
              </a:gradFill>
              <a:ln w="889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196F-444B-8541-BDA5DBE4A731}"/>
              </c:ext>
            </c:extLst>
          </c:dPt>
          <c:dPt>
            <c:idx val="16"/>
            <c:bubble3D val="0"/>
            <c:spPr>
              <a:gradFill>
                <a:gsLst>
                  <a:gs pos="20000">
                    <a:srgbClr val="00FFFF"/>
                  </a:gs>
                  <a:gs pos="63000">
                    <a:srgbClr val="39FF14"/>
                  </a:gs>
                </a:gsLst>
                <a:lin ang="16200000" scaled="1"/>
              </a:gradFill>
              <a:ln w="889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196F-444B-8541-BDA5DBE4A731}"/>
              </c:ext>
            </c:extLst>
          </c:dPt>
          <c:dPt>
            <c:idx val="17"/>
            <c:bubble3D val="0"/>
            <c:spPr>
              <a:gradFill>
                <a:gsLst>
                  <a:gs pos="20000">
                    <a:srgbClr val="00FFFF"/>
                  </a:gs>
                  <a:gs pos="63000">
                    <a:srgbClr val="39FF14"/>
                  </a:gs>
                </a:gsLst>
                <a:lin ang="16200000" scaled="1"/>
              </a:gradFill>
              <a:ln w="889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196F-444B-8541-BDA5DBE4A731}"/>
              </c:ext>
            </c:extLst>
          </c:dPt>
          <c:dPt>
            <c:idx val="18"/>
            <c:bubble3D val="0"/>
            <c:spPr>
              <a:gradFill>
                <a:gsLst>
                  <a:gs pos="20000">
                    <a:srgbClr val="00FFFF"/>
                  </a:gs>
                  <a:gs pos="63000">
                    <a:srgbClr val="39FF14"/>
                  </a:gs>
                </a:gsLst>
                <a:lin ang="16200000" scaled="1"/>
              </a:gradFill>
              <a:ln w="889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196F-444B-8541-BDA5DBE4A731}"/>
              </c:ext>
            </c:extLst>
          </c:dPt>
          <c:dPt>
            <c:idx val="19"/>
            <c:bubble3D val="0"/>
            <c:spPr>
              <a:gradFill>
                <a:gsLst>
                  <a:gs pos="20000">
                    <a:srgbClr val="00FFFF"/>
                  </a:gs>
                  <a:gs pos="63000">
                    <a:srgbClr val="39FF14"/>
                  </a:gs>
                </a:gsLst>
                <a:lin ang="16200000" scaled="1"/>
              </a:gradFill>
              <a:ln w="889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196F-444B-8541-BDA5DBE4A731}"/>
              </c:ext>
            </c:extLst>
          </c:dPt>
          <c:dPt>
            <c:idx val="20"/>
            <c:bubble3D val="0"/>
            <c:spPr>
              <a:gradFill>
                <a:gsLst>
                  <a:gs pos="20000">
                    <a:srgbClr val="00FFFF"/>
                  </a:gs>
                  <a:gs pos="63000">
                    <a:srgbClr val="39FF14"/>
                  </a:gs>
                </a:gsLst>
                <a:lin ang="16200000" scaled="1"/>
              </a:gradFill>
              <a:ln w="889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196F-444B-8541-BDA5DBE4A731}"/>
              </c:ext>
            </c:extLst>
          </c:dPt>
          <c:dPt>
            <c:idx val="21"/>
            <c:bubble3D val="0"/>
            <c:spPr>
              <a:gradFill>
                <a:gsLst>
                  <a:gs pos="20000">
                    <a:srgbClr val="00FFFF"/>
                  </a:gs>
                  <a:gs pos="63000">
                    <a:srgbClr val="39FF14"/>
                  </a:gs>
                </a:gsLst>
                <a:lin ang="16200000" scaled="1"/>
              </a:gradFill>
              <a:ln w="889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196F-444B-8541-BDA5DBE4A731}"/>
              </c:ext>
            </c:extLst>
          </c:dPt>
          <c:dPt>
            <c:idx val="22"/>
            <c:bubble3D val="0"/>
            <c:spPr>
              <a:gradFill>
                <a:gsLst>
                  <a:gs pos="20000">
                    <a:srgbClr val="00FFFF"/>
                  </a:gs>
                  <a:gs pos="63000">
                    <a:srgbClr val="39FF14"/>
                  </a:gs>
                </a:gsLst>
                <a:lin ang="16200000" scaled="1"/>
              </a:gradFill>
              <a:ln w="889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196F-444B-8541-BDA5DBE4A731}"/>
              </c:ext>
            </c:extLst>
          </c:dPt>
          <c:dPt>
            <c:idx val="23"/>
            <c:bubble3D val="0"/>
            <c:spPr>
              <a:gradFill>
                <a:gsLst>
                  <a:gs pos="20000">
                    <a:srgbClr val="00FFFF"/>
                  </a:gs>
                  <a:gs pos="63000">
                    <a:srgbClr val="39FF14"/>
                  </a:gs>
                </a:gsLst>
                <a:lin ang="16200000" scaled="1"/>
              </a:gradFill>
              <a:ln w="889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196F-444B-8541-BDA5DBE4A731}"/>
              </c:ext>
            </c:extLst>
          </c:dPt>
          <c:dPt>
            <c:idx val="24"/>
            <c:bubble3D val="0"/>
            <c:spPr>
              <a:gradFill>
                <a:gsLst>
                  <a:gs pos="20000">
                    <a:srgbClr val="00FFFF"/>
                  </a:gs>
                  <a:gs pos="63000">
                    <a:srgbClr val="39FF14"/>
                  </a:gs>
                </a:gsLst>
                <a:lin ang="16200000" scaled="1"/>
              </a:gradFill>
              <a:ln w="889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196F-444B-8541-BDA5DBE4A731}"/>
              </c:ext>
            </c:extLst>
          </c:dPt>
          <c:dPt>
            <c:idx val="25"/>
            <c:bubble3D val="0"/>
            <c:spPr>
              <a:gradFill>
                <a:gsLst>
                  <a:gs pos="20000">
                    <a:srgbClr val="00FFFF"/>
                  </a:gs>
                  <a:gs pos="63000">
                    <a:srgbClr val="39FF14"/>
                  </a:gs>
                </a:gsLst>
                <a:lin ang="16200000" scaled="1"/>
              </a:gradFill>
              <a:ln w="889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196F-444B-8541-BDA5DBE4A731}"/>
              </c:ext>
            </c:extLst>
          </c:dPt>
          <c:dPt>
            <c:idx val="26"/>
            <c:bubble3D val="0"/>
            <c:spPr>
              <a:gradFill>
                <a:gsLst>
                  <a:gs pos="20000">
                    <a:srgbClr val="00FFFF"/>
                  </a:gs>
                  <a:gs pos="63000">
                    <a:srgbClr val="39FF14"/>
                  </a:gs>
                </a:gsLst>
                <a:lin ang="16200000" scaled="1"/>
              </a:gradFill>
              <a:ln w="889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196F-444B-8541-BDA5DBE4A731}"/>
              </c:ext>
            </c:extLst>
          </c:dPt>
          <c:dPt>
            <c:idx val="27"/>
            <c:bubble3D val="0"/>
            <c:spPr>
              <a:gradFill>
                <a:gsLst>
                  <a:gs pos="20000">
                    <a:srgbClr val="00FFFF"/>
                  </a:gs>
                  <a:gs pos="63000">
                    <a:srgbClr val="39FF14"/>
                  </a:gs>
                </a:gsLst>
                <a:lin ang="16200000" scaled="1"/>
              </a:gradFill>
              <a:ln w="889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196F-444B-8541-BDA5DBE4A731}"/>
              </c:ext>
            </c:extLst>
          </c:dPt>
          <c:dPt>
            <c:idx val="28"/>
            <c:bubble3D val="0"/>
            <c:spPr>
              <a:gradFill>
                <a:gsLst>
                  <a:gs pos="20000">
                    <a:srgbClr val="00FFFF"/>
                  </a:gs>
                  <a:gs pos="63000">
                    <a:srgbClr val="39FF14"/>
                  </a:gs>
                </a:gsLst>
                <a:lin ang="16200000" scaled="1"/>
              </a:gradFill>
              <a:ln w="889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196F-444B-8541-BDA5DBE4A731}"/>
              </c:ext>
            </c:extLst>
          </c:dPt>
          <c:dPt>
            <c:idx val="29"/>
            <c:bubble3D val="0"/>
            <c:spPr>
              <a:gradFill>
                <a:gsLst>
                  <a:gs pos="20000">
                    <a:srgbClr val="00FFFF"/>
                  </a:gs>
                  <a:gs pos="63000">
                    <a:srgbClr val="39FF14"/>
                  </a:gs>
                </a:gsLst>
                <a:lin ang="16200000" scaled="1"/>
              </a:gradFill>
              <a:ln w="889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196F-444B-8541-BDA5DBE4A731}"/>
              </c:ext>
            </c:extLst>
          </c:dPt>
          <c:dPt>
            <c:idx val="30"/>
            <c:bubble3D val="0"/>
            <c:spPr>
              <a:gradFill>
                <a:gsLst>
                  <a:gs pos="20000">
                    <a:srgbClr val="00FFFF"/>
                  </a:gs>
                  <a:gs pos="63000">
                    <a:srgbClr val="39FF14"/>
                  </a:gs>
                </a:gsLst>
                <a:lin ang="16200000" scaled="1"/>
              </a:gradFill>
              <a:ln w="889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196F-444B-8541-BDA5DBE4A731}"/>
              </c:ext>
            </c:extLst>
          </c:dPt>
          <c:dPt>
            <c:idx val="31"/>
            <c:bubble3D val="0"/>
            <c:spPr>
              <a:gradFill>
                <a:gsLst>
                  <a:gs pos="20000">
                    <a:srgbClr val="00FFFF"/>
                  </a:gs>
                  <a:gs pos="63000">
                    <a:srgbClr val="39FF14"/>
                  </a:gs>
                </a:gsLst>
                <a:lin ang="16200000" scaled="1"/>
              </a:gradFill>
              <a:ln w="889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196F-444B-8541-BDA5DBE4A731}"/>
              </c:ext>
            </c:extLst>
          </c:dPt>
          <c:dPt>
            <c:idx val="32"/>
            <c:bubble3D val="0"/>
            <c:spPr>
              <a:gradFill>
                <a:gsLst>
                  <a:gs pos="20000">
                    <a:srgbClr val="00FFFF"/>
                  </a:gs>
                  <a:gs pos="63000">
                    <a:srgbClr val="39FF14"/>
                  </a:gs>
                </a:gsLst>
                <a:lin ang="16200000" scaled="1"/>
              </a:gradFill>
              <a:ln w="889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196F-444B-8541-BDA5DBE4A731}"/>
              </c:ext>
            </c:extLst>
          </c:dPt>
          <c:dPt>
            <c:idx val="33"/>
            <c:bubble3D val="0"/>
            <c:spPr>
              <a:gradFill>
                <a:gsLst>
                  <a:gs pos="20000">
                    <a:srgbClr val="00FFFF"/>
                  </a:gs>
                  <a:gs pos="63000">
                    <a:srgbClr val="39FF14"/>
                  </a:gs>
                </a:gsLst>
                <a:lin ang="16200000" scaled="1"/>
              </a:gradFill>
              <a:ln w="889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196F-444B-8541-BDA5DBE4A731}"/>
              </c:ext>
            </c:extLst>
          </c:dPt>
          <c:dPt>
            <c:idx val="34"/>
            <c:bubble3D val="0"/>
            <c:spPr>
              <a:gradFill>
                <a:gsLst>
                  <a:gs pos="20000">
                    <a:srgbClr val="00FFFF"/>
                  </a:gs>
                  <a:gs pos="63000">
                    <a:srgbClr val="39FF14"/>
                  </a:gs>
                </a:gsLst>
                <a:lin ang="16200000" scaled="1"/>
              </a:gradFill>
              <a:ln w="889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196F-444B-8541-BDA5DBE4A731}"/>
              </c:ext>
            </c:extLst>
          </c:dPt>
          <c:dPt>
            <c:idx val="35"/>
            <c:bubble3D val="0"/>
            <c:spPr>
              <a:gradFill>
                <a:gsLst>
                  <a:gs pos="20000">
                    <a:srgbClr val="00FFFF"/>
                  </a:gs>
                  <a:gs pos="63000">
                    <a:srgbClr val="39FF14"/>
                  </a:gs>
                </a:gsLst>
                <a:lin ang="16200000" scaled="1"/>
              </a:gradFill>
              <a:ln w="889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196F-444B-8541-BDA5DBE4A731}"/>
              </c:ext>
            </c:extLst>
          </c:dPt>
          <c:dPt>
            <c:idx val="36"/>
            <c:bubble3D val="0"/>
            <c:spPr>
              <a:gradFill>
                <a:gsLst>
                  <a:gs pos="20000">
                    <a:srgbClr val="00FFFF"/>
                  </a:gs>
                  <a:gs pos="63000">
                    <a:srgbClr val="39FF14"/>
                  </a:gs>
                </a:gsLst>
                <a:lin ang="16200000" scaled="1"/>
              </a:gradFill>
              <a:ln w="889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196F-444B-8541-BDA5DBE4A731}"/>
              </c:ext>
            </c:extLst>
          </c:dPt>
          <c:dPt>
            <c:idx val="37"/>
            <c:bubble3D val="0"/>
            <c:spPr>
              <a:gradFill>
                <a:gsLst>
                  <a:gs pos="20000">
                    <a:srgbClr val="00FFFF"/>
                  </a:gs>
                  <a:gs pos="63000">
                    <a:srgbClr val="39FF14"/>
                  </a:gs>
                </a:gsLst>
                <a:lin ang="16200000" scaled="1"/>
              </a:gradFill>
              <a:ln w="889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196F-444B-8541-BDA5DBE4A731}"/>
              </c:ext>
            </c:extLst>
          </c:dPt>
          <c:dPt>
            <c:idx val="38"/>
            <c:bubble3D val="0"/>
            <c:spPr>
              <a:gradFill>
                <a:gsLst>
                  <a:gs pos="20000">
                    <a:srgbClr val="00FFFF"/>
                  </a:gs>
                  <a:gs pos="63000">
                    <a:srgbClr val="39FF14"/>
                  </a:gs>
                </a:gsLst>
                <a:lin ang="16200000" scaled="1"/>
              </a:gradFill>
              <a:ln w="889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196F-444B-8541-BDA5DBE4A731}"/>
              </c:ext>
            </c:extLst>
          </c:dPt>
          <c:dPt>
            <c:idx val="39"/>
            <c:bubble3D val="0"/>
            <c:spPr>
              <a:gradFill>
                <a:gsLst>
                  <a:gs pos="20000">
                    <a:srgbClr val="00FFFF"/>
                  </a:gs>
                  <a:gs pos="63000">
                    <a:srgbClr val="39FF14"/>
                  </a:gs>
                </a:gsLst>
                <a:lin ang="16200000" scaled="1"/>
              </a:gradFill>
              <a:ln w="889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196F-444B-8541-BDA5DBE4A731}"/>
              </c:ext>
            </c:extLst>
          </c:dPt>
          <c:dPt>
            <c:idx val="40"/>
            <c:bubble3D val="0"/>
            <c:spPr>
              <a:gradFill>
                <a:gsLst>
                  <a:gs pos="20000">
                    <a:srgbClr val="00FFFF"/>
                  </a:gs>
                  <a:gs pos="63000">
                    <a:srgbClr val="39FF14"/>
                  </a:gs>
                </a:gsLst>
                <a:lin ang="16200000" scaled="1"/>
              </a:gradFill>
              <a:ln w="889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196F-444B-8541-BDA5DBE4A731}"/>
              </c:ext>
            </c:extLst>
          </c:dPt>
          <c:dPt>
            <c:idx val="41"/>
            <c:bubble3D val="0"/>
            <c:spPr>
              <a:gradFill>
                <a:gsLst>
                  <a:gs pos="20000">
                    <a:srgbClr val="00FFFF"/>
                  </a:gs>
                  <a:gs pos="63000">
                    <a:srgbClr val="39FF14"/>
                  </a:gs>
                </a:gsLst>
                <a:lin ang="16200000" scaled="1"/>
              </a:gradFill>
              <a:ln w="889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196F-444B-8541-BDA5DBE4A731}"/>
              </c:ext>
            </c:extLst>
          </c:dPt>
          <c:dPt>
            <c:idx val="42"/>
            <c:bubble3D val="0"/>
            <c:spPr>
              <a:gradFill>
                <a:gsLst>
                  <a:gs pos="20000">
                    <a:srgbClr val="00FFFF"/>
                  </a:gs>
                  <a:gs pos="63000">
                    <a:srgbClr val="39FF14"/>
                  </a:gs>
                </a:gsLst>
                <a:lin ang="16200000" scaled="1"/>
              </a:gradFill>
              <a:ln w="889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196F-444B-8541-BDA5DBE4A731}"/>
              </c:ext>
            </c:extLst>
          </c:dPt>
          <c:dPt>
            <c:idx val="43"/>
            <c:bubble3D val="0"/>
            <c:spPr>
              <a:gradFill>
                <a:gsLst>
                  <a:gs pos="20000">
                    <a:srgbClr val="00FFFF"/>
                  </a:gs>
                  <a:gs pos="63000">
                    <a:srgbClr val="39FF14"/>
                  </a:gs>
                </a:gsLst>
                <a:lin ang="16200000" scaled="1"/>
              </a:gradFill>
              <a:ln w="889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196F-444B-8541-BDA5DBE4A731}"/>
              </c:ext>
            </c:extLst>
          </c:dPt>
          <c:dPt>
            <c:idx val="44"/>
            <c:bubble3D val="0"/>
            <c:spPr>
              <a:gradFill>
                <a:gsLst>
                  <a:gs pos="20000">
                    <a:srgbClr val="00FFFF"/>
                  </a:gs>
                  <a:gs pos="63000">
                    <a:srgbClr val="39FF14"/>
                  </a:gs>
                </a:gsLst>
                <a:lin ang="16200000" scaled="1"/>
              </a:gradFill>
              <a:ln w="889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196F-444B-8541-BDA5DBE4A731}"/>
              </c:ext>
            </c:extLst>
          </c:dPt>
          <c:dPt>
            <c:idx val="45"/>
            <c:bubble3D val="0"/>
            <c:spPr>
              <a:gradFill>
                <a:gsLst>
                  <a:gs pos="20000">
                    <a:srgbClr val="00FFFF"/>
                  </a:gs>
                  <a:gs pos="63000">
                    <a:srgbClr val="39FF14"/>
                  </a:gs>
                </a:gsLst>
                <a:lin ang="16200000" scaled="1"/>
              </a:gradFill>
              <a:ln w="889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196F-444B-8541-BDA5DBE4A731}"/>
              </c:ext>
            </c:extLst>
          </c:dPt>
          <c:dPt>
            <c:idx val="46"/>
            <c:bubble3D val="0"/>
            <c:spPr>
              <a:gradFill>
                <a:gsLst>
                  <a:gs pos="20000">
                    <a:srgbClr val="00FFFF"/>
                  </a:gs>
                  <a:gs pos="63000">
                    <a:srgbClr val="39FF14"/>
                  </a:gs>
                </a:gsLst>
                <a:lin ang="16200000" scaled="1"/>
              </a:gradFill>
              <a:ln w="889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196F-444B-8541-BDA5DBE4A731}"/>
              </c:ext>
            </c:extLst>
          </c:dPt>
          <c:dPt>
            <c:idx val="47"/>
            <c:bubble3D val="0"/>
            <c:spPr>
              <a:gradFill>
                <a:gsLst>
                  <a:gs pos="20000">
                    <a:srgbClr val="00FFFF"/>
                  </a:gs>
                  <a:gs pos="63000">
                    <a:srgbClr val="39FF14"/>
                  </a:gs>
                </a:gsLst>
                <a:lin ang="16200000" scaled="1"/>
              </a:gradFill>
              <a:ln w="889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196F-444B-8541-BDA5DBE4A731}"/>
              </c:ext>
            </c:extLst>
          </c:dPt>
          <c:dPt>
            <c:idx val="48"/>
            <c:bubble3D val="0"/>
            <c:spPr>
              <a:gradFill>
                <a:gsLst>
                  <a:gs pos="20000">
                    <a:srgbClr val="00FFFF"/>
                  </a:gs>
                  <a:gs pos="63000">
                    <a:srgbClr val="39FF14"/>
                  </a:gs>
                </a:gsLst>
                <a:lin ang="16200000" scaled="1"/>
              </a:gradFill>
              <a:ln w="889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196F-444B-8541-BDA5DBE4A731}"/>
              </c:ext>
            </c:extLst>
          </c:dPt>
          <c:dPt>
            <c:idx val="49"/>
            <c:bubble3D val="0"/>
            <c:spPr>
              <a:gradFill>
                <a:gsLst>
                  <a:gs pos="20000">
                    <a:srgbClr val="00FFFF"/>
                  </a:gs>
                  <a:gs pos="63000">
                    <a:srgbClr val="39FF14"/>
                  </a:gs>
                </a:gsLst>
                <a:lin ang="16200000" scaled="1"/>
              </a:gradFill>
              <a:ln w="889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196F-444B-8541-BDA5DBE4A731}"/>
              </c:ext>
            </c:extLst>
          </c:dPt>
          <c:dPt>
            <c:idx val="50"/>
            <c:bubble3D val="0"/>
            <c:spPr>
              <a:gradFill>
                <a:gsLst>
                  <a:gs pos="20000">
                    <a:srgbClr val="00FFFF"/>
                  </a:gs>
                  <a:gs pos="63000">
                    <a:srgbClr val="39FF14"/>
                  </a:gs>
                </a:gsLst>
                <a:lin ang="16200000" scaled="1"/>
              </a:gradFill>
              <a:ln w="889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196F-444B-8541-BDA5DBE4A731}"/>
              </c:ext>
            </c:extLst>
          </c:dPt>
          <c:dPt>
            <c:idx val="51"/>
            <c:bubble3D val="0"/>
            <c:spPr>
              <a:gradFill>
                <a:gsLst>
                  <a:gs pos="20000">
                    <a:srgbClr val="00FFFF"/>
                  </a:gs>
                  <a:gs pos="63000">
                    <a:srgbClr val="39FF14"/>
                  </a:gs>
                </a:gsLst>
                <a:lin ang="16200000" scaled="1"/>
              </a:gradFill>
              <a:ln w="889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196F-444B-8541-BDA5DBE4A731}"/>
              </c:ext>
            </c:extLst>
          </c:dPt>
          <c:dPt>
            <c:idx val="52"/>
            <c:bubble3D val="0"/>
            <c:spPr>
              <a:gradFill>
                <a:gsLst>
                  <a:gs pos="20000">
                    <a:srgbClr val="00FFFF"/>
                  </a:gs>
                  <a:gs pos="63000">
                    <a:srgbClr val="39FF14"/>
                  </a:gs>
                </a:gsLst>
                <a:lin ang="16200000" scaled="1"/>
              </a:gradFill>
              <a:ln w="889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196F-444B-8541-BDA5DBE4A731}"/>
              </c:ext>
            </c:extLst>
          </c:dPt>
          <c:dPt>
            <c:idx val="53"/>
            <c:bubble3D val="0"/>
            <c:spPr>
              <a:gradFill>
                <a:gsLst>
                  <a:gs pos="20000">
                    <a:srgbClr val="00FFFF"/>
                  </a:gs>
                  <a:gs pos="63000">
                    <a:srgbClr val="39FF14"/>
                  </a:gs>
                </a:gsLst>
                <a:lin ang="16200000" scaled="1"/>
              </a:gradFill>
              <a:ln w="889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196F-444B-8541-BDA5DBE4A731}"/>
              </c:ext>
            </c:extLst>
          </c:dPt>
          <c:dPt>
            <c:idx val="54"/>
            <c:bubble3D val="0"/>
            <c:spPr>
              <a:gradFill>
                <a:gsLst>
                  <a:gs pos="20000">
                    <a:srgbClr val="00FFFF"/>
                  </a:gs>
                  <a:gs pos="63000">
                    <a:srgbClr val="39FF14"/>
                  </a:gs>
                </a:gsLst>
                <a:lin ang="16200000" scaled="1"/>
              </a:gradFill>
              <a:ln w="889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196F-444B-8541-BDA5DBE4A731}"/>
              </c:ext>
            </c:extLst>
          </c:dPt>
          <c:dPt>
            <c:idx val="55"/>
            <c:bubble3D val="0"/>
            <c:spPr>
              <a:gradFill>
                <a:gsLst>
                  <a:gs pos="20000">
                    <a:srgbClr val="00FFFF"/>
                  </a:gs>
                  <a:gs pos="63000">
                    <a:srgbClr val="39FF14"/>
                  </a:gs>
                </a:gsLst>
                <a:lin ang="16200000" scaled="1"/>
              </a:gradFill>
              <a:ln w="889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196F-444B-8541-BDA5DBE4A731}"/>
              </c:ext>
            </c:extLst>
          </c:dPt>
          <c:dPt>
            <c:idx val="56"/>
            <c:bubble3D val="0"/>
            <c:spPr>
              <a:gradFill>
                <a:gsLst>
                  <a:gs pos="20000">
                    <a:srgbClr val="00FFFF"/>
                  </a:gs>
                  <a:gs pos="63000">
                    <a:srgbClr val="39FF14"/>
                  </a:gs>
                </a:gsLst>
                <a:lin ang="16200000" scaled="1"/>
              </a:gradFill>
              <a:ln w="889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196F-444B-8541-BDA5DBE4A731}"/>
              </c:ext>
            </c:extLst>
          </c:dPt>
          <c:dPt>
            <c:idx val="57"/>
            <c:bubble3D val="0"/>
            <c:spPr>
              <a:gradFill>
                <a:gsLst>
                  <a:gs pos="20000">
                    <a:srgbClr val="00FFFF"/>
                  </a:gs>
                  <a:gs pos="63000">
                    <a:srgbClr val="39FF14"/>
                  </a:gs>
                </a:gsLst>
                <a:lin ang="16200000" scaled="1"/>
              </a:gradFill>
              <a:ln w="889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196F-444B-8541-BDA5DBE4A731}"/>
              </c:ext>
            </c:extLst>
          </c:dPt>
          <c:dPt>
            <c:idx val="58"/>
            <c:bubble3D val="0"/>
            <c:spPr>
              <a:gradFill>
                <a:gsLst>
                  <a:gs pos="20000">
                    <a:srgbClr val="00FFFF"/>
                  </a:gs>
                  <a:gs pos="63000">
                    <a:srgbClr val="39FF14"/>
                  </a:gs>
                </a:gsLst>
                <a:lin ang="16200000" scaled="1"/>
              </a:gradFill>
              <a:ln w="889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196F-444B-8541-BDA5DBE4A731}"/>
              </c:ext>
            </c:extLst>
          </c:dPt>
          <c:dPt>
            <c:idx val="59"/>
            <c:bubble3D val="0"/>
            <c:spPr>
              <a:gradFill>
                <a:gsLst>
                  <a:gs pos="20000">
                    <a:srgbClr val="00FFFF"/>
                  </a:gs>
                  <a:gs pos="63000">
                    <a:srgbClr val="39FF14"/>
                  </a:gs>
                </a:gsLst>
                <a:lin ang="16200000" scaled="1"/>
              </a:gradFill>
              <a:ln w="889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7-196F-444B-8541-BDA5DBE4A731}"/>
              </c:ext>
            </c:extLst>
          </c:dPt>
          <c:val>
            <c:numLit>
              <c:formatCode>General</c:formatCode>
              <c:ptCount val="6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  <c:pt idx="20">
                <c:v>1</c:v>
              </c:pt>
              <c:pt idx="21">
                <c:v>1</c:v>
              </c:pt>
              <c:pt idx="22">
                <c:v>1</c:v>
              </c:pt>
              <c:pt idx="23">
                <c:v>1</c:v>
              </c:pt>
              <c:pt idx="24">
                <c:v>1</c:v>
              </c:pt>
              <c:pt idx="25">
                <c:v>1</c:v>
              </c:pt>
              <c:pt idx="26">
                <c:v>1</c:v>
              </c:pt>
              <c:pt idx="27">
                <c:v>1</c:v>
              </c:pt>
              <c:pt idx="28">
                <c:v>1</c:v>
              </c:pt>
              <c:pt idx="29">
                <c:v>1</c:v>
              </c:pt>
              <c:pt idx="30">
                <c:v>1</c:v>
              </c:pt>
              <c:pt idx="31">
                <c:v>1</c:v>
              </c:pt>
              <c:pt idx="32">
                <c:v>1</c:v>
              </c:pt>
              <c:pt idx="33">
                <c:v>1</c:v>
              </c:pt>
              <c:pt idx="34">
                <c:v>1</c:v>
              </c:pt>
              <c:pt idx="35">
                <c:v>1</c:v>
              </c:pt>
              <c:pt idx="36">
                <c:v>1</c:v>
              </c:pt>
              <c:pt idx="37">
                <c:v>1</c:v>
              </c:pt>
              <c:pt idx="38">
                <c:v>1</c:v>
              </c:pt>
              <c:pt idx="39">
                <c:v>1</c:v>
              </c:pt>
              <c:pt idx="40">
                <c:v>1</c:v>
              </c:pt>
              <c:pt idx="41">
                <c:v>1</c:v>
              </c:pt>
              <c:pt idx="42">
                <c:v>1</c:v>
              </c:pt>
              <c:pt idx="43">
                <c:v>1</c:v>
              </c:pt>
              <c:pt idx="44">
                <c:v>1</c:v>
              </c:pt>
              <c:pt idx="45">
                <c:v>1</c:v>
              </c:pt>
              <c:pt idx="46">
                <c:v>1</c:v>
              </c:pt>
              <c:pt idx="47">
                <c:v>1</c:v>
              </c:pt>
              <c:pt idx="48">
                <c:v>1</c:v>
              </c:pt>
              <c:pt idx="49">
                <c:v>1</c:v>
              </c:pt>
              <c:pt idx="50">
                <c:v>1</c:v>
              </c:pt>
              <c:pt idx="51">
                <c:v>1</c:v>
              </c:pt>
              <c:pt idx="52">
                <c:v>1</c:v>
              </c:pt>
              <c:pt idx="53">
                <c:v>1</c:v>
              </c:pt>
              <c:pt idx="54">
                <c:v>1</c:v>
              </c:pt>
              <c:pt idx="55">
                <c:v>1</c:v>
              </c:pt>
              <c:pt idx="56">
                <c:v>1</c:v>
              </c:pt>
              <c:pt idx="57">
                <c:v>1</c:v>
              </c:pt>
              <c:pt idx="58">
                <c:v>1</c:v>
              </c:pt>
              <c:pt idx="5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78-196F-444B-8541-BDA5DBE4A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pieChart>
        <c:varyColors val="1"/>
        <c:ser>
          <c:idx val="1"/>
          <c:order val="1"/>
          <c:tx>
            <c:v>2s</c:v>
          </c:tx>
          <c:spPr>
            <a:ln>
              <a:noFill/>
            </a:ln>
          </c:spPr>
          <c:dPt>
            <c:idx val="0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A-196F-444B-8541-BDA5DBE4A731}"/>
              </c:ext>
            </c:extLst>
          </c:dPt>
          <c:dPt>
            <c:idx val="1"/>
            <c:bubble3D val="0"/>
            <c:spPr>
              <a:solidFill>
                <a:schemeClr val="tx1">
                  <a:alpha val="7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C-196F-444B-8541-BDA5DBE4A731}"/>
              </c:ext>
            </c:extLst>
          </c:dPt>
          <c:val>
            <c:numRef>
              <c:f>Pivô!$DT$19:$DU$19</c:f>
              <c:numCache>
                <c:formatCode>0.00%</c:formatCode>
                <c:ptCount val="2"/>
                <c:pt idx="0">
                  <c:v>0.71910457155473795</c:v>
                </c:pt>
                <c:pt idx="1">
                  <c:v>0.28089542844526205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196F-444B-8541-BDA5DBE4A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catterChart>
        <c:scatterStyle val="lineMarker"/>
        <c:varyColors val="0"/>
        <c:ser>
          <c:idx val="2"/>
          <c:order val="2"/>
          <c:tx>
            <c:v>3s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463550">
                <a:gradFill>
                  <a:gsLst>
                    <a:gs pos="98000">
                      <a:srgbClr val="00FFFF"/>
                    </a:gs>
                    <a:gs pos="0">
                      <a:schemeClr val="accent1">
                        <a:lumMod val="5000"/>
                        <a:lumOff val="95000"/>
                      </a:schemeClr>
                    </a:gs>
                  </a:gsLst>
                  <a:lin ang="5400000" scaled="1"/>
                </a:gra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gradFill>
                  <a:gsLst>
                    <a:gs pos="20000">
                      <a:srgbClr val="0A3D91"/>
                    </a:gs>
                    <a:gs pos="63000">
                      <a:srgbClr val="39FF14"/>
                    </a:gs>
                  </a:gsLst>
                  <a:lin ang="16200000" scaled="1"/>
                </a:gradFill>
                <a:ln w="463550">
                  <a:gradFill>
                    <a:gsLst>
                      <a:gs pos="98000">
                        <a:srgbClr val="00FFFF"/>
                      </a:gs>
                      <a:gs pos="0">
                        <a:schemeClr val="accent1">
                          <a:lumMod val="5000"/>
                          <a:lumOff val="95000"/>
                        </a:schemeClr>
                      </a:gs>
                    </a:gsLst>
                    <a:lin ang="5400000" scaled="1"/>
                  </a:gra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E-196F-444B-8541-BDA5DBE4A731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400" b="1" i="0" u="none" strike="noStrike" kern="1200" baseline="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AA53F860-CF56-43CF-8937-48C164DF6E79}" type="CELLRANGE">
                      <a:rPr lang="en-US" b="1">
                        <a:solidFill>
                          <a:schemeClr val="tx1"/>
                        </a:solidFill>
                      </a:rPr>
                      <a:pPr>
                        <a:defRPr sz="1400" b="1">
                          <a:solidFill>
                            <a:schemeClr val="tx1"/>
                          </a:solidFill>
                        </a:defRPr>
                      </a:pPr>
                      <a:t>[INTERVALODACÉLULA]</a:t>
                    </a:fld>
                    <a:endParaRPr lang="pt-BR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E-196F-444B-8541-BDA5DBE4A731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400" b="1" i="0" u="none" strike="noStrike" kern="1200" baseline="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3A892C04-DA4A-4FEF-8968-A8CBE3A17527}" type="CELLRANGE">
                      <a:rPr lang="pt-BR"/>
                      <a:pPr>
                        <a:defRPr sz="1400" b="1">
                          <a:solidFill>
                            <a:schemeClr val="tx1"/>
                          </a:solidFill>
                        </a:defRPr>
                      </a:pPr>
                      <a:t>[INTERVALODACÉLULA]</a:t>
                    </a:fld>
                    <a:endParaRPr lang="pt-BR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F-196F-444B-8541-BDA5DBE4A7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Pivô!$DP$25:$DP$26</c:f>
              <c:numCache>
                <c:formatCode>General</c:formatCode>
                <c:ptCount val="2"/>
                <c:pt idx="0" formatCode="0">
                  <c:v>0</c:v>
                </c:pt>
                <c:pt idx="1">
                  <c:v>-0.98121747588135366</c:v>
                </c:pt>
              </c:numCache>
            </c:numRef>
          </c:xVal>
          <c:yVal>
            <c:numRef>
              <c:f>Pivô!$DQ$25:$DQ$26</c:f>
              <c:numCache>
                <c:formatCode>General</c:formatCode>
                <c:ptCount val="2"/>
                <c:pt idx="0" formatCode="0">
                  <c:v>1</c:v>
                </c:pt>
                <c:pt idx="1">
                  <c:v>-0.19290480819571401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Pivô!$DT$25:$DT$26</c15:f>
                <c15:dlblRangeCache>
                  <c:ptCount val="2"/>
                  <c:pt idx="0">
                    <c:v>28,09%</c:v>
                  </c:pt>
                  <c:pt idx="1">
                    <c:v>71,91%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80-196F-444B-8541-BDA5DBE4A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4777935"/>
        <c:axId val="1884777103"/>
      </c:scatterChart>
      <c:valAx>
        <c:axId val="1884777103"/>
        <c:scaling>
          <c:orientation val="minMax"/>
          <c:max val="1.1500000000000001"/>
          <c:min val="-1.1500000000000001"/>
        </c:scaling>
        <c:delete val="1"/>
        <c:axPos val="l"/>
        <c:numFmt formatCode="0" sourceLinked="1"/>
        <c:majorTickMark val="out"/>
        <c:minorTickMark val="none"/>
        <c:tickLblPos val="nextTo"/>
        <c:crossAx val="1884777935"/>
        <c:crosses val="autoZero"/>
        <c:crossBetween val="midCat"/>
      </c:valAx>
      <c:valAx>
        <c:axId val="1884777935"/>
        <c:scaling>
          <c:orientation val="minMax"/>
          <c:max val="1.1500000000000001"/>
          <c:min val="-1.1500000000000001"/>
        </c:scaling>
        <c:delete val="1"/>
        <c:axPos val="b"/>
        <c:numFmt formatCode="0" sourceLinked="1"/>
        <c:majorTickMark val="out"/>
        <c:minorTickMark val="none"/>
        <c:tickLblPos val="nextTo"/>
        <c:crossAx val="1884777103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 w="25400">
          <a:noFill/>
        </a:ln>
        <a:effectLst/>
        <a:sp3d/>
      </c:spPr>
    </c:sideWall>
    <c:backWall>
      <c:thickness val="0"/>
      <c:spPr>
        <a:noFill/>
        <a:ln w="25400"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gradFill>
              <a:gsLst>
                <a:gs pos="98000">
                  <a:srgbClr val="00FFFF"/>
                </a:gs>
                <a:gs pos="0">
                  <a:srgbClr val="0A3D91"/>
                </a:gs>
              </a:gsLst>
              <a:lin ang="5400000" scaled="1"/>
            </a:gradFill>
            <a:ln>
              <a:noFill/>
            </a:ln>
            <a:effectLst>
              <a:outerShdw blurRad="266700" sx="130000" sy="130000" algn="ctr" rotWithShape="0">
                <a:srgbClr val="0A3D91">
                  <a:alpha val="74000"/>
                </a:srgbClr>
              </a:outerShdw>
            </a:effectLst>
            <a:sp3d/>
          </c:spPr>
          <c:invertIfNegative val="0"/>
          <c:cat>
            <c:strRef>
              <c:f>Pivô!$DO$43:$DO$45</c:f>
              <c:strCache>
                <c:ptCount val="3"/>
                <c:pt idx="0">
                  <c:v>Branch </c:v>
                </c:pt>
                <c:pt idx="1">
                  <c:v>Download</c:v>
                </c:pt>
                <c:pt idx="2">
                  <c:v>Shipment</c:v>
                </c:pt>
              </c:strCache>
            </c:strRef>
          </c:cat>
          <c:val>
            <c:numRef>
              <c:f>Pivô!$DP$43:$DP$45</c:f>
              <c:numCache>
                <c:formatCode>#,##0</c:formatCode>
                <c:ptCount val="3"/>
                <c:pt idx="0">
                  <c:v>100362</c:v>
                </c:pt>
                <c:pt idx="1">
                  <c:v>72827</c:v>
                </c:pt>
                <c:pt idx="2">
                  <c:v>120843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60-4D4A-A782-96EEFCF32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734319647"/>
        <c:axId val="734315487"/>
        <c:axId val="0"/>
      </c:bar3DChart>
      <c:catAx>
        <c:axId val="73431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34315487"/>
        <c:crosses val="autoZero"/>
        <c:auto val="1"/>
        <c:lblAlgn val="ctr"/>
        <c:lblOffset val="100"/>
        <c:noMultiLvlLbl val="0"/>
      </c:catAx>
      <c:valAx>
        <c:axId val="734315487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7343196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 w="25400">
          <a:noFill/>
        </a:ln>
        <a:effectLst/>
        <a:sp3d/>
      </c:spPr>
    </c:sideWall>
    <c:backWall>
      <c:thickness val="0"/>
      <c:spPr>
        <a:noFill/>
        <a:ln w="25400">
          <a:noFill/>
        </a:ln>
        <a:effectLst/>
        <a:sp3d/>
      </c:spPr>
    </c:backWall>
    <c:plotArea>
      <c:layout/>
      <c:bar3DChart>
        <c:barDir val="bar"/>
        <c:grouping val="percentStacked"/>
        <c:varyColors val="0"/>
        <c:ser>
          <c:idx val="0"/>
          <c:order val="0"/>
          <c:tx>
            <c:strRef>
              <c:f>Pivô!$AI$24</c:f>
              <c:strCache>
                <c:ptCount val="1"/>
                <c:pt idx="0">
                  <c:v>Brazil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>
              <a:outerShdw blurRad="127000" sx="106000" sy="106000" algn="ctr" rotWithShape="0">
                <a:srgbClr val="39FF14">
                  <a:alpha val="57000"/>
                </a:srgbClr>
              </a:outerShdw>
            </a:effectLst>
            <a:sp3d/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14000">
                    <a:srgbClr val="39FF14"/>
                  </a:gs>
                  <a:gs pos="86000">
                    <a:srgbClr val="00B050"/>
                  </a:gs>
                </a:gsLst>
                <a:lin ang="10800000" scaled="1"/>
                <a:tileRect/>
              </a:gradFill>
              <a:ln>
                <a:noFill/>
              </a:ln>
              <a:effectLst>
                <a:outerShdw blurRad="127000" sx="106000" sy="106000" algn="ctr" rotWithShape="0">
                  <a:srgbClr val="39FF14">
                    <a:alpha val="57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8BAD-43B0-95A7-8496AC2CF448}"/>
              </c:ext>
            </c:extLst>
          </c:dPt>
          <c:val>
            <c:numRef>
              <c:f>Pivô!$AJ$24</c:f>
              <c:numCache>
                <c:formatCode>0.00%</c:formatCode>
                <c:ptCount val="1"/>
                <c:pt idx="0">
                  <c:v>9.2727813099143935E-2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AD-43B0-95A7-8496AC2CF448}"/>
            </c:ext>
          </c:extLst>
        </c:ser>
        <c:ser>
          <c:idx val="1"/>
          <c:order val="1"/>
          <c:tx>
            <c:strRef>
              <c:f>Pivô!$AI$25</c:f>
              <c:strCache>
                <c:ptCount val="1"/>
                <c:pt idx="0">
                  <c:v>Canada</c:v>
                </c:pt>
              </c:strCache>
            </c:strRef>
          </c:tx>
          <c:spPr>
            <a:gradFill>
              <a:gsLst>
                <a:gs pos="14000">
                  <a:srgbClr val="FFC000"/>
                </a:gs>
                <a:gs pos="83000">
                  <a:srgbClr val="FF6F00"/>
                </a:gs>
              </a:gsLst>
              <a:lin ang="10800000" scaled="1"/>
            </a:gradFill>
            <a:ln>
              <a:noFill/>
            </a:ln>
            <a:effectLst/>
            <a:sp3d/>
          </c:spPr>
          <c:invertIfNegative val="0"/>
          <c:val>
            <c:numRef>
              <c:f>Pivô!$AJ$25</c:f>
              <c:numCache>
                <c:formatCode>0.00%</c:formatCode>
                <c:ptCount val="1"/>
                <c:pt idx="0">
                  <c:v>9.1154377356511399E-2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AD-43B0-95A7-8496AC2CF448}"/>
            </c:ext>
          </c:extLst>
        </c:ser>
        <c:ser>
          <c:idx val="2"/>
          <c:order val="2"/>
          <c:tx>
            <c:strRef>
              <c:f>Pivô!$AI$26</c:f>
              <c:strCache>
                <c:ptCount val="1"/>
                <c:pt idx="0">
                  <c:v>Egypt</c:v>
                </c:pt>
              </c:strCache>
            </c:strRef>
          </c:tx>
          <c:spPr>
            <a:gradFill>
              <a:gsLst>
                <a:gs pos="14000">
                  <a:srgbClr val="00B0F0"/>
                </a:gs>
                <a:gs pos="83000">
                  <a:srgbClr val="100D83"/>
                </a:gs>
              </a:gsLst>
              <a:lin ang="10800000" scaled="1"/>
            </a:gradFill>
            <a:ln>
              <a:noFill/>
            </a:ln>
            <a:effectLst/>
            <a:sp3d/>
          </c:spPr>
          <c:invertIfNegative val="0"/>
          <c:val>
            <c:numRef>
              <c:f>Pivô!$AJ$26</c:f>
              <c:numCache>
                <c:formatCode>0.00%</c:formatCode>
                <c:ptCount val="1"/>
                <c:pt idx="0">
                  <c:v>0.26653127349226979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BAD-43B0-95A7-8496AC2CF448}"/>
            </c:ext>
          </c:extLst>
        </c:ser>
        <c:ser>
          <c:idx val="3"/>
          <c:order val="3"/>
          <c:tx>
            <c:strRef>
              <c:f>Pivô!$AI$27</c:f>
              <c:strCache>
                <c:ptCount val="1"/>
                <c:pt idx="0">
                  <c:v>Russia</c:v>
                </c:pt>
              </c:strCache>
            </c:strRef>
          </c:tx>
          <c:spPr>
            <a:gradFill>
              <a:gsLst>
                <a:gs pos="14000">
                  <a:schemeClr val="tx1">
                    <a:lumMod val="50000"/>
                    <a:lumOff val="50000"/>
                  </a:schemeClr>
                </a:gs>
                <a:gs pos="83000">
                  <a:schemeClr val="tx1">
                    <a:lumMod val="95000"/>
                    <a:lumOff val="5000"/>
                  </a:schemeClr>
                </a:gs>
              </a:gsLst>
              <a:lin ang="10800000" scaled="1"/>
            </a:gradFill>
            <a:ln>
              <a:noFill/>
            </a:ln>
            <a:effectLst/>
            <a:sp3d/>
          </c:spPr>
          <c:invertIfNegative val="0"/>
          <c:val>
            <c:numRef>
              <c:f>Pivô!$AJ$27</c:f>
              <c:numCache>
                <c:formatCode>0.00%</c:formatCode>
                <c:ptCount val="1"/>
                <c:pt idx="0">
                  <c:v>0.13717445905861922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BAD-43B0-95A7-8496AC2CF448}"/>
            </c:ext>
          </c:extLst>
        </c:ser>
        <c:ser>
          <c:idx val="4"/>
          <c:order val="4"/>
          <c:tx>
            <c:strRef>
              <c:f>Pivô!$AI$28</c:f>
              <c:strCache>
                <c:ptCount val="1"/>
                <c:pt idx="0">
                  <c:v>United Kingdom</c:v>
                </c:pt>
              </c:strCache>
            </c:strRef>
          </c:tx>
          <c:spPr>
            <a:gradFill>
              <a:gsLst>
                <a:gs pos="14000">
                  <a:schemeClr val="accent1">
                    <a:lumMod val="40000"/>
                    <a:lumOff val="60000"/>
                  </a:schemeClr>
                </a:gs>
                <a:gs pos="83000">
                  <a:schemeClr val="tx2">
                    <a:lumMod val="50000"/>
                  </a:schemeClr>
                </a:gs>
              </a:gsLst>
              <a:lin ang="10800000" scaled="1"/>
            </a:gradFill>
            <a:ln>
              <a:noFill/>
            </a:ln>
            <a:effectLst/>
            <a:sp3d/>
          </c:spPr>
          <c:invertIfNegative val="0"/>
          <c:val>
            <c:numRef>
              <c:f>Pivô!$AJ$28</c:f>
              <c:numCache>
                <c:formatCode>0.00%</c:formatCode>
                <c:ptCount val="1"/>
                <c:pt idx="0">
                  <c:v>0.13007942936730402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BAD-43B0-95A7-8496AC2CF448}"/>
            </c:ext>
          </c:extLst>
        </c:ser>
        <c:ser>
          <c:idx val="5"/>
          <c:order val="5"/>
          <c:tx>
            <c:strRef>
              <c:f>Pivô!$AI$29</c:f>
              <c:strCache>
                <c:ptCount val="1"/>
                <c:pt idx="0">
                  <c:v>USA</c:v>
                </c:pt>
              </c:strCache>
            </c:strRef>
          </c:tx>
          <c:spPr>
            <a:gradFill>
              <a:gsLst>
                <a:gs pos="14000">
                  <a:schemeClr val="accent6">
                    <a:lumMod val="60000"/>
                    <a:lumOff val="40000"/>
                  </a:schemeClr>
                </a:gs>
                <a:gs pos="83000">
                  <a:schemeClr val="accent6">
                    <a:lumMod val="50000"/>
                  </a:schemeClr>
                </a:gs>
              </a:gsLst>
              <a:lin ang="10800000" scaled="1"/>
            </a:gradFill>
            <a:ln>
              <a:noFill/>
            </a:ln>
            <a:effectLst/>
            <a:sp3d/>
          </c:spPr>
          <c:invertIfNegative val="0"/>
          <c:val>
            <c:numRef>
              <c:f>Pivô!$AJ$29</c:f>
              <c:numCache>
                <c:formatCode>0.00%</c:formatCode>
                <c:ptCount val="1"/>
                <c:pt idx="0">
                  <c:v>0.28233264762615168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BAD-43B0-95A7-8496AC2CF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3475071"/>
        <c:axId val="173471743"/>
        <c:axId val="0"/>
      </c:bar3DChart>
      <c:catAx>
        <c:axId val="17347507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3471743"/>
        <c:crosses val="autoZero"/>
        <c:auto val="1"/>
        <c:lblAlgn val="ctr"/>
        <c:lblOffset val="100"/>
        <c:noMultiLvlLbl val="0"/>
      </c:catAx>
      <c:valAx>
        <c:axId val="173471743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73475071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spPr>
            <a:gradFill>
              <a:gsLst>
                <a:gs pos="14000">
                  <a:schemeClr val="accent6">
                    <a:lumMod val="60000"/>
                    <a:lumOff val="40000"/>
                  </a:schemeClr>
                </a:gs>
                <a:gs pos="83000">
                  <a:schemeClr val="accent6">
                    <a:lumMod val="50000"/>
                  </a:schemeClr>
                </a:gs>
              </a:gsLst>
              <a:lin ang="10800000" scaled="1"/>
            </a:gradFill>
          </c:spPr>
          <c:dPt>
            <c:idx val="0"/>
            <c:bubble3D val="0"/>
            <c:spPr>
              <a:noFill/>
              <a:ln w="19050">
                <a:solidFill>
                  <a:schemeClr val="lt1"/>
                </a:solidFill>
              </a:ln>
              <a:effectLst>
                <a:outerShdw blurRad="63500" sx="102000" sy="102000" algn="ctr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5DD-4367-B677-25058E1C0E0D}"/>
              </c:ext>
            </c:extLst>
          </c:dPt>
          <c:dPt>
            <c:idx val="1"/>
            <c:bubble3D val="0"/>
            <c:spPr>
              <a:gradFill>
                <a:gsLst>
                  <a:gs pos="32000">
                    <a:srgbClr val="39FF14"/>
                  </a:gs>
                  <a:gs pos="70000">
                    <a:srgbClr val="00FFFF"/>
                  </a:gs>
                </a:gsLst>
                <a:lin ang="10800000" scaled="1"/>
              </a:gradFill>
              <a:ln w="1905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prstMaterial="dkEdge">
                <a:bevelT/>
              </a:sp3d>
            </c:spPr>
            <c:extLst>
              <c:ext xmlns:c16="http://schemas.microsoft.com/office/drawing/2014/chart" uri="{C3380CC4-5D6E-409C-BE32-E72D297353CC}">
                <c16:uniqueId val="{00000003-95DD-4367-B677-25058E1C0E0D}"/>
              </c:ext>
            </c:extLst>
          </c:dPt>
          <c:cat>
            <c:strRef>
              <c:f>Pivô!$AF$34:$AG$34</c:f>
              <c:strCache>
                <c:ptCount val="2"/>
                <c:pt idx="0">
                  <c:v>Resto da Porcentagem</c:v>
                </c:pt>
                <c:pt idx="1">
                  <c:v>Porcentagem</c:v>
                </c:pt>
              </c:strCache>
            </c:strRef>
          </c:cat>
          <c:val>
            <c:numRef>
              <c:f>Pivô!$AF$35:$AG$35</c:f>
              <c:numCache>
                <c:formatCode>0.00%</c:formatCode>
                <c:ptCount val="2"/>
                <c:pt idx="0">
                  <c:v>0.33433891672104599</c:v>
                </c:pt>
                <c:pt idx="1">
                  <c:v>0.66566108327895401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5DD-4367-B677-25058E1C0E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4"/>
      </c:doughnut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20"/>
            <c:spPr>
              <a:solidFill>
                <a:schemeClr val="accent2"/>
              </a:solidFill>
              <a:ln w="15875">
                <a:solidFill>
                  <a:schemeClr val="accent1">
                    <a:shade val="50000"/>
                  </a:schemeClr>
                </a:solidFill>
              </a:ln>
              <a:effectLst/>
              <a:scene3d>
                <a:camera prst="orthographicFront"/>
                <a:lightRig rig="threePt" dir="t"/>
              </a:scene3d>
              <a:sp3d prstMaterial="dkEdge"/>
            </c:spPr>
          </c:marker>
          <c:dPt>
            <c:idx val="0"/>
            <c:marker>
              <c:symbol val="circle"/>
              <c:size val="20"/>
              <c:spPr>
                <a:solidFill>
                  <a:srgbClr val="00FFFF"/>
                </a:solidFill>
                <a:ln w="15875">
                  <a:solidFill>
                    <a:schemeClr val="accent1">
                      <a:shade val="50000"/>
                    </a:schemeClr>
                  </a:solidFill>
                </a:ln>
                <a:effectLst/>
                <a:scene3d>
                  <a:camera prst="orthographicFront"/>
                  <a:lightRig rig="threePt" dir="t"/>
                </a:scene3d>
                <a:sp3d prstMaterial="dkEdge"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95DD-4367-B677-25058E1C0E0D}"/>
              </c:ext>
            </c:extLst>
          </c:dPt>
          <c:dPt>
            <c:idx val="1"/>
            <c:marker>
              <c:symbol val="circle"/>
              <c:size val="20"/>
              <c:spPr>
                <a:solidFill>
                  <a:srgbClr val="39FF14"/>
                </a:solidFill>
                <a:ln w="15875">
                  <a:solidFill>
                    <a:schemeClr val="accent1">
                      <a:shade val="50000"/>
                    </a:schemeClr>
                  </a:solidFill>
                </a:ln>
                <a:effectLst/>
                <a:scene3d>
                  <a:camera prst="orthographicFront"/>
                  <a:lightRig rig="threePt" dir="t"/>
                </a:scene3d>
                <a:sp3d prstMaterial="dkEdge"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95DD-4367-B677-25058E1C0E0D}"/>
              </c:ext>
            </c:extLst>
          </c:dPt>
          <c:xVal>
            <c:numRef>
              <c:f>Pivô!$AI$35:$AI$36</c:f>
              <c:numCache>
                <c:formatCode>General</c:formatCode>
                <c:ptCount val="2"/>
                <c:pt idx="0">
                  <c:v>0</c:v>
                </c:pt>
                <c:pt idx="1">
                  <c:v>0.86284900539614706</c:v>
                </c:pt>
              </c:numCache>
            </c:numRef>
          </c:xVal>
          <c:yVal>
            <c:numRef>
              <c:f>Pivô!$AJ$35:$AJ$36</c:f>
              <c:numCache>
                <c:formatCode>General</c:formatCode>
                <c:ptCount val="2"/>
                <c:pt idx="0">
                  <c:v>1</c:v>
                </c:pt>
                <c:pt idx="1">
                  <c:v>-0.50546176303146806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DD-4367-B677-25058E1C0E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9597839"/>
        <c:axId val="2099597423"/>
      </c:scatterChart>
      <c:valAx>
        <c:axId val="2099597423"/>
        <c:scaling>
          <c:orientation val="minMax"/>
          <c:max val="1.1500000000000001"/>
          <c:min val="-1.1500000000000001"/>
        </c:scaling>
        <c:delete val="1"/>
        <c:axPos val="l"/>
        <c:numFmt formatCode="General" sourceLinked="1"/>
        <c:majorTickMark val="out"/>
        <c:minorTickMark val="none"/>
        <c:tickLblPos val="nextTo"/>
        <c:crossAx val="2099597839"/>
        <c:crosses val="autoZero"/>
        <c:crossBetween val="midCat"/>
      </c:valAx>
      <c:valAx>
        <c:axId val="2099597839"/>
        <c:scaling>
          <c:orientation val="minMax"/>
          <c:max val="1.1500000000000001"/>
          <c:min val="-1.1500000000000001"/>
        </c:scaling>
        <c:delete val="1"/>
        <c:axPos val="b"/>
        <c:numFmt formatCode="General" sourceLinked="1"/>
        <c:majorTickMark val="out"/>
        <c:minorTickMark val="none"/>
        <c:tickLblPos val="nextTo"/>
        <c:crossAx val="20995974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 w="25400">
          <a:noFill/>
        </a:ln>
        <a:effectLst/>
        <a:sp3d/>
      </c:spPr>
    </c:sideWall>
    <c:backWall>
      <c:thickness val="0"/>
      <c:spPr>
        <a:noFill/>
        <a:ln w="25400">
          <a:noFill/>
        </a:ln>
        <a:effectLst/>
        <a:sp3d/>
      </c:spPr>
    </c:backWall>
    <c:plotArea>
      <c:layout/>
      <c:bar3DChart>
        <c:barDir val="col"/>
        <c:grouping val="percentStacked"/>
        <c:varyColors val="0"/>
        <c:ser>
          <c:idx val="0"/>
          <c:order val="0"/>
          <c:spPr>
            <a:gradFill flip="none" rotWithShape="1">
              <a:gsLst>
                <a:gs pos="45000">
                  <a:srgbClr val="00FFFF"/>
                </a:gs>
                <a:gs pos="77000">
                  <a:srgbClr val="39FF14"/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139700" sx="116000" sy="116000" algn="ctr" rotWithShape="0">
                <a:srgbClr val="00FFFF">
                  <a:alpha val="73000"/>
                </a:srgbClr>
              </a:outerShdw>
            </a:effectLst>
            <a:sp3d/>
          </c:spPr>
          <c:invertIfNegative val="0"/>
          <c:val>
            <c:numRef>
              <c:f>Pivô!$AI$13</c:f>
              <c:numCache>
                <c:formatCode>0%</c:formatCode>
                <c:ptCount val="1"/>
                <c:pt idx="0">
                  <c:v>0.22599999999999998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08-4B98-B2BE-5F3F8256B4DC}"/>
            </c:ext>
          </c:extLst>
        </c:ser>
        <c:ser>
          <c:idx val="1"/>
          <c:order val="1"/>
          <c:spPr>
            <a:noFill/>
            <a:ln w="38100">
              <a:solidFill>
                <a:srgbClr val="0A3D91"/>
              </a:solidFill>
            </a:ln>
            <a:effectLst/>
            <a:sp3d contourW="38100">
              <a:contourClr>
                <a:srgbClr val="0A3D91"/>
              </a:contourClr>
            </a:sp3d>
          </c:spPr>
          <c:invertIfNegative val="0"/>
          <c:dPt>
            <c:idx val="0"/>
            <c:invertIfNegative val="0"/>
            <c:bubble3D val="0"/>
            <c:spPr>
              <a:noFill/>
              <a:ln w="22225">
                <a:solidFill>
                  <a:srgbClr val="0A3D91"/>
                </a:solidFill>
              </a:ln>
              <a:effectLst/>
              <a:sp3d contourW="22225">
                <a:contourClr>
                  <a:srgbClr val="0A3D9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E008-4B98-B2BE-5F3F8256B4DC}"/>
              </c:ext>
            </c:extLst>
          </c:dPt>
          <c:val>
            <c:numRef>
              <c:f>Pivô!$AJ$13</c:f>
              <c:numCache>
                <c:formatCode>0%</c:formatCode>
                <c:ptCount val="1"/>
                <c:pt idx="0">
                  <c:v>0.77400000000000002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08-4B98-B2BE-5F3F8256B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766557567"/>
        <c:axId val="766542175"/>
        <c:axId val="0"/>
      </c:bar3DChart>
      <c:catAx>
        <c:axId val="766557567"/>
        <c:scaling>
          <c:orientation val="minMax"/>
        </c:scaling>
        <c:delete val="1"/>
        <c:axPos val="b"/>
        <c:majorTickMark val="none"/>
        <c:minorTickMark val="none"/>
        <c:tickLblPos val="nextTo"/>
        <c:crossAx val="766542175"/>
        <c:crosses val="autoZero"/>
        <c:auto val="1"/>
        <c:lblAlgn val="ctr"/>
        <c:lblOffset val="100"/>
        <c:noMultiLvlLbl val="0"/>
      </c:catAx>
      <c:valAx>
        <c:axId val="76654217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7665575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9728369525548415E-2"/>
          <c:y val="4.9284058036169733E-2"/>
          <c:w val="0.94050033806626099"/>
          <c:h val="0.90173089388659944"/>
        </c:manualLayout>
      </c:layout>
      <c:bubbleChart>
        <c:varyColors val="0"/>
        <c:ser>
          <c:idx val="0"/>
          <c:order val="0"/>
          <c:tx>
            <c:v>Fontes de Rendas</c:v>
          </c:tx>
          <c:spPr>
            <a:gradFill flip="none" rotWithShape="1">
              <a:gsLst>
                <a:gs pos="22000">
                  <a:srgbClr val="39FF14"/>
                </a:gs>
                <a:gs pos="87000">
                  <a:srgbClr val="00FFFF"/>
                </a:gs>
              </a:gsLst>
              <a:lin ang="2700000" scaled="1"/>
              <a:tileRect/>
            </a:gradFill>
            <a:ln w="25400">
              <a:noFill/>
            </a:ln>
            <a:effectLst>
              <a:outerShdw blurRad="127000" sx="112000" sy="112000" algn="ctr" rotWithShape="0">
                <a:srgbClr val="39FF14">
                  <a:alpha val="74000"/>
                </a:srgbClr>
              </a:outerShdw>
            </a:effectLst>
          </c:spPr>
          <c:invertIfNegative val="0"/>
          <c:dPt>
            <c:idx val="5"/>
            <c:invertIfNegative val="0"/>
            <c:bubble3D val="1"/>
            <c:spPr>
              <a:gradFill flip="none" rotWithShape="1">
                <a:gsLst>
                  <a:gs pos="22000">
                    <a:srgbClr val="39FF14"/>
                  </a:gs>
                  <a:gs pos="87000">
                    <a:srgbClr val="00FFFF"/>
                  </a:gs>
                </a:gsLst>
                <a:lin ang="2700000" scaled="1"/>
                <a:tileRect/>
              </a:gradFill>
              <a:ln w="25400">
                <a:noFill/>
              </a:ln>
              <a:effectLst>
                <a:outerShdw blurRad="127000" sx="112000" sy="112000" algn="ctr" rotWithShape="0">
                  <a:srgbClr val="39FF14">
                    <a:alpha val="74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812-447D-AEE3-883F0A644421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7D1C690A-7A73-40B7-B601-5C16CAC74400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8812-447D-AEE3-883F0A64442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4CED4B0-644B-4D32-8FB4-84D8CE7EB1F6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8812-447D-AEE3-883F0A64442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5F470CB-A6E2-412B-9789-3F126E032EDF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8812-447D-AEE3-883F0A64442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9DF49A94-00D9-4EA4-9AFB-F92155D7A464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8812-447D-AEE3-883F0A64442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1F4FFCD5-226B-4023-AF45-901BFB808903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8812-447D-AEE3-883F0A644421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92E17C64-E546-40B9-99CB-DC6D72D83CA8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8812-447D-AEE3-883F0A64442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Pivô!$J$6:$J$11</c:f>
              <c:numCache>
                <c:formatCode>General</c:formatCode>
                <c:ptCount val="6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8</c:v>
                </c:pt>
                <c:pt idx="4">
                  <c:v>1</c:v>
                </c:pt>
                <c:pt idx="5">
                  <c:v>8</c:v>
                </c:pt>
              </c:numCache>
            </c:numRef>
          </c:xVal>
          <c:yVal>
            <c:numRef>
              <c:f>Pivô!$K$6:$K$11</c:f>
              <c:numCache>
                <c:formatCode>General</c:formatCode>
                <c:ptCount val="6"/>
                <c:pt idx="0">
                  <c:v>3</c:v>
                </c:pt>
                <c:pt idx="1">
                  <c:v>2</c:v>
                </c:pt>
                <c:pt idx="2">
                  <c:v>1</c:v>
                </c:pt>
                <c:pt idx="3">
                  <c:v>8</c:v>
                </c:pt>
                <c:pt idx="4">
                  <c:v>8</c:v>
                </c:pt>
                <c:pt idx="5">
                  <c:v>5</c:v>
                </c:pt>
              </c:numCache>
            </c:numRef>
          </c:yVal>
          <c:bubbleSize>
            <c:numRef>
              <c:f>Pivô!$L$6:$L$11</c:f>
              <c:numCache>
                <c:formatCode>#,##0</c:formatCode>
                <c:ptCount val="6"/>
                <c:pt idx="0">
                  <c:v>227163.18499999991</c:v>
                </c:pt>
                <c:pt idx="1">
                  <c:v>82830</c:v>
                </c:pt>
                <c:pt idx="2">
                  <c:v>155729.65499999997</c:v>
                </c:pt>
                <c:pt idx="3">
                  <c:v>60477.279999999984</c:v>
                </c:pt>
                <c:pt idx="4">
                  <c:v>128451.90000000004</c:v>
                </c:pt>
                <c:pt idx="5">
                  <c:v>174300</c:v>
                </c:pt>
              </c:numCache>
            </c:numRef>
          </c:bubbleSize>
          <c:bubble3D val="1"/>
          <c:extLst>
            <c:ext xmlns:c15="http://schemas.microsoft.com/office/drawing/2012/chart" uri="{02D57815-91ED-43cb-92C2-25804820EDAC}">
              <c15:datalabelsRange>
                <c15:f>Pivô!$N$6:$N$11</c15:f>
                <c15:dlblRangeCache>
                  <c:ptCount val="6"/>
                  <c:pt idx="1">
                    <c:v>82.830</c:v>
                  </c:pt>
                  <c:pt idx="2">
                    <c:v>155.730</c:v>
                  </c:pt>
                  <c:pt idx="3">
                    <c:v>60.477</c:v>
                  </c:pt>
                  <c:pt idx="4">
                    <c:v>128.452</c:v>
                  </c:pt>
                  <c:pt idx="5">
                    <c:v>174.300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7-8812-447D-AEE3-883F0A644421}"/>
            </c:ext>
          </c:extLst>
        </c:ser>
        <c:ser>
          <c:idx val="1"/>
          <c:order val="1"/>
          <c:tx>
            <c:v>Maior</c:v>
          </c:tx>
          <c:spPr>
            <a:gradFill flip="none" rotWithShape="1">
              <a:gsLst>
                <a:gs pos="83000">
                  <a:srgbClr val="100D83"/>
                </a:gs>
                <a:gs pos="34000">
                  <a:srgbClr val="DD115E"/>
                </a:gs>
              </a:gsLst>
              <a:lin ang="2700000" scaled="1"/>
              <a:tileRect/>
            </a:gradFill>
            <a:ln w="25400">
              <a:noFill/>
            </a:ln>
            <a:effectLst>
              <a:outerShdw blurRad="127000" sx="108000" sy="108000" algn="ctr" rotWithShape="0">
                <a:srgbClr val="9B00FF">
                  <a:alpha val="85000"/>
                </a:srgbClr>
              </a:outerShdw>
            </a:effectLst>
          </c:spPr>
          <c:invertIfNegative val="0"/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C708ACCA-774C-47CA-8F9E-4A440D9D7AC9}" type="CELLRANGE">
                      <a:rPr lang="en-US" sz="1200">
                        <a:solidFill>
                          <a:schemeClr val="bg1"/>
                        </a:solidFill>
                      </a:rPr>
                      <a:pPr>
                        <a:defRPr sz="1200">
                          <a:solidFill>
                            <a:schemeClr val="bg1"/>
                          </a:solidFill>
                        </a:defRPr>
                      </a:pPr>
                      <a:t>[INTERVALODACÉLULA]</a:t>
                    </a:fld>
                    <a:endParaRPr lang="pt-BR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0202850404348544"/>
                      <c:h val="5.8001282352043271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8812-447D-AEE3-883F0A64442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F44A2BC-42AD-427D-94FE-1D47E3917B3E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8812-447D-AEE3-883F0A64442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39B7052-CAF5-4484-9309-E6F5A1C52815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8812-447D-AEE3-883F0A64442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37074878-DCD7-4ADF-967A-B8ADAC606ADF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8812-447D-AEE3-883F0A64442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870E63C9-2BBC-4C89-A02C-78E9DDEF4D83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8812-447D-AEE3-883F0A644421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C0969949-D4B5-4EBE-9E1E-4417ACF52E9B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8812-447D-AEE3-883F0A64442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Pivô!$J$6:$J$11</c:f>
              <c:numCache>
                <c:formatCode>General</c:formatCode>
                <c:ptCount val="6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8</c:v>
                </c:pt>
                <c:pt idx="4">
                  <c:v>1</c:v>
                </c:pt>
                <c:pt idx="5">
                  <c:v>8</c:v>
                </c:pt>
              </c:numCache>
            </c:numRef>
          </c:xVal>
          <c:yVal>
            <c:numRef>
              <c:f>Pivô!$K$6:$K$11</c:f>
              <c:numCache>
                <c:formatCode>General</c:formatCode>
                <c:ptCount val="6"/>
                <c:pt idx="0">
                  <c:v>3</c:v>
                </c:pt>
                <c:pt idx="1">
                  <c:v>2</c:v>
                </c:pt>
                <c:pt idx="2">
                  <c:v>1</c:v>
                </c:pt>
                <c:pt idx="3">
                  <c:v>8</c:v>
                </c:pt>
                <c:pt idx="4">
                  <c:v>8</c:v>
                </c:pt>
                <c:pt idx="5">
                  <c:v>5</c:v>
                </c:pt>
              </c:numCache>
            </c:numRef>
          </c:yVal>
          <c:bubbleSize>
            <c:numRef>
              <c:f>Pivô!$M$6:$M$11</c:f>
              <c:numCache>
                <c:formatCode>#,##0</c:formatCode>
                <c:ptCount val="6"/>
                <c:pt idx="0">
                  <c:v>227163.18499999991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bubbleSize>
          <c:bubble3D val="1"/>
          <c:extLst>
            <c:ext xmlns:c15="http://schemas.microsoft.com/office/drawing/2012/chart" uri="{02D57815-91ED-43cb-92C2-25804820EDAC}">
              <c15:datalabelsRange>
                <c15:f>Pivô!$M$6:$M$11</c15:f>
                <c15:dlblRangeCache>
                  <c:ptCount val="6"/>
                  <c:pt idx="0">
                    <c:v>227.163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E-8812-447D-AEE3-883F0A6444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70"/>
        <c:showNegBubbles val="0"/>
        <c:axId val="556473664"/>
        <c:axId val="556474496"/>
      </c:bubbleChart>
      <c:valAx>
        <c:axId val="556473664"/>
        <c:scaling>
          <c:orientation val="minMax"/>
          <c:max val="1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556474496"/>
        <c:crosses val="autoZero"/>
        <c:crossBetween val="midCat"/>
      </c:valAx>
      <c:valAx>
        <c:axId val="556474496"/>
        <c:scaling>
          <c:orientation val="minMax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556473664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Excel.xlsx]Pivô!Tabela dinâmica3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79000">
                <a:srgbClr val="100D83"/>
              </a:gs>
              <a:gs pos="60000">
                <a:srgbClr val="0A3D91"/>
              </a:gs>
            </a:gsLst>
            <a:lin ang="5400000" scaled="1"/>
          </a:gradFill>
          <a:ln>
            <a:solidFill>
              <a:srgbClr val="00FFFF"/>
            </a:solidFill>
          </a:ln>
          <a:effectLst>
            <a:outerShdw blurRad="127000" sx="104000" sy="104000" algn="ctr" rotWithShape="0">
              <a:srgbClr val="00FFFF">
                <a:alpha val="72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>
            <a:gsLst>
              <a:gs pos="79000">
                <a:srgbClr val="100D83"/>
              </a:gs>
              <a:gs pos="60000">
                <a:srgbClr val="0A3D91"/>
              </a:gs>
            </a:gsLst>
            <a:lin ang="5400000" scaled="1"/>
          </a:gradFill>
          <a:ln>
            <a:solidFill>
              <a:srgbClr val="00FFFF"/>
            </a:solidFill>
          </a:ln>
          <a:effectLst>
            <a:outerShdw blurRad="127000" sx="104000" sy="104000" algn="ctr" rotWithShape="0">
              <a:srgbClr val="00FFFF">
                <a:alpha val="72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>
            <a:gsLst>
              <a:gs pos="79000">
                <a:srgbClr val="100D83"/>
              </a:gs>
              <a:gs pos="60000">
                <a:srgbClr val="0A3D91"/>
              </a:gs>
            </a:gsLst>
            <a:lin ang="5400000" scaled="1"/>
          </a:gradFill>
          <a:ln>
            <a:solidFill>
              <a:srgbClr val="00FFFF"/>
            </a:solidFill>
          </a:ln>
          <a:effectLst>
            <a:outerShdw blurRad="127000" sx="104000" sy="104000" algn="ctr" rotWithShape="0">
              <a:srgbClr val="00FFFF">
                <a:alpha val="72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Pivô!$D$15</c:f>
              <c:strCache>
                <c:ptCount val="1"/>
                <c:pt idx="0">
                  <c:v>Soma de Income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Pivô!$C$16:$C$28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Pivô!$D$16:$D$28</c:f>
              <c:numCache>
                <c:formatCode>#,##0</c:formatCode>
                <c:ptCount val="12"/>
                <c:pt idx="0">
                  <c:v>71042.45</c:v>
                </c:pt>
                <c:pt idx="1">
                  <c:v>66884.800000000003</c:v>
                </c:pt>
                <c:pt idx="2">
                  <c:v>66884.800000000003</c:v>
                </c:pt>
                <c:pt idx="3">
                  <c:v>68204.799999999988</c:v>
                </c:pt>
                <c:pt idx="4">
                  <c:v>75200.119999999981</c:v>
                </c:pt>
                <c:pt idx="5">
                  <c:v>66884.800000000003</c:v>
                </c:pt>
                <c:pt idx="6">
                  <c:v>66884.800000000003</c:v>
                </c:pt>
                <c:pt idx="7">
                  <c:v>71391.184999999998</c:v>
                </c:pt>
                <c:pt idx="8">
                  <c:v>71729.044999999998</c:v>
                </c:pt>
                <c:pt idx="9">
                  <c:v>66884.800000000003</c:v>
                </c:pt>
                <c:pt idx="10">
                  <c:v>70075.62</c:v>
                </c:pt>
                <c:pt idx="11">
                  <c:v>66884.800000000003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BF-4E57-B83D-32B652969193}"/>
            </c:ext>
          </c:extLst>
        </c:ser>
        <c:ser>
          <c:idx val="1"/>
          <c:order val="1"/>
          <c:tx>
            <c:strRef>
              <c:f>Pivô!$E$15</c:f>
              <c:strCache>
                <c:ptCount val="1"/>
                <c:pt idx="0">
                  <c:v>Soma de Income2</c:v>
                </c:pt>
              </c:strCache>
            </c:strRef>
          </c:tx>
          <c:spPr>
            <a:gradFill>
              <a:gsLst>
                <a:gs pos="79000">
                  <a:srgbClr val="100D83"/>
                </a:gs>
                <a:gs pos="60000">
                  <a:srgbClr val="0A3D91"/>
                </a:gs>
              </a:gsLst>
              <a:lin ang="5400000" scaled="1"/>
            </a:gradFill>
            <a:ln>
              <a:solidFill>
                <a:srgbClr val="00FFFF"/>
              </a:solidFill>
            </a:ln>
            <a:effectLst>
              <a:outerShdw blurRad="127000" sx="104000" sy="104000" algn="ctr" rotWithShape="0">
                <a:srgbClr val="00FFFF">
                  <a:alpha val="72000"/>
                </a:srgbClr>
              </a:outerShdw>
            </a:effectLst>
          </c:spPr>
          <c:cat>
            <c:strRef>
              <c:f>Pivô!$C$16:$C$28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Pivô!$E$16:$E$28</c:f>
              <c:numCache>
                <c:formatCode>General</c:formatCode>
                <c:ptCount val="12"/>
                <c:pt idx="0">
                  <c:v>71042.45</c:v>
                </c:pt>
                <c:pt idx="1">
                  <c:v>66884.800000000003</c:v>
                </c:pt>
                <c:pt idx="2">
                  <c:v>66884.800000000003</c:v>
                </c:pt>
                <c:pt idx="3">
                  <c:v>68204.799999999988</c:v>
                </c:pt>
                <c:pt idx="4">
                  <c:v>75200.119999999981</c:v>
                </c:pt>
                <c:pt idx="5">
                  <c:v>66884.800000000003</c:v>
                </c:pt>
                <c:pt idx="6">
                  <c:v>66884.800000000003</c:v>
                </c:pt>
                <c:pt idx="7">
                  <c:v>71391.184999999998</c:v>
                </c:pt>
                <c:pt idx="8">
                  <c:v>71729.044999999998</c:v>
                </c:pt>
                <c:pt idx="9">
                  <c:v>66884.800000000003</c:v>
                </c:pt>
                <c:pt idx="10">
                  <c:v>70075.62</c:v>
                </c:pt>
                <c:pt idx="11">
                  <c:v>66884.800000000003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BF-4E57-B83D-32B6529691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7196575"/>
        <c:axId val="467207807"/>
      </c:areaChart>
      <c:catAx>
        <c:axId val="467196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7207807"/>
        <c:crosses val="autoZero"/>
        <c:auto val="1"/>
        <c:lblAlgn val="ctr"/>
        <c:lblOffset val="100"/>
        <c:noMultiLvlLbl val="0"/>
      </c:catAx>
      <c:valAx>
        <c:axId val="467207807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4671965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Excel.xlsx]Pivô!Tabela dinâmica4</c:name>
    <c:fmtId val="8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15000">
                <a:srgbClr val="100D83"/>
              </a:gs>
              <a:gs pos="73000">
                <a:srgbClr val="0A3D91"/>
              </a:gs>
            </a:gsLst>
            <a:lin ang="5400000" scaled="1"/>
          </a:gradFill>
          <a:ln>
            <a:solidFill>
              <a:schemeClr val="accent1"/>
            </a:solidFill>
          </a:ln>
          <a:effectLst>
            <a:outerShdw blurRad="152400" sx="115000" sy="115000" algn="ctr" rotWithShape="0">
              <a:srgbClr val="39FF14">
                <a:alpha val="69000"/>
              </a:srgbClr>
            </a:outerShdw>
          </a:effectLst>
          <a:sp3d>
            <a:contourClr>
              <a:schemeClr val="accen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Pivô!$O$16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15000">
                  <a:srgbClr val="100D83"/>
                </a:gs>
                <a:gs pos="73000">
                  <a:srgbClr val="0A3D91"/>
                </a:gs>
              </a:gsLst>
              <a:lin ang="5400000" scaled="1"/>
            </a:gradFill>
            <a:ln>
              <a:solidFill>
                <a:schemeClr val="accent1"/>
              </a:solidFill>
            </a:ln>
            <a:effectLst>
              <a:outerShdw blurRad="152400" sx="115000" sy="115000" algn="ctr" rotWithShape="0">
                <a:srgbClr val="39FF14">
                  <a:alpha val="69000"/>
                </a:srgbClr>
              </a:outerShdw>
            </a:effectLst>
            <a:sp3d>
              <a:contourClr>
                <a:schemeClr val="accent1"/>
              </a:contourClr>
            </a:sp3d>
          </c:spPr>
          <c:invertIfNegative val="0"/>
          <c:cat>
            <c:strRef>
              <c:f>Pivô!$N$17:$N$29</c:f>
              <c:strCache>
                <c:ptCount val="12"/>
                <c:pt idx="0">
                  <c:v>Jan</c:v>
                </c:pt>
                <c:pt idx="1">
                  <c:v>Mar</c:v>
                </c:pt>
                <c:pt idx="2">
                  <c:v>Jun</c:v>
                </c:pt>
                <c:pt idx="3">
                  <c:v>Jul</c:v>
                </c:pt>
                <c:pt idx="4">
                  <c:v>Nov</c:v>
                </c:pt>
                <c:pt idx="5">
                  <c:v>Apr</c:v>
                </c:pt>
                <c:pt idx="6">
                  <c:v>Aug</c:v>
                </c:pt>
                <c:pt idx="7">
                  <c:v>Dec</c:v>
                </c:pt>
                <c:pt idx="8">
                  <c:v>Feb</c:v>
                </c:pt>
                <c:pt idx="9">
                  <c:v>May</c:v>
                </c:pt>
                <c:pt idx="10">
                  <c:v>Oct</c:v>
                </c:pt>
                <c:pt idx="11">
                  <c:v>Sep</c:v>
                </c:pt>
              </c:strCache>
            </c:strRef>
          </c:cat>
          <c:val>
            <c:numRef>
              <c:f>Pivô!$O$17:$O$29</c:f>
              <c:numCache>
                <c:formatCode>#,##0</c:formatCode>
                <c:ptCount val="12"/>
                <c:pt idx="0">
                  <c:v>14208.490000000002</c:v>
                </c:pt>
                <c:pt idx="1">
                  <c:v>13376.960000000003</c:v>
                </c:pt>
                <c:pt idx="2">
                  <c:v>13376.960000000003</c:v>
                </c:pt>
                <c:pt idx="3">
                  <c:v>13376.960000000003</c:v>
                </c:pt>
                <c:pt idx="4">
                  <c:v>14015.124000000003</c:v>
                </c:pt>
                <c:pt idx="5">
                  <c:v>13640.960000000003</c:v>
                </c:pt>
                <c:pt idx="6">
                  <c:v>14278.237000000001</c:v>
                </c:pt>
                <c:pt idx="7">
                  <c:v>13376.960000000003</c:v>
                </c:pt>
                <c:pt idx="8">
                  <c:v>13376.960000000003</c:v>
                </c:pt>
                <c:pt idx="9">
                  <c:v>15040.024000000001</c:v>
                </c:pt>
                <c:pt idx="10">
                  <c:v>13376.960000000003</c:v>
                </c:pt>
                <c:pt idx="11">
                  <c:v>14345.809000000001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C1-4651-A029-6EB7277821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gapDepth val="0"/>
        <c:shape val="box"/>
        <c:axId val="802515472"/>
        <c:axId val="802518384"/>
        <c:axId val="0"/>
      </c:bar3DChart>
      <c:catAx>
        <c:axId val="8025154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02518384"/>
        <c:crosses val="autoZero"/>
        <c:auto val="1"/>
        <c:lblAlgn val="ctr"/>
        <c:lblOffset val="100"/>
        <c:noMultiLvlLbl val="0"/>
      </c:catAx>
      <c:valAx>
        <c:axId val="802518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02515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Excel.xlsx]Pivô!Tabela dinâmica5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>
            <a:outerShdw blurRad="127000" sx="107000" sy="107000" algn="ctr" rotWithShape="0">
              <a:srgbClr val="00FFFF">
                <a:alpha val="69000"/>
              </a:srgbClr>
            </a:outerShdw>
          </a:effectLst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54000">
                <a:srgbClr val="100D83"/>
              </a:gs>
              <a:gs pos="87000">
                <a:srgbClr val="0A3D91"/>
              </a:gs>
            </a:gsLst>
            <a:lin ang="5400000" scaled="1"/>
          </a:gradFill>
          <a:ln w="25400">
            <a:solidFill>
              <a:schemeClr val="lt1"/>
            </a:solidFill>
          </a:ln>
          <a:effectLst>
            <a:outerShdw blurRad="127000" sx="107000" sy="107000" algn="ctr" rotWithShape="0">
              <a:srgbClr val="00FFFF">
                <a:alpha val="69000"/>
              </a:srgbClr>
            </a:outerShdw>
          </a:effectLst>
          <a:sp3d contourW="25400">
            <a:contourClr>
              <a:schemeClr val="lt1"/>
            </a:contourClr>
          </a:sp3d>
        </c:spPr>
      </c:pivotFmt>
      <c:pivotFmt>
        <c:idx val="3"/>
        <c:spPr>
          <a:gradFill>
            <a:gsLst>
              <a:gs pos="18000">
                <a:srgbClr val="39FF14"/>
              </a:gs>
              <a:gs pos="87000">
                <a:srgbClr val="00FFFF"/>
              </a:gs>
            </a:gsLst>
            <a:lin ang="5400000" scaled="1"/>
          </a:gradFill>
          <a:ln w="25400">
            <a:solidFill>
              <a:schemeClr val="lt1"/>
            </a:solidFill>
          </a:ln>
          <a:effectLst>
            <a:outerShdw blurRad="127000" sx="107000" sy="107000" algn="ctr" rotWithShape="0">
              <a:srgbClr val="00FFFF">
                <a:alpha val="69000"/>
              </a:srgbClr>
            </a:outerShdw>
          </a:effectLst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>
            <a:outerShdw blurRad="127000" sx="107000" sy="107000" algn="ctr" rotWithShape="0">
              <a:srgbClr val="00FFFF">
                <a:alpha val="69000"/>
              </a:srgbClr>
            </a:outerShdw>
          </a:effectLst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>
            <a:gsLst>
              <a:gs pos="54000">
                <a:srgbClr val="100D83"/>
              </a:gs>
              <a:gs pos="87000">
                <a:srgbClr val="0A3D91"/>
              </a:gs>
            </a:gsLst>
            <a:lin ang="5400000" scaled="1"/>
          </a:gradFill>
          <a:ln w="25400">
            <a:solidFill>
              <a:schemeClr val="lt1"/>
            </a:solidFill>
          </a:ln>
          <a:effectLst>
            <a:outerShdw blurRad="127000" sx="107000" sy="107000" algn="ctr" rotWithShape="0">
              <a:srgbClr val="00FFFF">
                <a:alpha val="69000"/>
              </a:srgbClr>
            </a:outerShdw>
          </a:effectLst>
          <a:sp3d contourW="25400">
            <a:contourClr>
              <a:schemeClr val="lt1"/>
            </a:contourClr>
          </a:sp3d>
        </c:spPr>
      </c:pivotFmt>
      <c:pivotFmt>
        <c:idx val="6"/>
        <c:spPr>
          <a:gradFill>
            <a:gsLst>
              <a:gs pos="18000">
                <a:srgbClr val="39FF14"/>
              </a:gs>
              <a:gs pos="87000">
                <a:srgbClr val="00FFFF"/>
              </a:gs>
            </a:gsLst>
            <a:lin ang="5400000" scaled="1"/>
          </a:gradFill>
          <a:ln w="25400">
            <a:solidFill>
              <a:schemeClr val="lt1"/>
            </a:solidFill>
          </a:ln>
          <a:effectLst>
            <a:outerShdw blurRad="127000" sx="107000" sy="107000" algn="ctr" rotWithShape="0">
              <a:srgbClr val="00FFFF">
                <a:alpha val="69000"/>
              </a:srgbClr>
            </a:outerShdw>
          </a:effectLst>
          <a:sp3d contourW="25400">
            <a:contourClr>
              <a:schemeClr val="lt1"/>
            </a:contourClr>
          </a:sp3d>
        </c:spPr>
      </c:pivotFmt>
      <c:pivotFmt>
        <c:idx val="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"/>
        <c:spPr>
          <a:solidFill>
            <a:schemeClr val="accent1"/>
          </a:solidFill>
          <a:ln w="25400">
            <a:solidFill>
              <a:schemeClr val="lt1"/>
            </a:solidFill>
          </a:ln>
          <a:effectLst>
            <a:outerShdw blurRad="127000" sx="107000" sy="107000" algn="ctr" rotWithShape="0">
              <a:srgbClr val="00FFFF">
                <a:alpha val="69000"/>
              </a:srgbClr>
            </a:outerShdw>
          </a:effectLst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>
            <a:gsLst>
              <a:gs pos="54000">
                <a:srgbClr val="100D83"/>
              </a:gs>
              <a:gs pos="87000">
                <a:srgbClr val="0A3D91"/>
              </a:gs>
            </a:gsLst>
            <a:lin ang="5400000" scaled="1"/>
          </a:gradFill>
          <a:ln w="25400">
            <a:solidFill>
              <a:schemeClr val="lt1"/>
            </a:solidFill>
          </a:ln>
          <a:effectLst>
            <a:outerShdw blurRad="127000" sx="107000" sy="107000" algn="ctr" rotWithShape="0">
              <a:srgbClr val="00FFFF">
                <a:alpha val="69000"/>
              </a:srgbClr>
            </a:outerShdw>
          </a:effectLst>
          <a:sp3d contourW="25400">
            <a:contourClr>
              <a:schemeClr val="lt1"/>
            </a:contourClr>
          </a:sp3d>
        </c:spPr>
      </c:pivotFmt>
      <c:pivotFmt>
        <c:idx val="12"/>
        <c:spPr>
          <a:gradFill>
            <a:gsLst>
              <a:gs pos="18000">
                <a:srgbClr val="39FF14"/>
              </a:gs>
              <a:gs pos="87000">
                <a:srgbClr val="00FFFF"/>
              </a:gs>
            </a:gsLst>
            <a:lin ang="5400000" scaled="1"/>
          </a:gradFill>
          <a:ln w="25400">
            <a:solidFill>
              <a:schemeClr val="lt1"/>
            </a:solidFill>
          </a:ln>
          <a:effectLst>
            <a:outerShdw blurRad="127000" sx="107000" sy="107000" algn="ctr" rotWithShape="0">
              <a:srgbClr val="00FFFF">
                <a:alpha val="69000"/>
              </a:srgbClr>
            </a:outerShdw>
          </a:effectLst>
          <a:sp3d contourW="25400">
            <a:contourClr>
              <a:schemeClr val="lt1"/>
            </a:contourClr>
          </a:sp3d>
        </c:spPr>
      </c:pivotFmt>
      <c:pivotFmt>
        <c:idx val="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Pivô!$H$25</c:f>
              <c:strCache>
                <c:ptCount val="1"/>
                <c:pt idx="0">
                  <c:v>Soma de Income</c:v>
                </c:pt>
              </c:strCache>
            </c:strRef>
          </c:tx>
          <c:spPr>
            <a:effectLst>
              <a:outerShdw blurRad="127000" sx="107000" sy="107000" algn="ctr" rotWithShape="0">
                <a:srgbClr val="00FFFF">
                  <a:alpha val="69000"/>
                </a:srgbClr>
              </a:outerShdw>
            </a:effectLst>
          </c:spPr>
          <c:dPt>
            <c:idx val="0"/>
            <c:bubble3D val="0"/>
            <c:spPr>
              <a:gradFill>
                <a:gsLst>
                  <a:gs pos="54000">
                    <a:srgbClr val="100D83"/>
                  </a:gs>
                  <a:gs pos="87000">
                    <a:srgbClr val="0A3D91"/>
                  </a:gs>
                </a:gsLst>
                <a:lin ang="5400000" scaled="1"/>
              </a:gradFill>
              <a:ln w="25400">
                <a:solidFill>
                  <a:schemeClr val="lt1"/>
                </a:solidFill>
              </a:ln>
              <a:effectLst>
                <a:outerShdw blurRad="127000" sx="107000" sy="107000" algn="ctr" rotWithShape="0">
                  <a:srgbClr val="00FFFF">
                    <a:alpha val="69000"/>
                  </a:srgbClr>
                </a:outerShdw>
              </a:effectLst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CDAD-43ED-9EF6-D51832B0F92E}"/>
              </c:ext>
            </c:extLst>
          </c:dPt>
          <c:dPt>
            <c:idx val="1"/>
            <c:bubble3D val="0"/>
            <c:spPr>
              <a:gradFill>
                <a:gsLst>
                  <a:gs pos="18000">
                    <a:srgbClr val="39FF14"/>
                  </a:gs>
                  <a:gs pos="87000">
                    <a:srgbClr val="00FFFF"/>
                  </a:gs>
                </a:gsLst>
                <a:lin ang="5400000" scaled="1"/>
              </a:gradFill>
              <a:ln w="25400">
                <a:solidFill>
                  <a:schemeClr val="lt1"/>
                </a:solidFill>
              </a:ln>
              <a:effectLst>
                <a:outerShdw blurRad="127000" sx="107000" sy="107000" algn="ctr" rotWithShape="0">
                  <a:srgbClr val="00FFFF">
                    <a:alpha val="69000"/>
                  </a:srgbClr>
                </a:outerShdw>
              </a:effectLst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CDAD-43ED-9EF6-D51832B0F92E}"/>
              </c:ext>
            </c:extLst>
          </c:dPt>
          <c:cat>
            <c:strRef>
              <c:f>Pivô!$G$26:$G$28</c:f>
              <c:strCache>
                <c:ptCount val="2"/>
                <c:pt idx="0">
                  <c:v>B2B</c:v>
                </c:pt>
                <c:pt idx="1">
                  <c:v>B2C</c:v>
                </c:pt>
              </c:strCache>
            </c:strRef>
          </c:cat>
          <c:val>
            <c:numRef>
              <c:f>Pivô!$H$26:$H$28</c:f>
              <c:numCache>
                <c:formatCode>#,##0</c:formatCode>
                <c:ptCount val="2"/>
                <c:pt idx="0">
                  <c:v>714241.08000000019</c:v>
                </c:pt>
                <c:pt idx="1">
                  <c:v>114710.94000000002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DAD-43ED-9EF6-D51832B0F92E}"/>
            </c:ext>
          </c:extLst>
        </c:ser>
        <c:ser>
          <c:idx val="1"/>
          <c:order val="1"/>
          <c:tx>
            <c:strRef>
              <c:f>Pivô!$I$25</c:f>
              <c:strCache>
                <c:ptCount val="1"/>
                <c:pt idx="0">
                  <c:v>Soma de Income2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6-CDAD-43ED-9EF6-D51832B0F92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8-CDAD-43ED-9EF6-D51832B0F92E}"/>
              </c:ext>
            </c:extLst>
          </c:dPt>
          <c:cat>
            <c:strRef>
              <c:f>Pivô!$G$26:$G$28</c:f>
              <c:strCache>
                <c:ptCount val="2"/>
                <c:pt idx="0">
                  <c:v>B2B</c:v>
                </c:pt>
                <c:pt idx="1">
                  <c:v>B2C</c:v>
                </c:pt>
              </c:strCache>
            </c:strRef>
          </c:cat>
          <c:val>
            <c:numRef>
              <c:f>Pivô!$I$26:$I$28</c:f>
              <c:numCache>
                <c:formatCode>0.00%</c:formatCode>
                <c:ptCount val="2"/>
                <c:pt idx="0">
                  <c:v>0.86161932508470152</c:v>
                </c:pt>
                <c:pt idx="1">
                  <c:v>0.13838067491529846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DAD-43ED-9EF6-D51832B0F9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spPr>
            <a:gradFill>
              <a:gsLst>
                <a:gs pos="25000">
                  <a:srgbClr val="39FF14"/>
                </a:gs>
                <a:gs pos="75000">
                  <a:srgbClr val="00FFFF"/>
                </a:gs>
              </a:gsLst>
              <a:lin ang="5400000" scaled="1"/>
            </a:gradFill>
            <a:ln w="69850">
              <a:solidFill>
                <a:schemeClr val="tx1"/>
              </a:solidFill>
            </a:ln>
          </c:spPr>
          <c:dPt>
            <c:idx val="0"/>
            <c:bubble3D val="0"/>
            <c:spPr>
              <a:gradFill>
                <a:gsLst>
                  <a:gs pos="25000">
                    <a:srgbClr val="39FF14"/>
                  </a:gs>
                  <a:gs pos="75000">
                    <a:srgbClr val="00FFFF"/>
                  </a:gs>
                </a:gsLst>
                <a:lin ang="5400000" scaled="1"/>
              </a:gradFill>
              <a:ln w="698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EA8-4AAC-B001-0EB9664E9B91}"/>
              </c:ext>
            </c:extLst>
          </c:dPt>
          <c:dPt>
            <c:idx val="1"/>
            <c:bubble3D val="0"/>
            <c:spPr>
              <a:gradFill>
                <a:gsLst>
                  <a:gs pos="25000">
                    <a:srgbClr val="39FF14"/>
                  </a:gs>
                  <a:gs pos="75000">
                    <a:srgbClr val="00FFFF"/>
                  </a:gs>
                </a:gsLst>
                <a:lin ang="5400000" scaled="1"/>
              </a:gradFill>
              <a:ln w="698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EA8-4AAC-B001-0EB9664E9B91}"/>
              </c:ext>
            </c:extLst>
          </c:dPt>
          <c:dPt>
            <c:idx val="2"/>
            <c:bubble3D val="0"/>
            <c:spPr>
              <a:gradFill>
                <a:gsLst>
                  <a:gs pos="25000">
                    <a:srgbClr val="39FF14"/>
                  </a:gs>
                  <a:gs pos="75000">
                    <a:srgbClr val="00FFFF"/>
                  </a:gs>
                </a:gsLst>
                <a:lin ang="5400000" scaled="1"/>
              </a:gradFill>
              <a:ln w="698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EA8-4AAC-B001-0EB9664E9B91}"/>
              </c:ext>
            </c:extLst>
          </c:dPt>
          <c:dPt>
            <c:idx val="3"/>
            <c:bubble3D val="0"/>
            <c:spPr>
              <a:gradFill>
                <a:gsLst>
                  <a:gs pos="25000">
                    <a:srgbClr val="39FF14"/>
                  </a:gs>
                  <a:gs pos="75000">
                    <a:srgbClr val="00FFFF"/>
                  </a:gs>
                </a:gsLst>
                <a:lin ang="5400000" scaled="1"/>
              </a:gradFill>
              <a:ln w="698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EA8-4AAC-B001-0EB9664E9B91}"/>
              </c:ext>
            </c:extLst>
          </c:dPt>
          <c:dPt>
            <c:idx val="4"/>
            <c:bubble3D val="0"/>
            <c:spPr>
              <a:gradFill>
                <a:gsLst>
                  <a:gs pos="25000">
                    <a:srgbClr val="39FF14"/>
                  </a:gs>
                  <a:gs pos="75000">
                    <a:srgbClr val="00FFFF"/>
                  </a:gs>
                </a:gsLst>
                <a:lin ang="5400000" scaled="1"/>
              </a:gradFill>
              <a:ln w="698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EA8-4AAC-B001-0EB9664E9B91}"/>
              </c:ext>
            </c:extLst>
          </c:dPt>
          <c:dPt>
            <c:idx val="5"/>
            <c:bubble3D val="0"/>
            <c:spPr>
              <a:gradFill>
                <a:gsLst>
                  <a:gs pos="25000">
                    <a:srgbClr val="39FF14"/>
                  </a:gs>
                  <a:gs pos="75000">
                    <a:srgbClr val="00FFFF"/>
                  </a:gs>
                </a:gsLst>
                <a:lin ang="5400000" scaled="1"/>
              </a:gradFill>
              <a:ln w="698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EA8-4AAC-B001-0EB9664E9B91}"/>
              </c:ext>
            </c:extLst>
          </c:dPt>
          <c:dPt>
            <c:idx val="6"/>
            <c:bubble3D val="0"/>
            <c:spPr>
              <a:gradFill>
                <a:gsLst>
                  <a:gs pos="25000">
                    <a:srgbClr val="39FF14"/>
                  </a:gs>
                  <a:gs pos="75000">
                    <a:srgbClr val="00FFFF"/>
                  </a:gs>
                </a:gsLst>
                <a:lin ang="5400000" scaled="1"/>
              </a:gradFill>
              <a:ln w="698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EA8-4AAC-B001-0EB9664E9B91}"/>
              </c:ext>
            </c:extLst>
          </c:dPt>
          <c:dPt>
            <c:idx val="7"/>
            <c:bubble3D val="0"/>
            <c:spPr>
              <a:gradFill>
                <a:gsLst>
                  <a:gs pos="25000">
                    <a:srgbClr val="39FF14"/>
                  </a:gs>
                  <a:gs pos="75000">
                    <a:srgbClr val="00FFFF"/>
                  </a:gs>
                </a:gsLst>
                <a:lin ang="5400000" scaled="1"/>
              </a:gradFill>
              <a:ln w="698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EA8-4AAC-B001-0EB9664E9B91}"/>
              </c:ext>
            </c:extLst>
          </c:dPt>
          <c:dPt>
            <c:idx val="8"/>
            <c:bubble3D val="0"/>
            <c:spPr>
              <a:gradFill>
                <a:gsLst>
                  <a:gs pos="25000">
                    <a:srgbClr val="39FF14"/>
                  </a:gs>
                  <a:gs pos="75000">
                    <a:srgbClr val="00FFFF"/>
                  </a:gs>
                </a:gsLst>
                <a:lin ang="5400000" scaled="1"/>
              </a:gradFill>
              <a:ln w="698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DEA8-4AAC-B001-0EB9664E9B91}"/>
              </c:ext>
            </c:extLst>
          </c:dPt>
          <c:dPt>
            <c:idx val="9"/>
            <c:bubble3D val="0"/>
            <c:spPr>
              <a:gradFill>
                <a:gsLst>
                  <a:gs pos="25000">
                    <a:srgbClr val="39FF14"/>
                  </a:gs>
                  <a:gs pos="75000">
                    <a:srgbClr val="00FFFF"/>
                  </a:gs>
                </a:gsLst>
                <a:lin ang="5400000" scaled="1"/>
              </a:gradFill>
              <a:ln w="698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DEA8-4AAC-B001-0EB9664E9B91}"/>
              </c:ext>
            </c:extLst>
          </c:dPt>
          <c:dPt>
            <c:idx val="10"/>
            <c:bubble3D val="0"/>
            <c:spPr>
              <a:gradFill>
                <a:gsLst>
                  <a:gs pos="25000">
                    <a:srgbClr val="39FF14"/>
                  </a:gs>
                  <a:gs pos="75000">
                    <a:srgbClr val="00FFFF"/>
                  </a:gs>
                </a:gsLst>
                <a:lin ang="5400000" scaled="1"/>
              </a:gradFill>
              <a:ln w="698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DEA8-4AAC-B001-0EB9664E9B91}"/>
              </c:ext>
            </c:extLst>
          </c:dPt>
          <c:dPt>
            <c:idx val="11"/>
            <c:bubble3D val="0"/>
            <c:spPr>
              <a:gradFill>
                <a:gsLst>
                  <a:gs pos="25000">
                    <a:srgbClr val="39FF14"/>
                  </a:gs>
                  <a:gs pos="75000">
                    <a:srgbClr val="00FFFF"/>
                  </a:gs>
                </a:gsLst>
                <a:lin ang="5400000" scaled="1"/>
              </a:gradFill>
              <a:ln w="698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DEA8-4AAC-B001-0EB9664E9B91}"/>
              </c:ext>
            </c:extLst>
          </c:dPt>
          <c:dPt>
            <c:idx val="12"/>
            <c:bubble3D val="0"/>
            <c:spPr>
              <a:gradFill>
                <a:gsLst>
                  <a:gs pos="25000">
                    <a:srgbClr val="39FF14"/>
                  </a:gs>
                  <a:gs pos="75000">
                    <a:srgbClr val="00FFFF"/>
                  </a:gs>
                </a:gsLst>
                <a:lin ang="5400000" scaled="1"/>
              </a:gradFill>
              <a:ln w="698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DEA8-4AAC-B001-0EB9664E9B91}"/>
              </c:ext>
            </c:extLst>
          </c:dPt>
          <c:dPt>
            <c:idx val="13"/>
            <c:bubble3D val="0"/>
            <c:spPr>
              <a:gradFill>
                <a:gsLst>
                  <a:gs pos="25000">
                    <a:srgbClr val="39FF14"/>
                  </a:gs>
                  <a:gs pos="75000">
                    <a:srgbClr val="00FFFF"/>
                  </a:gs>
                </a:gsLst>
                <a:lin ang="5400000" scaled="1"/>
              </a:gradFill>
              <a:ln w="698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DEA8-4AAC-B001-0EB9664E9B91}"/>
              </c:ext>
            </c:extLst>
          </c:dPt>
          <c:dPt>
            <c:idx val="14"/>
            <c:bubble3D val="0"/>
            <c:spPr>
              <a:gradFill>
                <a:gsLst>
                  <a:gs pos="25000">
                    <a:srgbClr val="39FF14"/>
                  </a:gs>
                  <a:gs pos="75000">
                    <a:srgbClr val="00FFFF"/>
                  </a:gs>
                </a:gsLst>
                <a:lin ang="5400000" scaled="1"/>
              </a:gradFill>
              <a:ln w="698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DEA8-4AAC-B001-0EB9664E9B91}"/>
              </c:ext>
            </c:extLst>
          </c:dPt>
          <c:dPt>
            <c:idx val="15"/>
            <c:bubble3D val="0"/>
            <c:spPr>
              <a:gradFill>
                <a:gsLst>
                  <a:gs pos="25000">
                    <a:srgbClr val="39FF14"/>
                  </a:gs>
                  <a:gs pos="75000">
                    <a:srgbClr val="00FFFF"/>
                  </a:gs>
                </a:gsLst>
                <a:lin ang="5400000" scaled="1"/>
              </a:gradFill>
              <a:ln w="698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DEA8-4AAC-B001-0EB9664E9B91}"/>
              </c:ext>
            </c:extLst>
          </c:dPt>
          <c:dPt>
            <c:idx val="16"/>
            <c:bubble3D val="0"/>
            <c:spPr>
              <a:gradFill>
                <a:gsLst>
                  <a:gs pos="25000">
                    <a:srgbClr val="39FF14"/>
                  </a:gs>
                  <a:gs pos="75000">
                    <a:srgbClr val="00FFFF"/>
                  </a:gs>
                </a:gsLst>
                <a:lin ang="5400000" scaled="1"/>
              </a:gradFill>
              <a:ln w="698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DEA8-4AAC-B001-0EB9664E9B91}"/>
              </c:ext>
            </c:extLst>
          </c:dPt>
          <c:dPt>
            <c:idx val="17"/>
            <c:bubble3D val="0"/>
            <c:spPr>
              <a:gradFill>
                <a:gsLst>
                  <a:gs pos="25000">
                    <a:srgbClr val="39FF14"/>
                  </a:gs>
                  <a:gs pos="75000">
                    <a:srgbClr val="00FFFF"/>
                  </a:gs>
                </a:gsLst>
                <a:lin ang="5400000" scaled="1"/>
              </a:gradFill>
              <a:ln w="698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DEA8-4AAC-B001-0EB9664E9B91}"/>
              </c:ext>
            </c:extLst>
          </c:dPt>
          <c:dPt>
            <c:idx val="18"/>
            <c:bubble3D val="0"/>
            <c:spPr>
              <a:gradFill>
                <a:gsLst>
                  <a:gs pos="25000">
                    <a:srgbClr val="39FF14"/>
                  </a:gs>
                  <a:gs pos="75000">
                    <a:srgbClr val="00FFFF"/>
                  </a:gs>
                </a:gsLst>
                <a:lin ang="5400000" scaled="1"/>
              </a:gradFill>
              <a:ln w="698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DEA8-4AAC-B001-0EB9664E9B91}"/>
              </c:ext>
            </c:extLst>
          </c:dPt>
          <c:dPt>
            <c:idx val="19"/>
            <c:bubble3D val="0"/>
            <c:spPr>
              <a:gradFill>
                <a:gsLst>
                  <a:gs pos="25000">
                    <a:srgbClr val="39FF14"/>
                  </a:gs>
                  <a:gs pos="75000">
                    <a:srgbClr val="00FFFF"/>
                  </a:gs>
                </a:gsLst>
                <a:lin ang="5400000" scaled="1"/>
              </a:gradFill>
              <a:ln w="698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DEA8-4AAC-B001-0EB9664E9B91}"/>
              </c:ext>
            </c:extLst>
          </c:dPt>
          <c:dPt>
            <c:idx val="20"/>
            <c:bubble3D val="0"/>
            <c:spPr>
              <a:gradFill>
                <a:gsLst>
                  <a:gs pos="25000">
                    <a:srgbClr val="39FF14"/>
                  </a:gs>
                  <a:gs pos="75000">
                    <a:srgbClr val="00FFFF"/>
                  </a:gs>
                </a:gsLst>
                <a:lin ang="5400000" scaled="1"/>
              </a:gradFill>
              <a:ln w="698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DEA8-4AAC-B001-0EB9664E9B91}"/>
              </c:ext>
            </c:extLst>
          </c:dPt>
          <c:dPt>
            <c:idx val="21"/>
            <c:bubble3D val="0"/>
            <c:spPr>
              <a:gradFill>
                <a:gsLst>
                  <a:gs pos="25000">
                    <a:srgbClr val="39FF14"/>
                  </a:gs>
                  <a:gs pos="75000">
                    <a:srgbClr val="00FFFF"/>
                  </a:gs>
                </a:gsLst>
                <a:lin ang="5400000" scaled="1"/>
              </a:gradFill>
              <a:ln w="698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DEA8-4AAC-B001-0EB9664E9B91}"/>
              </c:ext>
            </c:extLst>
          </c:dPt>
          <c:dPt>
            <c:idx val="22"/>
            <c:bubble3D val="0"/>
            <c:spPr>
              <a:gradFill>
                <a:gsLst>
                  <a:gs pos="25000">
                    <a:srgbClr val="39FF14"/>
                  </a:gs>
                  <a:gs pos="75000">
                    <a:srgbClr val="00FFFF"/>
                  </a:gs>
                </a:gsLst>
                <a:lin ang="5400000" scaled="1"/>
              </a:gradFill>
              <a:ln w="698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DEA8-4AAC-B001-0EB9664E9B91}"/>
              </c:ext>
            </c:extLst>
          </c:dPt>
          <c:dPt>
            <c:idx val="23"/>
            <c:bubble3D val="0"/>
            <c:spPr>
              <a:gradFill>
                <a:gsLst>
                  <a:gs pos="25000">
                    <a:srgbClr val="39FF14"/>
                  </a:gs>
                  <a:gs pos="75000">
                    <a:srgbClr val="00FFFF"/>
                  </a:gs>
                </a:gsLst>
                <a:lin ang="5400000" scaled="1"/>
              </a:gradFill>
              <a:ln w="698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DEA8-4AAC-B001-0EB9664E9B91}"/>
              </c:ext>
            </c:extLst>
          </c:dPt>
          <c:dPt>
            <c:idx val="24"/>
            <c:bubble3D val="0"/>
            <c:spPr>
              <a:gradFill>
                <a:gsLst>
                  <a:gs pos="25000">
                    <a:srgbClr val="39FF14"/>
                  </a:gs>
                  <a:gs pos="75000">
                    <a:srgbClr val="00FFFF"/>
                  </a:gs>
                </a:gsLst>
                <a:lin ang="5400000" scaled="1"/>
              </a:gradFill>
              <a:ln w="698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DEA8-4AAC-B001-0EB9664E9B91}"/>
              </c:ext>
            </c:extLst>
          </c:dPt>
          <c:dPt>
            <c:idx val="25"/>
            <c:bubble3D val="0"/>
            <c:spPr>
              <a:gradFill>
                <a:gsLst>
                  <a:gs pos="25000">
                    <a:srgbClr val="39FF14"/>
                  </a:gs>
                  <a:gs pos="75000">
                    <a:srgbClr val="00FFFF"/>
                  </a:gs>
                </a:gsLst>
                <a:lin ang="5400000" scaled="1"/>
              </a:gradFill>
              <a:ln w="698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DEA8-4AAC-B001-0EB9664E9B91}"/>
              </c:ext>
            </c:extLst>
          </c:dPt>
          <c:dPt>
            <c:idx val="26"/>
            <c:bubble3D val="0"/>
            <c:spPr>
              <a:gradFill>
                <a:gsLst>
                  <a:gs pos="25000">
                    <a:srgbClr val="39FF14"/>
                  </a:gs>
                  <a:gs pos="75000">
                    <a:srgbClr val="00FFFF"/>
                  </a:gs>
                </a:gsLst>
                <a:lin ang="5400000" scaled="1"/>
              </a:gradFill>
              <a:ln w="698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DEA8-4AAC-B001-0EB9664E9B91}"/>
              </c:ext>
            </c:extLst>
          </c:dPt>
          <c:dPt>
            <c:idx val="27"/>
            <c:bubble3D val="0"/>
            <c:spPr>
              <a:gradFill>
                <a:gsLst>
                  <a:gs pos="25000">
                    <a:srgbClr val="39FF14"/>
                  </a:gs>
                  <a:gs pos="75000">
                    <a:srgbClr val="00FFFF"/>
                  </a:gs>
                </a:gsLst>
                <a:lin ang="5400000" scaled="1"/>
              </a:gradFill>
              <a:ln w="698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DEA8-4AAC-B001-0EB9664E9B91}"/>
              </c:ext>
            </c:extLst>
          </c:dPt>
          <c:dPt>
            <c:idx val="28"/>
            <c:bubble3D val="0"/>
            <c:spPr>
              <a:gradFill>
                <a:gsLst>
                  <a:gs pos="25000">
                    <a:srgbClr val="39FF14"/>
                  </a:gs>
                  <a:gs pos="75000">
                    <a:srgbClr val="00FFFF"/>
                  </a:gs>
                </a:gsLst>
                <a:lin ang="5400000" scaled="1"/>
              </a:gradFill>
              <a:ln w="698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DEA8-4AAC-B001-0EB9664E9B91}"/>
              </c:ext>
            </c:extLst>
          </c:dPt>
          <c:dPt>
            <c:idx val="29"/>
            <c:bubble3D val="0"/>
            <c:spPr>
              <a:gradFill>
                <a:gsLst>
                  <a:gs pos="25000">
                    <a:srgbClr val="39FF14"/>
                  </a:gs>
                  <a:gs pos="75000">
                    <a:srgbClr val="00FFFF"/>
                  </a:gs>
                </a:gsLst>
                <a:lin ang="5400000" scaled="1"/>
              </a:gradFill>
              <a:ln w="698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DEA8-4AAC-B001-0EB9664E9B91}"/>
              </c:ext>
            </c:extLst>
          </c:dPt>
          <c:dPt>
            <c:idx val="30"/>
            <c:bubble3D val="0"/>
            <c:spPr>
              <a:gradFill>
                <a:gsLst>
                  <a:gs pos="25000">
                    <a:srgbClr val="39FF14"/>
                  </a:gs>
                  <a:gs pos="75000">
                    <a:srgbClr val="00FFFF"/>
                  </a:gs>
                </a:gsLst>
                <a:lin ang="5400000" scaled="1"/>
              </a:gradFill>
              <a:ln w="698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DEA8-4AAC-B001-0EB9664E9B91}"/>
              </c:ext>
            </c:extLst>
          </c:dPt>
          <c:dPt>
            <c:idx val="31"/>
            <c:bubble3D val="0"/>
            <c:spPr>
              <a:gradFill>
                <a:gsLst>
                  <a:gs pos="25000">
                    <a:srgbClr val="39FF14"/>
                  </a:gs>
                  <a:gs pos="75000">
                    <a:srgbClr val="00FFFF"/>
                  </a:gs>
                </a:gsLst>
                <a:lin ang="5400000" scaled="1"/>
              </a:gradFill>
              <a:ln w="698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DEA8-4AAC-B001-0EB9664E9B91}"/>
              </c:ext>
            </c:extLst>
          </c:dPt>
          <c:dPt>
            <c:idx val="32"/>
            <c:bubble3D val="0"/>
            <c:spPr>
              <a:gradFill>
                <a:gsLst>
                  <a:gs pos="25000">
                    <a:srgbClr val="39FF14"/>
                  </a:gs>
                  <a:gs pos="75000">
                    <a:srgbClr val="00FFFF"/>
                  </a:gs>
                </a:gsLst>
                <a:lin ang="5400000" scaled="1"/>
              </a:gradFill>
              <a:ln w="698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DEA8-4AAC-B001-0EB9664E9B91}"/>
              </c:ext>
            </c:extLst>
          </c:dPt>
          <c:dPt>
            <c:idx val="33"/>
            <c:bubble3D val="0"/>
            <c:spPr>
              <a:gradFill>
                <a:gsLst>
                  <a:gs pos="25000">
                    <a:srgbClr val="39FF14"/>
                  </a:gs>
                  <a:gs pos="75000">
                    <a:srgbClr val="00FFFF"/>
                  </a:gs>
                </a:gsLst>
                <a:lin ang="5400000" scaled="1"/>
              </a:gradFill>
              <a:ln w="698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DEA8-4AAC-B001-0EB9664E9B91}"/>
              </c:ext>
            </c:extLst>
          </c:dPt>
          <c:dPt>
            <c:idx val="34"/>
            <c:bubble3D val="0"/>
            <c:spPr>
              <a:gradFill>
                <a:gsLst>
                  <a:gs pos="25000">
                    <a:srgbClr val="39FF14"/>
                  </a:gs>
                  <a:gs pos="75000">
                    <a:srgbClr val="00FFFF"/>
                  </a:gs>
                </a:gsLst>
                <a:lin ang="5400000" scaled="1"/>
              </a:gradFill>
              <a:ln w="698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DEA8-4AAC-B001-0EB9664E9B91}"/>
              </c:ext>
            </c:extLst>
          </c:dPt>
          <c:dPt>
            <c:idx val="35"/>
            <c:bubble3D val="0"/>
            <c:spPr>
              <a:gradFill>
                <a:gsLst>
                  <a:gs pos="25000">
                    <a:srgbClr val="39FF14"/>
                  </a:gs>
                  <a:gs pos="75000">
                    <a:srgbClr val="00FFFF"/>
                  </a:gs>
                </a:gsLst>
                <a:lin ang="5400000" scaled="1"/>
              </a:gradFill>
              <a:ln w="698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DEA8-4AAC-B001-0EB9664E9B91}"/>
              </c:ext>
            </c:extLst>
          </c:dPt>
          <c:dPt>
            <c:idx val="36"/>
            <c:bubble3D val="0"/>
            <c:spPr>
              <a:gradFill>
                <a:gsLst>
                  <a:gs pos="25000">
                    <a:srgbClr val="39FF14"/>
                  </a:gs>
                  <a:gs pos="75000">
                    <a:srgbClr val="00FFFF"/>
                  </a:gs>
                </a:gsLst>
                <a:lin ang="5400000" scaled="1"/>
              </a:gradFill>
              <a:ln w="698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DEA8-4AAC-B001-0EB9664E9B91}"/>
              </c:ext>
            </c:extLst>
          </c:dPt>
          <c:dPt>
            <c:idx val="37"/>
            <c:bubble3D val="0"/>
            <c:spPr>
              <a:gradFill>
                <a:gsLst>
                  <a:gs pos="25000">
                    <a:srgbClr val="39FF14"/>
                  </a:gs>
                  <a:gs pos="75000">
                    <a:srgbClr val="00FFFF"/>
                  </a:gs>
                </a:gsLst>
                <a:lin ang="5400000" scaled="1"/>
              </a:gradFill>
              <a:ln w="698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DEA8-4AAC-B001-0EB9664E9B91}"/>
              </c:ext>
            </c:extLst>
          </c:dPt>
          <c:dPt>
            <c:idx val="38"/>
            <c:bubble3D val="0"/>
            <c:spPr>
              <a:gradFill>
                <a:gsLst>
                  <a:gs pos="25000">
                    <a:srgbClr val="39FF14"/>
                  </a:gs>
                  <a:gs pos="75000">
                    <a:srgbClr val="00FFFF"/>
                  </a:gs>
                </a:gsLst>
                <a:lin ang="5400000" scaled="1"/>
              </a:gradFill>
              <a:ln w="698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DEA8-4AAC-B001-0EB9664E9B91}"/>
              </c:ext>
            </c:extLst>
          </c:dPt>
          <c:dPt>
            <c:idx val="39"/>
            <c:bubble3D val="0"/>
            <c:spPr>
              <a:gradFill>
                <a:gsLst>
                  <a:gs pos="25000">
                    <a:srgbClr val="39FF14"/>
                  </a:gs>
                  <a:gs pos="75000">
                    <a:srgbClr val="00FFFF"/>
                  </a:gs>
                </a:gsLst>
                <a:lin ang="5400000" scaled="1"/>
              </a:gradFill>
              <a:ln w="698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DEA8-4AAC-B001-0EB9664E9B91}"/>
              </c:ext>
            </c:extLst>
          </c:dPt>
          <c:dPt>
            <c:idx val="40"/>
            <c:bubble3D val="0"/>
            <c:spPr>
              <a:gradFill>
                <a:gsLst>
                  <a:gs pos="25000">
                    <a:srgbClr val="39FF14"/>
                  </a:gs>
                  <a:gs pos="75000">
                    <a:srgbClr val="00FFFF"/>
                  </a:gs>
                </a:gsLst>
                <a:lin ang="5400000" scaled="1"/>
              </a:gradFill>
              <a:ln w="698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DEA8-4AAC-B001-0EB9664E9B91}"/>
              </c:ext>
            </c:extLst>
          </c:dPt>
          <c:dPt>
            <c:idx val="41"/>
            <c:bubble3D val="0"/>
            <c:spPr>
              <a:gradFill>
                <a:gsLst>
                  <a:gs pos="25000">
                    <a:srgbClr val="39FF14"/>
                  </a:gs>
                  <a:gs pos="75000">
                    <a:srgbClr val="00FFFF"/>
                  </a:gs>
                </a:gsLst>
                <a:lin ang="5400000" scaled="1"/>
              </a:gradFill>
              <a:ln w="698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DEA8-4AAC-B001-0EB9664E9B91}"/>
              </c:ext>
            </c:extLst>
          </c:dPt>
          <c:dPt>
            <c:idx val="42"/>
            <c:bubble3D val="0"/>
            <c:spPr>
              <a:gradFill>
                <a:gsLst>
                  <a:gs pos="25000">
                    <a:srgbClr val="39FF14"/>
                  </a:gs>
                  <a:gs pos="75000">
                    <a:srgbClr val="00FFFF"/>
                  </a:gs>
                </a:gsLst>
                <a:lin ang="5400000" scaled="1"/>
              </a:gradFill>
              <a:ln w="698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DEA8-4AAC-B001-0EB9664E9B91}"/>
              </c:ext>
            </c:extLst>
          </c:dPt>
          <c:dPt>
            <c:idx val="43"/>
            <c:bubble3D val="0"/>
            <c:spPr>
              <a:gradFill>
                <a:gsLst>
                  <a:gs pos="25000">
                    <a:srgbClr val="39FF14"/>
                  </a:gs>
                  <a:gs pos="75000">
                    <a:srgbClr val="00FFFF"/>
                  </a:gs>
                </a:gsLst>
                <a:lin ang="5400000" scaled="1"/>
              </a:gradFill>
              <a:ln w="698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DEA8-4AAC-B001-0EB9664E9B91}"/>
              </c:ext>
            </c:extLst>
          </c:dPt>
          <c:dPt>
            <c:idx val="44"/>
            <c:bubble3D val="0"/>
            <c:spPr>
              <a:gradFill>
                <a:gsLst>
                  <a:gs pos="25000">
                    <a:srgbClr val="39FF14"/>
                  </a:gs>
                  <a:gs pos="75000">
                    <a:srgbClr val="00FFFF"/>
                  </a:gs>
                </a:gsLst>
                <a:lin ang="5400000" scaled="1"/>
              </a:gradFill>
              <a:ln w="698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DEA8-4AAC-B001-0EB9664E9B91}"/>
              </c:ext>
            </c:extLst>
          </c:dPt>
          <c:dPt>
            <c:idx val="45"/>
            <c:bubble3D val="0"/>
            <c:spPr>
              <a:gradFill>
                <a:gsLst>
                  <a:gs pos="25000">
                    <a:srgbClr val="39FF14"/>
                  </a:gs>
                  <a:gs pos="75000">
                    <a:srgbClr val="00FFFF"/>
                  </a:gs>
                </a:gsLst>
                <a:lin ang="5400000" scaled="1"/>
              </a:gradFill>
              <a:ln w="698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DEA8-4AAC-B001-0EB9664E9B91}"/>
              </c:ext>
            </c:extLst>
          </c:dPt>
          <c:dPt>
            <c:idx val="46"/>
            <c:bubble3D val="0"/>
            <c:spPr>
              <a:gradFill>
                <a:gsLst>
                  <a:gs pos="25000">
                    <a:srgbClr val="39FF14"/>
                  </a:gs>
                  <a:gs pos="75000">
                    <a:srgbClr val="00FFFF"/>
                  </a:gs>
                </a:gsLst>
                <a:lin ang="5400000" scaled="1"/>
              </a:gradFill>
              <a:ln w="698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DEA8-4AAC-B001-0EB9664E9B91}"/>
              </c:ext>
            </c:extLst>
          </c:dPt>
          <c:dPt>
            <c:idx val="47"/>
            <c:bubble3D val="0"/>
            <c:spPr>
              <a:gradFill>
                <a:gsLst>
                  <a:gs pos="25000">
                    <a:srgbClr val="39FF14"/>
                  </a:gs>
                  <a:gs pos="75000">
                    <a:srgbClr val="00FFFF"/>
                  </a:gs>
                </a:gsLst>
                <a:lin ang="5400000" scaled="1"/>
              </a:gradFill>
              <a:ln w="698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DEA8-4AAC-B001-0EB9664E9B91}"/>
              </c:ext>
            </c:extLst>
          </c:dPt>
          <c:dPt>
            <c:idx val="48"/>
            <c:bubble3D val="0"/>
            <c:spPr>
              <a:gradFill>
                <a:gsLst>
                  <a:gs pos="25000">
                    <a:srgbClr val="39FF14"/>
                  </a:gs>
                  <a:gs pos="75000">
                    <a:srgbClr val="00FFFF"/>
                  </a:gs>
                </a:gsLst>
                <a:lin ang="5400000" scaled="1"/>
              </a:gradFill>
              <a:ln w="698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DEA8-4AAC-B001-0EB9664E9B91}"/>
              </c:ext>
            </c:extLst>
          </c:dPt>
          <c:dPt>
            <c:idx val="49"/>
            <c:bubble3D val="0"/>
            <c:spPr>
              <a:gradFill>
                <a:gsLst>
                  <a:gs pos="25000">
                    <a:srgbClr val="39FF14"/>
                  </a:gs>
                  <a:gs pos="75000">
                    <a:srgbClr val="00FFFF"/>
                  </a:gs>
                </a:gsLst>
                <a:lin ang="5400000" scaled="1"/>
              </a:gradFill>
              <a:ln w="698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DEA8-4AAC-B001-0EB9664E9B91}"/>
              </c:ext>
            </c:extLst>
          </c:dPt>
          <c:dPt>
            <c:idx val="50"/>
            <c:bubble3D val="0"/>
            <c:spPr>
              <a:gradFill>
                <a:gsLst>
                  <a:gs pos="25000">
                    <a:srgbClr val="39FF14"/>
                  </a:gs>
                  <a:gs pos="75000">
                    <a:srgbClr val="00FFFF"/>
                  </a:gs>
                </a:gsLst>
                <a:lin ang="5400000" scaled="1"/>
              </a:gradFill>
              <a:ln w="698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DEA8-4AAC-B001-0EB9664E9B91}"/>
              </c:ext>
            </c:extLst>
          </c:dPt>
          <c:dPt>
            <c:idx val="51"/>
            <c:bubble3D val="0"/>
            <c:spPr>
              <a:gradFill>
                <a:gsLst>
                  <a:gs pos="25000">
                    <a:srgbClr val="39FF14"/>
                  </a:gs>
                  <a:gs pos="75000">
                    <a:srgbClr val="00FFFF"/>
                  </a:gs>
                </a:gsLst>
                <a:lin ang="5400000" scaled="1"/>
              </a:gradFill>
              <a:ln w="698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DEA8-4AAC-B001-0EB9664E9B91}"/>
              </c:ext>
            </c:extLst>
          </c:dPt>
          <c:dPt>
            <c:idx val="52"/>
            <c:bubble3D val="0"/>
            <c:spPr>
              <a:gradFill>
                <a:gsLst>
                  <a:gs pos="25000">
                    <a:srgbClr val="39FF14"/>
                  </a:gs>
                  <a:gs pos="75000">
                    <a:srgbClr val="00FFFF"/>
                  </a:gs>
                </a:gsLst>
                <a:lin ang="5400000" scaled="1"/>
              </a:gradFill>
              <a:ln w="698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DEA8-4AAC-B001-0EB9664E9B91}"/>
              </c:ext>
            </c:extLst>
          </c:dPt>
          <c:dPt>
            <c:idx val="53"/>
            <c:bubble3D val="0"/>
            <c:spPr>
              <a:gradFill>
                <a:gsLst>
                  <a:gs pos="25000">
                    <a:srgbClr val="39FF14"/>
                  </a:gs>
                  <a:gs pos="75000">
                    <a:srgbClr val="00FFFF"/>
                  </a:gs>
                </a:gsLst>
                <a:lin ang="5400000" scaled="1"/>
              </a:gradFill>
              <a:ln w="698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DEA8-4AAC-B001-0EB9664E9B91}"/>
              </c:ext>
            </c:extLst>
          </c:dPt>
          <c:dPt>
            <c:idx val="54"/>
            <c:bubble3D val="0"/>
            <c:spPr>
              <a:gradFill>
                <a:gsLst>
                  <a:gs pos="25000">
                    <a:srgbClr val="39FF14"/>
                  </a:gs>
                  <a:gs pos="75000">
                    <a:srgbClr val="00FFFF"/>
                  </a:gs>
                </a:gsLst>
                <a:lin ang="5400000" scaled="1"/>
              </a:gradFill>
              <a:ln w="698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DEA8-4AAC-B001-0EB9664E9B91}"/>
              </c:ext>
            </c:extLst>
          </c:dPt>
          <c:dPt>
            <c:idx val="55"/>
            <c:bubble3D val="0"/>
            <c:spPr>
              <a:gradFill>
                <a:gsLst>
                  <a:gs pos="25000">
                    <a:srgbClr val="39FF14"/>
                  </a:gs>
                  <a:gs pos="75000">
                    <a:srgbClr val="00FFFF"/>
                  </a:gs>
                </a:gsLst>
                <a:lin ang="5400000" scaled="1"/>
              </a:gradFill>
              <a:ln w="698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DEA8-4AAC-B001-0EB9664E9B91}"/>
              </c:ext>
            </c:extLst>
          </c:dPt>
          <c:dPt>
            <c:idx val="56"/>
            <c:bubble3D val="0"/>
            <c:spPr>
              <a:gradFill>
                <a:gsLst>
                  <a:gs pos="25000">
                    <a:srgbClr val="39FF14"/>
                  </a:gs>
                  <a:gs pos="75000">
                    <a:srgbClr val="00FFFF"/>
                  </a:gs>
                </a:gsLst>
                <a:lin ang="5400000" scaled="1"/>
              </a:gradFill>
              <a:ln w="698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DEA8-4AAC-B001-0EB9664E9B91}"/>
              </c:ext>
            </c:extLst>
          </c:dPt>
          <c:dPt>
            <c:idx val="57"/>
            <c:bubble3D val="0"/>
            <c:spPr>
              <a:gradFill>
                <a:gsLst>
                  <a:gs pos="25000">
                    <a:srgbClr val="39FF14"/>
                  </a:gs>
                  <a:gs pos="75000">
                    <a:srgbClr val="00FFFF"/>
                  </a:gs>
                </a:gsLst>
                <a:lin ang="5400000" scaled="1"/>
              </a:gradFill>
              <a:ln w="698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DEA8-4AAC-B001-0EB9664E9B91}"/>
              </c:ext>
            </c:extLst>
          </c:dPt>
          <c:dPt>
            <c:idx val="58"/>
            <c:bubble3D val="0"/>
            <c:spPr>
              <a:gradFill>
                <a:gsLst>
                  <a:gs pos="25000">
                    <a:srgbClr val="39FF14"/>
                  </a:gs>
                  <a:gs pos="75000">
                    <a:srgbClr val="00FFFF"/>
                  </a:gs>
                </a:gsLst>
                <a:lin ang="5400000" scaled="1"/>
              </a:gradFill>
              <a:ln w="698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DEA8-4AAC-B001-0EB9664E9B91}"/>
              </c:ext>
            </c:extLst>
          </c:dPt>
          <c:dPt>
            <c:idx val="59"/>
            <c:bubble3D val="0"/>
            <c:spPr>
              <a:gradFill>
                <a:gsLst>
                  <a:gs pos="25000">
                    <a:srgbClr val="39FF14"/>
                  </a:gs>
                  <a:gs pos="75000">
                    <a:srgbClr val="00FFFF"/>
                  </a:gs>
                </a:gsLst>
                <a:lin ang="5400000" scaled="1"/>
              </a:gradFill>
              <a:ln w="698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7-DEA8-4AAC-B001-0EB9664E9B91}"/>
              </c:ext>
            </c:extLst>
          </c:dPt>
          <c:val>
            <c:numLit>
              <c:formatCode>General</c:formatCode>
              <c:ptCount val="6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  <c:pt idx="20">
                <c:v>1</c:v>
              </c:pt>
              <c:pt idx="21">
                <c:v>1</c:v>
              </c:pt>
              <c:pt idx="22">
                <c:v>1</c:v>
              </c:pt>
              <c:pt idx="23">
                <c:v>1</c:v>
              </c:pt>
              <c:pt idx="24">
                <c:v>1</c:v>
              </c:pt>
              <c:pt idx="25">
                <c:v>1</c:v>
              </c:pt>
              <c:pt idx="26">
                <c:v>1</c:v>
              </c:pt>
              <c:pt idx="27">
                <c:v>1</c:v>
              </c:pt>
              <c:pt idx="28">
                <c:v>1</c:v>
              </c:pt>
              <c:pt idx="29">
                <c:v>1</c:v>
              </c:pt>
              <c:pt idx="30">
                <c:v>1</c:v>
              </c:pt>
              <c:pt idx="31">
                <c:v>1</c:v>
              </c:pt>
              <c:pt idx="32">
                <c:v>1</c:v>
              </c:pt>
              <c:pt idx="33">
                <c:v>1</c:v>
              </c:pt>
              <c:pt idx="34">
                <c:v>1</c:v>
              </c:pt>
              <c:pt idx="35">
                <c:v>1</c:v>
              </c:pt>
              <c:pt idx="36">
                <c:v>1</c:v>
              </c:pt>
              <c:pt idx="37">
                <c:v>1</c:v>
              </c:pt>
              <c:pt idx="38">
                <c:v>1</c:v>
              </c:pt>
              <c:pt idx="39">
                <c:v>1</c:v>
              </c:pt>
              <c:pt idx="40">
                <c:v>1</c:v>
              </c:pt>
              <c:pt idx="41">
                <c:v>1</c:v>
              </c:pt>
              <c:pt idx="42">
                <c:v>1</c:v>
              </c:pt>
              <c:pt idx="43">
                <c:v>1</c:v>
              </c:pt>
              <c:pt idx="44">
                <c:v>1</c:v>
              </c:pt>
              <c:pt idx="45">
                <c:v>1</c:v>
              </c:pt>
              <c:pt idx="46">
                <c:v>1</c:v>
              </c:pt>
              <c:pt idx="47">
                <c:v>1</c:v>
              </c:pt>
              <c:pt idx="48">
                <c:v>1</c:v>
              </c:pt>
              <c:pt idx="49">
                <c:v>1</c:v>
              </c:pt>
              <c:pt idx="50">
                <c:v>1</c:v>
              </c:pt>
              <c:pt idx="51">
                <c:v>1</c:v>
              </c:pt>
              <c:pt idx="52">
                <c:v>1</c:v>
              </c:pt>
              <c:pt idx="53">
                <c:v>1</c:v>
              </c:pt>
              <c:pt idx="54">
                <c:v>1</c:v>
              </c:pt>
              <c:pt idx="55">
                <c:v>1</c:v>
              </c:pt>
              <c:pt idx="56">
                <c:v>1</c:v>
              </c:pt>
              <c:pt idx="57">
                <c:v>1</c:v>
              </c:pt>
              <c:pt idx="58">
                <c:v>1</c:v>
              </c:pt>
              <c:pt idx="5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78-DEA8-4AAC-B001-0EB9664E9B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doughnutChart>
        <c:varyColors val="1"/>
        <c:ser>
          <c:idx val="1"/>
          <c:order val="1"/>
          <c:tx>
            <c:v>Porcentagens</c:v>
          </c:tx>
          <c:spPr>
            <a:ln>
              <a:noFill/>
            </a:ln>
          </c:spPr>
          <c:dPt>
            <c:idx val="0"/>
            <c:bubble3D val="0"/>
            <c:spPr>
              <a:noFill/>
              <a:ln w="19050">
                <a:noFill/>
              </a:ln>
              <a:effectLst>
                <a:glow rad="101600">
                  <a:schemeClr val="accent6">
                    <a:satMod val="175000"/>
                    <a:alpha val="40000"/>
                  </a:schemeClr>
                </a:glow>
                <a:outerShdw blurRad="63500" sx="102000" sy="102000" algn="ctr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A-DEA8-4AAC-B001-0EB9664E9B91}"/>
              </c:ext>
            </c:extLst>
          </c:dPt>
          <c:dPt>
            <c:idx val="1"/>
            <c:bubble3D val="0"/>
            <c:spPr>
              <a:solidFill>
                <a:schemeClr val="tx1">
                  <a:alpha val="82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C-DEA8-4AAC-B001-0EB9664E9B91}"/>
              </c:ext>
            </c:extLst>
          </c:dPt>
          <c:val>
            <c:numRef>
              <c:f>Pivô!$J$16:$K$16</c:f>
              <c:numCache>
                <c:formatCode>0%</c:formatCode>
                <c:ptCount val="2"/>
                <c:pt idx="0">
                  <c:v>0.90090807400075601</c:v>
                </c:pt>
                <c:pt idx="1">
                  <c:v>9.909192599924399E-2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DEA8-4AAC-B001-0EB9664E9B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4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/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</a:gra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gradFill flip="none" rotWithShape="1">
        <a:gsLst>
          <a:gs pos="100000">
            <a:schemeClr val="phClr">
              <a:alpha val="0"/>
            </a:schemeClr>
          </a:gs>
          <a:gs pos="50000">
            <a:schemeClr val="phClr"/>
          </a:gs>
        </a:gsLst>
        <a:lin ang="10800000" scaled="1"/>
      </a:gradFill>
      <a:sp3d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svg"/><Relationship Id="rId13" Type="http://schemas.openxmlformats.org/officeDocument/2006/relationships/image" Target="../media/image9.png"/><Relationship Id="rId18" Type="http://schemas.openxmlformats.org/officeDocument/2006/relationships/image" Target="../media/image14.svg"/><Relationship Id="rId26" Type="http://schemas.openxmlformats.org/officeDocument/2006/relationships/image" Target="../media/image22.svg"/><Relationship Id="rId3" Type="http://schemas.openxmlformats.org/officeDocument/2006/relationships/hyperlink" Target="https://github.com/Marcelo7542?tab=repositories" TargetMode="External"/><Relationship Id="rId21" Type="http://schemas.openxmlformats.org/officeDocument/2006/relationships/image" Target="../media/image17.png"/><Relationship Id="rId7" Type="http://schemas.openxmlformats.org/officeDocument/2006/relationships/image" Target="../media/image3.png"/><Relationship Id="rId12" Type="http://schemas.openxmlformats.org/officeDocument/2006/relationships/image" Target="../media/image8.svg"/><Relationship Id="rId17" Type="http://schemas.openxmlformats.org/officeDocument/2006/relationships/image" Target="../media/image13.png"/><Relationship Id="rId25" Type="http://schemas.openxmlformats.org/officeDocument/2006/relationships/image" Target="../media/image21.png"/><Relationship Id="rId2" Type="http://schemas.microsoft.com/office/2007/relationships/hdphoto" Target="../media/hdphoto1.wdp"/><Relationship Id="rId16" Type="http://schemas.openxmlformats.org/officeDocument/2006/relationships/image" Target="../media/image12.svg"/><Relationship Id="rId20" Type="http://schemas.openxmlformats.org/officeDocument/2006/relationships/image" Target="../media/image16.svg"/><Relationship Id="rId29" Type="http://schemas.openxmlformats.org/officeDocument/2006/relationships/image" Target="../media/image25.png"/><Relationship Id="rId1" Type="http://schemas.openxmlformats.org/officeDocument/2006/relationships/image" Target="../media/image1.png"/><Relationship Id="rId6" Type="http://schemas.openxmlformats.org/officeDocument/2006/relationships/chart" Target="../charts/chart1.xml"/><Relationship Id="rId11" Type="http://schemas.openxmlformats.org/officeDocument/2006/relationships/image" Target="../media/image7.png"/><Relationship Id="rId24" Type="http://schemas.openxmlformats.org/officeDocument/2006/relationships/image" Target="../media/image20.svg"/><Relationship Id="rId5" Type="http://schemas.microsoft.com/office/2007/relationships/hdphoto" Target="../media/hdphoto2.wdp"/><Relationship Id="rId15" Type="http://schemas.openxmlformats.org/officeDocument/2006/relationships/image" Target="../media/image11.png"/><Relationship Id="rId23" Type="http://schemas.openxmlformats.org/officeDocument/2006/relationships/image" Target="../media/image19.png"/><Relationship Id="rId28" Type="http://schemas.openxmlformats.org/officeDocument/2006/relationships/image" Target="../media/image24.svg"/><Relationship Id="rId10" Type="http://schemas.openxmlformats.org/officeDocument/2006/relationships/image" Target="../media/image6.svg"/><Relationship Id="rId19" Type="http://schemas.openxmlformats.org/officeDocument/2006/relationships/image" Target="../media/image15.png"/><Relationship Id="rId31" Type="http://schemas.openxmlformats.org/officeDocument/2006/relationships/chart" Target="../charts/chart2.xml"/><Relationship Id="rId4" Type="http://schemas.openxmlformats.org/officeDocument/2006/relationships/image" Target="../media/image2.png"/><Relationship Id="rId9" Type="http://schemas.openxmlformats.org/officeDocument/2006/relationships/image" Target="../media/image5.png"/><Relationship Id="rId14" Type="http://schemas.openxmlformats.org/officeDocument/2006/relationships/image" Target="../media/image10.svg"/><Relationship Id="rId22" Type="http://schemas.openxmlformats.org/officeDocument/2006/relationships/image" Target="../media/image18.svg"/><Relationship Id="rId27" Type="http://schemas.openxmlformats.org/officeDocument/2006/relationships/image" Target="../media/image23.png"/><Relationship Id="rId30" Type="http://schemas.openxmlformats.org/officeDocument/2006/relationships/image" Target="../media/image26.sv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35.svg"/><Relationship Id="rId18" Type="http://schemas.openxmlformats.org/officeDocument/2006/relationships/chart" Target="../charts/chart3.xml"/><Relationship Id="rId3" Type="http://schemas.openxmlformats.org/officeDocument/2006/relationships/hyperlink" Target="https://github.com/Marcelo7542?tab=repositories" TargetMode="External"/><Relationship Id="rId7" Type="http://schemas.openxmlformats.org/officeDocument/2006/relationships/image" Target="../media/image29.svg"/><Relationship Id="rId12" Type="http://schemas.openxmlformats.org/officeDocument/2006/relationships/image" Target="../media/image34.png"/><Relationship Id="rId17" Type="http://schemas.openxmlformats.org/officeDocument/2006/relationships/image" Target="../media/image39.svg"/><Relationship Id="rId2" Type="http://schemas.microsoft.com/office/2007/relationships/hdphoto" Target="../media/hdphoto1.wdp"/><Relationship Id="rId16" Type="http://schemas.openxmlformats.org/officeDocument/2006/relationships/image" Target="../media/image38.png"/><Relationship Id="rId20" Type="http://schemas.openxmlformats.org/officeDocument/2006/relationships/chart" Target="../charts/chart5.xml"/><Relationship Id="rId1" Type="http://schemas.openxmlformats.org/officeDocument/2006/relationships/image" Target="../media/image1.png"/><Relationship Id="rId6" Type="http://schemas.openxmlformats.org/officeDocument/2006/relationships/image" Target="../media/image28.png"/><Relationship Id="rId11" Type="http://schemas.openxmlformats.org/officeDocument/2006/relationships/image" Target="../media/image33.svg"/><Relationship Id="rId5" Type="http://schemas.microsoft.com/office/2007/relationships/hdphoto" Target="../media/hdphoto3.wdp"/><Relationship Id="rId15" Type="http://schemas.openxmlformats.org/officeDocument/2006/relationships/image" Target="../media/image37.svg"/><Relationship Id="rId10" Type="http://schemas.openxmlformats.org/officeDocument/2006/relationships/image" Target="../media/image32.png"/><Relationship Id="rId19" Type="http://schemas.openxmlformats.org/officeDocument/2006/relationships/chart" Target="../charts/chart4.xml"/><Relationship Id="rId4" Type="http://schemas.openxmlformats.org/officeDocument/2006/relationships/image" Target="../media/image27.png"/><Relationship Id="rId9" Type="http://schemas.openxmlformats.org/officeDocument/2006/relationships/image" Target="../media/image31.svg"/><Relationship Id="rId14" Type="http://schemas.openxmlformats.org/officeDocument/2006/relationships/image" Target="../media/image3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microsoft.com/office/2007/relationships/hdphoto" Target="../media/hdphoto1.wdp"/><Relationship Id="rId7" Type="http://schemas.openxmlformats.org/officeDocument/2006/relationships/chart" Target="../charts/chart7.xml"/><Relationship Id="rId2" Type="http://schemas.openxmlformats.org/officeDocument/2006/relationships/image" Target="../media/image1.png"/><Relationship Id="rId1" Type="http://schemas.openxmlformats.org/officeDocument/2006/relationships/chart" Target="../charts/chart6.xml"/><Relationship Id="rId6" Type="http://schemas.microsoft.com/office/2007/relationships/hdphoto" Target="../media/hdphoto4.wdp"/><Relationship Id="rId5" Type="http://schemas.openxmlformats.org/officeDocument/2006/relationships/image" Target="../media/image40.png"/><Relationship Id="rId10" Type="http://schemas.openxmlformats.org/officeDocument/2006/relationships/chart" Target="../charts/chart10.xml"/><Relationship Id="rId4" Type="http://schemas.openxmlformats.org/officeDocument/2006/relationships/hyperlink" Target="https://github.com/Marcelo7542?tab=repositories" TargetMode="Externa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30</xdr:col>
      <xdr:colOff>457186</xdr:colOff>
      <xdr:row>13</xdr:row>
      <xdr:rowOff>62126</xdr:rowOff>
    </xdr:from>
    <xdr:ext cx="2736000" cy="36000"/>
    <xdr:sp macro="" textlink="Pivô!DF21">
      <xdr:nvSpPr>
        <xdr:cNvPr id="352" name="CaixaDeTexto 351">
          <a:extLst>
            <a:ext uri="{FF2B5EF4-FFF2-40B4-BE49-F238E27FC236}">
              <a16:creationId xmlns:a16="http://schemas.microsoft.com/office/drawing/2014/main" id="{8ED6A21C-8BD0-4F35-8DD8-F0A78EB6F7CD}"/>
            </a:ext>
          </a:extLst>
        </xdr:cNvPr>
        <xdr:cNvSpPr txBox="1"/>
      </xdr:nvSpPr>
      <xdr:spPr>
        <a:xfrm rot="6870643">
          <a:off x="20380936" y="1188626"/>
          <a:ext cx="36000" cy="2736000"/>
        </a:xfrm>
        <a:prstGeom prst="rect">
          <a:avLst/>
        </a:prstGeom>
        <a:noFill/>
        <a:ln w="9525" cmpd="sng">
          <a:noFill/>
        </a:ln>
        <a:effectLst>
          <a:glow rad="457200">
            <a:schemeClr val="bg1">
              <a:alpha val="40000"/>
            </a:scheme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>
          <a:noAutofit/>
        </a:bodyPr>
        <a:lstStyle/>
        <a:p>
          <a:pPr algn="ctr"/>
          <a:fld id="{84B7B8E8-4C71-410F-9F3B-C9EB2A31DDDE}" type="TxLink">
            <a:rPr lang="en-US" sz="23900" b="0" i="0" u="none" strike="noStrike">
              <a:solidFill>
                <a:schemeClr val="bg1"/>
              </a:solidFill>
              <a:effectLst>
                <a:glow rad="101600">
                  <a:schemeClr val="accent3">
                    <a:satMod val="175000"/>
                    <a:alpha val="40000"/>
                  </a:schemeClr>
                </a:glow>
              </a:effectLst>
              <a:latin typeface="Calibri"/>
              <a:ea typeface="Calibri"/>
              <a:cs typeface="Calibri"/>
            </a:rPr>
            <a:t> </a:t>
          </a:fld>
          <a:endParaRPr lang="en-US" sz="23900">
            <a:solidFill>
              <a:schemeClr val="bg1"/>
            </a:solidFill>
            <a:effectLst>
              <a:glow rad="101600">
                <a:schemeClr val="accent3">
                  <a:satMod val="175000"/>
                  <a:alpha val="40000"/>
                </a:schemeClr>
              </a:glow>
            </a:effectLst>
          </a:endParaRPr>
        </a:p>
      </xdr:txBody>
    </xdr:sp>
    <xdr:clientData/>
  </xdr:oneCellAnchor>
  <xdr:oneCellAnchor>
    <xdr:from>
      <xdr:col>26</xdr:col>
      <xdr:colOff>106121</xdr:colOff>
      <xdr:row>12</xdr:row>
      <xdr:rowOff>132882</xdr:rowOff>
    </xdr:from>
    <xdr:ext cx="2736000" cy="36000"/>
    <xdr:sp macro="" textlink="Pivô!DF22">
      <xdr:nvSpPr>
        <xdr:cNvPr id="353" name="CaixaDeTexto 352">
          <a:extLst>
            <a:ext uri="{FF2B5EF4-FFF2-40B4-BE49-F238E27FC236}">
              <a16:creationId xmlns:a16="http://schemas.microsoft.com/office/drawing/2014/main" id="{50FD2A69-B734-498E-86EE-8FDD4B12B2A6}"/>
            </a:ext>
          </a:extLst>
        </xdr:cNvPr>
        <xdr:cNvSpPr txBox="1"/>
      </xdr:nvSpPr>
      <xdr:spPr>
        <a:xfrm rot="3905450">
          <a:off x="17553371" y="1068882"/>
          <a:ext cx="36000" cy="2736000"/>
        </a:xfrm>
        <a:prstGeom prst="rect">
          <a:avLst/>
        </a:prstGeom>
        <a:noFill/>
        <a:ln w="9525" cmpd="sng">
          <a:noFill/>
        </a:ln>
        <a:effectLst>
          <a:glow rad="457200">
            <a:schemeClr val="bg1">
              <a:alpha val="40000"/>
            </a:scheme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>
          <a:noAutofit/>
        </a:bodyPr>
        <a:lstStyle/>
        <a:p>
          <a:pPr algn="ctr"/>
          <a:fld id="{8548EBD2-8F2F-43DC-95CE-8727E5D0DC6E}" type="TxLink">
            <a:rPr lang="en-US" sz="23900" b="0" i="0" u="none" strike="noStrike">
              <a:solidFill>
                <a:schemeClr val="bg1"/>
              </a:solidFill>
              <a:effectLst>
                <a:glow rad="101600">
                  <a:schemeClr val="accent3">
                    <a:satMod val="175000"/>
                    <a:alpha val="40000"/>
                  </a:schemeClr>
                </a:glow>
              </a:effectLst>
              <a:latin typeface="Calibri"/>
              <a:ea typeface="Calibri"/>
              <a:cs typeface="Calibri"/>
            </a:rPr>
            <a:t>|</a:t>
          </a:fld>
          <a:endParaRPr lang="pt-BR" sz="333300">
            <a:solidFill>
              <a:schemeClr val="bg1"/>
            </a:solidFill>
            <a:effectLst>
              <a:glow rad="101600">
                <a:schemeClr val="accent3">
                  <a:satMod val="175000"/>
                  <a:alpha val="40000"/>
                </a:schemeClr>
              </a:glow>
            </a:effectLst>
            <a:latin typeface="Agency FB" panose="020B0503020202020204" pitchFamily="34" charset="0"/>
          </a:endParaRPr>
        </a:p>
      </xdr:txBody>
    </xdr:sp>
    <xdr:clientData/>
  </xdr:oneCellAnchor>
  <xdr:oneCellAnchor>
    <xdr:from>
      <xdr:col>26</xdr:col>
      <xdr:colOff>276630</xdr:colOff>
      <xdr:row>16</xdr:row>
      <xdr:rowOff>190030</xdr:rowOff>
    </xdr:from>
    <xdr:ext cx="2160000" cy="36000"/>
    <xdr:sp macro="" textlink="Pivô!DF22">
      <xdr:nvSpPr>
        <xdr:cNvPr id="354" name="CaixaDeTexto 353">
          <a:extLst>
            <a:ext uri="{FF2B5EF4-FFF2-40B4-BE49-F238E27FC236}">
              <a16:creationId xmlns:a16="http://schemas.microsoft.com/office/drawing/2014/main" id="{08D266E6-96D9-4F4A-825F-85C4453CF1B6}"/>
            </a:ext>
          </a:extLst>
        </xdr:cNvPr>
        <xdr:cNvSpPr txBox="1"/>
      </xdr:nvSpPr>
      <xdr:spPr>
        <a:xfrm rot="5400000">
          <a:off x="17435880" y="2176030"/>
          <a:ext cx="36000" cy="2160000"/>
        </a:xfrm>
        <a:prstGeom prst="rect">
          <a:avLst/>
        </a:prstGeom>
        <a:noFill/>
        <a:ln w="9525" cmpd="sng">
          <a:noFill/>
        </a:ln>
        <a:effectLst>
          <a:glow rad="457200">
            <a:schemeClr val="bg1">
              <a:alpha val="40000"/>
            </a:scheme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>
          <a:noAutofit/>
        </a:bodyPr>
        <a:lstStyle/>
        <a:p>
          <a:pPr algn="ctr"/>
          <a:fld id="{260AE0F3-C29C-438B-91B8-7A549AFD8A42}" type="TxLink">
            <a:rPr lang="en-US" sz="23300" b="0" i="0" u="none" strike="noStrike">
              <a:solidFill>
                <a:schemeClr val="bg1"/>
              </a:solidFill>
              <a:effectLst>
                <a:glow rad="101600">
                  <a:schemeClr val="accent3">
                    <a:satMod val="175000"/>
                    <a:alpha val="40000"/>
                  </a:schemeClr>
                </a:glow>
              </a:effectLst>
              <a:latin typeface="Calibri"/>
              <a:ea typeface="Calibri"/>
              <a:cs typeface="Calibri"/>
            </a:rPr>
            <a:t>|</a:t>
          </a:fld>
          <a:endParaRPr lang="pt-BR" sz="23300">
            <a:solidFill>
              <a:schemeClr val="bg1"/>
            </a:solidFill>
            <a:effectLst>
              <a:glow rad="101600">
                <a:schemeClr val="accent3">
                  <a:satMod val="175000"/>
                  <a:alpha val="40000"/>
                </a:schemeClr>
              </a:glow>
            </a:effectLst>
            <a:latin typeface="Agency FB" panose="020B0503020202020204" pitchFamily="34" charset="0"/>
          </a:endParaRPr>
        </a:p>
      </xdr:txBody>
    </xdr:sp>
    <xdr:clientData/>
  </xdr:oneCellAnchor>
  <xdr:twoCellAnchor editAs="absolute">
    <xdr:from>
      <xdr:col>10</xdr:col>
      <xdr:colOff>328883</xdr:colOff>
      <xdr:row>0</xdr:row>
      <xdr:rowOff>0</xdr:rowOff>
    </xdr:from>
    <xdr:to>
      <xdr:col>34</xdr:col>
      <xdr:colOff>439674</xdr:colOff>
      <xdr:row>2</xdr:row>
      <xdr:rowOff>40106</xdr:rowOff>
    </xdr:to>
    <xdr:grpSp>
      <xdr:nvGrpSpPr>
        <xdr:cNvPr id="5" name="Agrupar 4">
          <a:extLst>
            <a:ext uri="{FF2B5EF4-FFF2-40B4-BE49-F238E27FC236}">
              <a16:creationId xmlns:a16="http://schemas.microsoft.com/office/drawing/2014/main" id="{AAA73567-2A76-4144-BF10-52B339303F22}"/>
            </a:ext>
          </a:extLst>
        </xdr:cNvPr>
        <xdr:cNvGrpSpPr/>
      </xdr:nvGrpSpPr>
      <xdr:grpSpPr>
        <a:xfrm>
          <a:off x="6520133" y="0"/>
          <a:ext cx="14969791" cy="421106"/>
          <a:chOff x="9524" y="0"/>
          <a:chExt cx="14741191" cy="421106"/>
        </a:xfrm>
      </xdr:grpSpPr>
      <xdr:sp macro="" textlink="">
        <xdr:nvSpPr>
          <xdr:cNvPr id="6" name="Retângulo: Cantos Arredondados 5">
            <a:extLst>
              <a:ext uri="{FF2B5EF4-FFF2-40B4-BE49-F238E27FC236}">
                <a16:creationId xmlns:a16="http://schemas.microsoft.com/office/drawing/2014/main" id="{F583B434-B614-46D9-87C1-26091DC022C0}"/>
              </a:ext>
            </a:extLst>
          </xdr:cNvPr>
          <xdr:cNvSpPr/>
        </xdr:nvSpPr>
        <xdr:spPr>
          <a:xfrm>
            <a:off x="9524" y="0"/>
            <a:ext cx="14741191" cy="411079"/>
          </a:xfrm>
          <a:prstGeom prst="roundRect">
            <a:avLst/>
          </a:prstGeom>
          <a:solidFill>
            <a:srgbClr val="001F3F"/>
          </a:solidFill>
          <a:ln>
            <a:solidFill>
              <a:schemeClr val="accent1">
                <a:shade val="50000"/>
              </a:schemeClr>
            </a:solidFill>
          </a:ln>
          <a:effectLst>
            <a:outerShdw blurRad="127000" dist="38100" dir="5400000" sx="101000" sy="101000" algn="t" rotWithShape="0">
              <a:srgbClr val="39FF14">
                <a:alpha val="60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pic>
        <xdr:nvPicPr>
          <xdr:cNvPr id="7" name="Imagem 6">
            <a:extLst>
              <a:ext uri="{FF2B5EF4-FFF2-40B4-BE49-F238E27FC236}">
                <a16:creationId xmlns:a16="http://schemas.microsoft.com/office/drawing/2014/main" id="{9BDF4339-9FA2-4E92-AB66-F9BAF8ACCBC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duotone>
              <a:prstClr val="black"/>
              <a:srgbClr val="EA2011">
                <a:tint val="45000"/>
                <a:satMod val="400000"/>
              </a:srgbClr>
            </a:duotone>
            <a:extLst>
              <a:ext uri="{BEBA8EAE-BF5A-486C-A8C5-ECC9F3942E4B}">
                <a14:imgProps xmlns:a14="http://schemas.microsoft.com/office/drawing/2010/main">
                  <a14:imgLayer r:embed="rId2">
                    <a14:imgEffect>
                      <a14:artisticPlasticWrap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9839" y="30080"/>
            <a:ext cx="391026" cy="391026"/>
          </a:xfrm>
          <a:prstGeom prst="rect">
            <a:avLst/>
          </a:prstGeom>
        </xdr:spPr>
      </xdr:pic>
      <xdr:sp macro="" textlink="">
        <xdr:nvSpPr>
          <xdr:cNvPr id="8" name="CaixaDeTexto 7">
            <a:extLst>
              <a:ext uri="{FF2B5EF4-FFF2-40B4-BE49-F238E27FC236}">
                <a16:creationId xmlns:a16="http://schemas.microsoft.com/office/drawing/2014/main" id="{AC6432CF-8210-47E6-B477-0657A722E6B1}"/>
              </a:ext>
            </a:extLst>
          </xdr:cNvPr>
          <xdr:cNvSpPr txBox="1"/>
        </xdr:nvSpPr>
        <xdr:spPr>
          <a:xfrm>
            <a:off x="970548" y="80211"/>
            <a:ext cx="1024687" cy="290763"/>
          </a:xfrm>
          <a:prstGeom prst="rect">
            <a:avLst/>
          </a:prstGeom>
          <a:noFill/>
          <a:ln w="9525" cmpd="sng">
            <a:noFill/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1400" b="1">
                <a:solidFill>
                  <a:srgbClr val="FF2400"/>
                </a:solidFill>
              </a:rPr>
              <a:t>Marcelo</a:t>
            </a:r>
          </a:p>
        </xdr:txBody>
      </xdr:sp>
      <xdr:sp macro="" textlink="">
        <xdr:nvSpPr>
          <xdr:cNvPr id="9" name="CaixaDeTexto 8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E90BA2E3-8386-4B2C-BE30-406DEEF4ACA1}"/>
              </a:ext>
            </a:extLst>
          </xdr:cNvPr>
          <xdr:cNvSpPr txBox="1"/>
        </xdr:nvSpPr>
        <xdr:spPr>
          <a:xfrm>
            <a:off x="6408821" y="62163"/>
            <a:ext cx="1024688" cy="29076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1400" b="1">
                <a:solidFill>
                  <a:srgbClr val="FF2400"/>
                </a:solidFill>
              </a:rPr>
              <a:t>Pesquisar</a:t>
            </a:r>
          </a:p>
          <a:p>
            <a:pPr algn="ctr"/>
            <a:endParaRPr lang="pt-BR" sz="1400"/>
          </a:p>
        </xdr:txBody>
      </xdr:sp>
      <xdr:sp macro="" textlink="">
        <xdr:nvSpPr>
          <xdr:cNvPr id="10" name="CaixaDeTexto 9">
            <a:extLst>
              <a:ext uri="{FF2B5EF4-FFF2-40B4-BE49-F238E27FC236}">
                <a16:creationId xmlns:a16="http://schemas.microsoft.com/office/drawing/2014/main" id="{3ADF7426-BC61-47F6-8608-DFDD05617A86}"/>
              </a:ext>
            </a:extLst>
          </xdr:cNvPr>
          <xdr:cNvSpPr txBox="1"/>
        </xdr:nvSpPr>
        <xdr:spPr>
          <a:xfrm>
            <a:off x="9745579" y="44117"/>
            <a:ext cx="1608219" cy="29076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1400" b="1">
                <a:solidFill>
                  <a:srgbClr val="FF2400"/>
                </a:solidFill>
              </a:rPr>
              <a:t>Fontes de Renda</a:t>
            </a:r>
          </a:p>
        </xdr:txBody>
      </xdr:sp>
      <xdr:sp macro="" textlink="">
        <xdr:nvSpPr>
          <xdr:cNvPr id="11" name="CaixaDeTexto 10">
            <a:extLst>
              <a:ext uri="{FF2B5EF4-FFF2-40B4-BE49-F238E27FC236}">
                <a16:creationId xmlns:a16="http://schemas.microsoft.com/office/drawing/2014/main" id="{EF11388C-FC35-44EE-BED2-6BE47FB72622}"/>
              </a:ext>
            </a:extLst>
          </xdr:cNvPr>
          <xdr:cNvSpPr txBox="1"/>
        </xdr:nvSpPr>
        <xdr:spPr>
          <a:xfrm>
            <a:off x="11189368" y="46122"/>
            <a:ext cx="1024688" cy="29076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1400" b="1">
                <a:solidFill>
                  <a:srgbClr val="FF2400"/>
                </a:solidFill>
              </a:rPr>
              <a:t>Vendas</a:t>
            </a:r>
          </a:p>
          <a:p>
            <a:pPr algn="ctr"/>
            <a:endParaRPr lang="pt-BR" sz="1400"/>
          </a:p>
        </xdr:txBody>
      </xdr:sp>
      <xdr:sp macro="" textlink="">
        <xdr:nvSpPr>
          <xdr:cNvPr id="12" name="CaixaDeTexto 11">
            <a:extLst>
              <a:ext uri="{FF2B5EF4-FFF2-40B4-BE49-F238E27FC236}">
                <a16:creationId xmlns:a16="http://schemas.microsoft.com/office/drawing/2014/main" id="{3EBA9831-2DD0-43B2-8B96-EC6C34C14B0A}"/>
              </a:ext>
            </a:extLst>
          </xdr:cNvPr>
          <xdr:cNvSpPr txBox="1"/>
        </xdr:nvSpPr>
        <xdr:spPr>
          <a:xfrm>
            <a:off x="12111791" y="48127"/>
            <a:ext cx="1024687" cy="29076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1400" b="1">
                <a:solidFill>
                  <a:srgbClr val="FF2400"/>
                </a:solidFill>
              </a:rPr>
              <a:t>Projetos</a:t>
            </a:r>
          </a:p>
        </xdr:txBody>
      </xdr:sp>
      <xdr:sp macro="" textlink="">
        <xdr:nvSpPr>
          <xdr:cNvPr id="13" name="CaixaDeTexto 12">
            <a:extLst>
              <a:ext uri="{FF2B5EF4-FFF2-40B4-BE49-F238E27FC236}">
                <a16:creationId xmlns:a16="http://schemas.microsoft.com/office/drawing/2014/main" id="{F730F5E1-92BC-43A7-91A1-E99421A66C31}"/>
              </a:ext>
            </a:extLst>
          </xdr:cNvPr>
          <xdr:cNvSpPr txBox="1"/>
        </xdr:nvSpPr>
        <xdr:spPr>
          <a:xfrm>
            <a:off x="12992100" y="50133"/>
            <a:ext cx="1026693" cy="29076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1400" b="1">
                <a:solidFill>
                  <a:srgbClr val="FF2400"/>
                </a:solidFill>
              </a:rPr>
              <a:t>Mapas</a:t>
            </a:r>
          </a:p>
        </xdr:txBody>
      </xdr:sp>
      <xdr:pic>
        <xdr:nvPicPr>
          <xdr:cNvPr id="14" name="Imagem 13">
            <a:extLst>
              <a:ext uri="{FF2B5EF4-FFF2-40B4-BE49-F238E27FC236}">
                <a16:creationId xmlns:a16="http://schemas.microsoft.com/office/drawing/2014/main" id="{A143BBD7-3E02-4C4F-A427-6415DF82D11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duotone>
              <a:prstClr val="black"/>
              <a:srgbClr val="C72515">
                <a:tint val="45000"/>
                <a:satMod val="400000"/>
              </a:srgbClr>
            </a:duotone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artisticPlasticWrap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126080" y="0"/>
            <a:ext cx="401051" cy="401051"/>
          </a:xfrm>
          <a:prstGeom prst="rect">
            <a:avLst/>
          </a:prstGeom>
        </xdr:spPr>
      </xdr:pic>
      <xdr:sp macro="" textlink="">
        <xdr:nvSpPr>
          <xdr:cNvPr id="15" name="Retângulo 14">
            <a:extLst>
              <a:ext uri="{FF2B5EF4-FFF2-40B4-BE49-F238E27FC236}">
                <a16:creationId xmlns:a16="http://schemas.microsoft.com/office/drawing/2014/main" id="{E27C96D3-5D46-4153-B4E9-27E97F085E7A}"/>
              </a:ext>
            </a:extLst>
          </xdr:cNvPr>
          <xdr:cNvSpPr/>
        </xdr:nvSpPr>
        <xdr:spPr>
          <a:xfrm>
            <a:off x="9934073" y="310816"/>
            <a:ext cx="360947" cy="60158"/>
          </a:xfrm>
          <a:prstGeom prst="rect">
            <a:avLst/>
          </a:prstGeom>
          <a:solidFill>
            <a:srgbClr val="FF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 editAs="absolute">
    <xdr:from>
      <xdr:col>29</xdr:col>
      <xdr:colOff>563167</xdr:colOff>
      <xdr:row>22</xdr:row>
      <xdr:rowOff>137640</xdr:rowOff>
    </xdr:from>
    <xdr:to>
      <xdr:col>30</xdr:col>
      <xdr:colOff>534563</xdr:colOff>
      <xdr:row>24</xdr:row>
      <xdr:rowOff>31841</xdr:rowOff>
    </xdr:to>
    <xdr:sp macro="" textlink="Pivô!X43">
      <xdr:nvSpPr>
        <xdr:cNvPr id="135" name="CaixaDeTexto 134">
          <a:extLst>
            <a:ext uri="{FF2B5EF4-FFF2-40B4-BE49-F238E27FC236}">
              <a16:creationId xmlns:a16="http://schemas.microsoft.com/office/drawing/2014/main" id="{7802ABC3-3F67-4C92-A0EF-FE6304ED3F12}"/>
            </a:ext>
          </a:extLst>
        </xdr:cNvPr>
        <xdr:cNvSpPr txBox="1"/>
      </xdr:nvSpPr>
      <xdr:spPr>
        <a:xfrm>
          <a:off x="18517792" y="4328640"/>
          <a:ext cx="590521" cy="2752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pt-BR" sz="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130736</xdr:colOff>
      <xdr:row>13</xdr:row>
      <xdr:rowOff>146745</xdr:rowOff>
    </xdr:from>
    <xdr:to>
      <xdr:col>17</xdr:col>
      <xdr:colOff>275615</xdr:colOff>
      <xdr:row>36</xdr:row>
      <xdr:rowOff>60563</xdr:rowOff>
    </xdr:to>
    <xdr:graphicFrame macro="">
      <xdr:nvGraphicFramePr>
        <xdr:cNvPr id="219" name="Gráfico 218">
          <a:extLst>
            <a:ext uri="{FF2B5EF4-FFF2-40B4-BE49-F238E27FC236}">
              <a16:creationId xmlns:a16="http://schemas.microsoft.com/office/drawing/2014/main" id="{155B7DB4-A8FF-4212-A986-C70857EF6D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385538</xdr:colOff>
      <xdr:row>9</xdr:row>
      <xdr:rowOff>158750</xdr:rowOff>
    </xdr:from>
    <xdr:to>
      <xdr:col>17</xdr:col>
      <xdr:colOff>589645</xdr:colOff>
      <xdr:row>40</xdr:row>
      <xdr:rowOff>68035</xdr:rowOff>
    </xdr:to>
    <xdr:sp macro="" textlink="">
      <xdr:nvSpPr>
        <xdr:cNvPr id="220" name="Círculo: Vazio 219">
          <a:extLst>
            <a:ext uri="{FF2B5EF4-FFF2-40B4-BE49-F238E27FC236}">
              <a16:creationId xmlns:a16="http://schemas.microsoft.com/office/drawing/2014/main" id="{B0100378-F78C-4696-B97B-55D0CD01EFF1}"/>
            </a:ext>
          </a:extLst>
        </xdr:cNvPr>
        <xdr:cNvSpPr/>
      </xdr:nvSpPr>
      <xdr:spPr>
        <a:xfrm>
          <a:off x="5338538" y="1873250"/>
          <a:ext cx="5776232" cy="5814785"/>
        </a:xfrm>
        <a:prstGeom prst="donut">
          <a:avLst>
            <a:gd name="adj" fmla="val 7640"/>
          </a:avLst>
        </a:prstGeom>
        <a:solidFill>
          <a:schemeClr val="tx1">
            <a:lumMod val="65000"/>
            <a:lumOff val="35000"/>
            <a:alpha val="1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249464</xdr:colOff>
      <xdr:row>4</xdr:row>
      <xdr:rowOff>0</xdr:rowOff>
    </xdr:from>
    <xdr:to>
      <xdr:col>20</xdr:col>
      <xdr:colOff>68035</xdr:colOff>
      <xdr:row>46</xdr:row>
      <xdr:rowOff>158749</xdr:rowOff>
    </xdr:to>
    <xdr:sp macro="" textlink="">
      <xdr:nvSpPr>
        <xdr:cNvPr id="221" name="Círculo: Vazio 220">
          <a:extLst>
            <a:ext uri="{FF2B5EF4-FFF2-40B4-BE49-F238E27FC236}">
              <a16:creationId xmlns:a16="http://schemas.microsoft.com/office/drawing/2014/main" id="{53AB7155-5A25-4E9E-B9C0-67867D225506}"/>
            </a:ext>
          </a:extLst>
        </xdr:cNvPr>
        <xdr:cNvSpPr/>
      </xdr:nvSpPr>
      <xdr:spPr>
        <a:xfrm>
          <a:off x="3964214" y="762000"/>
          <a:ext cx="8486321" cy="8159749"/>
        </a:xfrm>
        <a:prstGeom prst="donut">
          <a:avLst>
            <a:gd name="adj" fmla="val 2683"/>
          </a:avLst>
        </a:prstGeom>
        <a:solidFill>
          <a:schemeClr val="tx1">
            <a:lumMod val="65000"/>
            <a:lumOff val="35000"/>
            <a:alpha val="1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589643</xdr:colOff>
      <xdr:row>0</xdr:row>
      <xdr:rowOff>0</xdr:rowOff>
    </xdr:from>
    <xdr:to>
      <xdr:col>21</xdr:col>
      <xdr:colOff>401864</xdr:colOff>
      <xdr:row>49</xdr:row>
      <xdr:rowOff>97065</xdr:rowOff>
    </xdr:to>
    <xdr:sp macro="" textlink="">
      <xdr:nvSpPr>
        <xdr:cNvPr id="222" name="Círculo: Vazio 221">
          <a:extLst>
            <a:ext uri="{FF2B5EF4-FFF2-40B4-BE49-F238E27FC236}">
              <a16:creationId xmlns:a16="http://schemas.microsoft.com/office/drawing/2014/main" id="{9172511C-CCC0-42D6-8B3A-341B43F86848}"/>
            </a:ext>
          </a:extLst>
        </xdr:cNvPr>
        <xdr:cNvSpPr/>
      </xdr:nvSpPr>
      <xdr:spPr>
        <a:xfrm>
          <a:off x="3066143" y="0"/>
          <a:ext cx="10337346" cy="9431565"/>
        </a:xfrm>
        <a:prstGeom prst="donut">
          <a:avLst>
            <a:gd name="adj" fmla="val 916"/>
          </a:avLst>
        </a:prstGeom>
        <a:solidFill>
          <a:schemeClr val="tx1">
            <a:lumMod val="65000"/>
            <a:lumOff val="35000"/>
            <a:alpha val="1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193222</xdr:colOff>
      <xdr:row>7</xdr:row>
      <xdr:rowOff>38553</xdr:rowOff>
    </xdr:from>
    <xdr:to>
      <xdr:col>35</xdr:col>
      <xdr:colOff>332014</xdr:colOff>
      <xdr:row>37</xdr:row>
      <xdr:rowOff>37647</xdr:rowOff>
    </xdr:to>
    <xdr:grpSp>
      <xdr:nvGrpSpPr>
        <xdr:cNvPr id="234" name="Agrupar 233">
          <a:extLst>
            <a:ext uri="{FF2B5EF4-FFF2-40B4-BE49-F238E27FC236}">
              <a16:creationId xmlns:a16="http://schemas.microsoft.com/office/drawing/2014/main" id="{38512550-78B2-405C-890C-63BA7565F55A}"/>
            </a:ext>
          </a:extLst>
        </xdr:cNvPr>
        <xdr:cNvGrpSpPr/>
      </xdr:nvGrpSpPr>
      <xdr:grpSpPr>
        <a:xfrm>
          <a:off x="15671347" y="1372053"/>
          <a:ext cx="6330042" cy="5714094"/>
          <a:chOff x="15274472" y="1372053"/>
          <a:chExt cx="6171292" cy="5714094"/>
        </a:xfrm>
      </xdr:grpSpPr>
      <xdr:grpSp>
        <xdr:nvGrpSpPr>
          <xdr:cNvPr id="228" name="Agrupar 227">
            <a:extLst>
              <a:ext uri="{FF2B5EF4-FFF2-40B4-BE49-F238E27FC236}">
                <a16:creationId xmlns:a16="http://schemas.microsoft.com/office/drawing/2014/main" id="{C6E2B581-07D6-4E12-B903-6A020F9454C9}"/>
              </a:ext>
            </a:extLst>
          </xdr:cNvPr>
          <xdr:cNvGrpSpPr/>
        </xdr:nvGrpSpPr>
        <xdr:grpSpPr>
          <a:xfrm>
            <a:off x="15274472" y="1372053"/>
            <a:ext cx="6171292" cy="2218419"/>
            <a:chOff x="15274472" y="1372053"/>
            <a:chExt cx="6171292" cy="2218419"/>
          </a:xfrm>
        </xdr:grpSpPr>
        <xdr:sp macro="" textlink="">
          <xdr:nvSpPr>
            <xdr:cNvPr id="224" name="Elipse 223">
              <a:extLst>
                <a:ext uri="{FF2B5EF4-FFF2-40B4-BE49-F238E27FC236}">
                  <a16:creationId xmlns:a16="http://schemas.microsoft.com/office/drawing/2014/main" id="{AE98626B-C3EB-4894-94EC-6CE3AC5BC56A}"/>
                </a:ext>
              </a:extLst>
            </xdr:cNvPr>
            <xdr:cNvSpPr/>
          </xdr:nvSpPr>
          <xdr:spPr>
            <a:xfrm>
              <a:off x="15274472" y="2905578"/>
              <a:ext cx="716642" cy="684894"/>
            </a:xfrm>
            <a:prstGeom prst="ellipse">
              <a:avLst/>
            </a:prstGeom>
            <a:noFill/>
            <a:ln w="25400">
              <a:solidFill>
                <a:srgbClr val="0A3D91"/>
              </a:solidFill>
              <a:extLst>
                <a:ext uri="{C807C97D-BFC1-408E-A445-0C87EB9F89A2}">
                  <ask:lineSketchStyleProps xmlns:ask="http://schemas.microsoft.com/office/drawing/2018/sketchyshapes" sd="264327539">
                    <a:custGeom>
                      <a:avLst/>
                      <a:gdLst>
                        <a:gd name="connsiteX0" fmla="*/ 0 w 716642"/>
                        <a:gd name="connsiteY0" fmla="*/ 342447 h 684894"/>
                        <a:gd name="connsiteX1" fmla="*/ 358321 w 716642"/>
                        <a:gd name="connsiteY1" fmla="*/ 0 h 684894"/>
                        <a:gd name="connsiteX2" fmla="*/ 716642 w 716642"/>
                        <a:gd name="connsiteY2" fmla="*/ 342447 h 684894"/>
                        <a:gd name="connsiteX3" fmla="*/ 358321 w 716642"/>
                        <a:gd name="connsiteY3" fmla="*/ 684894 h 684894"/>
                        <a:gd name="connsiteX4" fmla="*/ 0 w 716642"/>
                        <a:gd name="connsiteY4" fmla="*/ 342447 h 684894"/>
                      </a:gdLst>
                      <a:ahLst/>
                      <a:cxnLst>
                        <a:cxn ang="0">
                          <a:pos x="connsiteX0" y="connsiteY0"/>
                        </a:cxn>
                        <a:cxn ang="0">
                          <a:pos x="connsiteX1" y="connsiteY1"/>
                        </a:cxn>
                        <a:cxn ang="0">
                          <a:pos x="connsiteX2" y="connsiteY2"/>
                        </a:cxn>
                        <a:cxn ang="0">
                          <a:pos x="connsiteX3" y="connsiteY3"/>
                        </a:cxn>
                        <a:cxn ang="0">
                          <a:pos x="connsiteX4" y="connsiteY4"/>
                        </a:cxn>
                      </a:cxnLst>
                      <a:rect l="l" t="t" r="r" b="b"/>
                      <a:pathLst>
                        <a:path w="716642" h="684894" extrusionOk="0">
                          <a:moveTo>
                            <a:pt x="0" y="342447"/>
                          </a:moveTo>
                          <a:cubicBezTo>
                            <a:pt x="-18705" y="101029"/>
                            <a:pt x="157464" y="-35949"/>
                            <a:pt x="358321" y="0"/>
                          </a:cubicBezTo>
                          <a:cubicBezTo>
                            <a:pt x="515280" y="-9915"/>
                            <a:pt x="694160" y="157554"/>
                            <a:pt x="716642" y="342447"/>
                          </a:cubicBezTo>
                          <a:cubicBezTo>
                            <a:pt x="726464" y="552354"/>
                            <a:pt x="587066" y="672079"/>
                            <a:pt x="358321" y="684894"/>
                          </a:cubicBezTo>
                          <a:cubicBezTo>
                            <a:pt x="198800" y="686710"/>
                            <a:pt x="624" y="538699"/>
                            <a:pt x="0" y="342447"/>
                          </a:cubicBezTo>
                          <a:close/>
                        </a:path>
                      </a:pathLst>
                    </a:custGeom>
                    <ask:type>
                      <ask:lineSketchNone/>
                    </ask:type>
                  </ask:lineSketchStyleProps>
                </a:ext>
              </a:extLst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sp macro="" textlink="">
          <xdr:nvSpPr>
            <xdr:cNvPr id="225" name="Elipse 224">
              <a:extLst>
                <a:ext uri="{FF2B5EF4-FFF2-40B4-BE49-F238E27FC236}">
                  <a16:creationId xmlns:a16="http://schemas.microsoft.com/office/drawing/2014/main" id="{A3613115-9E61-4AF0-8029-8C329E8A7FE6}"/>
                </a:ext>
              </a:extLst>
            </xdr:cNvPr>
            <xdr:cNvSpPr/>
          </xdr:nvSpPr>
          <xdr:spPr>
            <a:xfrm>
              <a:off x="20729122" y="2867478"/>
              <a:ext cx="716642" cy="684894"/>
            </a:xfrm>
            <a:prstGeom prst="ellipse">
              <a:avLst/>
            </a:prstGeom>
            <a:noFill/>
            <a:ln w="25400">
              <a:solidFill>
                <a:srgbClr val="0A3D91"/>
              </a:solidFill>
              <a:extLst>
                <a:ext uri="{C807C97D-BFC1-408E-A445-0C87EB9F89A2}">
                  <ask:lineSketchStyleProps xmlns:ask="http://schemas.microsoft.com/office/drawing/2018/sketchyshapes" sd="1634779923">
                    <a:custGeom>
                      <a:avLst/>
                      <a:gdLst>
                        <a:gd name="connsiteX0" fmla="*/ 0 w 716642"/>
                        <a:gd name="connsiteY0" fmla="*/ 342447 h 684894"/>
                        <a:gd name="connsiteX1" fmla="*/ 358321 w 716642"/>
                        <a:gd name="connsiteY1" fmla="*/ 0 h 684894"/>
                        <a:gd name="connsiteX2" fmla="*/ 716642 w 716642"/>
                        <a:gd name="connsiteY2" fmla="*/ 342447 h 684894"/>
                        <a:gd name="connsiteX3" fmla="*/ 358321 w 716642"/>
                        <a:gd name="connsiteY3" fmla="*/ 684894 h 684894"/>
                        <a:gd name="connsiteX4" fmla="*/ 0 w 716642"/>
                        <a:gd name="connsiteY4" fmla="*/ 342447 h 684894"/>
                      </a:gdLst>
                      <a:ahLst/>
                      <a:cxnLst>
                        <a:cxn ang="0">
                          <a:pos x="connsiteX0" y="connsiteY0"/>
                        </a:cxn>
                        <a:cxn ang="0">
                          <a:pos x="connsiteX1" y="connsiteY1"/>
                        </a:cxn>
                        <a:cxn ang="0">
                          <a:pos x="connsiteX2" y="connsiteY2"/>
                        </a:cxn>
                        <a:cxn ang="0">
                          <a:pos x="connsiteX3" y="connsiteY3"/>
                        </a:cxn>
                        <a:cxn ang="0">
                          <a:pos x="connsiteX4" y="connsiteY4"/>
                        </a:cxn>
                      </a:cxnLst>
                      <a:rect l="l" t="t" r="r" b="b"/>
                      <a:pathLst>
                        <a:path w="716642" h="684894" extrusionOk="0">
                          <a:moveTo>
                            <a:pt x="0" y="342447"/>
                          </a:moveTo>
                          <a:cubicBezTo>
                            <a:pt x="-3492" y="174450"/>
                            <a:pt x="161097" y="29697"/>
                            <a:pt x="358321" y="0"/>
                          </a:cubicBezTo>
                          <a:cubicBezTo>
                            <a:pt x="570851" y="-7752"/>
                            <a:pt x="757773" y="133214"/>
                            <a:pt x="716642" y="342447"/>
                          </a:cubicBezTo>
                          <a:cubicBezTo>
                            <a:pt x="739174" y="526503"/>
                            <a:pt x="554658" y="720352"/>
                            <a:pt x="358321" y="684894"/>
                          </a:cubicBezTo>
                          <a:cubicBezTo>
                            <a:pt x="173624" y="705802"/>
                            <a:pt x="-31234" y="499321"/>
                            <a:pt x="0" y="342447"/>
                          </a:cubicBezTo>
                          <a:close/>
                        </a:path>
                      </a:pathLst>
                    </a:custGeom>
                    <ask:type>
                      <ask:lineSketchNone/>
                    </ask:type>
                  </ask:lineSketchStyleProps>
                </a:ext>
              </a:extLst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grpSp>
          <xdr:nvGrpSpPr>
            <xdr:cNvPr id="227" name="Agrupar 226">
              <a:extLst>
                <a:ext uri="{FF2B5EF4-FFF2-40B4-BE49-F238E27FC236}">
                  <a16:creationId xmlns:a16="http://schemas.microsoft.com/office/drawing/2014/main" id="{64055F2E-7D9F-4E55-B229-F3B2A561BC1F}"/>
                </a:ext>
              </a:extLst>
            </xdr:cNvPr>
            <xdr:cNvGrpSpPr/>
          </xdr:nvGrpSpPr>
          <xdr:grpSpPr>
            <a:xfrm>
              <a:off x="18011322" y="1372053"/>
              <a:ext cx="723445" cy="2217966"/>
              <a:chOff x="18011322" y="1372053"/>
              <a:chExt cx="723445" cy="2217966"/>
            </a:xfrm>
          </xdr:grpSpPr>
          <xdr:sp macro="" textlink="">
            <xdr:nvSpPr>
              <xdr:cNvPr id="223" name="Elipse 222">
                <a:extLst>
                  <a:ext uri="{FF2B5EF4-FFF2-40B4-BE49-F238E27FC236}">
                    <a16:creationId xmlns:a16="http://schemas.microsoft.com/office/drawing/2014/main" id="{68117053-2193-480E-AA8A-33D7D7EF23A0}"/>
                  </a:ext>
                </a:extLst>
              </xdr:cNvPr>
              <xdr:cNvSpPr/>
            </xdr:nvSpPr>
            <xdr:spPr>
              <a:xfrm>
                <a:off x="18011322" y="1372053"/>
                <a:ext cx="716642" cy="684894"/>
              </a:xfrm>
              <a:prstGeom prst="ellipse">
                <a:avLst/>
              </a:prstGeom>
              <a:noFill/>
              <a:ln w="25400">
                <a:solidFill>
                  <a:srgbClr val="0A3D91"/>
                </a:solidFill>
                <a:extLst>
                  <a:ext uri="{C807C97D-BFC1-408E-A445-0C87EB9F89A2}">
                    <ask:lineSketchStyleProps xmlns:ask="http://schemas.microsoft.com/office/drawing/2018/sketchyshapes" sd="4172447036">
                      <a:custGeom>
                        <a:avLst/>
                        <a:gdLst>
                          <a:gd name="connsiteX0" fmla="*/ 0 w 716642"/>
                          <a:gd name="connsiteY0" fmla="*/ 342447 h 684894"/>
                          <a:gd name="connsiteX1" fmla="*/ 358321 w 716642"/>
                          <a:gd name="connsiteY1" fmla="*/ 0 h 684894"/>
                          <a:gd name="connsiteX2" fmla="*/ 716642 w 716642"/>
                          <a:gd name="connsiteY2" fmla="*/ 342447 h 684894"/>
                          <a:gd name="connsiteX3" fmla="*/ 358321 w 716642"/>
                          <a:gd name="connsiteY3" fmla="*/ 684894 h 684894"/>
                          <a:gd name="connsiteX4" fmla="*/ 0 w 716642"/>
                          <a:gd name="connsiteY4" fmla="*/ 342447 h 684894"/>
                        </a:gdLst>
                        <a:ahLst/>
                        <a:cxnLst>
                          <a:cxn ang="0">
                            <a:pos x="connsiteX0" y="connsiteY0"/>
                          </a:cxn>
                          <a:cxn ang="0">
                            <a:pos x="connsiteX1" y="connsiteY1"/>
                          </a:cxn>
                          <a:cxn ang="0">
                            <a:pos x="connsiteX2" y="connsiteY2"/>
                          </a:cxn>
                          <a:cxn ang="0">
                            <a:pos x="connsiteX3" y="connsiteY3"/>
                          </a:cxn>
                          <a:cxn ang="0">
                            <a:pos x="connsiteX4" y="connsiteY4"/>
                          </a:cxn>
                        </a:cxnLst>
                        <a:rect l="l" t="t" r="r" b="b"/>
                        <a:pathLst>
                          <a:path w="716642" h="684894" extrusionOk="0">
                            <a:moveTo>
                              <a:pt x="0" y="342447"/>
                            </a:moveTo>
                            <a:cubicBezTo>
                              <a:pt x="-20573" y="113295"/>
                              <a:pt x="133948" y="28343"/>
                              <a:pt x="358321" y="0"/>
                            </a:cubicBezTo>
                            <a:cubicBezTo>
                              <a:pt x="584776" y="17194"/>
                              <a:pt x="704216" y="129737"/>
                              <a:pt x="716642" y="342447"/>
                            </a:cubicBezTo>
                            <a:cubicBezTo>
                              <a:pt x="694358" y="526893"/>
                              <a:pt x="559712" y="656887"/>
                              <a:pt x="358321" y="684894"/>
                            </a:cubicBezTo>
                            <a:cubicBezTo>
                              <a:pt x="145063" y="663719"/>
                              <a:pt x="11654" y="515620"/>
                              <a:pt x="0" y="342447"/>
                            </a:cubicBezTo>
                            <a:close/>
                          </a:path>
                        </a:pathLst>
                      </a:custGeom>
                      <ask:type>
                        <ask:lineSketchNone/>
                      </ask:type>
                    </ask:lineSketchStyleProps>
                  </a:ext>
                </a:extLst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pt-BR" sz="1100"/>
              </a:p>
            </xdr:txBody>
          </xdr:sp>
          <xdr:sp macro="" textlink="">
            <xdr:nvSpPr>
              <xdr:cNvPr id="226" name="Elipse 225">
                <a:extLst>
                  <a:ext uri="{FF2B5EF4-FFF2-40B4-BE49-F238E27FC236}">
                    <a16:creationId xmlns:a16="http://schemas.microsoft.com/office/drawing/2014/main" id="{20C1EAE8-5425-4BBA-B93B-7F2005DDDABB}"/>
                  </a:ext>
                </a:extLst>
              </xdr:cNvPr>
              <xdr:cNvSpPr/>
            </xdr:nvSpPr>
            <xdr:spPr>
              <a:xfrm>
                <a:off x="18018125" y="2905125"/>
                <a:ext cx="716642" cy="684894"/>
              </a:xfrm>
              <a:prstGeom prst="ellipse">
                <a:avLst/>
              </a:prstGeom>
              <a:noFill/>
              <a:ln w="25400">
                <a:solidFill>
                  <a:srgbClr val="0A3D91"/>
                </a:solidFill>
                <a:extLst>
                  <a:ext uri="{C807C97D-BFC1-408E-A445-0C87EB9F89A2}">
                    <ask:lineSketchStyleProps xmlns:ask="http://schemas.microsoft.com/office/drawing/2018/sketchyshapes" sd="849061371">
                      <a:custGeom>
                        <a:avLst/>
                        <a:gdLst>
                          <a:gd name="connsiteX0" fmla="*/ 0 w 716642"/>
                          <a:gd name="connsiteY0" fmla="*/ 342447 h 684894"/>
                          <a:gd name="connsiteX1" fmla="*/ 358321 w 716642"/>
                          <a:gd name="connsiteY1" fmla="*/ 0 h 684894"/>
                          <a:gd name="connsiteX2" fmla="*/ 716642 w 716642"/>
                          <a:gd name="connsiteY2" fmla="*/ 342447 h 684894"/>
                          <a:gd name="connsiteX3" fmla="*/ 358321 w 716642"/>
                          <a:gd name="connsiteY3" fmla="*/ 684894 h 684894"/>
                          <a:gd name="connsiteX4" fmla="*/ 0 w 716642"/>
                          <a:gd name="connsiteY4" fmla="*/ 342447 h 684894"/>
                        </a:gdLst>
                        <a:ahLst/>
                        <a:cxnLst>
                          <a:cxn ang="0">
                            <a:pos x="connsiteX0" y="connsiteY0"/>
                          </a:cxn>
                          <a:cxn ang="0">
                            <a:pos x="connsiteX1" y="connsiteY1"/>
                          </a:cxn>
                          <a:cxn ang="0">
                            <a:pos x="connsiteX2" y="connsiteY2"/>
                          </a:cxn>
                          <a:cxn ang="0">
                            <a:pos x="connsiteX3" y="connsiteY3"/>
                          </a:cxn>
                          <a:cxn ang="0">
                            <a:pos x="connsiteX4" y="connsiteY4"/>
                          </a:cxn>
                        </a:cxnLst>
                        <a:rect l="l" t="t" r="r" b="b"/>
                        <a:pathLst>
                          <a:path w="716642" h="684894" extrusionOk="0">
                            <a:moveTo>
                              <a:pt x="0" y="342447"/>
                            </a:moveTo>
                            <a:cubicBezTo>
                              <a:pt x="-3071" y="147261"/>
                              <a:pt x="167410" y="17828"/>
                              <a:pt x="358321" y="0"/>
                            </a:cubicBezTo>
                            <a:cubicBezTo>
                              <a:pt x="550011" y="-23931"/>
                              <a:pt x="687948" y="137910"/>
                              <a:pt x="716642" y="342447"/>
                            </a:cubicBezTo>
                            <a:cubicBezTo>
                              <a:pt x="734889" y="502581"/>
                              <a:pt x="553964" y="660176"/>
                              <a:pt x="358321" y="684894"/>
                            </a:cubicBezTo>
                            <a:cubicBezTo>
                              <a:pt x="123283" y="646125"/>
                              <a:pt x="25941" y="503886"/>
                              <a:pt x="0" y="342447"/>
                            </a:cubicBezTo>
                            <a:close/>
                          </a:path>
                        </a:pathLst>
                      </a:custGeom>
                      <ask:type>
                        <ask:lineSketchNone/>
                      </ask:type>
                    </ask:lineSketchStyleProps>
                  </a:ext>
                </a:extLst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pt-BR" sz="1100"/>
              </a:p>
            </xdr:txBody>
          </xdr:sp>
        </xdr:grpSp>
      </xdr:grpSp>
      <xdr:sp macro="" textlink="">
        <xdr:nvSpPr>
          <xdr:cNvPr id="229" name="Elipse 228">
            <a:extLst>
              <a:ext uri="{FF2B5EF4-FFF2-40B4-BE49-F238E27FC236}">
                <a16:creationId xmlns:a16="http://schemas.microsoft.com/office/drawing/2014/main" id="{22DE4127-3BB7-457C-98E2-7EE0B954FB30}"/>
              </a:ext>
            </a:extLst>
          </xdr:cNvPr>
          <xdr:cNvSpPr/>
        </xdr:nvSpPr>
        <xdr:spPr>
          <a:xfrm>
            <a:off x="19793858" y="4000500"/>
            <a:ext cx="716642" cy="684894"/>
          </a:xfrm>
          <a:prstGeom prst="ellipse">
            <a:avLst/>
          </a:prstGeom>
          <a:noFill/>
          <a:ln w="25400">
            <a:solidFill>
              <a:srgbClr val="0A3D9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30" name="Elipse 229">
            <a:extLst>
              <a:ext uri="{FF2B5EF4-FFF2-40B4-BE49-F238E27FC236}">
                <a16:creationId xmlns:a16="http://schemas.microsoft.com/office/drawing/2014/main" id="{531A8D95-3427-42D2-975D-91AF16D30DB1}"/>
              </a:ext>
            </a:extLst>
          </xdr:cNvPr>
          <xdr:cNvSpPr/>
        </xdr:nvSpPr>
        <xdr:spPr>
          <a:xfrm>
            <a:off x="16287750" y="3969203"/>
            <a:ext cx="716642" cy="684894"/>
          </a:xfrm>
          <a:prstGeom prst="ellipse">
            <a:avLst/>
          </a:prstGeom>
          <a:noFill/>
          <a:ln w="25400">
            <a:solidFill>
              <a:srgbClr val="0A3D9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31" name="Elipse 230">
            <a:extLst>
              <a:ext uri="{FF2B5EF4-FFF2-40B4-BE49-F238E27FC236}">
                <a16:creationId xmlns:a16="http://schemas.microsoft.com/office/drawing/2014/main" id="{4C368AA1-544F-4E17-AD73-9BBF4131BA83}"/>
              </a:ext>
            </a:extLst>
          </xdr:cNvPr>
          <xdr:cNvSpPr/>
        </xdr:nvSpPr>
        <xdr:spPr>
          <a:xfrm>
            <a:off x="18018125" y="4894428"/>
            <a:ext cx="716642" cy="684894"/>
          </a:xfrm>
          <a:prstGeom prst="ellipse">
            <a:avLst/>
          </a:prstGeom>
          <a:noFill/>
          <a:ln w="25400">
            <a:solidFill>
              <a:srgbClr val="0A3D9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32" name="Elipse 231">
            <a:extLst>
              <a:ext uri="{FF2B5EF4-FFF2-40B4-BE49-F238E27FC236}">
                <a16:creationId xmlns:a16="http://schemas.microsoft.com/office/drawing/2014/main" id="{385617AF-4BC6-4444-BBBA-FD14B2D4D64E}"/>
              </a:ext>
            </a:extLst>
          </xdr:cNvPr>
          <xdr:cNvSpPr/>
        </xdr:nvSpPr>
        <xdr:spPr>
          <a:xfrm>
            <a:off x="19462297" y="6401253"/>
            <a:ext cx="716642" cy="684894"/>
          </a:xfrm>
          <a:prstGeom prst="ellipse">
            <a:avLst/>
          </a:prstGeom>
          <a:noFill/>
          <a:ln w="25400">
            <a:solidFill>
              <a:srgbClr val="0A3D9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33" name="Elipse 232">
            <a:extLst>
              <a:ext uri="{FF2B5EF4-FFF2-40B4-BE49-F238E27FC236}">
                <a16:creationId xmlns:a16="http://schemas.microsoft.com/office/drawing/2014/main" id="{BB2289DE-78D2-429C-B269-B86A09C6A2AA}"/>
              </a:ext>
            </a:extLst>
          </xdr:cNvPr>
          <xdr:cNvSpPr/>
        </xdr:nvSpPr>
        <xdr:spPr>
          <a:xfrm>
            <a:off x="16588168" y="6401253"/>
            <a:ext cx="716642" cy="684894"/>
          </a:xfrm>
          <a:prstGeom prst="ellipse">
            <a:avLst/>
          </a:prstGeom>
          <a:noFill/>
          <a:ln w="25400">
            <a:solidFill>
              <a:srgbClr val="0A3D9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30</xdr:col>
      <xdr:colOff>525514</xdr:colOff>
      <xdr:row>10</xdr:row>
      <xdr:rowOff>51647</xdr:rowOff>
    </xdr:from>
    <xdr:to>
      <xdr:col>34</xdr:col>
      <xdr:colOff>323572</xdr:colOff>
      <xdr:row>15</xdr:row>
      <xdr:rowOff>110278</xdr:rowOff>
    </xdr:to>
    <xdr:cxnSp macro="">
      <xdr:nvCxnSpPr>
        <xdr:cNvPr id="236" name="Conector reto 235">
          <a:extLst>
            <a:ext uri="{FF2B5EF4-FFF2-40B4-BE49-F238E27FC236}">
              <a16:creationId xmlns:a16="http://schemas.microsoft.com/office/drawing/2014/main" id="{A2636CB7-57C2-426D-9F0A-E21A535C3E5D}"/>
            </a:ext>
          </a:extLst>
        </xdr:cNvPr>
        <xdr:cNvCxnSpPr>
          <a:stCxn id="223" idx="5"/>
          <a:endCxn id="225" idx="1"/>
        </xdr:cNvCxnSpPr>
      </xdr:nvCxnSpPr>
      <xdr:spPr>
        <a:xfrm>
          <a:off x="18623014" y="1956647"/>
          <a:ext cx="2211058" cy="101113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8442</xdr:colOff>
      <xdr:row>23</xdr:row>
      <xdr:rowOff>172297</xdr:rowOff>
    </xdr:from>
    <xdr:to>
      <xdr:col>29</xdr:col>
      <xdr:colOff>523875</xdr:colOff>
      <xdr:row>27</xdr:row>
      <xdr:rowOff>93375</xdr:rowOff>
    </xdr:to>
    <xdr:cxnSp macro="">
      <xdr:nvCxnSpPr>
        <xdr:cNvPr id="237" name="Conector reto 236">
          <a:extLst>
            <a:ext uri="{FF2B5EF4-FFF2-40B4-BE49-F238E27FC236}">
              <a16:creationId xmlns:a16="http://schemas.microsoft.com/office/drawing/2014/main" id="{2AF0EEC2-285A-4659-8DEA-AE36F5B3D386}"/>
            </a:ext>
          </a:extLst>
        </xdr:cNvPr>
        <xdr:cNvCxnSpPr>
          <a:stCxn id="230" idx="5"/>
          <a:endCxn id="231" idx="2"/>
        </xdr:cNvCxnSpPr>
      </xdr:nvCxnSpPr>
      <xdr:spPr>
        <a:xfrm>
          <a:off x="16899442" y="4553797"/>
          <a:ext cx="1118683" cy="68307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278946</xdr:colOff>
      <xdr:row>18</xdr:row>
      <xdr:rowOff>161019</xdr:rowOff>
    </xdr:from>
    <xdr:to>
      <xdr:col>30</xdr:col>
      <xdr:colOff>278946</xdr:colOff>
      <xdr:row>25</xdr:row>
      <xdr:rowOff>131928</xdr:rowOff>
    </xdr:to>
    <xdr:cxnSp macro="">
      <xdr:nvCxnSpPr>
        <xdr:cNvPr id="238" name="Conector reto 237">
          <a:extLst>
            <a:ext uri="{FF2B5EF4-FFF2-40B4-BE49-F238E27FC236}">
              <a16:creationId xmlns:a16="http://schemas.microsoft.com/office/drawing/2014/main" id="{962BE6B2-A0AF-44A1-914B-29CD3A00ED84}"/>
            </a:ext>
          </a:extLst>
        </xdr:cNvPr>
        <xdr:cNvCxnSpPr>
          <a:stCxn id="226" idx="4"/>
          <a:endCxn id="231" idx="0"/>
        </xdr:cNvCxnSpPr>
      </xdr:nvCxnSpPr>
      <xdr:spPr>
        <a:xfrm>
          <a:off x="18376446" y="3590019"/>
          <a:ext cx="0" cy="130440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34017</xdr:colOff>
      <xdr:row>24</xdr:row>
      <xdr:rowOff>13094</xdr:rowOff>
    </xdr:from>
    <xdr:to>
      <xdr:col>32</xdr:col>
      <xdr:colOff>594808</xdr:colOff>
      <xdr:row>27</xdr:row>
      <xdr:rowOff>93375</xdr:rowOff>
    </xdr:to>
    <xdr:cxnSp macro="">
      <xdr:nvCxnSpPr>
        <xdr:cNvPr id="239" name="Conector reto 238">
          <a:extLst>
            <a:ext uri="{FF2B5EF4-FFF2-40B4-BE49-F238E27FC236}">
              <a16:creationId xmlns:a16="http://schemas.microsoft.com/office/drawing/2014/main" id="{01350A61-1D4F-4170-AB50-AC6B95431F14}"/>
            </a:ext>
          </a:extLst>
        </xdr:cNvPr>
        <xdr:cNvCxnSpPr>
          <a:stCxn id="231" idx="6"/>
          <a:endCxn id="229" idx="3"/>
        </xdr:cNvCxnSpPr>
      </xdr:nvCxnSpPr>
      <xdr:spPr>
        <a:xfrm flipV="1">
          <a:off x="18734767" y="4585094"/>
          <a:ext cx="1164041" cy="65178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8442</xdr:colOff>
      <xdr:row>18</xdr:row>
      <xdr:rowOff>60719</xdr:rowOff>
    </xdr:from>
    <xdr:to>
      <xdr:col>30</xdr:col>
      <xdr:colOff>25575</xdr:colOff>
      <xdr:row>21</xdr:row>
      <xdr:rowOff>69003</xdr:rowOff>
    </xdr:to>
    <xdr:cxnSp macro="">
      <xdr:nvCxnSpPr>
        <xdr:cNvPr id="240" name="Conector reto 239">
          <a:extLst>
            <a:ext uri="{FF2B5EF4-FFF2-40B4-BE49-F238E27FC236}">
              <a16:creationId xmlns:a16="http://schemas.microsoft.com/office/drawing/2014/main" id="{E94182CC-7ECA-4BF8-8222-22373C9852B8}"/>
            </a:ext>
          </a:extLst>
        </xdr:cNvPr>
        <xdr:cNvCxnSpPr>
          <a:stCxn id="230" idx="7"/>
          <a:endCxn id="226" idx="3"/>
        </xdr:cNvCxnSpPr>
      </xdr:nvCxnSpPr>
      <xdr:spPr>
        <a:xfrm flipV="1">
          <a:off x="16899442" y="3489719"/>
          <a:ext cx="1223633" cy="57978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201664</xdr:colOff>
      <xdr:row>10</xdr:row>
      <xdr:rowOff>51647</xdr:rowOff>
    </xdr:from>
    <xdr:to>
      <xdr:col>30</xdr:col>
      <xdr:colOff>18772</xdr:colOff>
      <xdr:row>15</xdr:row>
      <xdr:rowOff>148378</xdr:rowOff>
    </xdr:to>
    <xdr:cxnSp macro="">
      <xdr:nvCxnSpPr>
        <xdr:cNvPr id="241" name="Conector reto 240">
          <a:extLst>
            <a:ext uri="{FF2B5EF4-FFF2-40B4-BE49-F238E27FC236}">
              <a16:creationId xmlns:a16="http://schemas.microsoft.com/office/drawing/2014/main" id="{096E18B9-DA5A-4B90-9F0A-C5492FAFEEA7}"/>
            </a:ext>
          </a:extLst>
        </xdr:cNvPr>
        <xdr:cNvCxnSpPr>
          <a:stCxn id="223" idx="3"/>
          <a:endCxn id="224" idx="7"/>
        </xdr:cNvCxnSpPr>
      </xdr:nvCxnSpPr>
      <xdr:spPr>
        <a:xfrm flipH="1">
          <a:off x="15886164" y="1956647"/>
          <a:ext cx="2230108" cy="104923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532317</xdr:colOff>
      <xdr:row>18</xdr:row>
      <xdr:rowOff>60719</xdr:rowOff>
    </xdr:from>
    <xdr:to>
      <xdr:col>32</xdr:col>
      <xdr:colOff>594808</xdr:colOff>
      <xdr:row>21</xdr:row>
      <xdr:rowOff>100300</xdr:rowOff>
    </xdr:to>
    <xdr:cxnSp macro="">
      <xdr:nvCxnSpPr>
        <xdr:cNvPr id="242" name="Conector reto 241">
          <a:extLst>
            <a:ext uri="{FF2B5EF4-FFF2-40B4-BE49-F238E27FC236}">
              <a16:creationId xmlns:a16="http://schemas.microsoft.com/office/drawing/2014/main" id="{D4310552-752C-4B17-8E0F-5F00FEB4599A}"/>
            </a:ext>
          </a:extLst>
        </xdr:cNvPr>
        <xdr:cNvCxnSpPr>
          <a:stCxn id="226" idx="5"/>
          <a:endCxn id="229" idx="1"/>
        </xdr:cNvCxnSpPr>
      </xdr:nvCxnSpPr>
      <xdr:spPr>
        <a:xfrm>
          <a:off x="18629817" y="3489719"/>
          <a:ext cx="1268991" cy="61108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306614</xdr:colOff>
      <xdr:row>17</xdr:row>
      <xdr:rowOff>9072</xdr:rowOff>
    </xdr:from>
    <xdr:to>
      <xdr:col>29</xdr:col>
      <xdr:colOff>523875</xdr:colOff>
      <xdr:row>17</xdr:row>
      <xdr:rowOff>9525</xdr:rowOff>
    </xdr:to>
    <xdr:cxnSp macro="">
      <xdr:nvCxnSpPr>
        <xdr:cNvPr id="243" name="Conector reto 242">
          <a:extLst>
            <a:ext uri="{FF2B5EF4-FFF2-40B4-BE49-F238E27FC236}">
              <a16:creationId xmlns:a16="http://schemas.microsoft.com/office/drawing/2014/main" id="{0E3E8974-1D1D-4CF2-A933-C6FF2A27A291}"/>
            </a:ext>
          </a:extLst>
        </xdr:cNvPr>
        <xdr:cNvCxnSpPr>
          <a:stCxn id="224" idx="6"/>
          <a:endCxn id="226" idx="2"/>
        </xdr:cNvCxnSpPr>
      </xdr:nvCxnSpPr>
      <xdr:spPr>
        <a:xfrm flipV="1">
          <a:off x="15991114" y="3247572"/>
          <a:ext cx="2027011" cy="45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34017</xdr:colOff>
      <xdr:row>16</xdr:row>
      <xdr:rowOff>161925</xdr:rowOff>
    </xdr:from>
    <xdr:to>
      <xdr:col>34</xdr:col>
      <xdr:colOff>218622</xdr:colOff>
      <xdr:row>17</xdr:row>
      <xdr:rowOff>9072</xdr:rowOff>
    </xdr:to>
    <xdr:cxnSp macro="">
      <xdr:nvCxnSpPr>
        <xdr:cNvPr id="244" name="Conector reto 243">
          <a:extLst>
            <a:ext uri="{FF2B5EF4-FFF2-40B4-BE49-F238E27FC236}">
              <a16:creationId xmlns:a16="http://schemas.microsoft.com/office/drawing/2014/main" id="{17F9F767-F83E-40C7-8767-E420AD425095}"/>
            </a:ext>
          </a:extLst>
        </xdr:cNvPr>
        <xdr:cNvCxnSpPr>
          <a:stCxn id="226" idx="6"/>
          <a:endCxn id="225" idx="2"/>
        </xdr:cNvCxnSpPr>
      </xdr:nvCxnSpPr>
      <xdr:spPr>
        <a:xfrm flipV="1">
          <a:off x="18734767" y="3209925"/>
          <a:ext cx="1994355" cy="3764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308860</xdr:colOff>
      <xdr:row>28</xdr:row>
      <xdr:rowOff>145022</xdr:rowOff>
    </xdr:from>
    <xdr:to>
      <xdr:col>30</xdr:col>
      <xdr:colOff>25575</xdr:colOff>
      <xdr:row>34</xdr:row>
      <xdr:rowOff>24553</xdr:rowOff>
    </xdr:to>
    <xdr:cxnSp macro="">
      <xdr:nvCxnSpPr>
        <xdr:cNvPr id="264" name="Conector reto 263">
          <a:extLst>
            <a:ext uri="{FF2B5EF4-FFF2-40B4-BE49-F238E27FC236}">
              <a16:creationId xmlns:a16="http://schemas.microsoft.com/office/drawing/2014/main" id="{5ACC7FA4-4146-4D72-9EEF-4EE34BED44DC}"/>
            </a:ext>
          </a:extLst>
        </xdr:cNvPr>
        <xdr:cNvCxnSpPr>
          <a:stCxn id="233" idx="7"/>
          <a:endCxn id="231" idx="3"/>
        </xdr:cNvCxnSpPr>
      </xdr:nvCxnSpPr>
      <xdr:spPr>
        <a:xfrm flipV="1">
          <a:off x="17199860" y="5479022"/>
          <a:ext cx="923215" cy="102253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532317</xdr:colOff>
      <xdr:row>28</xdr:row>
      <xdr:rowOff>145022</xdr:rowOff>
    </xdr:from>
    <xdr:to>
      <xdr:col>32</xdr:col>
      <xdr:colOff>263247</xdr:colOff>
      <xdr:row>34</xdr:row>
      <xdr:rowOff>24553</xdr:rowOff>
    </xdr:to>
    <xdr:cxnSp macro="">
      <xdr:nvCxnSpPr>
        <xdr:cNvPr id="265" name="Conector reto 264">
          <a:extLst>
            <a:ext uri="{FF2B5EF4-FFF2-40B4-BE49-F238E27FC236}">
              <a16:creationId xmlns:a16="http://schemas.microsoft.com/office/drawing/2014/main" id="{EC0E0A8A-5B48-4C7E-8AC2-4D1A646FF35D}"/>
            </a:ext>
          </a:extLst>
        </xdr:cNvPr>
        <xdr:cNvCxnSpPr>
          <a:stCxn id="231" idx="5"/>
          <a:endCxn id="232" idx="1"/>
        </xdr:cNvCxnSpPr>
      </xdr:nvCxnSpPr>
      <xdr:spPr>
        <a:xfrm>
          <a:off x="18629817" y="5479022"/>
          <a:ext cx="937430" cy="102253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111125</xdr:colOff>
      <xdr:row>7</xdr:row>
      <xdr:rowOff>165553</xdr:rowOff>
    </xdr:from>
    <xdr:to>
      <xdr:col>33</xdr:col>
      <xdr:colOff>62500</xdr:colOff>
      <xdr:row>9</xdr:row>
      <xdr:rowOff>127000</xdr:rowOff>
    </xdr:to>
    <xdr:sp macro="" textlink="">
      <xdr:nvSpPr>
        <xdr:cNvPr id="275" name="CaixaDeTexto 274">
          <a:extLst>
            <a:ext uri="{FF2B5EF4-FFF2-40B4-BE49-F238E27FC236}">
              <a16:creationId xmlns:a16="http://schemas.microsoft.com/office/drawing/2014/main" id="{11B3C83A-537A-4E02-8FDC-6796F20A754A}"/>
            </a:ext>
          </a:extLst>
        </xdr:cNvPr>
        <xdr:cNvSpPr txBox="1"/>
      </xdr:nvSpPr>
      <xdr:spPr>
        <a:xfrm>
          <a:off x="19304000" y="1499053"/>
          <a:ext cx="1189625" cy="3424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2000">
              <a:solidFill>
                <a:schemeClr val="bg1"/>
              </a:solidFill>
            </a:rPr>
            <a:t>Clientes</a:t>
          </a:r>
        </a:p>
      </xdr:txBody>
    </xdr:sp>
    <xdr:clientData/>
  </xdr:twoCellAnchor>
  <xdr:twoCellAnchor>
    <xdr:from>
      <xdr:col>36</xdr:col>
      <xdr:colOff>0</xdr:colOff>
      <xdr:row>16</xdr:row>
      <xdr:rowOff>31750</xdr:rowOff>
    </xdr:from>
    <xdr:to>
      <xdr:col>37</xdr:col>
      <xdr:colOff>554625</xdr:colOff>
      <xdr:row>17</xdr:row>
      <xdr:rowOff>183697</xdr:rowOff>
    </xdr:to>
    <xdr:sp macro="" textlink="">
      <xdr:nvSpPr>
        <xdr:cNvPr id="277" name="CaixaDeTexto 276">
          <a:extLst>
            <a:ext uri="{FF2B5EF4-FFF2-40B4-BE49-F238E27FC236}">
              <a16:creationId xmlns:a16="http://schemas.microsoft.com/office/drawing/2014/main" id="{0F422F71-F712-4005-9E78-20E27AA0301C}"/>
            </a:ext>
          </a:extLst>
        </xdr:cNvPr>
        <xdr:cNvSpPr txBox="1"/>
      </xdr:nvSpPr>
      <xdr:spPr>
        <a:xfrm>
          <a:off x="22288500" y="3079750"/>
          <a:ext cx="1173750" cy="3424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2000">
              <a:solidFill>
                <a:schemeClr val="bg1"/>
              </a:solidFill>
            </a:rPr>
            <a:t>Filiais</a:t>
          </a:r>
        </a:p>
        <a:p>
          <a:endParaRPr lang="pt-BR" sz="2000">
            <a:solidFill>
              <a:schemeClr val="bg1"/>
            </a:solidFill>
          </a:endParaRPr>
        </a:p>
      </xdr:txBody>
    </xdr:sp>
    <xdr:clientData/>
  </xdr:twoCellAnchor>
  <xdr:twoCellAnchor>
    <xdr:from>
      <xdr:col>34</xdr:col>
      <xdr:colOff>127000</xdr:colOff>
      <xdr:row>22</xdr:row>
      <xdr:rowOff>29875</xdr:rowOff>
    </xdr:from>
    <xdr:to>
      <xdr:col>36</xdr:col>
      <xdr:colOff>78375</xdr:colOff>
      <xdr:row>23</xdr:row>
      <xdr:rowOff>181822</xdr:rowOff>
    </xdr:to>
    <xdr:sp macro="" textlink="">
      <xdr:nvSpPr>
        <xdr:cNvPr id="278" name="CaixaDeTexto 277">
          <a:extLst>
            <a:ext uri="{FF2B5EF4-FFF2-40B4-BE49-F238E27FC236}">
              <a16:creationId xmlns:a16="http://schemas.microsoft.com/office/drawing/2014/main" id="{6A489D1A-1369-4EB5-AD15-DE4A27775BCB}"/>
            </a:ext>
          </a:extLst>
        </xdr:cNvPr>
        <xdr:cNvSpPr txBox="1"/>
      </xdr:nvSpPr>
      <xdr:spPr>
        <a:xfrm>
          <a:off x="21177250" y="4220875"/>
          <a:ext cx="1189625" cy="3424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2000">
              <a:solidFill>
                <a:schemeClr val="bg1"/>
              </a:solidFill>
            </a:rPr>
            <a:t>Cartão</a:t>
          </a:r>
        </a:p>
        <a:p>
          <a:endParaRPr lang="pt-BR" sz="2000">
            <a:solidFill>
              <a:schemeClr val="bg1"/>
            </a:solidFill>
          </a:endParaRPr>
        </a:p>
      </xdr:txBody>
    </xdr:sp>
    <xdr:clientData/>
  </xdr:twoCellAnchor>
  <xdr:twoCellAnchor>
    <xdr:from>
      <xdr:col>33</xdr:col>
      <xdr:colOff>412389</xdr:colOff>
      <xdr:row>34</xdr:row>
      <xdr:rowOff>99116</xdr:rowOff>
    </xdr:from>
    <xdr:to>
      <xdr:col>37</xdr:col>
      <xdr:colOff>554625</xdr:colOff>
      <xdr:row>40</xdr:row>
      <xdr:rowOff>0</xdr:rowOff>
    </xdr:to>
    <xdr:sp macro="" textlink="">
      <xdr:nvSpPr>
        <xdr:cNvPr id="279" name="CaixaDeTexto 278">
          <a:extLst>
            <a:ext uri="{FF2B5EF4-FFF2-40B4-BE49-F238E27FC236}">
              <a16:creationId xmlns:a16="http://schemas.microsoft.com/office/drawing/2014/main" id="{B4F1F4D8-ADEB-45F9-B7EF-27EA1ECF8B16}"/>
            </a:ext>
          </a:extLst>
        </xdr:cNvPr>
        <xdr:cNvSpPr txBox="1"/>
      </xdr:nvSpPr>
      <xdr:spPr>
        <a:xfrm>
          <a:off x="20843514" y="6576116"/>
          <a:ext cx="2618736" cy="1043884"/>
        </a:xfrm>
        <a:prstGeom prst="rect">
          <a:avLst/>
        </a:prstGeom>
        <a:solidFill>
          <a:schemeClr val="tx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20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Informações</a:t>
          </a:r>
          <a:r>
            <a:rPr lang="pt-BR" sz="20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do cliente registrado</a:t>
          </a:r>
          <a:endParaRPr lang="pt-BR" sz="4000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24</xdr:col>
      <xdr:colOff>297914</xdr:colOff>
      <xdr:row>22</xdr:row>
      <xdr:rowOff>0</xdr:rowOff>
    </xdr:from>
    <xdr:to>
      <xdr:col>26</xdr:col>
      <xdr:colOff>249289</xdr:colOff>
      <xdr:row>23</xdr:row>
      <xdr:rowOff>151947</xdr:rowOff>
    </xdr:to>
    <xdr:sp macro="" textlink="">
      <xdr:nvSpPr>
        <xdr:cNvPr id="280" name="CaixaDeTexto 279">
          <a:extLst>
            <a:ext uri="{FF2B5EF4-FFF2-40B4-BE49-F238E27FC236}">
              <a16:creationId xmlns:a16="http://schemas.microsoft.com/office/drawing/2014/main" id="{23548C24-F4E1-472E-BC2A-215AB1089B46}"/>
            </a:ext>
          </a:extLst>
        </xdr:cNvPr>
        <xdr:cNvSpPr txBox="1"/>
      </xdr:nvSpPr>
      <xdr:spPr>
        <a:xfrm>
          <a:off x="15156914" y="4191000"/>
          <a:ext cx="1189625" cy="3424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2000">
              <a:solidFill>
                <a:schemeClr val="bg1"/>
              </a:solidFill>
            </a:rPr>
            <a:t>Dinheiro</a:t>
          </a:r>
        </a:p>
        <a:p>
          <a:endParaRPr lang="pt-BR" sz="2000">
            <a:solidFill>
              <a:schemeClr val="bg1"/>
            </a:solidFill>
          </a:endParaRPr>
        </a:p>
        <a:p>
          <a:endParaRPr lang="pt-BR" sz="20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29</xdr:col>
      <xdr:colOff>555170</xdr:colOff>
      <xdr:row>7</xdr:row>
      <xdr:rowOff>76653</xdr:rowOff>
    </xdr:from>
    <xdr:to>
      <xdr:col>31</xdr:col>
      <xdr:colOff>34017</xdr:colOff>
      <xdr:row>11</xdr:row>
      <xdr:rowOff>0</xdr:rowOff>
    </xdr:to>
    <xdr:pic>
      <xdr:nvPicPr>
        <xdr:cNvPr id="282" name="Gráfico 281" descr="Aperto de mão com preenchimento sólido">
          <a:extLst>
            <a:ext uri="{FF2B5EF4-FFF2-40B4-BE49-F238E27FC236}">
              <a16:creationId xmlns:a16="http://schemas.microsoft.com/office/drawing/2014/main" id="{2FAEFAA1-3B93-48EC-9E8C-51AC02AAD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8509795" y="1410153"/>
          <a:ext cx="717097" cy="685347"/>
        </a:xfrm>
        <a:prstGeom prst="rect">
          <a:avLst/>
        </a:prstGeom>
      </xdr:spPr>
    </xdr:pic>
    <xdr:clientData/>
  </xdr:twoCellAnchor>
  <xdr:twoCellAnchor editAs="oneCell">
    <xdr:from>
      <xdr:col>30</xdr:col>
      <xdr:colOff>25575</xdr:colOff>
      <xdr:row>15</xdr:row>
      <xdr:rowOff>119350</xdr:rowOff>
    </xdr:from>
    <xdr:to>
      <xdr:col>30</xdr:col>
      <xdr:colOff>543553</xdr:colOff>
      <xdr:row>18</xdr:row>
      <xdr:rowOff>65828</xdr:rowOff>
    </xdr:to>
    <xdr:pic>
      <xdr:nvPicPr>
        <xdr:cNvPr id="284" name="Gráfico 283" descr="Edifício com preenchimento sólido">
          <a:extLst>
            <a:ext uri="{FF2B5EF4-FFF2-40B4-BE49-F238E27FC236}">
              <a16:creationId xmlns:a16="http://schemas.microsoft.com/office/drawing/2014/main" id="{9325B151-9FBA-441F-B9CD-A901AABE6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18599325" y="2976850"/>
          <a:ext cx="517978" cy="517978"/>
        </a:xfrm>
        <a:prstGeom prst="rect">
          <a:avLst/>
        </a:prstGeom>
      </xdr:spPr>
    </xdr:pic>
    <xdr:clientData/>
  </xdr:twoCellAnchor>
  <xdr:twoCellAnchor editAs="oneCell">
    <xdr:from>
      <xdr:col>27</xdr:col>
      <xdr:colOff>64162</xdr:colOff>
      <xdr:row>21</xdr:row>
      <xdr:rowOff>0</xdr:rowOff>
    </xdr:from>
    <xdr:to>
      <xdr:col>28</xdr:col>
      <xdr:colOff>0</xdr:colOff>
      <xdr:row>23</xdr:row>
      <xdr:rowOff>158088</xdr:rowOff>
    </xdr:to>
    <xdr:pic>
      <xdr:nvPicPr>
        <xdr:cNvPr id="286" name="Gráfico 285" descr="Dinheiro com preenchimento sólido">
          <a:extLst>
            <a:ext uri="{FF2B5EF4-FFF2-40B4-BE49-F238E27FC236}">
              <a16:creationId xmlns:a16="http://schemas.microsoft.com/office/drawing/2014/main" id="{40DA5636-7B7F-415A-8C9D-EB1CCE029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6780537" y="4000500"/>
          <a:ext cx="554963" cy="539088"/>
        </a:xfrm>
        <a:prstGeom prst="rect">
          <a:avLst/>
        </a:prstGeom>
      </xdr:spPr>
    </xdr:pic>
    <xdr:clientData/>
  </xdr:twoCellAnchor>
  <xdr:twoCellAnchor editAs="oneCell">
    <xdr:from>
      <xdr:col>32</xdr:col>
      <xdr:colOff>249854</xdr:colOff>
      <xdr:row>33</xdr:row>
      <xdr:rowOff>164413</xdr:rowOff>
    </xdr:from>
    <xdr:to>
      <xdr:col>33</xdr:col>
      <xdr:colOff>181250</xdr:colOff>
      <xdr:row>36</xdr:row>
      <xdr:rowOff>130242</xdr:rowOff>
    </xdr:to>
    <xdr:pic>
      <xdr:nvPicPr>
        <xdr:cNvPr id="288" name="Gráfico 287" descr="Crachá de funcionário com preenchimento sólido">
          <a:extLst>
            <a:ext uri="{FF2B5EF4-FFF2-40B4-BE49-F238E27FC236}">
              <a16:creationId xmlns:a16="http://schemas.microsoft.com/office/drawing/2014/main" id="{90527730-F42F-4819-A4D1-94F5F200D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20061854" y="6450913"/>
          <a:ext cx="550521" cy="537329"/>
        </a:xfrm>
        <a:prstGeom prst="rect">
          <a:avLst/>
        </a:prstGeom>
      </xdr:spPr>
    </xdr:pic>
    <xdr:clientData/>
  </xdr:twoCellAnchor>
  <xdr:twoCellAnchor editAs="oneCell">
    <xdr:from>
      <xdr:col>30</xdr:col>
      <xdr:colOff>28808</xdr:colOff>
      <xdr:row>26</xdr:row>
      <xdr:rowOff>44683</xdr:rowOff>
    </xdr:from>
    <xdr:to>
      <xdr:col>31</xdr:col>
      <xdr:colOff>0</xdr:colOff>
      <xdr:row>29</xdr:row>
      <xdr:rowOff>47625</xdr:rowOff>
    </xdr:to>
    <xdr:pic>
      <xdr:nvPicPr>
        <xdr:cNvPr id="292" name="Gráfico 291" descr="Computação em Nuvem com preenchimento sólido">
          <a:extLst>
            <a:ext uri="{FF2B5EF4-FFF2-40B4-BE49-F238E27FC236}">
              <a16:creationId xmlns:a16="http://schemas.microsoft.com/office/drawing/2014/main" id="{E551A530-E5FB-4098-A560-D35C4CA50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18602558" y="4997683"/>
          <a:ext cx="590317" cy="574442"/>
        </a:xfrm>
        <a:prstGeom prst="rect">
          <a:avLst/>
        </a:prstGeom>
      </xdr:spPr>
    </xdr:pic>
    <xdr:clientData/>
  </xdr:twoCellAnchor>
  <xdr:twoCellAnchor editAs="oneCell">
    <xdr:from>
      <xdr:col>34</xdr:col>
      <xdr:colOff>323572</xdr:colOff>
      <xdr:row>15</xdr:row>
      <xdr:rowOff>110277</xdr:rowOff>
    </xdr:from>
    <xdr:to>
      <xdr:col>35</xdr:col>
      <xdr:colOff>242263</xdr:colOff>
      <xdr:row>18</xdr:row>
      <xdr:rowOff>60718</xdr:rowOff>
    </xdr:to>
    <xdr:pic>
      <xdr:nvPicPr>
        <xdr:cNvPr id="296" name="Gráfico 295" descr="Cidade com preenchimento sólido">
          <a:extLst>
            <a:ext uri="{FF2B5EF4-FFF2-40B4-BE49-F238E27FC236}">
              <a16:creationId xmlns:a16="http://schemas.microsoft.com/office/drawing/2014/main" id="{7F837196-CB5B-4230-A963-F432278E0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21373822" y="2967777"/>
          <a:ext cx="537816" cy="521941"/>
        </a:xfrm>
        <a:prstGeom prst="rect">
          <a:avLst/>
        </a:prstGeom>
      </xdr:spPr>
    </xdr:pic>
    <xdr:clientData/>
  </xdr:twoCellAnchor>
  <xdr:twoCellAnchor editAs="oneCell">
    <xdr:from>
      <xdr:col>27</xdr:col>
      <xdr:colOff>411028</xdr:colOff>
      <xdr:row>33</xdr:row>
      <xdr:rowOff>171980</xdr:rowOff>
    </xdr:from>
    <xdr:to>
      <xdr:col>28</xdr:col>
      <xdr:colOff>342424</xdr:colOff>
      <xdr:row>36</xdr:row>
      <xdr:rowOff>135126</xdr:rowOff>
    </xdr:to>
    <xdr:pic>
      <xdr:nvPicPr>
        <xdr:cNvPr id="297" name="Gráfico 296" descr="Crachá de funcionário com preenchimento sólido">
          <a:extLst>
            <a:ext uri="{FF2B5EF4-FFF2-40B4-BE49-F238E27FC236}">
              <a16:creationId xmlns:a16="http://schemas.microsoft.com/office/drawing/2014/main" id="{3397B0CC-3C26-456A-8252-200FA3D36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17127403" y="6458480"/>
          <a:ext cx="550521" cy="534646"/>
        </a:xfrm>
        <a:prstGeom prst="rect">
          <a:avLst/>
        </a:prstGeom>
      </xdr:spPr>
    </xdr:pic>
    <xdr:clientData/>
  </xdr:twoCellAnchor>
  <xdr:twoCellAnchor>
    <xdr:from>
      <xdr:col>27</xdr:col>
      <xdr:colOff>411028</xdr:colOff>
      <xdr:row>35</xdr:row>
      <xdr:rowOff>1</xdr:rowOff>
    </xdr:from>
    <xdr:to>
      <xdr:col>28</xdr:col>
      <xdr:colOff>112611</xdr:colOff>
      <xdr:row>35</xdr:row>
      <xdr:rowOff>58303</xdr:rowOff>
    </xdr:to>
    <xdr:cxnSp macro="">
      <xdr:nvCxnSpPr>
        <xdr:cNvPr id="299" name="Conector reto 298">
          <a:extLst>
            <a:ext uri="{FF2B5EF4-FFF2-40B4-BE49-F238E27FC236}">
              <a16:creationId xmlns:a16="http://schemas.microsoft.com/office/drawing/2014/main" id="{BEBEFE22-B80A-4982-A350-36547CA07F60}"/>
            </a:ext>
          </a:extLst>
        </xdr:cNvPr>
        <xdr:cNvCxnSpPr>
          <a:stCxn id="297" idx="1"/>
        </xdr:cNvCxnSpPr>
      </xdr:nvCxnSpPr>
      <xdr:spPr>
        <a:xfrm flipV="1">
          <a:off x="16805934" y="6667501"/>
          <a:ext cx="308802" cy="58302"/>
        </a:xfrm>
        <a:prstGeom prst="line">
          <a:avLst/>
        </a:prstGeom>
        <a:ln w="317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411028</xdr:colOff>
      <xdr:row>34</xdr:row>
      <xdr:rowOff>137523</xdr:rowOff>
    </xdr:from>
    <xdr:to>
      <xdr:col>28</xdr:col>
      <xdr:colOff>112611</xdr:colOff>
      <xdr:row>35</xdr:row>
      <xdr:rowOff>96710</xdr:rowOff>
    </xdr:to>
    <xdr:cxnSp macro="">
      <xdr:nvCxnSpPr>
        <xdr:cNvPr id="301" name="Conector reto 300">
          <a:extLst>
            <a:ext uri="{FF2B5EF4-FFF2-40B4-BE49-F238E27FC236}">
              <a16:creationId xmlns:a16="http://schemas.microsoft.com/office/drawing/2014/main" id="{82E96541-7F18-4054-9189-9C820296AAF6}"/>
            </a:ext>
          </a:extLst>
        </xdr:cNvPr>
        <xdr:cNvCxnSpPr/>
      </xdr:nvCxnSpPr>
      <xdr:spPr>
        <a:xfrm>
          <a:off x="16795564" y="6666757"/>
          <a:ext cx="308418" cy="151223"/>
        </a:xfrm>
        <a:prstGeom prst="line">
          <a:avLst/>
        </a:prstGeom>
        <a:ln w="317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593766</xdr:colOff>
      <xdr:row>33</xdr:row>
      <xdr:rowOff>111332</xdr:rowOff>
    </xdr:from>
    <xdr:to>
      <xdr:col>27</xdr:col>
      <xdr:colOff>129865</xdr:colOff>
      <xdr:row>39</xdr:row>
      <xdr:rowOff>12216</xdr:rowOff>
    </xdr:to>
    <xdr:sp macro="" textlink="">
      <xdr:nvSpPr>
        <xdr:cNvPr id="304" name="CaixaDeTexto 303">
          <a:extLst>
            <a:ext uri="{FF2B5EF4-FFF2-40B4-BE49-F238E27FC236}">
              <a16:creationId xmlns:a16="http://schemas.microsoft.com/office/drawing/2014/main" id="{02899E20-2715-4EA1-8CFB-6117587EA843}"/>
            </a:ext>
          </a:extLst>
        </xdr:cNvPr>
        <xdr:cNvSpPr txBox="1"/>
      </xdr:nvSpPr>
      <xdr:spPr>
        <a:xfrm>
          <a:off x="14214516" y="6397832"/>
          <a:ext cx="2631724" cy="10438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2000">
              <a:solidFill>
                <a:schemeClr val="bg1"/>
              </a:solidFill>
            </a:rPr>
            <a:t>Informações</a:t>
          </a:r>
          <a:r>
            <a:rPr lang="pt-BR" sz="2000" baseline="0">
              <a:solidFill>
                <a:schemeClr val="bg1"/>
              </a:solidFill>
            </a:rPr>
            <a:t> do cliente não registrado</a:t>
          </a:r>
        </a:p>
        <a:p>
          <a:endParaRPr lang="pt-BR" sz="20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32</xdr:col>
      <xdr:colOff>593765</xdr:colOff>
      <xdr:row>21</xdr:row>
      <xdr:rowOff>74220</xdr:rowOff>
    </xdr:from>
    <xdr:to>
      <xdr:col>33</xdr:col>
      <xdr:colOff>530924</xdr:colOff>
      <xdr:row>24</xdr:row>
      <xdr:rowOff>60859</xdr:rowOff>
    </xdr:to>
    <xdr:pic>
      <xdr:nvPicPr>
        <xdr:cNvPr id="306" name="Gráfico 305" descr="Livro fechado com preenchimento sólido">
          <a:extLst>
            <a:ext uri="{FF2B5EF4-FFF2-40B4-BE49-F238E27FC236}">
              <a16:creationId xmlns:a16="http://schemas.microsoft.com/office/drawing/2014/main" id="{5E1EE41D-7733-40A1-BBA0-CE048EC6E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 rot="10800000">
          <a:off x="20405765" y="4074720"/>
          <a:ext cx="556284" cy="558139"/>
        </a:xfrm>
        <a:prstGeom prst="rect">
          <a:avLst/>
        </a:prstGeom>
      </xdr:spPr>
    </xdr:pic>
    <xdr:clientData/>
  </xdr:twoCellAnchor>
  <xdr:twoCellAnchor>
    <xdr:from>
      <xdr:col>29</xdr:col>
      <xdr:colOff>533785</xdr:colOff>
      <xdr:row>39</xdr:row>
      <xdr:rowOff>147220</xdr:rowOff>
    </xdr:from>
    <xdr:to>
      <xdr:col>31</xdr:col>
      <xdr:colOff>36318</xdr:colOff>
      <xdr:row>43</xdr:row>
      <xdr:rowOff>70114</xdr:rowOff>
    </xdr:to>
    <xdr:sp macro="" textlink="">
      <xdr:nvSpPr>
        <xdr:cNvPr id="307" name="Elipse 306">
          <a:extLst>
            <a:ext uri="{FF2B5EF4-FFF2-40B4-BE49-F238E27FC236}">
              <a16:creationId xmlns:a16="http://schemas.microsoft.com/office/drawing/2014/main" id="{62C3794F-4BF8-459E-9975-05317E1F072D}"/>
            </a:ext>
          </a:extLst>
        </xdr:cNvPr>
        <xdr:cNvSpPr/>
      </xdr:nvSpPr>
      <xdr:spPr>
        <a:xfrm>
          <a:off x="18488410" y="7576720"/>
          <a:ext cx="740783" cy="684894"/>
        </a:xfrm>
        <a:prstGeom prst="ellipse">
          <a:avLst/>
        </a:prstGeom>
        <a:noFill/>
        <a:ln w="25400">
          <a:solidFill>
            <a:srgbClr val="0A3D9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30</xdr:col>
      <xdr:colOff>269185</xdr:colOff>
      <xdr:row>29</xdr:row>
      <xdr:rowOff>160812</xdr:rowOff>
    </xdr:from>
    <xdr:to>
      <xdr:col>30</xdr:col>
      <xdr:colOff>277894</xdr:colOff>
      <xdr:row>39</xdr:row>
      <xdr:rowOff>41413</xdr:rowOff>
    </xdr:to>
    <xdr:cxnSp macro="">
      <xdr:nvCxnSpPr>
        <xdr:cNvPr id="323" name="Conector reto 322">
          <a:extLst>
            <a:ext uri="{FF2B5EF4-FFF2-40B4-BE49-F238E27FC236}">
              <a16:creationId xmlns:a16="http://schemas.microsoft.com/office/drawing/2014/main" id="{983063A0-365E-4B7B-A016-F6B8B0C0112D}"/>
            </a:ext>
          </a:extLst>
        </xdr:cNvPr>
        <xdr:cNvCxnSpPr>
          <a:cxnSpLocks/>
        </xdr:cNvCxnSpPr>
      </xdr:nvCxnSpPr>
      <xdr:spPr>
        <a:xfrm flipH="1">
          <a:off x="18283859" y="5565214"/>
          <a:ext cx="8709" cy="1744188"/>
        </a:xfrm>
        <a:prstGeom prst="line">
          <a:avLst/>
        </a:prstGeom>
        <a:ln w="22225">
          <a:solidFill>
            <a:schemeClr val="bg1"/>
          </a:solidFill>
        </a:ln>
        <a:effectLst>
          <a:glow rad="101600">
            <a:schemeClr val="bg1">
              <a:alpha val="40000"/>
            </a:schemeClr>
          </a:glo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590283</xdr:colOff>
      <xdr:row>39</xdr:row>
      <xdr:rowOff>174402</xdr:rowOff>
    </xdr:from>
    <xdr:to>
      <xdr:col>31</xdr:col>
      <xdr:colOff>15562</xdr:colOff>
      <xdr:row>43</xdr:row>
      <xdr:rowOff>55808</xdr:rowOff>
    </xdr:to>
    <xdr:pic>
      <xdr:nvPicPr>
        <xdr:cNvPr id="329" name="Gráfico 328" descr="Dólar com preenchimento sólido">
          <a:extLst>
            <a:ext uri="{FF2B5EF4-FFF2-40B4-BE49-F238E27FC236}">
              <a16:creationId xmlns:a16="http://schemas.microsoft.com/office/drawing/2014/main" id="{3F852521-EF85-460E-8DE5-EA7EF288E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18544908" y="7603902"/>
          <a:ext cx="663529" cy="643406"/>
        </a:xfrm>
        <a:prstGeom prst="rect">
          <a:avLst/>
        </a:prstGeom>
      </xdr:spPr>
    </xdr:pic>
    <xdr:clientData/>
  </xdr:twoCellAnchor>
  <xdr:twoCellAnchor>
    <xdr:from>
      <xdr:col>29</xdr:col>
      <xdr:colOff>142739</xdr:colOff>
      <xdr:row>43</xdr:row>
      <xdr:rowOff>150095</xdr:rowOff>
    </xdr:from>
    <xdr:to>
      <xdr:col>32</xdr:col>
      <xdr:colOff>107325</xdr:colOff>
      <xdr:row>46</xdr:row>
      <xdr:rowOff>53663</xdr:rowOff>
    </xdr:to>
    <xdr:sp macro="" textlink="">
      <xdr:nvSpPr>
        <xdr:cNvPr id="330" name="CaixaDeTexto 329">
          <a:extLst>
            <a:ext uri="{FF2B5EF4-FFF2-40B4-BE49-F238E27FC236}">
              <a16:creationId xmlns:a16="http://schemas.microsoft.com/office/drawing/2014/main" id="{DED8B749-1D4D-4852-B5F1-490AC7A6AD6E}"/>
            </a:ext>
          </a:extLst>
        </xdr:cNvPr>
        <xdr:cNvSpPr txBox="1"/>
      </xdr:nvSpPr>
      <xdr:spPr>
        <a:xfrm>
          <a:off x="18097364" y="8341595"/>
          <a:ext cx="1821961" cy="475068"/>
        </a:xfrm>
        <a:prstGeom prst="rect">
          <a:avLst/>
        </a:prstGeom>
        <a:solidFill>
          <a:schemeClr val="tx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20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Ordens pagas</a:t>
          </a:r>
        </a:p>
        <a:p>
          <a:endParaRPr lang="pt-BR" sz="4000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29</xdr:col>
      <xdr:colOff>377016</xdr:colOff>
      <xdr:row>24</xdr:row>
      <xdr:rowOff>174570</xdr:rowOff>
    </xdr:from>
    <xdr:to>
      <xdr:col>31</xdr:col>
      <xdr:colOff>326571</xdr:colOff>
      <xdr:row>30</xdr:row>
      <xdr:rowOff>176893</xdr:rowOff>
    </xdr:to>
    <xdr:sp macro="" textlink="">
      <xdr:nvSpPr>
        <xdr:cNvPr id="338" name="CaixaDeTexto 337">
          <a:extLst>
            <a:ext uri="{FF2B5EF4-FFF2-40B4-BE49-F238E27FC236}">
              <a16:creationId xmlns:a16="http://schemas.microsoft.com/office/drawing/2014/main" id="{4E3B6D5D-1D51-4AFB-A7AF-89B3EC20DD24}"/>
            </a:ext>
          </a:extLst>
        </xdr:cNvPr>
        <xdr:cNvSpPr txBox="1"/>
      </xdr:nvSpPr>
      <xdr:spPr>
        <a:xfrm>
          <a:off x="18331641" y="4746570"/>
          <a:ext cx="1187805" cy="1145323"/>
        </a:xfrm>
        <a:prstGeom prst="rect">
          <a:avLst/>
        </a:prstGeom>
        <a:noFill/>
        <a:ln w="9525" cmpd="sng">
          <a:noFill/>
        </a:ln>
        <a:effectLst>
          <a:glow rad="457200">
            <a:schemeClr val="bg1">
              <a:alpha val="40000"/>
            </a:scheme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6000" b="0" i="0">
              <a:solidFill>
                <a:schemeClr val="bg1"/>
              </a:solidFill>
              <a:effectLst>
                <a:glow rad="101600">
                  <a:schemeClr val="accent3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rPr>
            <a:t>◯</a:t>
          </a:r>
          <a:endParaRPr lang="pt-BR" sz="177700">
            <a:solidFill>
              <a:schemeClr val="bg1"/>
            </a:solidFill>
            <a:effectLst>
              <a:glow rad="101600">
                <a:schemeClr val="accent3">
                  <a:satMod val="175000"/>
                  <a:alpha val="40000"/>
                </a:schemeClr>
              </a:glow>
            </a:effectLst>
          </a:endParaRPr>
        </a:p>
      </xdr:txBody>
    </xdr:sp>
    <xdr:clientData/>
  </xdr:twoCellAnchor>
  <xdr:twoCellAnchor>
    <xdr:from>
      <xdr:col>29</xdr:col>
      <xdr:colOff>379737</xdr:colOff>
      <xdr:row>14</xdr:row>
      <xdr:rowOff>82041</xdr:rowOff>
    </xdr:from>
    <xdr:to>
      <xdr:col>31</xdr:col>
      <xdr:colOff>329292</xdr:colOff>
      <xdr:row>20</xdr:row>
      <xdr:rowOff>84364</xdr:rowOff>
    </xdr:to>
    <xdr:sp macro="" textlink="">
      <xdr:nvSpPr>
        <xdr:cNvPr id="340" name="CaixaDeTexto 339">
          <a:extLst>
            <a:ext uri="{FF2B5EF4-FFF2-40B4-BE49-F238E27FC236}">
              <a16:creationId xmlns:a16="http://schemas.microsoft.com/office/drawing/2014/main" id="{297BDC20-D086-45FA-906A-F4DEDB6C9035}"/>
            </a:ext>
          </a:extLst>
        </xdr:cNvPr>
        <xdr:cNvSpPr txBox="1"/>
      </xdr:nvSpPr>
      <xdr:spPr>
        <a:xfrm>
          <a:off x="18334362" y="2749041"/>
          <a:ext cx="1187805" cy="1145323"/>
        </a:xfrm>
        <a:prstGeom prst="rect">
          <a:avLst/>
        </a:prstGeom>
        <a:noFill/>
        <a:ln w="9525" cmpd="sng">
          <a:noFill/>
        </a:ln>
        <a:effectLst>
          <a:glow rad="457200">
            <a:schemeClr val="bg1">
              <a:alpha val="40000"/>
            </a:scheme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6000" b="0" i="0">
              <a:solidFill>
                <a:schemeClr val="bg1"/>
              </a:solidFill>
              <a:effectLst>
                <a:glow rad="101600">
                  <a:schemeClr val="accent3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rPr>
            <a:t>◯</a:t>
          </a:r>
          <a:endParaRPr lang="pt-BR" sz="177700">
            <a:solidFill>
              <a:schemeClr val="bg1"/>
            </a:solidFill>
            <a:effectLst>
              <a:glow rad="101600">
                <a:schemeClr val="accent3">
                  <a:satMod val="175000"/>
                  <a:alpha val="40000"/>
                </a:schemeClr>
              </a:glow>
            </a:effectLst>
          </a:endParaRPr>
        </a:p>
      </xdr:txBody>
    </xdr:sp>
    <xdr:clientData/>
  </xdr:twoCellAnchor>
  <xdr:twoCellAnchor>
    <xdr:from>
      <xdr:col>29</xdr:col>
      <xdr:colOff>409673</xdr:colOff>
      <xdr:row>38</xdr:row>
      <xdr:rowOff>180013</xdr:rowOff>
    </xdr:from>
    <xdr:to>
      <xdr:col>31</xdr:col>
      <xdr:colOff>359228</xdr:colOff>
      <xdr:row>44</xdr:row>
      <xdr:rowOff>182336</xdr:rowOff>
    </xdr:to>
    <xdr:sp macro="" textlink="">
      <xdr:nvSpPr>
        <xdr:cNvPr id="341" name="CaixaDeTexto 340">
          <a:extLst>
            <a:ext uri="{FF2B5EF4-FFF2-40B4-BE49-F238E27FC236}">
              <a16:creationId xmlns:a16="http://schemas.microsoft.com/office/drawing/2014/main" id="{6A20758E-A49E-4E89-8625-51BCB760714D}"/>
            </a:ext>
          </a:extLst>
        </xdr:cNvPr>
        <xdr:cNvSpPr txBox="1"/>
      </xdr:nvSpPr>
      <xdr:spPr>
        <a:xfrm>
          <a:off x="18364298" y="7419013"/>
          <a:ext cx="1187805" cy="1145323"/>
        </a:xfrm>
        <a:prstGeom prst="rect">
          <a:avLst/>
        </a:prstGeom>
        <a:noFill/>
        <a:ln w="9525" cmpd="sng">
          <a:noFill/>
        </a:ln>
        <a:effectLst>
          <a:glow rad="457200">
            <a:schemeClr val="bg1">
              <a:alpha val="40000"/>
            </a:scheme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6000" b="0" i="0">
              <a:solidFill>
                <a:schemeClr val="bg1"/>
              </a:solidFill>
              <a:effectLst>
                <a:glow rad="101600">
                  <a:schemeClr val="accent3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rPr>
            <a:t>◯</a:t>
          </a:r>
          <a:endParaRPr lang="pt-BR" sz="177700">
            <a:solidFill>
              <a:schemeClr val="bg1"/>
            </a:solidFill>
            <a:effectLst>
              <a:glow rad="101600">
                <a:schemeClr val="accent3">
                  <a:satMod val="175000"/>
                  <a:alpha val="40000"/>
                </a:schemeClr>
              </a:glow>
            </a:effectLst>
          </a:endParaRPr>
        </a:p>
      </xdr:txBody>
    </xdr:sp>
    <xdr:clientData/>
  </xdr:twoCellAnchor>
  <xdr:twoCellAnchor>
    <xdr:from>
      <xdr:col>29</xdr:col>
      <xdr:colOff>394608</xdr:colOff>
      <xdr:row>6</xdr:row>
      <xdr:rowOff>106383</xdr:rowOff>
    </xdr:from>
    <xdr:to>
      <xdr:col>31</xdr:col>
      <xdr:colOff>344163</xdr:colOff>
      <xdr:row>12</xdr:row>
      <xdr:rowOff>108706</xdr:rowOff>
    </xdr:to>
    <xdr:sp macro="" textlink="">
      <xdr:nvSpPr>
        <xdr:cNvPr id="344" name="CaixaDeTexto 343">
          <a:extLst>
            <a:ext uri="{FF2B5EF4-FFF2-40B4-BE49-F238E27FC236}">
              <a16:creationId xmlns:a16="http://schemas.microsoft.com/office/drawing/2014/main" id="{ACF46289-C7CB-484E-AF5D-78803DB38E5C}"/>
            </a:ext>
          </a:extLst>
        </xdr:cNvPr>
        <xdr:cNvSpPr txBox="1"/>
      </xdr:nvSpPr>
      <xdr:spPr>
        <a:xfrm>
          <a:off x="18349233" y="1249383"/>
          <a:ext cx="1187805" cy="1145323"/>
        </a:xfrm>
        <a:prstGeom prst="rect">
          <a:avLst/>
        </a:prstGeom>
        <a:noFill/>
        <a:ln w="9525" cmpd="sng">
          <a:noFill/>
        </a:ln>
        <a:effectLst>
          <a:glow rad="457200">
            <a:schemeClr val="bg1">
              <a:alpha val="40000"/>
            </a:scheme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6000" b="0" i="0">
              <a:solidFill>
                <a:schemeClr val="bg1"/>
              </a:solidFill>
              <a:effectLst>
                <a:glow rad="101600">
                  <a:schemeClr val="accent3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rPr>
            <a:t>◯</a:t>
          </a:r>
          <a:endParaRPr lang="pt-BR" sz="177700">
            <a:solidFill>
              <a:schemeClr val="bg1"/>
            </a:solidFill>
            <a:effectLst>
              <a:glow rad="101600">
                <a:schemeClr val="accent3">
                  <a:satMod val="175000"/>
                  <a:alpha val="40000"/>
                </a:schemeClr>
              </a:glow>
            </a:effectLst>
          </a:endParaRPr>
        </a:p>
      </xdr:txBody>
    </xdr:sp>
    <xdr:clientData/>
  </xdr:twoCellAnchor>
  <xdr:twoCellAnchor>
    <xdr:from>
      <xdr:col>34</xdr:col>
      <xdr:colOff>70758</xdr:colOff>
      <xdr:row>14</xdr:row>
      <xdr:rowOff>27462</xdr:rowOff>
    </xdr:from>
    <xdr:to>
      <xdr:col>36</xdr:col>
      <xdr:colOff>20314</xdr:colOff>
      <xdr:row>20</xdr:row>
      <xdr:rowOff>29785</xdr:rowOff>
    </xdr:to>
    <xdr:sp macro="" textlink="Pivô!DG21">
      <xdr:nvSpPr>
        <xdr:cNvPr id="345" name="CaixaDeTexto 344">
          <a:extLst>
            <a:ext uri="{FF2B5EF4-FFF2-40B4-BE49-F238E27FC236}">
              <a16:creationId xmlns:a16="http://schemas.microsoft.com/office/drawing/2014/main" id="{B9D25B3E-D9D0-4378-B552-70FE85646F83}"/>
            </a:ext>
          </a:extLst>
        </xdr:cNvPr>
        <xdr:cNvSpPr txBox="1"/>
      </xdr:nvSpPr>
      <xdr:spPr>
        <a:xfrm>
          <a:off x="21121008" y="2694462"/>
          <a:ext cx="1187806" cy="1145323"/>
        </a:xfrm>
        <a:prstGeom prst="rect">
          <a:avLst/>
        </a:prstGeom>
        <a:noFill/>
        <a:ln w="9525" cmpd="sng">
          <a:noFill/>
        </a:ln>
        <a:effectLst>
          <a:glow rad="457200">
            <a:schemeClr val="bg1">
              <a:alpha val="40000"/>
            </a:scheme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F653EB5-6791-457E-AB1E-2D8F782C999A}" type="TxLink">
            <a:rPr lang="en-US" sz="6000" b="0" i="0" u="none" strike="noStrike">
              <a:solidFill>
                <a:schemeClr val="bg1"/>
              </a:solidFill>
              <a:effectLst>
                <a:glow rad="101600">
                  <a:schemeClr val="accent3">
                    <a:satMod val="175000"/>
                    <a:alpha val="40000"/>
                  </a:schemeClr>
                </a:glow>
              </a:effectLst>
              <a:latin typeface="Calibri"/>
              <a:ea typeface="Calibri"/>
              <a:cs typeface="Calibri"/>
            </a:rPr>
            <a:t> </a:t>
          </a:fld>
          <a:endParaRPr lang="pt-BR" sz="400000">
            <a:solidFill>
              <a:schemeClr val="bg1"/>
            </a:solidFill>
            <a:effectLst>
              <a:glow rad="101600">
                <a:schemeClr val="accent3">
                  <a:satMod val="175000"/>
                  <a:alpha val="40000"/>
                </a:schemeClr>
              </a:glow>
            </a:effectLst>
          </a:endParaRPr>
        </a:p>
      </xdr:txBody>
    </xdr:sp>
    <xdr:clientData/>
  </xdr:twoCellAnchor>
  <xdr:oneCellAnchor>
    <xdr:from>
      <xdr:col>30</xdr:col>
      <xdr:colOff>599771</xdr:colOff>
      <xdr:row>16</xdr:row>
      <xdr:rowOff>176423</xdr:rowOff>
    </xdr:from>
    <xdr:ext cx="2160000" cy="36000"/>
    <xdr:sp macro="" textlink="Pivô!DF21">
      <xdr:nvSpPr>
        <xdr:cNvPr id="355" name="CaixaDeTexto 354">
          <a:extLst>
            <a:ext uri="{FF2B5EF4-FFF2-40B4-BE49-F238E27FC236}">
              <a16:creationId xmlns:a16="http://schemas.microsoft.com/office/drawing/2014/main" id="{E599B931-9E7D-42B0-9887-31ECEE476114}"/>
            </a:ext>
          </a:extLst>
        </xdr:cNvPr>
        <xdr:cNvSpPr txBox="1"/>
      </xdr:nvSpPr>
      <xdr:spPr>
        <a:xfrm rot="5400000">
          <a:off x="20235521" y="2162423"/>
          <a:ext cx="36000" cy="2160000"/>
        </a:xfrm>
        <a:prstGeom prst="rect">
          <a:avLst/>
        </a:prstGeom>
        <a:noFill/>
        <a:ln w="9525" cmpd="sng">
          <a:noFill/>
        </a:ln>
        <a:effectLst>
          <a:glow rad="457200">
            <a:schemeClr val="bg1">
              <a:alpha val="40000"/>
            </a:scheme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>
          <a:noAutofit/>
        </a:bodyPr>
        <a:lstStyle/>
        <a:p>
          <a:pPr algn="ctr"/>
          <a:fld id="{A5892206-340F-44D7-B880-6DABD4854CD7}" type="TxLink">
            <a:rPr lang="en-US" sz="23900" b="0" i="0" u="none" strike="noStrike">
              <a:solidFill>
                <a:schemeClr val="bg1"/>
              </a:solidFill>
              <a:effectLst>
                <a:glow rad="101600">
                  <a:schemeClr val="accent3">
                    <a:satMod val="175000"/>
                    <a:alpha val="40000"/>
                  </a:schemeClr>
                </a:glow>
              </a:effectLst>
              <a:latin typeface="Calibri"/>
              <a:ea typeface="Calibri"/>
              <a:cs typeface="Calibri"/>
            </a:rPr>
            <a:t> </a:t>
          </a:fld>
          <a:endParaRPr lang="pt-BR" sz="400000">
            <a:solidFill>
              <a:schemeClr val="bg1"/>
            </a:solidFill>
            <a:effectLst>
              <a:glow rad="101600">
                <a:schemeClr val="accent3">
                  <a:satMod val="175000"/>
                  <a:alpha val="40000"/>
                </a:schemeClr>
              </a:glow>
            </a:effectLst>
            <a:latin typeface="Agency FB" panose="020B0503020202020204" pitchFamily="34" charset="0"/>
          </a:endParaRPr>
        </a:p>
      </xdr:txBody>
    </xdr:sp>
    <xdr:clientData/>
  </xdr:oneCellAnchor>
  <xdr:twoCellAnchor editAs="oneCell">
    <xdr:from>
      <xdr:col>27</xdr:col>
      <xdr:colOff>544285</xdr:colOff>
      <xdr:row>4</xdr:row>
      <xdr:rowOff>122464</xdr:rowOff>
    </xdr:from>
    <xdr:to>
      <xdr:col>33</xdr:col>
      <xdr:colOff>325033</xdr:colOff>
      <xdr:row>6</xdr:row>
      <xdr:rowOff>106728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56" name="Year 2">
              <a:extLst>
                <a:ext uri="{FF2B5EF4-FFF2-40B4-BE49-F238E27FC236}">
                  <a16:creationId xmlns:a16="http://schemas.microsoft.com/office/drawing/2014/main" id="{7C14F559-1C19-4145-A04B-61897CF7D8B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260660" y="884464"/>
              <a:ext cx="3495498" cy="36526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25</xdr:col>
      <xdr:colOff>258536</xdr:colOff>
      <xdr:row>15</xdr:row>
      <xdr:rowOff>97971</xdr:rowOff>
    </xdr:from>
    <xdr:to>
      <xdr:col>26</xdr:col>
      <xdr:colOff>231321</xdr:colOff>
      <xdr:row>18</xdr:row>
      <xdr:rowOff>111577</xdr:rowOff>
    </xdr:to>
    <xdr:pic>
      <xdr:nvPicPr>
        <xdr:cNvPr id="357" name="Gráfico 356" descr="Internet com preenchimento sólido">
          <a:extLst>
            <a:ext uri="{FF2B5EF4-FFF2-40B4-BE49-F238E27FC236}">
              <a16:creationId xmlns:a16="http://schemas.microsoft.com/office/drawing/2014/main" id="{4F0670D4-C0F0-41A5-83E7-2756BBDE7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15736661" y="2955471"/>
          <a:ext cx="591910" cy="585106"/>
        </a:xfrm>
        <a:prstGeom prst="rect">
          <a:avLst/>
        </a:prstGeom>
      </xdr:spPr>
    </xdr:pic>
    <xdr:clientData/>
  </xdr:twoCellAnchor>
  <xdr:twoCellAnchor>
    <xdr:from>
      <xdr:col>25</xdr:col>
      <xdr:colOff>84364</xdr:colOff>
      <xdr:row>14</xdr:row>
      <xdr:rowOff>68283</xdr:rowOff>
    </xdr:from>
    <xdr:to>
      <xdr:col>27</xdr:col>
      <xdr:colOff>33919</xdr:colOff>
      <xdr:row>20</xdr:row>
      <xdr:rowOff>70606</xdr:rowOff>
    </xdr:to>
    <xdr:sp macro="" textlink="Pivô!DG22">
      <xdr:nvSpPr>
        <xdr:cNvPr id="359" name="CaixaDeTexto 358">
          <a:extLst>
            <a:ext uri="{FF2B5EF4-FFF2-40B4-BE49-F238E27FC236}">
              <a16:creationId xmlns:a16="http://schemas.microsoft.com/office/drawing/2014/main" id="{E3ACB993-80B0-4260-B789-B03BC134D10A}"/>
            </a:ext>
          </a:extLst>
        </xdr:cNvPr>
        <xdr:cNvSpPr txBox="1"/>
      </xdr:nvSpPr>
      <xdr:spPr>
        <a:xfrm>
          <a:off x="15562489" y="2735283"/>
          <a:ext cx="1187805" cy="1145323"/>
        </a:xfrm>
        <a:prstGeom prst="rect">
          <a:avLst/>
        </a:prstGeom>
        <a:noFill/>
        <a:ln w="9525" cmpd="sng">
          <a:noFill/>
        </a:ln>
        <a:effectLst>
          <a:glow rad="457200">
            <a:schemeClr val="bg1">
              <a:alpha val="40000"/>
            </a:scheme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BB6F1F0-901B-448B-A9DB-215221FD0E88}" type="TxLink">
            <a:rPr lang="en-US" sz="6000" b="0" i="0" u="none" strike="noStrike">
              <a:solidFill>
                <a:schemeClr val="bg1"/>
              </a:solidFill>
              <a:effectLst>
                <a:glow rad="101600">
                  <a:schemeClr val="accent3">
                    <a:satMod val="175000"/>
                    <a:alpha val="40000"/>
                  </a:schemeClr>
                </a:glow>
              </a:effectLst>
              <a:latin typeface="Calibri"/>
              <a:ea typeface="Calibri"/>
              <a:cs typeface="Calibri"/>
            </a:rPr>
            <a:t>◯</a:t>
          </a:fld>
          <a:endParaRPr lang="pt-BR" sz="400000">
            <a:solidFill>
              <a:schemeClr val="bg1"/>
            </a:solidFill>
            <a:effectLst>
              <a:glow rad="101600">
                <a:schemeClr val="accent3">
                  <a:satMod val="175000"/>
                  <a:alpha val="40000"/>
                </a:schemeClr>
              </a:glow>
            </a:effectLst>
          </a:endParaRPr>
        </a:p>
      </xdr:txBody>
    </xdr:sp>
    <xdr:clientData/>
  </xdr:twoCellAnchor>
  <xdr:twoCellAnchor>
    <xdr:from>
      <xdr:col>22</xdr:col>
      <xdr:colOff>544287</xdr:colOff>
      <xdr:row>15</xdr:row>
      <xdr:rowOff>140607</xdr:rowOff>
    </xdr:from>
    <xdr:to>
      <xdr:col>24</xdr:col>
      <xdr:colOff>486591</xdr:colOff>
      <xdr:row>17</xdr:row>
      <xdr:rowOff>102054</xdr:rowOff>
    </xdr:to>
    <xdr:sp macro="" textlink="">
      <xdr:nvSpPr>
        <xdr:cNvPr id="360" name="CaixaDeTexto 359">
          <a:extLst>
            <a:ext uri="{FF2B5EF4-FFF2-40B4-BE49-F238E27FC236}">
              <a16:creationId xmlns:a16="http://schemas.microsoft.com/office/drawing/2014/main" id="{BE8A5787-E873-40A7-93AB-31273B541E86}"/>
            </a:ext>
          </a:extLst>
        </xdr:cNvPr>
        <xdr:cNvSpPr txBox="1"/>
      </xdr:nvSpPr>
      <xdr:spPr>
        <a:xfrm>
          <a:off x="14165037" y="2998107"/>
          <a:ext cx="1180554" cy="3424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2000">
              <a:solidFill>
                <a:schemeClr val="bg1"/>
              </a:solidFill>
            </a:rPr>
            <a:t>Website</a:t>
          </a:r>
        </a:p>
      </xdr:txBody>
    </xdr:sp>
    <xdr:clientData/>
  </xdr:twoCellAnchor>
  <xdr:twoCellAnchor>
    <xdr:from>
      <xdr:col>23</xdr:col>
      <xdr:colOff>70758</xdr:colOff>
      <xdr:row>13</xdr:row>
      <xdr:rowOff>75292</xdr:rowOff>
    </xdr:from>
    <xdr:to>
      <xdr:col>25</xdr:col>
      <xdr:colOff>13062</xdr:colOff>
      <xdr:row>15</xdr:row>
      <xdr:rowOff>36739</xdr:rowOff>
    </xdr:to>
    <xdr:sp macro="" textlink="Pivô!DH22">
      <xdr:nvSpPr>
        <xdr:cNvPr id="361" name="CaixaDeTexto 360">
          <a:extLst>
            <a:ext uri="{FF2B5EF4-FFF2-40B4-BE49-F238E27FC236}">
              <a16:creationId xmlns:a16="http://schemas.microsoft.com/office/drawing/2014/main" id="{A917B1A1-B57D-4F93-98B1-B84E714367A9}"/>
            </a:ext>
          </a:extLst>
        </xdr:cNvPr>
        <xdr:cNvSpPr txBox="1"/>
      </xdr:nvSpPr>
      <xdr:spPr>
        <a:xfrm>
          <a:off x="14310633" y="2551792"/>
          <a:ext cx="1180554" cy="3424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EB2740B-A79A-42A1-B044-A243B2D8BBC8}" type="TxLink">
            <a:rPr lang="en-US" sz="24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t>622</a:t>
          </a:fld>
          <a:endParaRPr lang="pt-BR" sz="4400">
            <a:solidFill>
              <a:schemeClr val="bg1"/>
            </a:solidFill>
          </a:endParaRPr>
        </a:p>
      </xdr:txBody>
    </xdr:sp>
    <xdr:clientData/>
  </xdr:twoCellAnchor>
  <xdr:twoCellAnchor>
    <xdr:from>
      <xdr:col>36</xdr:col>
      <xdr:colOff>5444</xdr:colOff>
      <xdr:row>14</xdr:row>
      <xdr:rowOff>9978</xdr:rowOff>
    </xdr:from>
    <xdr:to>
      <xdr:col>37</xdr:col>
      <xdr:colOff>560069</xdr:colOff>
      <xdr:row>15</xdr:row>
      <xdr:rowOff>161925</xdr:rowOff>
    </xdr:to>
    <xdr:sp macro="" textlink="Pivô!DH21">
      <xdr:nvSpPr>
        <xdr:cNvPr id="362" name="CaixaDeTexto 361">
          <a:extLst>
            <a:ext uri="{FF2B5EF4-FFF2-40B4-BE49-F238E27FC236}">
              <a16:creationId xmlns:a16="http://schemas.microsoft.com/office/drawing/2014/main" id="{C4A08AFA-100B-4614-9618-F69BE3F7CE32}"/>
            </a:ext>
          </a:extLst>
        </xdr:cNvPr>
        <xdr:cNvSpPr txBox="1"/>
      </xdr:nvSpPr>
      <xdr:spPr>
        <a:xfrm>
          <a:off x="22293944" y="2676978"/>
          <a:ext cx="1173750" cy="3424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3EEAE7E-A1C5-4A8C-82BE-B8D24D078EFF}" type="TxLink">
            <a:rPr lang="en-US" sz="24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t>146</a:t>
          </a:fld>
          <a:endParaRPr lang="pt-BR" sz="8000">
            <a:solidFill>
              <a:schemeClr val="bg1"/>
            </a:solidFill>
          </a:endParaRPr>
        </a:p>
      </xdr:txBody>
    </xdr:sp>
    <xdr:clientData/>
  </xdr:twoCellAnchor>
  <xdr:twoCellAnchor>
    <xdr:from>
      <xdr:col>34</xdr:col>
      <xdr:colOff>103414</xdr:colOff>
      <xdr:row>20</xdr:row>
      <xdr:rowOff>26306</xdr:rowOff>
    </xdr:from>
    <xdr:to>
      <xdr:col>36</xdr:col>
      <xdr:colOff>45719</xdr:colOff>
      <xdr:row>21</xdr:row>
      <xdr:rowOff>178253</xdr:rowOff>
    </xdr:to>
    <xdr:sp macro="" textlink="Pivô!DI32">
      <xdr:nvSpPr>
        <xdr:cNvPr id="363" name="CaixaDeTexto 362">
          <a:extLst>
            <a:ext uri="{FF2B5EF4-FFF2-40B4-BE49-F238E27FC236}">
              <a16:creationId xmlns:a16="http://schemas.microsoft.com/office/drawing/2014/main" id="{BB459AA4-DFC4-417D-9FB8-14C7C4F44D2B}"/>
            </a:ext>
          </a:extLst>
        </xdr:cNvPr>
        <xdr:cNvSpPr txBox="1"/>
      </xdr:nvSpPr>
      <xdr:spPr>
        <a:xfrm>
          <a:off x="21153664" y="3836306"/>
          <a:ext cx="1180555" cy="3424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1831A29-3C44-4F41-8A8F-D8AD9B28D009}" type="TxLink">
            <a:rPr lang="en-US" sz="24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t>1921</a:t>
          </a:fld>
          <a:endParaRPr lang="pt-BR" sz="8000">
            <a:solidFill>
              <a:schemeClr val="bg1"/>
            </a:solidFill>
          </a:endParaRPr>
        </a:p>
      </xdr:txBody>
    </xdr:sp>
    <xdr:clientData/>
  </xdr:twoCellAnchor>
  <xdr:twoCellAnchor>
    <xdr:from>
      <xdr:col>24</xdr:col>
      <xdr:colOff>351066</xdr:colOff>
      <xdr:row>19</xdr:row>
      <xdr:rowOff>165100</xdr:rowOff>
    </xdr:from>
    <xdr:to>
      <xdr:col>26</xdr:col>
      <xdr:colOff>293370</xdr:colOff>
      <xdr:row>21</xdr:row>
      <xdr:rowOff>126547</xdr:rowOff>
    </xdr:to>
    <xdr:sp macro="" textlink="Pivô!DI31">
      <xdr:nvSpPr>
        <xdr:cNvPr id="364" name="CaixaDeTexto 363">
          <a:extLst>
            <a:ext uri="{FF2B5EF4-FFF2-40B4-BE49-F238E27FC236}">
              <a16:creationId xmlns:a16="http://schemas.microsoft.com/office/drawing/2014/main" id="{697E319F-61EB-4C8C-B946-C1B60D5D942A}"/>
            </a:ext>
          </a:extLst>
        </xdr:cNvPr>
        <xdr:cNvSpPr txBox="1"/>
      </xdr:nvSpPr>
      <xdr:spPr>
        <a:xfrm>
          <a:off x="15210066" y="3784600"/>
          <a:ext cx="1180554" cy="3424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25ECFE2-E139-4CA3-9550-F774F48223FB}" type="TxLink">
            <a:rPr lang="en-US" sz="24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t>1194</a:t>
          </a:fld>
          <a:endParaRPr lang="pt-BR" sz="19900">
            <a:solidFill>
              <a:schemeClr val="bg1"/>
            </a:solidFill>
          </a:endParaRPr>
        </a:p>
      </xdr:txBody>
    </xdr:sp>
    <xdr:clientData/>
  </xdr:twoCellAnchor>
  <xdr:twoCellAnchor>
    <xdr:from>
      <xdr:col>33</xdr:col>
      <xdr:colOff>432708</xdr:colOff>
      <xdr:row>31</xdr:row>
      <xdr:rowOff>97063</xdr:rowOff>
    </xdr:from>
    <xdr:to>
      <xdr:col>35</xdr:col>
      <xdr:colOff>375012</xdr:colOff>
      <xdr:row>33</xdr:row>
      <xdr:rowOff>58510</xdr:rowOff>
    </xdr:to>
    <xdr:sp macro="" textlink="Pivô!DJ38">
      <xdr:nvSpPr>
        <xdr:cNvPr id="365" name="CaixaDeTexto 364">
          <a:extLst>
            <a:ext uri="{FF2B5EF4-FFF2-40B4-BE49-F238E27FC236}">
              <a16:creationId xmlns:a16="http://schemas.microsoft.com/office/drawing/2014/main" id="{2A21E94A-20A8-4E3D-9A33-C4882CEB4036}"/>
            </a:ext>
          </a:extLst>
        </xdr:cNvPr>
        <xdr:cNvSpPr txBox="1"/>
      </xdr:nvSpPr>
      <xdr:spPr>
        <a:xfrm>
          <a:off x="20863833" y="6002563"/>
          <a:ext cx="1180554" cy="3424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DDA97F7-0345-429F-96DC-71AE7839AD10}" type="TxLink">
            <a:rPr lang="en-US" sz="24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t>1808</a:t>
          </a:fld>
          <a:endParaRPr lang="pt-BR" sz="19900">
            <a:solidFill>
              <a:schemeClr val="bg1"/>
            </a:solidFill>
          </a:endParaRPr>
        </a:p>
      </xdr:txBody>
    </xdr:sp>
    <xdr:clientData/>
  </xdr:twoCellAnchor>
  <xdr:twoCellAnchor>
    <xdr:from>
      <xdr:col>23</xdr:col>
      <xdr:colOff>40822</xdr:colOff>
      <xdr:row>31</xdr:row>
      <xdr:rowOff>18142</xdr:rowOff>
    </xdr:from>
    <xdr:to>
      <xdr:col>24</xdr:col>
      <xdr:colOff>595448</xdr:colOff>
      <xdr:row>32</xdr:row>
      <xdr:rowOff>170089</xdr:rowOff>
    </xdr:to>
    <xdr:sp macro="" textlink="Pivô!DJ37">
      <xdr:nvSpPr>
        <xdr:cNvPr id="366" name="CaixaDeTexto 365">
          <a:extLst>
            <a:ext uri="{FF2B5EF4-FFF2-40B4-BE49-F238E27FC236}">
              <a16:creationId xmlns:a16="http://schemas.microsoft.com/office/drawing/2014/main" id="{F4349EB8-7CD5-4122-8C64-E073F9E1F634}"/>
            </a:ext>
          </a:extLst>
        </xdr:cNvPr>
        <xdr:cNvSpPr txBox="1"/>
      </xdr:nvSpPr>
      <xdr:spPr>
        <a:xfrm>
          <a:off x="14280697" y="5923642"/>
          <a:ext cx="1173751" cy="3424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2B9D3A7-CE61-4FAE-9847-A952339CCF8A}" type="TxLink">
            <a:rPr lang="en-US" sz="24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t>1307</a:t>
          </a:fld>
          <a:endParaRPr lang="pt-BR" sz="595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348476</xdr:colOff>
      <xdr:row>21</xdr:row>
      <xdr:rowOff>116157</xdr:rowOff>
    </xdr:from>
    <xdr:to>
      <xdr:col>15</xdr:col>
      <xdr:colOff>232315</xdr:colOff>
      <xdr:row>28</xdr:row>
      <xdr:rowOff>105937</xdr:rowOff>
    </xdr:to>
    <xdr:grpSp>
      <xdr:nvGrpSpPr>
        <xdr:cNvPr id="358" name="Agrupar 357">
          <a:extLst>
            <a:ext uri="{FF2B5EF4-FFF2-40B4-BE49-F238E27FC236}">
              <a16:creationId xmlns:a16="http://schemas.microsoft.com/office/drawing/2014/main" id="{397BB646-70A8-4EBC-8A93-DA76FC4D6221}"/>
            </a:ext>
          </a:extLst>
        </xdr:cNvPr>
        <xdr:cNvGrpSpPr/>
      </xdr:nvGrpSpPr>
      <xdr:grpSpPr>
        <a:xfrm>
          <a:off x="7158851" y="4116657"/>
          <a:ext cx="2360339" cy="1323280"/>
          <a:chOff x="7084012" y="4198300"/>
          <a:chExt cx="2333124" cy="1350494"/>
        </a:xfrm>
      </xdr:grpSpPr>
      <xdr:sp macro="" textlink="">
        <xdr:nvSpPr>
          <xdr:cNvPr id="367" name="CaixaDeTexto 366">
            <a:extLst>
              <a:ext uri="{FF2B5EF4-FFF2-40B4-BE49-F238E27FC236}">
                <a16:creationId xmlns:a16="http://schemas.microsoft.com/office/drawing/2014/main" id="{06AB7BFD-6A09-4C93-AB3E-599A50939FDA}"/>
              </a:ext>
            </a:extLst>
          </xdr:cNvPr>
          <xdr:cNvSpPr txBox="1"/>
        </xdr:nvSpPr>
        <xdr:spPr>
          <a:xfrm>
            <a:off x="7084012" y="4198300"/>
            <a:ext cx="2333124" cy="60639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pt-BR" sz="3600">
                <a:solidFill>
                  <a:schemeClr val="bg1"/>
                </a:solidFill>
              </a:rPr>
              <a:t>Estatisticas</a:t>
            </a:r>
          </a:p>
        </xdr:txBody>
      </xdr:sp>
      <xdr:sp macro="" textlink="Pivô!DP46">
        <xdr:nvSpPr>
          <xdr:cNvPr id="368" name="CaixaDeTexto 367">
            <a:extLst>
              <a:ext uri="{FF2B5EF4-FFF2-40B4-BE49-F238E27FC236}">
                <a16:creationId xmlns:a16="http://schemas.microsoft.com/office/drawing/2014/main" id="{06650FD9-C303-4D13-B2D7-A9E9466F1FA4}"/>
              </a:ext>
            </a:extLst>
          </xdr:cNvPr>
          <xdr:cNvSpPr txBox="1"/>
        </xdr:nvSpPr>
        <xdr:spPr>
          <a:xfrm>
            <a:off x="7329341" y="4942399"/>
            <a:ext cx="2077577" cy="60639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4CAE731B-56E8-4B89-8F3E-9A0F322A07B2}" type="TxLink">
              <a:rPr lang="en-US" sz="3600" b="0" i="0" u="none" strike="noStrike">
                <a:solidFill>
                  <a:schemeClr val="bg1"/>
                </a:solidFill>
                <a:latin typeface="Calibri"/>
                <a:ea typeface="Calibri"/>
                <a:cs typeface="Calibri"/>
              </a:rPr>
              <a:t>294.032</a:t>
            </a:fld>
            <a:endParaRPr lang="pt-BR" sz="88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12</xdr:col>
      <xdr:colOff>128158</xdr:colOff>
      <xdr:row>35</xdr:row>
      <xdr:rowOff>123614</xdr:rowOff>
    </xdr:from>
    <xdr:to>
      <xdr:col>16</xdr:col>
      <xdr:colOff>11998</xdr:colOff>
      <xdr:row>42</xdr:row>
      <xdr:rowOff>9862</xdr:rowOff>
    </xdr:to>
    <xdr:grpSp>
      <xdr:nvGrpSpPr>
        <xdr:cNvPr id="370" name="Agrupar 369">
          <a:extLst>
            <a:ext uri="{FF2B5EF4-FFF2-40B4-BE49-F238E27FC236}">
              <a16:creationId xmlns:a16="http://schemas.microsoft.com/office/drawing/2014/main" id="{7FB69E1A-5163-48C1-BC01-541100FDA029}"/>
            </a:ext>
          </a:extLst>
        </xdr:cNvPr>
        <xdr:cNvGrpSpPr/>
      </xdr:nvGrpSpPr>
      <xdr:grpSpPr>
        <a:xfrm>
          <a:off x="7557658" y="6791114"/>
          <a:ext cx="2360340" cy="1219748"/>
          <a:chOff x="7548987" y="4198300"/>
          <a:chExt cx="2333124" cy="1242467"/>
        </a:xfrm>
      </xdr:grpSpPr>
      <xdr:sp macro="" textlink="Pivô!DO45">
        <xdr:nvSpPr>
          <xdr:cNvPr id="371" name="CaixaDeTexto 370">
            <a:extLst>
              <a:ext uri="{FF2B5EF4-FFF2-40B4-BE49-F238E27FC236}">
                <a16:creationId xmlns:a16="http://schemas.microsoft.com/office/drawing/2014/main" id="{B9D1C65B-87C5-44F0-A5E2-AB521858C37E}"/>
              </a:ext>
            </a:extLst>
          </xdr:cNvPr>
          <xdr:cNvSpPr txBox="1"/>
        </xdr:nvSpPr>
        <xdr:spPr>
          <a:xfrm>
            <a:off x="7548987" y="4198300"/>
            <a:ext cx="2333124" cy="60639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2400" b="0" i="0" u="none" strike="noStrike">
                <a:solidFill>
                  <a:schemeClr val="bg1"/>
                </a:solidFill>
                <a:latin typeface="Calibri"/>
                <a:ea typeface="Calibri"/>
                <a:cs typeface="Calibri"/>
              </a:rPr>
              <a:t>Remessa</a:t>
            </a:r>
          </a:p>
          <a:p>
            <a:endParaRPr lang="pt-BR" sz="6600">
              <a:solidFill>
                <a:schemeClr val="bg1"/>
              </a:solidFill>
            </a:endParaRPr>
          </a:p>
        </xdr:txBody>
      </xdr:sp>
      <xdr:sp macro="" textlink="Pivô!DP45">
        <xdr:nvSpPr>
          <xdr:cNvPr id="372" name="CaixaDeTexto 371">
            <a:extLst>
              <a:ext uri="{FF2B5EF4-FFF2-40B4-BE49-F238E27FC236}">
                <a16:creationId xmlns:a16="http://schemas.microsoft.com/office/drawing/2014/main" id="{4921313D-9059-4AD4-989D-748582ABC9A1}"/>
              </a:ext>
            </a:extLst>
          </xdr:cNvPr>
          <xdr:cNvSpPr txBox="1"/>
        </xdr:nvSpPr>
        <xdr:spPr>
          <a:xfrm>
            <a:off x="7752047" y="4834372"/>
            <a:ext cx="2077577" cy="606395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881A5C14-89FF-4B18-ABE8-4907C53C91D8}" type="TxLink">
              <a:rPr lang="en-US" sz="2000" b="0" i="0" u="none" strike="noStrike">
                <a:solidFill>
                  <a:schemeClr val="bg1"/>
                </a:solidFill>
                <a:latin typeface="Calibri"/>
                <a:ea typeface="Calibri"/>
                <a:cs typeface="Calibri"/>
              </a:rPr>
              <a:t>120.843</a:t>
            </a:fld>
            <a:endParaRPr lang="pt-BR" sz="199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14</xdr:col>
      <xdr:colOff>591157</xdr:colOff>
      <xdr:row>12</xdr:row>
      <xdr:rowOff>6826</xdr:rowOff>
    </xdr:from>
    <xdr:to>
      <xdr:col>19</xdr:col>
      <xdr:colOff>299334</xdr:colOff>
      <xdr:row>18</xdr:row>
      <xdr:rowOff>17311</xdr:rowOff>
    </xdr:to>
    <xdr:grpSp>
      <xdr:nvGrpSpPr>
        <xdr:cNvPr id="373" name="Agrupar 372">
          <a:extLst>
            <a:ext uri="{FF2B5EF4-FFF2-40B4-BE49-F238E27FC236}">
              <a16:creationId xmlns:a16="http://schemas.microsoft.com/office/drawing/2014/main" id="{4E0E77AD-9E9F-47B8-A409-E63483B3132D}"/>
            </a:ext>
          </a:extLst>
        </xdr:cNvPr>
        <xdr:cNvGrpSpPr/>
      </xdr:nvGrpSpPr>
      <xdr:grpSpPr>
        <a:xfrm>
          <a:off x="9258907" y="2292826"/>
          <a:ext cx="2803802" cy="1153485"/>
          <a:chOff x="6640172" y="4371145"/>
          <a:chExt cx="2766746" cy="1177649"/>
        </a:xfrm>
      </xdr:grpSpPr>
      <xdr:sp macro="" textlink="Pivô!DO43">
        <xdr:nvSpPr>
          <xdr:cNvPr id="374" name="CaixaDeTexto 373">
            <a:extLst>
              <a:ext uri="{FF2B5EF4-FFF2-40B4-BE49-F238E27FC236}">
                <a16:creationId xmlns:a16="http://schemas.microsoft.com/office/drawing/2014/main" id="{624D2BA4-A198-4104-9923-E74AAA0EBCF3}"/>
              </a:ext>
            </a:extLst>
          </xdr:cNvPr>
          <xdr:cNvSpPr txBox="1"/>
        </xdr:nvSpPr>
        <xdr:spPr>
          <a:xfrm>
            <a:off x="6640172" y="4371145"/>
            <a:ext cx="2333124" cy="60639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2400" b="0" i="0" u="none" strike="noStrike">
                <a:solidFill>
                  <a:schemeClr val="bg1"/>
                </a:solidFill>
                <a:latin typeface="Calibri"/>
                <a:ea typeface="Calibri"/>
                <a:cs typeface="Calibri"/>
              </a:rPr>
              <a:t>Filial</a:t>
            </a:r>
          </a:p>
        </xdr:txBody>
      </xdr:sp>
      <xdr:sp macro="" textlink="Pivô!DP43">
        <xdr:nvSpPr>
          <xdr:cNvPr id="375" name="CaixaDeTexto 374">
            <a:extLst>
              <a:ext uri="{FF2B5EF4-FFF2-40B4-BE49-F238E27FC236}">
                <a16:creationId xmlns:a16="http://schemas.microsoft.com/office/drawing/2014/main" id="{88FC0596-0088-4B80-A0A7-E729192CD33D}"/>
              </a:ext>
            </a:extLst>
          </xdr:cNvPr>
          <xdr:cNvSpPr txBox="1"/>
        </xdr:nvSpPr>
        <xdr:spPr>
          <a:xfrm>
            <a:off x="7329341" y="4942399"/>
            <a:ext cx="2077577" cy="60639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7D106DB4-4203-47EB-A11E-BA6338914956}" type="TxLink">
              <a:rPr lang="en-US" sz="2000" b="0" i="0" u="none" strike="noStrike">
                <a:solidFill>
                  <a:schemeClr val="bg1"/>
                </a:solidFill>
                <a:latin typeface="Calibri"/>
                <a:ea typeface="Calibri"/>
                <a:cs typeface="Calibri"/>
              </a:rPr>
              <a:t>100.362</a:t>
            </a:fld>
            <a:endParaRPr lang="pt-BR" sz="199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8</xdr:col>
      <xdr:colOff>143070</xdr:colOff>
      <xdr:row>12</xdr:row>
      <xdr:rowOff>14286</xdr:rowOff>
    </xdr:from>
    <xdr:to>
      <xdr:col>12</xdr:col>
      <xdr:colOff>99724</xdr:colOff>
      <xdr:row>18</xdr:row>
      <xdr:rowOff>24771</xdr:rowOff>
    </xdr:to>
    <xdr:grpSp>
      <xdr:nvGrpSpPr>
        <xdr:cNvPr id="376" name="Agrupar 375">
          <a:extLst>
            <a:ext uri="{FF2B5EF4-FFF2-40B4-BE49-F238E27FC236}">
              <a16:creationId xmlns:a16="http://schemas.microsoft.com/office/drawing/2014/main" id="{140F3F21-D058-430C-947F-46B6C28DD1F3}"/>
            </a:ext>
          </a:extLst>
        </xdr:cNvPr>
        <xdr:cNvGrpSpPr/>
      </xdr:nvGrpSpPr>
      <xdr:grpSpPr>
        <a:xfrm>
          <a:off x="5096070" y="2300286"/>
          <a:ext cx="2433154" cy="1153485"/>
          <a:chOff x="7971693" y="4349541"/>
          <a:chExt cx="2407446" cy="1177648"/>
        </a:xfrm>
      </xdr:grpSpPr>
      <xdr:sp macro="" textlink="Pivô!DO44">
        <xdr:nvSpPr>
          <xdr:cNvPr id="377" name="CaixaDeTexto 376">
            <a:extLst>
              <a:ext uri="{FF2B5EF4-FFF2-40B4-BE49-F238E27FC236}">
                <a16:creationId xmlns:a16="http://schemas.microsoft.com/office/drawing/2014/main" id="{5DDA8E6E-9FCA-4C51-B50D-79EBADED1314}"/>
              </a:ext>
            </a:extLst>
          </xdr:cNvPr>
          <xdr:cNvSpPr txBox="1"/>
        </xdr:nvSpPr>
        <xdr:spPr>
          <a:xfrm>
            <a:off x="7971693" y="4349541"/>
            <a:ext cx="2333124" cy="6063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69358CAC-156A-42D3-A58E-B3969C78034D}" type="TxLink">
              <a:rPr lang="en-US" sz="2400" b="0" i="0" u="none" strike="noStrike">
                <a:solidFill>
                  <a:schemeClr val="bg1"/>
                </a:solidFill>
                <a:latin typeface="Calibri"/>
                <a:ea typeface="Calibri"/>
                <a:cs typeface="Calibri"/>
              </a:rPr>
              <a:t>Download</a:t>
            </a:fld>
            <a:endParaRPr lang="pt-BR" sz="6600">
              <a:solidFill>
                <a:schemeClr val="bg1"/>
              </a:solidFill>
            </a:endParaRPr>
          </a:p>
        </xdr:txBody>
      </xdr:sp>
      <xdr:sp macro="" textlink="Pivô!DP44">
        <xdr:nvSpPr>
          <xdr:cNvPr id="378" name="CaixaDeTexto 377">
            <a:extLst>
              <a:ext uri="{FF2B5EF4-FFF2-40B4-BE49-F238E27FC236}">
                <a16:creationId xmlns:a16="http://schemas.microsoft.com/office/drawing/2014/main" id="{15BF49F7-FDFD-4E83-A126-C6FBC4D2B241}"/>
              </a:ext>
            </a:extLst>
          </xdr:cNvPr>
          <xdr:cNvSpPr txBox="1"/>
        </xdr:nvSpPr>
        <xdr:spPr>
          <a:xfrm>
            <a:off x="8301562" y="4920794"/>
            <a:ext cx="2077577" cy="60639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DA5F5828-8C3F-47A5-9BCF-EB0F94084BBC}" type="TxLink">
              <a:rPr lang="en-US" sz="2000" b="0" i="0" u="none" strike="noStrike">
                <a:solidFill>
                  <a:schemeClr val="bg1"/>
                </a:solidFill>
                <a:latin typeface="Calibri"/>
                <a:ea typeface="Calibri"/>
                <a:cs typeface="Calibri"/>
              </a:rPr>
              <a:t>72.827</a:t>
            </a:fld>
            <a:endParaRPr lang="pt-BR" sz="19900">
              <a:solidFill>
                <a:schemeClr val="bg1"/>
              </a:solidFill>
            </a:endParaRPr>
          </a:p>
        </xdr:txBody>
      </xdr:sp>
    </xdr:grpSp>
    <xdr:clientData/>
  </xdr:twoCellAnchor>
  <xdr:twoCellAnchor editAs="oneCell">
    <xdr:from>
      <xdr:col>16</xdr:col>
      <xdr:colOff>144945</xdr:colOff>
      <xdr:row>8</xdr:row>
      <xdr:rowOff>20705</xdr:rowOff>
    </xdr:from>
    <xdr:to>
      <xdr:col>17</xdr:col>
      <xdr:colOff>328722</xdr:colOff>
      <xdr:row>12</xdr:row>
      <xdr:rowOff>24018</xdr:rowOff>
    </xdr:to>
    <xdr:pic>
      <xdr:nvPicPr>
        <xdr:cNvPr id="379" name="Gráfico 378" descr="Edifício com preenchimento sólido">
          <a:extLst>
            <a:ext uri="{FF2B5EF4-FFF2-40B4-BE49-F238E27FC236}">
              <a16:creationId xmlns:a16="http://schemas.microsoft.com/office/drawing/2014/main" id="{9281252C-6E5A-4458-80CA-B665BA184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10050945" y="1544705"/>
          <a:ext cx="802902" cy="765313"/>
        </a:xfrm>
        <a:prstGeom prst="rect">
          <a:avLst/>
        </a:prstGeom>
      </xdr:spPr>
    </xdr:pic>
    <xdr:clientData/>
  </xdr:twoCellAnchor>
  <xdr:twoCellAnchor editAs="oneCell">
    <xdr:from>
      <xdr:col>12</xdr:col>
      <xdr:colOff>414131</xdr:colOff>
      <xdr:row>18</xdr:row>
      <xdr:rowOff>103531</xdr:rowOff>
    </xdr:from>
    <xdr:to>
      <xdr:col>14</xdr:col>
      <xdr:colOff>65434</xdr:colOff>
      <xdr:row>23</xdr:row>
      <xdr:rowOff>24019</xdr:rowOff>
    </xdr:to>
    <xdr:pic>
      <xdr:nvPicPr>
        <xdr:cNvPr id="381" name="Gráfico 380" descr="Conexões com preenchimento sólido">
          <a:extLst>
            <a:ext uri="{FF2B5EF4-FFF2-40B4-BE49-F238E27FC236}">
              <a16:creationId xmlns:a16="http://schemas.microsoft.com/office/drawing/2014/main" id="{A6C4886E-B2EA-4B5E-A02B-61515278A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7843631" y="3532531"/>
          <a:ext cx="889553" cy="872988"/>
        </a:xfrm>
        <a:prstGeom prst="rect">
          <a:avLst/>
        </a:prstGeom>
      </xdr:spPr>
    </xdr:pic>
    <xdr:clientData/>
  </xdr:twoCellAnchor>
  <xdr:twoCellAnchor editAs="oneCell">
    <xdr:from>
      <xdr:col>8</xdr:col>
      <xdr:colOff>517663</xdr:colOff>
      <xdr:row>7</xdr:row>
      <xdr:rowOff>124238</xdr:rowOff>
    </xdr:from>
    <xdr:to>
      <xdr:col>10</xdr:col>
      <xdr:colOff>106846</xdr:colOff>
      <xdr:row>11</xdr:row>
      <xdr:rowOff>168964</xdr:rowOff>
    </xdr:to>
    <xdr:pic>
      <xdr:nvPicPr>
        <xdr:cNvPr id="383" name="Gráfico 382" descr="Computador com preenchimento sólido">
          <a:extLst>
            <a:ext uri="{FF2B5EF4-FFF2-40B4-BE49-F238E27FC236}">
              <a16:creationId xmlns:a16="http://schemas.microsoft.com/office/drawing/2014/main" id="{1FB0D56B-3ED1-46BC-83DF-DB387A34E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"/>
            </a:ext>
          </a:extLst>
        </a:blip>
        <a:stretch>
          <a:fillRect/>
        </a:stretch>
      </xdr:blipFill>
      <xdr:spPr>
        <a:xfrm>
          <a:off x="5470663" y="1457738"/>
          <a:ext cx="827433" cy="806726"/>
        </a:xfrm>
        <a:prstGeom prst="rect">
          <a:avLst/>
        </a:prstGeom>
      </xdr:spPr>
    </xdr:pic>
    <xdr:clientData/>
  </xdr:twoCellAnchor>
  <xdr:twoCellAnchor editAs="oneCell">
    <xdr:from>
      <xdr:col>12</xdr:col>
      <xdr:colOff>352011</xdr:colOff>
      <xdr:row>41</xdr:row>
      <xdr:rowOff>124239</xdr:rowOff>
    </xdr:from>
    <xdr:to>
      <xdr:col>14</xdr:col>
      <xdr:colOff>65433</xdr:colOff>
      <xdr:row>46</xdr:row>
      <xdr:rowOff>106846</xdr:rowOff>
    </xdr:to>
    <xdr:pic>
      <xdr:nvPicPr>
        <xdr:cNvPr id="7170" name="Gráfico 7169" descr="Avião com preenchimento sólido">
          <a:extLst>
            <a:ext uri="{FF2B5EF4-FFF2-40B4-BE49-F238E27FC236}">
              <a16:creationId xmlns:a16="http://schemas.microsoft.com/office/drawing/2014/main" id="{2CFC4780-893E-471A-8C3E-BF41DDE1E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7781511" y="7934739"/>
          <a:ext cx="951672" cy="935107"/>
        </a:xfrm>
        <a:prstGeom prst="rect">
          <a:avLst/>
        </a:prstGeom>
      </xdr:spPr>
    </xdr:pic>
    <xdr:clientData/>
  </xdr:twoCellAnchor>
  <xdr:twoCellAnchor>
    <xdr:from>
      <xdr:col>10</xdr:col>
      <xdr:colOff>281609</xdr:colOff>
      <xdr:row>0</xdr:row>
      <xdr:rowOff>0</xdr:rowOff>
    </xdr:from>
    <xdr:to>
      <xdr:col>12</xdr:col>
      <xdr:colOff>476919</xdr:colOff>
      <xdr:row>18</xdr:row>
      <xdr:rowOff>20708</xdr:rowOff>
    </xdr:to>
    <xdr:graphicFrame macro="">
      <xdr:nvGraphicFramePr>
        <xdr:cNvPr id="388" name="Gráfico 387">
          <a:extLst>
            <a:ext uri="{FF2B5EF4-FFF2-40B4-BE49-F238E27FC236}">
              <a16:creationId xmlns:a16="http://schemas.microsoft.com/office/drawing/2014/main" id="{0100E01E-1253-4986-A4AE-1E6589C86A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9</xdr:col>
      <xdr:colOff>457910</xdr:colOff>
      <xdr:row>3</xdr:row>
      <xdr:rowOff>189651</xdr:rowOff>
    </xdr:from>
    <xdr:to>
      <xdr:col>30</xdr:col>
      <xdr:colOff>27064</xdr:colOff>
      <xdr:row>40</xdr:row>
      <xdr:rowOff>143390</xdr:rowOff>
    </xdr:to>
    <xdr:sp macro="" textlink="">
      <xdr:nvSpPr>
        <xdr:cNvPr id="72" name="Forma Livre: Forma 71">
          <a:extLst>
            <a:ext uri="{FF2B5EF4-FFF2-40B4-BE49-F238E27FC236}">
              <a16:creationId xmlns:a16="http://schemas.microsoft.com/office/drawing/2014/main" id="{220F89DA-5EC4-421F-8214-84BF9B52F703}"/>
            </a:ext>
          </a:extLst>
        </xdr:cNvPr>
        <xdr:cNvSpPr>
          <a:spLocks noChangeAspect="1"/>
        </xdr:cNvSpPr>
      </xdr:nvSpPr>
      <xdr:spPr>
        <a:xfrm>
          <a:off x="5957965" y="758622"/>
          <a:ext cx="12402617" cy="6971051"/>
        </a:xfrm>
        <a:custGeom>
          <a:avLst/>
          <a:gdLst>
            <a:gd name="connsiteX0" fmla="*/ 0 w 12192000"/>
            <a:gd name="connsiteY0" fmla="*/ 0 h 6858000"/>
            <a:gd name="connsiteX1" fmla="*/ 12192000 w 12192000"/>
            <a:gd name="connsiteY1" fmla="*/ 0 h 6858000"/>
            <a:gd name="connsiteX2" fmla="*/ 12192000 w 12192000"/>
            <a:gd name="connsiteY2" fmla="*/ 6858000 h 6858000"/>
            <a:gd name="connsiteX3" fmla="*/ 0 w 12192000"/>
            <a:gd name="connsiteY3" fmla="*/ 6858000 h 6858000"/>
            <a:gd name="connsiteX4" fmla="*/ 0 w 12192000"/>
            <a:gd name="connsiteY4" fmla="*/ 0 h 6858000"/>
            <a:gd name="connsiteX5" fmla="*/ 4440072 w 12192000"/>
            <a:gd name="connsiteY5" fmla="*/ 1645480 h 6858000"/>
            <a:gd name="connsiteX6" fmla="*/ 4425259 w 12192000"/>
            <a:gd name="connsiteY6" fmla="*/ 1655144 h 6858000"/>
            <a:gd name="connsiteX7" fmla="*/ 4409819 w 12192000"/>
            <a:gd name="connsiteY7" fmla="*/ 1645542 h 6858000"/>
            <a:gd name="connsiteX8" fmla="*/ 4408322 w 12192000"/>
            <a:gd name="connsiteY8" fmla="*/ 1645592 h 6858000"/>
            <a:gd name="connsiteX9" fmla="*/ 4392655 w 12192000"/>
            <a:gd name="connsiteY9" fmla="*/ 1659050 h 6858000"/>
            <a:gd name="connsiteX10" fmla="*/ 4425259 w 12192000"/>
            <a:gd name="connsiteY10" fmla="*/ 1705580 h 6858000"/>
            <a:gd name="connsiteX11" fmla="*/ 4457864 w 12192000"/>
            <a:gd name="connsiteY11" fmla="*/ 1658288 h 6858000"/>
            <a:gd name="connsiteX12" fmla="*/ 4457864 w 12192000"/>
            <a:gd name="connsiteY12" fmla="*/ 1658286 h 6858000"/>
            <a:gd name="connsiteX13" fmla="*/ 4442113 w 12192000"/>
            <a:gd name="connsiteY13" fmla="*/ 1645592 h 6858000"/>
            <a:gd name="connsiteX14" fmla="*/ 4440072 w 12192000"/>
            <a:gd name="connsiteY14" fmla="*/ 1645480 h 6858000"/>
            <a:gd name="connsiteX15" fmla="*/ 5222164 w 12192000"/>
            <a:gd name="connsiteY15" fmla="*/ 1651813 h 6858000"/>
            <a:gd name="connsiteX16" fmla="*/ 5207364 w 12192000"/>
            <a:gd name="connsiteY16" fmla="*/ 1661477 h 6858000"/>
            <a:gd name="connsiteX17" fmla="*/ 5191924 w 12192000"/>
            <a:gd name="connsiteY17" fmla="*/ 1651875 h 6858000"/>
            <a:gd name="connsiteX18" fmla="*/ 5190412 w 12192000"/>
            <a:gd name="connsiteY18" fmla="*/ 1651925 h 6858000"/>
            <a:gd name="connsiteX19" fmla="*/ 5174739 w 12192000"/>
            <a:gd name="connsiteY19" fmla="*/ 1665383 h 6858000"/>
            <a:gd name="connsiteX20" fmla="*/ 5207364 w 12192000"/>
            <a:gd name="connsiteY20" fmla="*/ 1711913 h 6858000"/>
            <a:gd name="connsiteX21" fmla="*/ 5239960 w 12192000"/>
            <a:gd name="connsiteY21" fmla="*/ 1664621 h 6858000"/>
            <a:gd name="connsiteX22" fmla="*/ 5239960 w 12192000"/>
            <a:gd name="connsiteY22" fmla="*/ 1664619 h 6858000"/>
            <a:gd name="connsiteX23" fmla="*/ 5224200 w 12192000"/>
            <a:gd name="connsiteY23" fmla="*/ 1651925 h 6858000"/>
            <a:gd name="connsiteX24" fmla="*/ 5222164 w 12192000"/>
            <a:gd name="connsiteY24" fmla="*/ 1651813 h 6858000"/>
            <a:gd name="connsiteX25" fmla="*/ 5316085 w 12192000"/>
            <a:gd name="connsiteY25" fmla="*/ 1666151 h 6858000"/>
            <a:gd name="connsiteX26" fmla="*/ 5301284 w 12192000"/>
            <a:gd name="connsiteY26" fmla="*/ 1675815 h 6858000"/>
            <a:gd name="connsiteX27" fmla="*/ 5285844 w 12192000"/>
            <a:gd name="connsiteY27" fmla="*/ 1666213 h 6858000"/>
            <a:gd name="connsiteX28" fmla="*/ 5284332 w 12192000"/>
            <a:gd name="connsiteY28" fmla="*/ 1666263 h 6858000"/>
            <a:gd name="connsiteX29" fmla="*/ 5268659 w 12192000"/>
            <a:gd name="connsiteY29" fmla="*/ 1679721 h 6858000"/>
            <a:gd name="connsiteX30" fmla="*/ 5301284 w 12192000"/>
            <a:gd name="connsiteY30" fmla="*/ 1726251 h 6858000"/>
            <a:gd name="connsiteX31" fmla="*/ 5333880 w 12192000"/>
            <a:gd name="connsiteY31" fmla="*/ 1678959 h 6858000"/>
            <a:gd name="connsiteX32" fmla="*/ 5333880 w 12192000"/>
            <a:gd name="connsiteY32" fmla="*/ 1678957 h 6858000"/>
            <a:gd name="connsiteX33" fmla="*/ 5318120 w 12192000"/>
            <a:gd name="connsiteY33" fmla="*/ 1666263 h 6858000"/>
            <a:gd name="connsiteX34" fmla="*/ 5316085 w 12192000"/>
            <a:gd name="connsiteY34" fmla="*/ 1666151 h 6858000"/>
            <a:gd name="connsiteX35" fmla="*/ 5485025 w 12192000"/>
            <a:gd name="connsiteY35" fmla="*/ 1671094 h 6858000"/>
            <a:gd name="connsiteX36" fmla="*/ 5470224 w 12192000"/>
            <a:gd name="connsiteY36" fmla="*/ 1680758 h 6858000"/>
            <a:gd name="connsiteX37" fmla="*/ 5454784 w 12192000"/>
            <a:gd name="connsiteY37" fmla="*/ 1671156 h 6858000"/>
            <a:gd name="connsiteX38" fmla="*/ 5453272 w 12192000"/>
            <a:gd name="connsiteY38" fmla="*/ 1671206 h 6858000"/>
            <a:gd name="connsiteX39" fmla="*/ 5437599 w 12192000"/>
            <a:gd name="connsiteY39" fmla="*/ 1684664 h 6858000"/>
            <a:gd name="connsiteX40" fmla="*/ 5470224 w 12192000"/>
            <a:gd name="connsiteY40" fmla="*/ 1731193 h 6858000"/>
            <a:gd name="connsiteX41" fmla="*/ 5502820 w 12192000"/>
            <a:gd name="connsiteY41" fmla="*/ 1683902 h 6858000"/>
            <a:gd name="connsiteX42" fmla="*/ 5502820 w 12192000"/>
            <a:gd name="connsiteY42" fmla="*/ 1683900 h 6858000"/>
            <a:gd name="connsiteX43" fmla="*/ 5487060 w 12192000"/>
            <a:gd name="connsiteY43" fmla="*/ 1671206 h 6858000"/>
            <a:gd name="connsiteX44" fmla="*/ 5485025 w 12192000"/>
            <a:gd name="connsiteY44" fmla="*/ 1671094 h 6858000"/>
            <a:gd name="connsiteX45" fmla="*/ 7912118 w 12192000"/>
            <a:gd name="connsiteY45" fmla="*/ 1685316 h 6858000"/>
            <a:gd name="connsiteX46" fmla="*/ 7897318 w 12192000"/>
            <a:gd name="connsiteY46" fmla="*/ 1694980 h 6858000"/>
            <a:gd name="connsiteX47" fmla="*/ 7881878 w 12192000"/>
            <a:gd name="connsiteY47" fmla="*/ 1685378 h 6858000"/>
            <a:gd name="connsiteX48" fmla="*/ 7880366 w 12192000"/>
            <a:gd name="connsiteY48" fmla="*/ 1685428 h 6858000"/>
            <a:gd name="connsiteX49" fmla="*/ 7864693 w 12192000"/>
            <a:gd name="connsiteY49" fmla="*/ 1698886 h 6858000"/>
            <a:gd name="connsiteX50" fmla="*/ 7897318 w 12192000"/>
            <a:gd name="connsiteY50" fmla="*/ 1745416 h 6858000"/>
            <a:gd name="connsiteX51" fmla="*/ 7929914 w 12192000"/>
            <a:gd name="connsiteY51" fmla="*/ 1698124 h 6858000"/>
            <a:gd name="connsiteX52" fmla="*/ 7929914 w 12192000"/>
            <a:gd name="connsiteY52" fmla="*/ 1698122 h 6858000"/>
            <a:gd name="connsiteX53" fmla="*/ 7914154 w 12192000"/>
            <a:gd name="connsiteY53" fmla="*/ 1685428 h 6858000"/>
            <a:gd name="connsiteX54" fmla="*/ 7912118 w 12192000"/>
            <a:gd name="connsiteY54" fmla="*/ 1685316 h 6858000"/>
            <a:gd name="connsiteX55" fmla="*/ 6260519 w 12192000"/>
            <a:gd name="connsiteY55" fmla="*/ 1710587 h 6858000"/>
            <a:gd name="connsiteX56" fmla="*/ 6245719 w 12192000"/>
            <a:gd name="connsiteY56" fmla="*/ 1720251 h 6858000"/>
            <a:gd name="connsiteX57" fmla="*/ 6230279 w 12192000"/>
            <a:gd name="connsiteY57" fmla="*/ 1710649 h 6858000"/>
            <a:gd name="connsiteX58" fmla="*/ 6228767 w 12192000"/>
            <a:gd name="connsiteY58" fmla="*/ 1710699 h 6858000"/>
            <a:gd name="connsiteX59" fmla="*/ 6213094 w 12192000"/>
            <a:gd name="connsiteY59" fmla="*/ 1724157 h 6858000"/>
            <a:gd name="connsiteX60" fmla="*/ 6245719 w 12192000"/>
            <a:gd name="connsiteY60" fmla="*/ 1770686 h 6858000"/>
            <a:gd name="connsiteX61" fmla="*/ 6278315 w 12192000"/>
            <a:gd name="connsiteY61" fmla="*/ 1723395 h 6858000"/>
            <a:gd name="connsiteX62" fmla="*/ 6278315 w 12192000"/>
            <a:gd name="connsiteY62" fmla="*/ 1723393 h 6858000"/>
            <a:gd name="connsiteX63" fmla="*/ 6262555 w 12192000"/>
            <a:gd name="connsiteY63" fmla="*/ 1710699 h 6858000"/>
            <a:gd name="connsiteX64" fmla="*/ 6260519 w 12192000"/>
            <a:gd name="connsiteY64" fmla="*/ 1710587 h 6858000"/>
            <a:gd name="connsiteX65" fmla="*/ 8050818 w 12192000"/>
            <a:gd name="connsiteY65" fmla="*/ 1758646 h 6858000"/>
            <a:gd name="connsiteX66" fmla="*/ 8036017 w 12192000"/>
            <a:gd name="connsiteY66" fmla="*/ 1768310 h 6858000"/>
            <a:gd name="connsiteX67" fmla="*/ 8020577 w 12192000"/>
            <a:gd name="connsiteY67" fmla="*/ 1758708 h 6858000"/>
            <a:gd name="connsiteX68" fmla="*/ 8019065 w 12192000"/>
            <a:gd name="connsiteY68" fmla="*/ 1758758 h 6858000"/>
            <a:gd name="connsiteX69" fmla="*/ 8003392 w 12192000"/>
            <a:gd name="connsiteY69" fmla="*/ 1772216 h 6858000"/>
            <a:gd name="connsiteX70" fmla="*/ 8036017 w 12192000"/>
            <a:gd name="connsiteY70" fmla="*/ 1818746 h 6858000"/>
            <a:gd name="connsiteX71" fmla="*/ 8068613 w 12192000"/>
            <a:gd name="connsiteY71" fmla="*/ 1771454 h 6858000"/>
            <a:gd name="connsiteX72" fmla="*/ 8068613 w 12192000"/>
            <a:gd name="connsiteY72" fmla="*/ 1771452 h 6858000"/>
            <a:gd name="connsiteX73" fmla="*/ 8052853 w 12192000"/>
            <a:gd name="connsiteY73" fmla="*/ 1758758 h 6858000"/>
            <a:gd name="connsiteX74" fmla="*/ 8050818 w 12192000"/>
            <a:gd name="connsiteY74" fmla="*/ 1758646 h 6858000"/>
            <a:gd name="connsiteX75" fmla="*/ 8212488 w 12192000"/>
            <a:gd name="connsiteY75" fmla="*/ 1778945 h 6858000"/>
            <a:gd name="connsiteX76" fmla="*/ 8197688 w 12192000"/>
            <a:gd name="connsiteY76" fmla="*/ 1788609 h 6858000"/>
            <a:gd name="connsiteX77" fmla="*/ 8182248 w 12192000"/>
            <a:gd name="connsiteY77" fmla="*/ 1779007 h 6858000"/>
            <a:gd name="connsiteX78" fmla="*/ 8180736 w 12192000"/>
            <a:gd name="connsiteY78" fmla="*/ 1779057 h 6858000"/>
            <a:gd name="connsiteX79" fmla="*/ 8165063 w 12192000"/>
            <a:gd name="connsiteY79" fmla="*/ 1792515 h 6858000"/>
            <a:gd name="connsiteX80" fmla="*/ 8197688 w 12192000"/>
            <a:gd name="connsiteY80" fmla="*/ 1839045 h 6858000"/>
            <a:gd name="connsiteX81" fmla="*/ 8230284 w 12192000"/>
            <a:gd name="connsiteY81" fmla="*/ 1791753 h 6858000"/>
            <a:gd name="connsiteX82" fmla="*/ 8230284 w 12192000"/>
            <a:gd name="connsiteY82" fmla="*/ 1791751 h 6858000"/>
            <a:gd name="connsiteX83" fmla="*/ 8214524 w 12192000"/>
            <a:gd name="connsiteY83" fmla="*/ 1779057 h 6858000"/>
            <a:gd name="connsiteX84" fmla="*/ 8212488 w 12192000"/>
            <a:gd name="connsiteY84" fmla="*/ 1778945 h 6858000"/>
            <a:gd name="connsiteX85" fmla="*/ 8843178 w 12192000"/>
            <a:gd name="connsiteY85" fmla="*/ 1781242 h 6858000"/>
            <a:gd name="connsiteX86" fmla="*/ 8828377 w 12192000"/>
            <a:gd name="connsiteY86" fmla="*/ 1790906 h 6858000"/>
            <a:gd name="connsiteX87" fmla="*/ 8812937 w 12192000"/>
            <a:gd name="connsiteY87" fmla="*/ 1781304 h 6858000"/>
            <a:gd name="connsiteX88" fmla="*/ 8811425 w 12192000"/>
            <a:gd name="connsiteY88" fmla="*/ 1781354 h 6858000"/>
            <a:gd name="connsiteX89" fmla="*/ 8795752 w 12192000"/>
            <a:gd name="connsiteY89" fmla="*/ 1794812 h 6858000"/>
            <a:gd name="connsiteX90" fmla="*/ 8828377 w 12192000"/>
            <a:gd name="connsiteY90" fmla="*/ 1841341 h 6858000"/>
            <a:gd name="connsiteX91" fmla="*/ 8860973 w 12192000"/>
            <a:gd name="connsiteY91" fmla="*/ 1794050 h 6858000"/>
            <a:gd name="connsiteX92" fmla="*/ 8860973 w 12192000"/>
            <a:gd name="connsiteY92" fmla="*/ 1794048 h 6858000"/>
            <a:gd name="connsiteX93" fmla="*/ 8845213 w 12192000"/>
            <a:gd name="connsiteY93" fmla="*/ 1781354 h 6858000"/>
            <a:gd name="connsiteX94" fmla="*/ 8843178 w 12192000"/>
            <a:gd name="connsiteY94" fmla="*/ 1781242 h 6858000"/>
            <a:gd name="connsiteX95" fmla="*/ 8132235 w 12192000"/>
            <a:gd name="connsiteY95" fmla="*/ 1785958 h 6858000"/>
            <a:gd name="connsiteX96" fmla="*/ 8117434 w 12192000"/>
            <a:gd name="connsiteY96" fmla="*/ 1795622 h 6858000"/>
            <a:gd name="connsiteX97" fmla="*/ 8101994 w 12192000"/>
            <a:gd name="connsiteY97" fmla="*/ 1786020 h 6858000"/>
            <a:gd name="connsiteX98" fmla="*/ 8100482 w 12192000"/>
            <a:gd name="connsiteY98" fmla="*/ 1786070 h 6858000"/>
            <a:gd name="connsiteX99" fmla="*/ 8084809 w 12192000"/>
            <a:gd name="connsiteY99" fmla="*/ 1799528 h 6858000"/>
            <a:gd name="connsiteX100" fmla="*/ 8117434 w 12192000"/>
            <a:gd name="connsiteY100" fmla="*/ 1846058 h 6858000"/>
            <a:gd name="connsiteX101" fmla="*/ 8150030 w 12192000"/>
            <a:gd name="connsiteY101" fmla="*/ 1798766 h 6858000"/>
            <a:gd name="connsiteX102" fmla="*/ 8150030 w 12192000"/>
            <a:gd name="connsiteY102" fmla="*/ 1798764 h 6858000"/>
            <a:gd name="connsiteX103" fmla="*/ 8134270 w 12192000"/>
            <a:gd name="connsiteY103" fmla="*/ 1786070 h 6858000"/>
            <a:gd name="connsiteX104" fmla="*/ 8132235 w 12192000"/>
            <a:gd name="connsiteY104" fmla="*/ 1785958 h 6858000"/>
            <a:gd name="connsiteX105" fmla="*/ 5394303 w 12192000"/>
            <a:gd name="connsiteY105" fmla="*/ 1699017 h 6858000"/>
            <a:gd name="connsiteX106" fmla="*/ 5379502 w 12192000"/>
            <a:gd name="connsiteY106" fmla="*/ 1708681 h 6858000"/>
            <a:gd name="connsiteX107" fmla="*/ 5364062 w 12192000"/>
            <a:gd name="connsiteY107" fmla="*/ 1699079 h 6858000"/>
            <a:gd name="connsiteX108" fmla="*/ 5362550 w 12192000"/>
            <a:gd name="connsiteY108" fmla="*/ 1699129 h 6858000"/>
            <a:gd name="connsiteX109" fmla="*/ 5346877 w 12192000"/>
            <a:gd name="connsiteY109" fmla="*/ 1712587 h 6858000"/>
            <a:gd name="connsiteX110" fmla="*/ 5379502 w 12192000"/>
            <a:gd name="connsiteY110" fmla="*/ 1759117 h 6858000"/>
            <a:gd name="connsiteX111" fmla="*/ 5412098 w 12192000"/>
            <a:gd name="connsiteY111" fmla="*/ 1711825 h 6858000"/>
            <a:gd name="connsiteX112" fmla="*/ 5412098 w 12192000"/>
            <a:gd name="connsiteY112" fmla="*/ 1711823 h 6858000"/>
            <a:gd name="connsiteX113" fmla="*/ 5396338 w 12192000"/>
            <a:gd name="connsiteY113" fmla="*/ 1699129 h 6858000"/>
            <a:gd name="connsiteX114" fmla="*/ 5394303 w 12192000"/>
            <a:gd name="connsiteY114" fmla="*/ 1699017 h 6858000"/>
            <a:gd name="connsiteX115" fmla="*/ 5136095 w 12192000"/>
            <a:gd name="connsiteY115" fmla="*/ 1653107 h 6858000"/>
            <a:gd name="connsiteX116" fmla="*/ 5121294 w 12192000"/>
            <a:gd name="connsiteY116" fmla="*/ 1662771 h 6858000"/>
            <a:gd name="connsiteX117" fmla="*/ 5105845 w 12192000"/>
            <a:gd name="connsiteY117" fmla="*/ 1653169 h 6858000"/>
            <a:gd name="connsiteX118" fmla="*/ 5104348 w 12192000"/>
            <a:gd name="connsiteY118" fmla="*/ 1653219 h 6858000"/>
            <a:gd name="connsiteX119" fmla="*/ 5088681 w 12192000"/>
            <a:gd name="connsiteY119" fmla="*/ 1666677 h 6858000"/>
            <a:gd name="connsiteX120" fmla="*/ 5121294 w 12192000"/>
            <a:gd name="connsiteY120" fmla="*/ 1713207 h 6858000"/>
            <a:gd name="connsiteX121" fmla="*/ 5153890 w 12192000"/>
            <a:gd name="connsiteY121" fmla="*/ 1665915 h 6858000"/>
            <a:gd name="connsiteX122" fmla="*/ 5153890 w 12192000"/>
            <a:gd name="connsiteY122" fmla="*/ 1665913 h 6858000"/>
            <a:gd name="connsiteX123" fmla="*/ 5138130 w 12192000"/>
            <a:gd name="connsiteY123" fmla="*/ 1653219 h 6858000"/>
            <a:gd name="connsiteX124" fmla="*/ 5136095 w 12192000"/>
            <a:gd name="connsiteY124" fmla="*/ 1653107 h 6858000"/>
            <a:gd name="connsiteX125" fmla="*/ 4967100 w 12192000"/>
            <a:gd name="connsiteY125" fmla="*/ 1663013 h 6858000"/>
            <a:gd name="connsiteX126" fmla="*/ 4952287 w 12192000"/>
            <a:gd name="connsiteY126" fmla="*/ 1672677 h 6858000"/>
            <a:gd name="connsiteX127" fmla="*/ 4936847 w 12192000"/>
            <a:gd name="connsiteY127" fmla="*/ 1663075 h 6858000"/>
            <a:gd name="connsiteX128" fmla="*/ 4935350 w 12192000"/>
            <a:gd name="connsiteY128" fmla="*/ 1663125 h 6858000"/>
            <a:gd name="connsiteX129" fmla="*/ 4919683 w 12192000"/>
            <a:gd name="connsiteY129" fmla="*/ 1676583 h 6858000"/>
            <a:gd name="connsiteX130" fmla="*/ 4952287 w 12192000"/>
            <a:gd name="connsiteY130" fmla="*/ 1723113 h 6858000"/>
            <a:gd name="connsiteX131" fmla="*/ 4984892 w 12192000"/>
            <a:gd name="connsiteY131" fmla="*/ 1675821 h 6858000"/>
            <a:gd name="connsiteX132" fmla="*/ 4984892 w 12192000"/>
            <a:gd name="connsiteY132" fmla="*/ 1675819 h 6858000"/>
            <a:gd name="connsiteX133" fmla="*/ 4969141 w 12192000"/>
            <a:gd name="connsiteY133" fmla="*/ 1663125 h 6858000"/>
            <a:gd name="connsiteX134" fmla="*/ 4967100 w 12192000"/>
            <a:gd name="connsiteY134" fmla="*/ 1663013 h 6858000"/>
            <a:gd name="connsiteX135" fmla="*/ 5053140 w 12192000"/>
            <a:gd name="connsiteY135" fmla="*/ 1663862 h 6858000"/>
            <a:gd name="connsiteX136" fmla="*/ 5038328 w 12192000"/>
            <a:gd name="connsiteY136" fmla="*/ 1673526 h 6858000"/>
            <a:gd name="connsiteX137" fmla="*/ 5022887 w 12192000"/>
            <a:gd name="connsiteY137" fmla="*/ 1663924 h 6858000"/>
            <a:gd name="connsiteX138" fmla="*/ 5021390 w 12192000"/>
            <a:gd name="connsiteY138" fmla="*/ 1663974 h 6858000"/>
            <a:gd name="connsiteX139" fmla="*/ 5005723 w 12192000"/>
            <a:gd name="connsiteY139" fmla="*/ 1677432 h 6858000"/>
            <a:gd name="connsiteX140" fmla="*/ 5038328 w 12192000"/>
            <a:gd name="connsiteY140" fmla="*/ 1723962 h 6858000"/>
            <a:gd name="connsiteX141" fmla="*/ 5070932 w 12192000"/>
            <a:gd name="connsiteY141" fmla="*/ 1676670 h 6858000"/>
            <a:gd name="connsiteX142" fmla="*/ 5070932 w 12192000"/>
            <a:gd name="connsiteY142" fmla="*/ 1676668 h 6858000"/>
            <a:gd name="connsiteX143" fmla="*/ 5055181 w 12192000"/>
            <a:gd name="connsiteY143" fmla="*/ 1663974 h 6858000"/>
            <a:gd name="connsiteX144" fmla="*/ 5053140 w 12192000"/>
            <a:gd name="connsiteY144" fmla="*/ 1663862 h 6858000"/>
            <a:gd name="connsiteX145" fmla="*/ 5272469 w 12192000"/>
            <a:gd name="connsiteY145" fmla="*/ 1723023 h 6858000"/>
            <a:gd name="connsiteX146" fmla="*/ 5257668 w 12192000"/>
            <a:gd name="connsiteY146" fmla="*/ 1732687 h 6858000"/>
            <a:gd name="connsiteX147" fmla="*/ 5242228 w 12192000"/>
            <a:gd name="connsiteY147" fmla="*/ 1723085 h 6858000"/>
            <a:gd name="connsiteX148" fmla="*/ 5240716 w 12192000"/>
            <a:gd name="connsiteY148" fmla="*/ 1723135 h 6858000"/>
            <a:gd name="connsiteX149" fmla="*/ 5225043 w 12192000"/>
            <a:gd name="connsiteY149" fmla="*/ 1736593 h 6858000"/>
            <a:gd name="connsiteX150" fmla="*/ 5257668 w 12192000"/>
            <a:gd name="connsiteY150" fmla="*/ 1783123 h 6858000"/>
            <a:gd name="connsiteX151" fmla="*/ 5290264 w 12192000"/>
            <a:gd name="connsiteY151" fmla="*/ 1735831 h 6858000"/>
            <a:gd name="connsiteX152" fmla="*/ 5290264 w 12192000"/>
            <a:gd name="connsiteY152" fmla="*/ 1735829 h 6858000"/>
            <a:gd name="connsiteX153" fmla="*/ 5274504 w 12192000"/>
            <a:gd name="connsiteY153" fmla="*/ 1723135 h 6858000"/>
            <a:gd name="connsiteX154" fmla="*/ 5272469 w 12192000"/>
            <a:gd name="connsiteY154" fmla="*/ 1723023 h 6858000"/>
            <a:gd name="connsiteX155" fmla="*/ 5331204 w 12192000"/>
            <a:gd name="connsiteY155" fmla="*/ 1755232 h 6858000"/>
            <a:gd name="connsiteX156" fmla="*/ 5316404 w 12192000"/>
            <a:gd name="connsiteY156" fmla="*/ 1764896 h 6858000"/>
            <a:gd name="connsiteX157" fmla="*/ 5300964 w 12192000"/>
            <a:gd name="connsiteY157" fmla="*/ 1755294 h 6858000"/>
            <a:gd name="connsiteX158" fmla="*/ 5299452 w 12192000"/>
            <a:gd name="connsiteY158" fmla="*/ 1755344 h 6858000"/>
            <a:gd name="connsiteX159" fmla="*/ 5283779 w 12192000"/>
            <a:gd name="connsiteY159" fmla="*/ 1768802 h 6858000"/>
            <a:gd name="connsiteX160" fmla="*/ 5284661 w 12192000"/>
            <a:gd name="connsiteY160" fmla="*/ 1780422 h 6858000"/>
            <a:gd name="connsiteX161" fmla="*/ 5288642 w 12192000"/>
            <a:gd name="connsiteY161" fmla="*/ 1787187 h 6858000"/>
            <a:gd name="connsiteX162" fmla="*/ 5282325 w 12192000"/>
            <a:gd name="connsiteY162" fmla="*/ 1792611 h 6858000"/>
            <a:gd name="connsiteX163" fmla="*/ 5314950 w 12192000"/>
            <a:gd name="connsiteY163" fmla="*/ 1839141 h 6858000"/>
            <a:gd name="connsiteX164" fmla="*/ 5347546 w 12192000"/>
            <a:gd name="connsiteY164" fmla="*/ 1791849 h 6858000"/>
            <a:gd name="connsiteX165" fmla="*/ 5347546 w 12192000"/>
            <a:gd name="connsiteY165" fmla="*/ 1791847 h 6858000"/>
            <a:gd name="connsiteX166" fmla="*/ 5342859 w 12192000"/>
            <a:gd name="connsiteY166" fmla="*/ 1788071 h 6858000"/>
            <a:gd name="connsiteX167" fmla="*/ 5349000 w 12192000"/>
            <a:gd name="connsiteY167" fmla="*/ 1768040 h 6858000"/>
            <a:gd name="connsiteX168" fmla="*/ 5349000 w 12192000"/>
            <a:gd name="connsiteY168" fmla="*/ 1768038 h 6858000"/>
            <a:gd name="connsiteX169" fmla="*/ 5333240 w 12192000"/>
            <a:gd name="connsiteY169" fmla="*/ 1755344 h 6858000"/>
            <a:gd name="connsiteX170" fmla="*/ 5331204 w 12192000"/>
            <a:gd name="connsiteY170" fmla="*/ 1755232 h 6858000"/>
            <a:gd name="connsiteX171" fmla="*/ 7203501 w 12192000"/>
            <a:gd name="connsiteY171" fmla="*/ 1773068 h 6858000"/>
            <a:gd name="connsiteX172" fmla="*/ 7188700 w 12192000"/>
            <a:gd name="connsiteY172" fmla="*/ 1782732 h 6858000"/>
            <a:gd name="connsiteX173" fmla="*/ 7173260 w 12192000"/>
            <a:gd name="connsiteY173" fmla="*/ 1773130 h 6858000"/>
            <a:gd name="connsiteX174" fmla="*/ 7171748 w 12192000"/>
            <a:gd name="connsiteY174" fmla="*/ 1773180 h 6858000"/>
            <a:gd name="connsiteX175" fmla="*/ 7156075 w 12192000"/>
            <a:gd name="connsiteY175" fmla="*/ 1786638 h 6858000"/>
            <a:gd name="connsiteX176" fmla="*/ 7188700 w 12192000"/>
            <a:gd name="connsiteY176" fmla="*/ 1833168 h 6858000"/>
            <a:gd name="connsiteX177" fmla="*/ 7221296 w 12192000"/>
            <a:gd name="connsiteY177" fmla="*/ 1785876 h 6858000"/>
            <a:gd name="connsiteX178" fmla="*/ 7221296 w 12192000"/>
            <a:gd name="connsiteY178" fmla="*/ 1785874 h 6858000"/>
            <a:gd name="connsiteX179" fmla="*/ 7205536 w 12192000"/>
            <a:gd name="connsiteY179" fmla="*/ 1773180 h 6858000"/>
            <a:gd name="connsiteX180" fmla="*/ 7203501 w 12192000"/>
            <a:gd name="connsiteY180" fmla="*/ 1773068 h 6858000"/>
            <a:gd name="connsiteX181" fmla="*/ 7860942 w 12192000"/>
            <a:gd name="connsiteY181" fmla="*/ 1803829 h 6858000"/>
            <a:gd name="connsiteX182" fmla="*/ 7846142 w 12192000"/>
            <a:gd name="connsiteY182" fmla="*/ 1813493 h 6858000"/>
            <a:gd name="connsiteX183" fmla="*/ 7830702 w 12192000"/>
            <a:gd name="connsiteY183" fmla="*/ 1803891 h 6858000"/>
            <a:gd name="connsiteX184" fmla="*/ 7829190 w 12192000"/>
            <a:gd name="connsiteY184" fmla="*/ 1803941 h 6858000"/>
            <a:gd name="connsiteX185" fmla="*/ 7813517 w 12192000"/>
            <a:gd name="connsiteY185" fmla="*/ 1817399 h 6858000"/>
            <a:gd name="connsiteX186" fmla="*/ 7846142 w 12192000"/>
            <a:gd name="connsiteY186" fmla="*/ 1863929 h 6858000"/>
            <a:gd name="connsiteX187" fmla="*/ 7878738 w 12192000"/>
            <a:gd name="connsiteY187" fmla="*/ 1816637 h 6858000"/>
            <a:gd name="connsiteX188" fmla="*/ 7878738 w 12192000"/>
            <a:gd name="connsiteY188" fmla="*/ 1816635 h 6858000"/>
            <a:gd name="connsiteX189" fmla="*/ 7862978 w 12192000"/>
            <a:gd name="connsiteY189" fmla="*/ 1803941 h 6858000"/>
            <a:gd name="connsiteX190" fmla="*/ 7860942 w 12192000"/>
            <a:gd name="connsiteY190" fmla="*/ 1803829 h 6858000"/>
            <a:gd name="connsiteX191" fmla="*/ 7956607 w 12192000"/>
            <a:gd name="connsiteY191" fmla="*/ 1807641 h 6858000"/>
            <a:gd name="connsiteX192" fmla="*/ 7941806 w 12192000"/>
            <a:gd name="connsiteY192" fmla="*/ 1817305 h 6858000"/>
            <a:gd name="connsiteX193" fmla="*/ 7926366 w 12192000"/>
            <a:gd name="connsiteY193" fmla="*/ 1807703 h 6858000"/>
            <a:gd name="connsiteX194" fmla="*/ 7924854 w 12192000"/>
            <a:gd name="connsiteY194" fmla="*/ 1807753 h 6858000"/>
            <a:gd name="connsiteX195" fmla="*/ 7909181 w 12192000"/>
            <a:gd name="connsiteY195" fmla="*/ 1821211 h 6858000"/>
            <a:gd name="connsiteX196" fmla="*/ 7941806 w 12192000"/>
            <a:gd name="connsiteY196" fmla="*/ 1867741 h 6858000"/>
            <a:gd name="connsiteX197" fmla="*/ 7974402 w 12192000"/>
            <a:gd name="connsiteY197" fmla="*/ 1820449 h 6858000"/>
            <a:gd name="connsiteX198" fmla="*/ 7974402 w 12192000"/>
            <a:gd name="connsiteY198" fmla="*/ 1820447 h 6858000"/>
            <a:gd name="connsiteX199" fmla="*/ 7958642 w 12192000"/>
            <a:gd name="connsiteY199" fmla="*/ 1807753 h 6858000"/>
            <a:gd name="connsiteX200" fmla="*/ 7956607 w 12192000"/>
            <a:gd name="connsiteY200" fmla="*/ 1807641 h 6858000"/>
            <a:gd name="connsiteX201" fmla="*/ 8079313 w 12192000"/>
            <a:gd name="connsiteY201" fmla="*/ 1839679 h 6858000"/>
            <a:gd name="connsiteX202" fmla="*/ 8064513 w 12192000"/>
            <a:gd name="connsiteY202" fmla="*/ 1849343 h 6858000"/>
            <a:gd name="connsiteX203" fmla="*/ 8049073 w 12192000"/>
            <a:gd name="connsiteY203" fmla="*/ 1839741 h 6858000"/>
            <a:gd name="connsiteX204" fmla="*/ 8047561 w 12192000"/>
            <a:gd name="connsiteY204" fmla="*/ 1839791 h 6858000"/>
            <a:gd name="connsiteX205" fmla="*/ 8031888 w 12192000"/>
            <a:gd name="connsiteY205" fmla="*/ 1853249 h 6858000"/>
            <a:gd name="connsiteX206" fmla="*/ 8064513 w 12192000"/>
            <a:gd name="connsiteY206" fmla="*/ 1899779 h 6858000"/>
            <a:gd name="connsiteX207" fmla="*/ 8097109 w 12192000"/>
            <a:gd name="connsiteY207" fmla="*/ 1852487 h 6858000"/>
            <a:gd name="connsiteX208" fmla="*/ 8097109 w 12192000"/>
            <a:gd name="connsiteY208" fmla="*/ 1852485 h 6858000"/>
            <a:gd name="connsiteX209" fmla="*/ 8081349 w 12192000"/>
            <a:gd name="connsiteY209" fmla="*/ 1839791 h 6858000"/>
            <a:gd name="connsiteX210" fmla="*/ 8079313 w 12192000"/>
            <a:gd name="connsiteY210" fmla="*/ 1839679 h 6858000"/>
            <a:gd name="connsiteX211" fmla="*/ 8227899 w 12192000"/>
            <a:gd name="connsiteY211" fmla="*/ 1853165 h 6858000"/>
            <a:gd name="connsiteX212" fmla="*/ 8213099 w 12192000"/>
            <a:gd name="connsiteY212" fmla="*/ 1862830 h 6858000"/>
            <a:gd name="connsiteX213" fmla="*/ 8197659 w 12192000"/>
            <a:gd name="connsiteY213" fmla="*/ 1853227 h 6858000"/>
            <a:gd name="connsiteX214" fmla="*/ 8196147 w 12192000"/>
            <a:gd name="connsiteY214" fmla="*/ 1853277 h 6858000"/>
            <a:gd name="connsiteX215" fmla="*/ 8180474 w 12192000"/>
            <a:gd name="connsiteY215" fmla="*/ 1866735 h 6858000"/>
            <a:gd name="connsiteX216" fmla="*/ 8213099 w 12192000"/>
            <a:gd name="connsiteY216" fmla="*/ 1913265 h 6858000"/>
            <a:gd name="connsiteX217" fmla="*/ 8245695 w 12192000"/>
            <a:gd name="connsiteY217" fmla="*/ 1865974 h 6858000"/>
            <a:gd name="connsiteX218" fmla="*/ 8245695 w 12192000"/>
            <a:gd name="connsiteY218" fmla="*/ 1865971 h 6858000"/>
            <a:gd name="connsiteX219" fmla="*/ 8229934 w 12192000"/>
            <a:gd name="connsiteY219" fmla="*/ 1853277 h 6858000"/>
            <a:gd name="connsiteX220" fmla="*/ 8227899 w 12192000"/>
            <a:gd name="connsiteY220" fmla="*/ 1853165 h 6858000"/>
            <a:gd name="connsiteX221" fmla="*/ 8513731 w 12192000"/>
            <a:gd name="connsiteY221" fmla="*/ 1861627 h 6858000"/>
            <a:gd name="connsiteX222" fmla="*/ 8498930 w 12192000"/>
            <a:gd name="connsiteY222" fmla="*/ 1871292 h 6858000"/>
            <a:gd name="connsiteX223" fmla="*/ 8483490 w 12192000"/>
            <a:gd name="connsiteY223" fmla="*/ 1861688 h 6858000"/>
            <a:gd name="connsiteX224" fmla="*/ 8481978 w 12192000"/>
            <a:gd name="connsiteY224" fmla="*/ 1861740 h 6858000"/>
            <a:gd name="connsiteX225" fmla="*/ 8466305 w 12192000"/>
            <a:gd name="connsiteY225" fmla="*/ 1875197 h 6858000"/>
            <a:gd name="connsiteX226" fmla="*/ 8498930 w 12192000"/>
            <a:gd name="connsiteY226" fmla="*/ 1921727 h 6858000"/>
            <a:gd name="connsiteX227" fmla="*/ 8531526 w 12192000"/>
            <a:gd name="connsiteY227" fmla="*/ 1874436 h 6858000"/>
            <a:gd name="connsiteX228" fmla="*/ 8531526 w 12192000"/>
            <a:gd name="connsiteY228" fmla="*/ 1874433 h 6858000"/>
            <a:gd name="connsiteX229" fmla="*/ 8515766 w 12192000"/>
            <a:gd name="connsiteY229" fmla="*/ 1861740 h 6858000"/>
            <a:gd name="connsiteX230" fmla="*/ 8513731 w 12192000"/>
            <a:gd name="connsiteY230" fmla="*/ 1861627 h 6858000"/>
            <a:gd name="connsiteX231" fmla="*/ 8911219 w 12192000"/>
            <a:gd name="connsiteY231" fmla="*/ 1875264 h 6858000"/>
            <a:gd name="connsiteX232" fmla="*/ 8896419 w 12192000"/>
            <a:gd name="connsiteY232" fmla="*/ 1884929 h 6858000"/>
            <a:gd name="connsiteX233" fmla="*/ 8880979 w 12192000"/>
            <a:gd name="connsiteY233" fmla="*/ 1875325 h 6858000"/>
            <a:gd name="connsiteX234" fmla="*/ 8879467 w 12192000"/>
            <a:gd name="connsiteY234" fmla="*/ 1875377 h 6858000"/>
            <a:gd name="connsiteX235" fmla="*/ 8863794 w 12192000"/>
            <a:gd name="connsiteY235" fmla="*/ 1888834 h 6858000"/>
            <a:gd name="connsiteX236" fmla="*/ 8896419 w 12192000"/>
            <a:gd name="connsiteY236" fmla="*/ 1935364 h 6858000"/>
            <a:gd name="connsiteX237" fmla="*/ 8929015 w 12192000"/>
            <a:gd name="connsiteY237" fmla="*/ 1888073 h 6858000"/>
            <a:gd name="connsiteX238" fmla="*/ 8929015 w 12192000"/>
            <a:gd name="connsiteY238" fmla="*/ 1888070 h 6858000"/>
            <a:gd name="connsiteX239" fmla="*/ 8913254 w 12192000"/>
            <a:gd name="connsiteY239" fmla="*/ 1875377 h 6858000"/>
            <a:gd name="connsiteX240" fmla="*/ 8911219 w 12192000"/>
            <a:gd name="connsiteY240" fmla="*/ 1875264 h 6858000"/>
            <a:gd name="connsiteX241" fmla="*/ 9033054 w 12192000"/>
            <a:gd name="connsiteY241" fmla="*/ 1890297 h 6858000"/>
            <a:gd name="connsiteX242" fmla="*/ 9018253 w 12192000"/>
            <a:gd name="connsiteY242" fmla="*/ 1899962 h 6858000"/>
            <a:gd name="connsiteX243" fmla="*/ 9002813 w 12192000"/>
            <a:gd name="connsiteY243" fmla="*/ 1890358 h 6858000"/>
            <a:gd name="connsiteX244" fmla="*/ 9001301 w 12192000"/>
            <a:gd name="connsiteY244" fmla="*/ 1890410 h 6858000"/>
            <a:gd name="connsiteX245" fmla="*/ 8985628 w 12192000"/>
            <a:gd name="connsiteY245" fmla="*/ 1903867 h 6858000"/>
            <a:gd name="connsiteX246" fmla="*/ 8986510 w 12192000"/>
            <a:gd name="connsiteY246" fmla="*/ 1915487 h 6858000"/>
            <a:gd name="connsiteX247" fmla="*/ 8987918 w 12192000"/>
            <a:gd name="connsiteY247" fmla="*/ 1917879 h 6858000"/>
            <a:gd name="connsiteX248" fmla="*/ 8974317 w 12192000"/>
            <a:gd name="connsiteY248" fmla="*/ 1906926 h 6858000"/>
            <a:gd name="connsiteX249" fmla="*/ 8972282 w 12192000"/>
            <a:gd name="connsiteY249" fmla="*/ 1906813 h 6858000"/>
            <a:gd name="connsiteX250" fmla="*/ 8957482 w 12192000"/>
            <a:gd name="connsiteY250" fmla="*/ 1916478 h 6858000"/>
            <a:gd name="connsiteX251" fmla="*/ 8942042 w 12192000"/>
            <a:gd name="connsiteY251" fmla="*/ 1906874 h 6858000"/>
            <a:gd name="connsiteX252" fmla="*/ 8940530 w 12192000"/>
            <a:gd name="connsiteY252" fmla="*/ 1906926 h 6858000"/>
            <a:gd name="connsiteX253" fmla="*/ 8924857 w 12192000"/>
            <a:gd name="connsiteY253" fmla="*/ 1920383 h 6858000"/>
            <a:gd name="connsiteX254" fmla="*/ 8957482 w 12192000"/>
            <a:gd name="connsiteY254" fmla="*/ 1966913 h 6858000"/>
            <a:gd name="connsiteX255" fmla="*/ 8982874 w 12192000"/>
            <a:gd name="connsiteY255" fmla="*/ 1943119 h 6858000"/>
            <a:gd name="connsiteX256" fmla="*/ 8989689 w 12192000"/>
            <a:gd name="connsiteY256" fmla="*/ 1920890 h 6858000"/>
            <a:gd name="connsiteX257" fmla="*/ 8993381 w 12192000"/>
            <a:gd name="connsiteY257" fmla="*/ 1927164 h 6858000"/>
            <a:gd name="connsiteX258" fmla="*/ 9018253 w 12192000"/>
            <a:gd name="connsiteY258" fmla="*/ 1950397 h 6858000"/>
            <a:gd name="connsiteX259" fmla="*/ 9050849 w 12192000"/>
            <a:gd name="connsiteY259" fmla="*/ 1903106 h 6858000"/>
            <a:gd name="connsiteX260" fmla="*/ 9050849 w 12192000"/>
            <a:gd name="connsiteY260" fmla="*/ 1903103 h 6858000"/>
            <a:gd name="connsiteX261" fmla="*/ 9035089 w 12192000"/>
            <a:gd name="connsiteY261" fmla="*/ 1890410 h 6858000"/>
            <a:gd name="connsiteX262" fmla="*/ 9033054 w 12192000"/>
            <a:gd name="connsiteY262" fmla="*/ 1890297 h 6858000"/>
            <a:gd name="connsiteX263" fmla="*/ 9175243 w 12192000"/>
            <a:gd name="connsiteY263" fmla="*/ 1907307 h 6858000"/>
            <a:gd name="connsiteX264" fmla="*/ 9160442 w 12192000"/>
            <a:gd name="connsiteY264" fmla="*/ 1916972 h 6858000"/>
            <a:gd name="connsiteX265" fmla="*/ 9145002 w 12192000"/>
            <a:gd name="connsiteY265" fmla="*/ 1907368 h 6858000"/>
            <a:gd name="connsiteX266" fmla="*/ 9143490 w 12192000"/>
            <a:gd name="connsiteY266" fmla="*/ 1907420 h 6858000"/>
            <a:gd name="connsiteX267" fmla="*/ 9127817 w 12192000"/>
            <a:gd name="connsiteY267" fmla="*/ 1920877 h 6858000"/>
            <a:gd name="connsiteX268" fmla="*/ 9160442 w 12192000"/>
            <a:gd name="connsiteY268" fmla="*/ 1967407 h 6858000"/>
            <a:gd name="connsiteX269" fmla="*/ 9193038 w 12192000"/>
            <a:gd name="connsiteY269" fmla="*/ 1920116 h 6858000"/>
            <a:gd name="connsiteX270" fmla="*/ 9193038 w 12192000"/>
            <a:gd name="connsiteY270" fmla="*/ 1920113 h 6858000"/>
            <a:gd name="connsiteX271" fmla="*/ 9177278 w 12192000"/>
            <a:gd name="connsiteY271" fmla="*/ 1907420 h 6858000"/>
            <a:gd name="connsiteX272" fmla="*/ 9175243 w 12192000"/>
            <a:gd name="connsiteY272" fmla="*/ 1907307 h 6858000"/>
            <a:gd name="connsiteX273" fmla="*/ 9239213 w 12192000"/>
            <a:gd name="connsiteY273" fmla="*/ 1934611 h 6858000"/>
            <a:gd name="connsiteX274" fmla="*/ 9224412 w 12192000"/>
            <a:gd name="connsiteY274" fmla="*/ 1944276 h 6858000"/>
            <a:gd name="connsiteX275" fmla="*/ 9208972 w 12192000"/>
            <a:gd name="connsiteY275" fmla="*/ 1934672 h 6858000"/>
            <a:gd name="connsiteX276" fmla="*/ 9207460 w 12192000"/>
            <a:gd name="connsiteY276" fmla="*/ 1934724 h 6858000"/>
            <a:gd name="connsiteX277" fmla="*/ 9191787 w 12192000"/>
            <a:gd name="connsiteY277" fmla="*/ 1948181 h 6858000"/>
            <a:gd name="connsiteX278" fmla="*/ 9224412 w 12192000"/>
            <a:gd name="connsiteY278" fmla="*/ 1994711 h 6858000"/>
            <a:gd name="connsiteX279" fmla="*/ 9257008 w 12192000"/>
            <a:gd name="connsiteY279" fmla="*/ 1947420 h 6858000"/>
            <a:gd name="connsiteX280" fmla="*/ 9257008 w 12192000"/>
            <a:gd name="connsiteY280" fmla="*/ 1947417 h 6858000"/>
            <a:gd name="connsiteX281" fmla="*/ 9241248 w 12192000"/>
            <a:gd name="connsiteY281" fmla="*/ 1934724 h 6858000"/>
            <a:gd name="connsiteX282" fmla="*/ 9239213 w 12192000"/>
            <a:gd name="connsiteY282" fmla="*/ 1934611 h 6858000"/>
            <a:gd name="connsiteX283" fmla="*/ 9389253 w 12192000"/>
            <a:gd name="connsiteY283" fmla="*/ 1939990 h 6858000"/>
            <a:gd name="connsiteX284" fmla="*/ 9374452 w 12192000"/>
            <a:gd name="connsiteY284" fmla="*/ 1949655 h 6858000"/>
            <a:gd name="connsiteX285" fmla="*/ 9359012 w 12192000"/>
            <a:gd name="connsiteY285" fmla="*/ 1940051 h 6858000"/>
            <a:gd name="connsiteX286" fmla="*/ 9357500 w 12192000"/>
            <a:gd name="connsiteY286" fmla="*/ 1940103 h 6858000"/>
            <a:gd name="connsiteX287" fmla="*/ 9341827 w 12192000"/>
            <a:gd name="connsiteY287" fmla="*/ 1953560 h 6858000"/>
            <a:gd name="connsiteX288" fmla="*/ 9374452 w 12192000"/>
            <a:gd name="connsiteY288" fmla="*/ 2000090 h 6858000"/>
            <a:gd name="connsiteX289" fmla="*/ 9407048 w 12192000"/>
            <a:gd name="connsiteY289" fmla="*/ 1952799 h 6858000"/>
            <a:gd name="connsiteX290" fmla="*/ 9407048 w 12192000"/>
            <a:gd name="connsiteY290" fmla="*/ 1952796 h 6858000"/>
            <a:gd name="connsiteX291" fmla="*/ 9391288 w 12192000"/>
            <a:gd name="connsiteY291" fmla="*/ 1940103 h 6858000"/>
            <a:gd name="connsiteX292" fmla="*/ 9389253 w 12192000"/>
            <a:gd name="connsiteY292" fmla="*/ 1939990 h 6858000"/>
            <a:gd name="connsiteX293" fmla="*/ 9525917 w 12192000"/>
            <a:gd name="connsiteY293" fmla="*/ 1941386 h 6858000"/>
            <a:gd name="connsiteX294" fmla="*/ 9511116 w 12192000"/>
            <a:gd name="connsiteY294" fmla="*/ 1951051 h 6858000"/>
            <a:gd name="connsiteX295" fmla="*/ 9495676 w 12192000"/>
            <a:gd name="connsiteY295" fmla="*/ 1941447 h 6858000"/>
            <a:gd name="connsiteX296" fmla="*/ 9494164 w 12192000"/>
            <a:gd name="connsiteY296" fmla="*/ 1941499 h 6858000"/>
            <a:gd name="connsiteX297" fmla="*/ 9478491 w 12192000"/>
            <a:gd name="connsiteY297" fmla="*/ 1954956 h 6858000"/>
            <a:gd name="connsiteX298" fmla="*/ 9511116 w 12192000"/>
            <a:gd name="connsiteY298" fmla="*/ 2001486 h 6858000"/>
            <a:gd name="connsiteX299" fmla="*/ 9543712 w 12192000"/>
            <a:gd name="connsiteY299" fmla="*/ 1954195 h 6858000"/>
            <a:gd name="connsiteX300" fmla="*/ 9543712 w 12192000"/>
            <a:gd name="connsiteY300" fmla="*/ 1954192 h 6858000"/>
            <a:gd name="connsiteX301" fmla="*/ 9527952 w 12192000"/>
            <a:gd name="connsiteY301" fmla="*/ 1941499 h 6858000"/>
            <a:gd name="connsiteX302" fmla="*/ 9525917 w 12192000"/>
            <a:gd name="connsiteY302" fmla="*/ 1941386 h 6858000"/>
            <a:gd name="connsiteX303" fmla="*/ 9602100 w 12192000"/>
            <a:gd name="connsiteY303" fmla="*/ 1941473 h 6858000"/>
            <a:gd name="connsiteX304" fmla="*/ 9587299 w 12192000"/>
            <a:gd name="connsiteY304" fmla="*/ 1951138 h 6858000"/>
            <a:gd name="connsiteX305" fmla="*/ 9571859 w 12192000"/>
            <a:gd name="connsiteY305" fmla="*/ 1941534 h 6858000"/>
            <a:gd name="connsiteX306" fmla="*/ 9570347 w 12192000"/>
            <a:gd name="connsiteY306" fmla="*/ 1941584 h 6858000"/>
            <a:gd name="connsiteX307" fmla="*/ 9554674 w 12192000"/>
            <a:gd name="connsiteY307" fmla="*/ 1955043 h 6858000"/>
            <a:gd name="connsiteX308" fmla="*/ 9587299 w 12192000"/>
            <a:gd name="connsiteY308" fmla="*/ 2001573 h 6858000"/>
            <a:gd name="connsiteX309" fmla="*/ 9619895 w 12192000"/>
            <a:gd name="connsiteY309" fmla="*/ 1954282 h 6858000"/>
            <a:gd name="connsiteX310" fmla="*/ 9619895 w 12192000"/>
            <a:gd name="connsiteY310" fmla="*/ 1954279 h 6858000"/>
            <a:gd name="connsiteX311" fmla="*/ 9604135 w 12192000"/>
            <a:gd name="connsiteY311" fmla="*/ 1941586 h 6858000"/>
            <a:gd name="connsiteX312" fmla="*/ 9602100 w 12192000"/>
            <a:gd name="connsiteY312" fmla="*/ 1941473 h 6858000"/>
            <a:gd name="connsiteX313" fmla="*/ 9689913 w 12192000"/>
            <a:gd name="connsiteY313" fmla="*/ 1955023 h 6858000"/>
            <a:gd name="connsiteX314" fmla="*/ 9675112 w 12192000"/>
            <a:gd name="connsiteY314" fmla="*/ 1964688 h 6858000"/>
            <a:gd name="connsiteX315" fmla="*/ 9659672 w 12192000"/>
            <a:gd name="connsiteY315" fmla="*/ 1955084 h 6858000"/>
            <a:gd name="connsiteX316" fmla="*/ 9658160 w 12192000"/>
            <a:gd name="connsiteY316" fmla="*/ 1955133 h 6858000"/>
            <a:gd name="connsiteX317" fmla="*/ 9642487 w 12192000"/>
            <a:gd name="connsiteY317" fmla="*/ 1968593 h 6858000"/>
            <a:gd name="connsiteX318" fmla="*/ 9675112 w 12192000"/>
            <a:gd name="connsiteY318" fmla="*/ 2015123 h 6858000"/>
            <a:gd name="connsiteX319" fmla="*/ 9707708 w 12192000"/>
            <a:gd name="connsiteY319" fmla="*/ 1967832 h 6858000"/>
            <a:gd name="connsiteX320" fmla="*/ 9707708 w 12192000"/>
            <a:gd name="connsiteY320" fmla="*/ 1967829 h 6858000"/>
            <a:gd name="connsiteX321" fmla="*/ 9691948 w 12192000"/>
            <a:gd name="connsiteY321" fmla="*/ 1955136 h 6858000"/>
            <a:gd name="connsiteX322" fmla="*/ 9689913 w 12192000"/>
            <a:gd name="connsiteY322" fmla="*/ 1955023 h 6858000"/>
            <a:gd name="connsiteX323" fmla="*/ 9799826 w 12192000"/>
            <a:gd name="connsiteY323" fmla="*/ 1977995 h 6858000"/>
            <a:gd name="connsiteX324" fmla="*/ 9785025 w 12192000"/>
            <a:gd name="connsiteY324" fmla="*/ 1987660 h 6858000"/>
            <a:gd name="connsiteX325" fmla="*/ 9769585 w 12192000"/>
            <a:gd name="connsiteY325" fmla="*/ 1978056 h 6858000"/>
            <a:gd name="connsiteX326" fmla="*/ 9768073 w 12192000"/>
            <a:gd name="connsiteY326" fmla="*/ 1978108 h 6858000"/>
            <a:gd name="connsiteX327" fmla="*/ 9752400 w 12192000"/>
            <a:gd name="connsiteY327" fmla="*/ 1991565 h 6858000"/>
            <a:gd name="connsiteX328" fmla="*/ 9785025 w 12192000"/>
            <a:gd name="connsiteY328" fmla="*/ 2038095 h 6858000"/>
            <a:gd name="connsiteX329" fmla="*/ 9817621 w 12192000"/>
            <a:gd name="connsiteY329" fmla="*/ 1990804 h 6858000"/>
            <a:gd name="connsiteX330" fmla="*/ 9817621 w 12192000"/>
            <a:gd name="connsiteY330" fmla="*/ 1990801 h 6858000"/>
            <a:gd name="connsiteX331" fmla="*/ 9801861 w 12192000"/>
            <a:gd name="connsiteY331" fmla="*/ 1978108 h 6858000"/>
            <a:gd name="connsiteX332" fmla="*/ 9799826 w 12192000"/>
            <a:gd name="connsiteY332" fmla="*/ 1977995 h 6858000"/>
            <a:gd name="connsiteX333" fmla="*/ 9456131 w 12192000"/>
            <a:gd name="connsiteY333" fmla="*/ 1970783 h 6858000"/>
            <a:gd name="connsiteX334" fmla="*/ 9441330 w 12192000"/>
            <a:gd name="connsiteY334" fmla="*/ 1980448 h 6858000"/>
            <a:gd name="connsiteX335" fmla="*/ 9425890 w 12192000"/>
            <a:gd name="connsiteY335" fmla="*/ 1970844 h 6858000"/>
            <a:gd name="connsiteX336" fmla="*/ 9424378 w 12192000"/>
            <a:gd name="connsiteY336" fmla="*/ 1970894 h 6858000"/>
            <a:gd name="connsiteX337" fmla="*/ 9408705 w 12192000"/>
            <a:gd name="connsiteY337" fmla="*/ 1984353 h 6858000"/>
            <a:gd name="connsiteX338" fmla="*/ 9441330 w 12192000"/>
            <a:gd name="connsiteY338" fmla="*/ 2030883 h 6858000"/>
            <a:gd name="connsiteX339" fmla="*/ 9473926 w 12192000"/>
            <a:gd name="connsiteY339" fmla="*/ 1983592 h 6858000"/>
            <a:gd name="connsiteX340" fmla="*/ 9473926 w 12192000"/>
            <a:gd name="connsiteY340" fmla="*/ 1983589 h 6858000"/>
            <a:gd name="connsiteX341" fmla="*/ 9458166 w 12192000"/>
            <a:gd name="connsiteY341" fmla="*/ 1970896 h 6858000"/>
            <a:gd name="connsiteX342" fmla="*/ 9456131 w 12192000"/>
            <a:gd name="connsiteY342" fmla="*/ 1970783 h 6858000"/>
            <a:gd name="connsiteX343" fmla="*/ 9610823 w 12192000"/>
            <a:gd name="connsiteY343" fmla="*/ 2013702 h 6858000"/>
            <a:gd name="connsiteX344" fmla="*/ 9596022 w 12192000"/>
            <a:gd name="connsiteY344" fmla="*/ 2023367 h 6858000"/>
            <a:gd name="connsiteX345" fmla="*/ 9580582 w 12192000"/>
            <a:gd name="connsiteY345" fmla="*/ 2013763 h 6858000"/>
            <a:gd name="connsiteX346" fmla="*/ 9579070 w 12192000"/>
            <a:gd name="connsiteY346" fmla="*/ 2013815 h 6858000"/>
            <a:gd name="connsiteX347" fmla="*/ 9563397 w 12192000"/>
            <a:gd name="connsiteY347" fmla="*/ 2027272 h 6858000"/>
            <a:gd name="connsiteX348" fmla="*/ 9596022 w 12192000"/>
            <a:gd name="connsiteY348" fmla="*/ 2073802 h 6858000"/>
            <a:gd name="connsiteX349" fmla="*/ 9628618 w 12192000"/>
            <a:gd name="connsiteY349" fmla="*/ 2026511 h 6858000"/>
            <a:gd name="connsiteX350" fmla="*/ 9628618 w 12192000"/>
            <a:gd name="connsiteY350" fmla="*/ 2026508 h 6858000"/>
            <a:gd name="connsiteX351" fmla="*/ 9612858 w 12192000"/>
            <a:gd name="connsiteY351" fmla="*/ 2013815 h 6858000"/>
            <a:gd name="connsiteX352" fmla="*/ 9610823 w 12192000"/>
            <a:gd name="connsiteY352" fmla="*/ 2013702 h 6858000"/>
            <a:gd name="connsiteX353" fmla="*/ 9536675 w 12192000"/>
            <a:gd name="connsiteY353" fmla="*/ 2023821 h 6858000"/>
            <a:gd name="connsiteX354" fmla="*/ 9521874 w 12192000"/>
            <a:gd name="connsiteY354" fmla="*/ 2033486 h 6858000"/>
            <a:gd name="connsiteX355" fmla="*/ 9506434 w 12192000"/>
            <a:gd name="connsiteY355" fmla="*/ 2023882 h 6858000"/>
            <a:gd name="connsiteX356" fmla="*/ 9504922 w 12192000"/>
            <a:gd name="connsiteY356" fmla="*/ 2023934 h 6858000"/>
            <a:gd name="connsiteX357" fmla="*/ 9489249 w 12192000"/>
            <a:gd name="connsiteY357" fmla="*/ 2037391 h 6858000"/>
            <a:gd name="connsiteX358" fmla="*/ 9521874 w 12192000"/>
            <a:gd name="connsiteY358" fmla="*/ 2083921 h 6858000"/>
            <a:gd name="connsiteX359" fmla="*/ 9554470 w 12192000"/>
            <a:gd name="connsiteY359" fmla="*/ 2036630 h 6858000"/>
            <a:gd name="connsiteX360" fmla="*/ 9554470 w 12192000"/>
            <a:gd name="connsiteY360" fmla="*/ 2036627 h 6858000"/>
            <a:gd name="connsiteX361" fmla="*/ 9538710 w 12192000"/>
            <a:gd name="connsiteY361" fmla="*/ 2023934 h 6858000"/>
            <a:gd name="connsiteX362" fmla="*/ 9536675 w 12192000"/>
            <a:gd name="connsiteY362" fmla="*/ 2023821 h 6858000"/>
            <a:gd name="connsiteX363" fmla="*/ 9312198 w 12192000"/>
            <a:gd name="connsiteY363" fmla="*/ 1952348 h 6858000"/>
            <a:gd name="connsiteX364" fmla="*/ 9297397 w 12192000"/>
            <a:gd name="connsiteY364" fmla="*/ 1962013 h 6858000"/>
            <a:gd name="connsiteX365" fmla="*/ 9281957 w 12192000"/>
            <a:gd name="connsiteY365" fmla="*/ 1952409 h 6858000"/>
            <a:gd name="connsiteX366" fmla="*/ 9280445 w 12192000"/>
            <a:gd name="connsiteY366" fmla="*/ 1952461 h 6858000"/>
            <a:gd name="connsiteX367" fmla="*/ 9264772 w 12192000"/>
            <a:gd name="connsiteY367" fmla="*/ 1965918 h 6858000"/>
            <a:gd name="connsiteX368" fmla="*/ 9297397 w 12192000"/>
            <a:gd name="connsiteY368" fmla="*/ 2012448 h 6858000"/>
            <a:gd name="connsiteX369" fmla="*/ 9329993 w 12192000"/>
            <a:gd name="connsiteY369" fmla="*/ 1965157 h 6858000"/>
            <a:gd name="connsiteX370" fmla="*/ 9329993 w 12192000"/>
            <a:gd name="connsiteY370" fmla="*/ 1965154 h 6858000"/>
            <a:gd name="connsiteX371" fmla="*/ 9314233 w 12192000"/>
            <a:gd name="connsiteY371" fmla="*/ 1952461 h 6858000"/>
            <a:gd name="connsiteX372" fmla="*/ 9312198 w 12192000"/>
            <a:gd name="connsiteY372" fmla="*/ 1952348 h 6858000"/>
            <a:gd name="connsiteX373" fmla="*/ 9375877 w 12192000"/>
            <a:gd name="connsiteY373" fmla="*/ 2006229 h 6858000"/>
            <a:gd name="connsiteX374" fmla="*/ 9361076 w 12192000"/>
            <a:gd name="connsiteY374" fmla="*/ 2015894 h 6858000"/>
            <a:gd name="connsiteX375" fmla="*/ 9345636 w 12192000"/>
            <a:gd name="connsiteY375" fmla="*/ 2006290 h 6858000"/>
            <a:gd name="connsiteX376" fmla="*/ 9344124 w 12192000"/>
            <a:gd name="connsiteY376" fmla="*/ 2006342 h 6858000"/>
            <a:gd name="connsiteX377" fmla="*/ 9328451 w 12192000"/>
            <a:gd name="connsiteY377" fmla="*/ 2019799 h 6858000"/>
            <a:gd name="connsiteX378" fmla="*/ 9361076 w 12192000"/>
            <a:gd name="connsiteY378" fmla="*/ 2066329 h 6858000"/>
            <a:gd name="connsiteX379" fmla="*/ 9393672 w 12192000"/>
            <a:gd name="connsiteY379" fmla="*/ 2019038 h 6858000"/>
            <a:gd name="connsiteX380" fmla="*/ 9393672 w 12192000"/>
            <a:gd name="connsiteY380" fmla="*/ 2019035 h 6858000"/>
            <a:gd name="connsiteX381" fmla="*/ 9377912 w 12192000"/>
            <a:gd name="connsiteY381" fmla="*/ 2006342 h 6858000"/>
            <a:gd name="connsiteX382" fmla="*/ 9375877 w 12192000"/>
            <a:gd name="connsiteY382" fmla="*/ 2006229 h 6858000"/>
            <a:gd name="connsiteX383" fmla="*/ 9467471 w 12192000"/>
            <a:gd name="connsiteY383" fmla="*/ 2051822 h 6858000"/>
            <a:gd name="connsiteX384" fmla="*/ 9452670 w 12192000"/>
            <a:gd name="connsiteY384" fmla="*/ 2061487 h 6858000"/>
            <a:gd name="connsiteX385" fmla="*/ 9437230 w 12192000"/>
            <a:gd name="connsiteY385" fmla="*/ 2051883 h 6858000"/>
            <a:gd name="connsiteX386" fmla="*/ 9435718 w 12192000"/>
            <a:gd name="connsiteY386" fmla="*/ 2051935 h 6858000"/>
            <a:gd name="connsiteX387" fmla="*/ 9420045 w 12192000"/>
            <a:gd name="connsiteY387" fmla="*/ 2065392 h 6858000"/>
            <a:gd name="connsiteX388" fmla="*/ 9452670 w 12192000"/>
            <a:gd name="connsiteY388" fmla="*/ 2111922 h 6858000"/>
            <a:gd name="connsiteX389" fmla="*/ 9485266 w 12192000"/>
            <a:gd name="connsiteY389" fmla="*/ 2064631 h 6858000"/>
            <a:gd name="connsiteX390" fmla="*/ 9485266 w 12192000"/>
            <a:gd name="connsiteY390" fmla="*/ 2064628 h 6858000"/>
            <a:gd name="connsiteX391" fmla="*/ 9469506 w 12192000"/>
            <a:gd name="connsiteY391" fmla="*/ 2051935 h 6858000"/>
            <a:gd name="connsiteX392" fmla="*/ 9467471 w 12192000"/>
            <a:gd name="connsiteY392" fmla="*/ 2051822 h 6858000"/>
            <a:gd name="connsiteX393" fmla="*/ 9101386 w 12192000"/>
            <a:gd name="connsiteY393" fmla="*/ 1923358 h 6858000"/>
            <a:gd name="connsiteX394" fmla="*/ 9086585 w 12192000"/>
            <a:gd name="connsiteY394" fmla="*/ 1933023 h 6858000"/>
            <a:gd name="connsiteX395" fmla="*/ 9071145 w 12192000"/>
            <a:gd name="connsiteY395" fmla="*/ 1923419 h 6858000"/>
            <a:gd name="connsiteX396" fmla="*/ 9069633 w 12192000"/>
            <a:gd name="connsiteY396" fmla="*/ 1923471 h 6858000"/>
            <a:gd name="connsiteX397" fmla="*/ 9053960 w 12192000"/>
            <a:gd name="connsiteY397" fmla="*/ 1936928 h 6858000"/>
            <a:gd name="connsiteX398" fmla="*/ 9086585 w 12192000"/>
            <a:gd name="connsiteY398" fmla="*/ 1983458 h 6858000"/>
            <a:gd name="connsiteX399" fmla="*/ 9119181 w 12192000"/>
            <a:gd name="connsiteY399" fmla="*/ 1936167 h 6858000"/>
            <a:gd name="connsiteX400" fmla="*/ 9119181 w 12192000"/>
            <a:gd name="connsiteY400" fmla="*/ 1936164 h 6858000"/>
            <a:gd name="connsiteX401" fmla="*/ 9103421 w 12192000"/>
            <a:gd name="connsiteY401" fmla="*/ 1923471 h 6858000"/>
            <a:gd name="connsiteX402" fmla="*/ 9101386 w 12192000"/>
            <a:gd name="connsiteY402" fmla="*/ 1923358 h 6858000"/>
            <a:gd name="connsiteX403" fmla="*/ 9167392 w 12192000"/>
            <a:gd name="connsiteY403" fmla="*/ 1976250 h 6858000"/>
            <a:gd name="connsiteX404" fmla="*/ 9152591 w 12192000"/>
            <a:gd name="connsiteY404" fmla="*/ 1985915 h 6858000"/>
            <a:gd name="connsiteX405" fmla="*/ 9137151 w 12192000"/>
            <a:gd name="connsiteY405" fmla="*/ 1976311 h 6858000"/>
            <a:gd name="connsiteX406" fmla="*/ 9135639 w 12192000"/>
            <a:gd name="connsiteY406" fmla="*/ 1976360 h 6858000"/>
            <a:gd name="connsiteX407" fmla="*/ 9119966 w 12192000"/>
            <a:gd name="connsiteY407" fmla="*/ 1989820 h 6858000"/>
            <a:gd name="connsiteX408" fmla="*/ 9152591 w 12192000"/>
            <a:gd name="connsiteY408" fmla="*/ 2036350 h 6858000"/>
            <a:gd name="connsiteX409" fmla="*/ 9185187 w 12192000"/>
            <a:gd name="connsiteY409" fmla="*/ 1989059 h 6858000"/>
            <a:gd name="connsiteX410" fmla="*/ 9185187 w 12192000"/>
            <a:gd name="connsiteY410" fmla="*/ 1989056 h 6858000"/>
            <a:gd name="connsiteX411" fmla="*/ 9169427 w 12192000"/>
            <a:gd name="connsiteY411" fmla="*/ 1976363 h 6858000"/>
            <a:gd name="connsiteX412" fmla="*/ 9167392 w 12192000"/>
            <a:gd name="connsiteY412" fmla="*/ 1976250 h 6858000"/>
            <a:gd name="connsiteX413" fmla="*/ 9229617 w 12192000"/>
            <a:gd name="connsiteY413" fmla="*/ 2018616 h 6858000"/>
            <a:gd name="connsiteX414" fmla="*/ 9214817 w 12192000"/>
            <a:gd name="connsiteY414" fmla="*/ 2028281 h 6858000"/>
            <a:gd name="connsiteX415" fmla="*/ 9199377 w 12192000"/>
            <a:gd name="connsiteY415" fmla="*/ 2018677 h 6858000"/>
            <a:gd name="connsiteX416" fmla="*/ 9197865 w 12192000"/>
            <a:gd name="connsiteY416" fmla="*/ 2018729 h 6858000"/>
            <a:gd name="connsiteX417" fmla="*/ 9182192 w 12192000"/>
            <a:gd name="connsiteY417" fmla="*/ 2032186 h 6858000"/>
            <a:gd name="connsiteX418" fmla="*/ 9214817 w 12192000"/>
            <a:gd name="connsiteY418" fmla="*/ 2078716 h 6858000"/>
            <a:gd name="connsiteX419" fmla="*/ 9247413 w 12192000"/>
            <a:gd name="connsiteY419" fmla="*/ 2031425 h 6858000"/>
            <a:gd name="connsiteX420" fmla="*/ 9247413 w 12192000"/>
            <a:gd name="connsiteY420" fmla="*/ 2031422 h 6858000"/>
            <a:gd name="connsiteX421" fmla="*/ 9231652 w 12192000"/>
            <a:gd name="connsiteY421" fmla="*/ 2018729 h 6858000"/>
            <a:gd name="connsiteX422" fmla="*/ 9229617 w 12192000"/>
            <a:gd name="connsiteY422" fmla="*/ 2018616 h 6858000"/>
            <a:gd name="connsiteX423" fmla="*/ 9296787 w 12192000"/>
            <a:gd name="connsiteY423" fmla="*/ 2031148 h 6858000"/>
            <a:gd name="connsiteX424" fmla="*/ 9281986 w 12192000"/>
            <a:gd name="connsiteY424" fmla="*/ 2040813 h 6858000"/>
            <a:gd name="connsiteX425" fmla="*/ 9266546 w 12192000"/>
            <a:gd name="connsiteY425" fmla="*/ 2031209 h 6858000"/>
            <a:gd name="connsiteX426" fmla="*/ 9265034 w 12192000"/>
            <a:gd name="connsiteY426" fmla="*/ 2031261 h 6858000"/>
            <a:gd name="connsiteX427" fmla="*/ 9249361 w 12192000"/>
            <a:gd name="connsiteY427" fmla="*/ 2044718 h 6858000"/>
            <a:gd name="connsiteX428" fmla="*/ 9281986 w 12192000"/>
            <a:gd name="connsiteY428" fmla="*/ 2091248 h 6858000"/>
            <a:gd name="connsiteX429" fmla="*/ 9314582 w 12192000"/>
            <a:gd name="connsiteY429" fmla="*/ 2043957 h 6858000"/>
            <a:gd name="connsiteX430" fmla="*/ 9314582 w 12192000"/>
            <a:gd name="connsiteY430" fmla="*/ 2043954 h 6858000"/>
            <a:gd name="connsiteX431" fmla="*/ 9298822 w 12192000"/>
            <a:gd name="connsiteY431" fmla="*/ 2031261 h 6858000"/>
            <a:gd name="connsiteX432" fmla="*/ 9296787 w 12192000"/>
            <a:gd name="connsiteY432" fmla="*/ 2031148 h 6858000"/>
            <a:gd name="connsiteX433" fmla="*/ 9390997 w 12192000"/>
            <a:gd name="connsiteY433" fmla="*/ 2067757 h 6858000"/>
            <a:gd name="connsiteX434" fmla="*/ 9376197 w 12192000"/>
            <a:gd name="connsiteY434" fmla="*/ 2077422 h 6858000"/>
            <a:gd name="connsiteX435" fmla="*/ 9360757 w 12192000"/>
            <a:gd name="connsiteY435" fmla="*/ 2067818 h 6858000"/>
            <a:gd name="connsiteX436" fmla="*/ 9359245 w 12192000"/>
            <a:gd name="connsiteY436" fmla="*/ 2067870 h 6858000"/>
            <a:gd name="connsiteX437" fmla="*/ 9343572 w 12192000"/>
            <a:gd name="connsiteY437" fmla="*/ 2081327 h 6858000"/>
            <a:gd name="connsiteX438" fmla="*/ 9376197 w 12192000"/>
            <a:gd name="connsiteY438" fmla="*/ 2127857 h 6858000"/>
            <a:gd name="connsiteX439" fmla="*/ 9408793 w 12192000"/>
            <a:gd name="connsiteY439" fmla="*/ 2080566 h 6858000"/>
            <a:gd name="connsiteX440" fmla="*/ 9408793 w 12192000"/>
            <a:gd name="connsiteY440" fmla="*/ 2080563 h 6858000"/>
            <a:gd name="connsiteX441" fmla="*/ 9393032 w 12192000"/>
            <a:gd name="connsiteY441" fmla="*/ 2067870 h 6858000"/>
            <a:gd name="connsiteX442" fmla="*/ 9390997 w 12192000"/>
            <a:gd name="connsiteY442" fmla="*/ 2067757 h 6858000"/>
            <a:gd name="connsiteX443" fmla="*/ 9030436 w 12192000"/>
            <a:gd name="connsiteY443" fmla="*/ 1961857 h 6858000"/>
            <a:gd name="connsiteX444" fmla="*/ 9015636 w 12192000"/>
            <a:gd name="connsiteY444" fmla="*/ 1971522 h 6858000"/>
            <a:gd name="connsiteX445" fmla="*/ 9000196 w 12192000"/>
            <a:gd name="connsiteY445" fmla="*/ 1961918 h 6858000"/>
            <a:gd name="connsiteX446" fmla="*/ 8998684 w 12192000"/>
            <a:gd name="connsiteY446" fmla="*/ 1961970 h 6858000"/>
            <a:gd name="connsiteX447" fmla="*/ 8983011 w 12192000"/>
            <a:gd name="connsiteY447" fmla="*/ 1975427 h 6858000"/>
            <a:gd name="connsiteX448" fmla="*/ 9015636 w 12192000"/>
            <a:gd name="connsiteY448" fmla="*/ 2021957 h 6858000"/>
            <a:gd name="connsiteX449" fmla="*/ 9048232 w 12192000"/>
            <a:gd name="connsiteY449" fmla="*/ 1974666 h 6858000"/>
            <a:gd name="connsiteX450" fmla="*/ 9048232 w 12192000"/>
            <a:gd name="connsiteY450" fmla="*/ 1974663 h 6858000"/>
            <a:gd name="connsiteX451" fmla="*/ 9032471 w 12192000"/>
            <a:gd name="connsiteY451" fmla="*/ 1961970 h 6858000"/>
            <a:gd name="connsiteX452" fmla="*/ 9030436 w 12192000"/>
            <a:gd name="connsiteY452" fmla="*/ 1961857 h 6858000"/>
            <a:gd name="connsiteX453" fmla="*/ 9098768 w 12192000"/>
            <a:gd name="connsiteY453" fmla="*/ 2002361 h 6858000"/>
            <a:gd name="connsiteX454" fmla="*/ 9083968 w 12192000"/>
            <a:gd name="connsiteY454" fmla="*/ 2012026 h 6858000"/>
            <a:gd name="connsiteX455" fmla="*/ 9068528 w 12192000"/>
            <a:gd name="connsiteY455" fmla="*/ 2002422 h 6858000"/>
            <a:gd name="connsiteX456" fmla="*/ 9067016 w 12192000"/>
            <a:gd name="connsiteY456" fmla="*/ 2002474 h 6858000"/>
            <a:gd name="connsiteX457" fmla="*/ 9051343 w 12192000"/>
            <a:gd name="connsiteY457" fmla="*/ 2015931 h 6858000"/>
            <a:gd name="connsiteX458" fmla="*/ 9083968 w 12192000"/>
            <a:gd name="connsiteY458" fmla="*/ 2062461 h 6858000"/>
            <a:gd name="connsiteX459" fmla="*/ 9116564 w 12192000"/>
            <a:gd name="connsiteY459" fmla="*/ 2015170 h 6858000"/>
            <a:gd name="connsiteX460" fmla="*/ 9116564 w 12192000"/>
            <a:gd name="connsiteY460" fmla="*/ 2015167 h 6858000"/>
            <a:gd name="connsiteX461" fmla="*/ 9100803 w 12192000"/>
            <a:gd name="connsiteY461" fmla="*/ 2002474 h 6858000"/>
            <a:gd name="connsiteX462" fmla="*/ 9098768 w 12192000"/>
            <a:gd name="connsiteY462" fmla="*/ 2002361 h 6858000"/>
            <a:gd name="connsiteX463" fmla="*/ 9157505 w 12192000"/>
            <a:gd name="connsiteY463" fmla="*/ 2051299 h 6858000"/>
            <a:gd name="connsiteX464" fmla="*/ 9142705 w 12192000"/>
            <a:gd name="connsiteY464" fmla="*/ 2060964 h 6858000"/>
            <a:gd name="connsiteX465" fmla="*/ 9127265 w 12192000"/>
            <a:gd name="connsiteY465" fmla="*/ 2051360 h 6858000"/>
            <a:gd name="connsiteX466" fmla="*/ 9125753 w 12192000"/>
            <a:gd name="connsiteY466" fmla="*/ 2051412 h 6858000"/>
            <a:gd name="connsiteX467" fmla="*/ 9110080 w 12192000"/>
            <a:gd name="connsiteY467" fmla="*/ 2064869 h 6858000"/>
            <a:gd name="connsiteX468" fmla="*/ 9142705 w 12192000"/>
            <a:gd name="connsiteY468" fmla="*/ 2111399 h 6858000"/>
            <a:gd name="connsiteX469" fmla="*/ 9175301 w 12192000"/>
            <a:gd name="connsiteY469" fmla="*/ 2064108 h 6858000"/>
            <a:gd name="connsiteX470" fmla="*/ 9175301 w 12192000"/>
            <a:gd name="connsiteY470" fmla="*/ 2064105 h 6858000"/>
            <a:gd name="connsiteX471" fmla="*/ 9159541 w 12192000"/>
            <a:gd name="connsiteY471" fmla="*/ 2051412 h 6858000"/>
            <a:gd name="connsiteX472" fmla="*/ 9157505 w 12192000"/>
            <a:gd name="connsiteY472" fmla="*/ 2051299 h 6858000"/>
            <a:gd name="connsiteX473" fmla="*/ 8573340 w 12192000"/>
            <a:gd name="connsiteY473" fmla="*/ 1885586 h 6858000"/>
            <a:gd name="connsiteX474" fmla="*/ 8558539 w 12192000"/>
            <a:gd name="connsiteY474" fmla="*/ 1895251 h 6858000"/>
            <a:gd name="connsiteX475" fmla="*/ 8543099 w 12192000"/>
            <a:gd name="connsiteY475" fmla="*/ 1885647 h 6858000"/>
            <a:gd name="connsiteX476" fmla="*/ 8541587 w 12192000"/>
            <a:gd name="connsiteY476" fmla="*/ 1885697 h 6858000"/>
            <a:gd name="connsiteX477" fmla="*/ 8525914 w 12192000"/>
            <a:gd name="connsiteY477" fmla="*/ 1899156 h 6858000"/>
            <a:gd name="connsiteX478" fmla="*/ 8558539 w 12192000"/>
            <a:gd name="connsiteY478" fmla="*/ 1945686 h 6858000"/>
            <a:gd name="connsiteX479" fmla="*/ 8591135 w 12192000"/>
            <a:gd name="connsiteY479" fmla="*/ 1898395 h 6858000"/>
            <a:gd name="connsiteX480" fmla="*/ 8591135 w 12192000"/>
            <a:gd name="connsiteY480" fmla="*/ 1898392 h 6858000"/>
            <a:gd name="connsiteX481" fmla="*/ 8575375 w 12192000"/>
            <a:gd name="connsiteY481" fmla="*/ 1885699 h 6858000"/>
            <a:gd name="connsiteX482" fmla="*/ 8573340 w 12192000"/>
            <a:gd name="connsiteY482" fmla="*/ 1885586 h 6858000"/>
            <a:gd name="connsiteX483" fmla="*/ 8848413 w 12192000"/>
            <a:gd name="connsiteY483" fmla="*/ 1892245 h 6858000"/>
            <a:gd name="connsiteX484" fmla="*/ 8833612 w 12192000"/>
            <a:gd name="connsiteY484" fmla="*/ 1901910 h 6858000"/>
            <a:gd name="connsiteX485" fmla="*/ 8818172 w 12192000"/>
            <a:gd name="connsiteY485" fmla="*/ 1892306 h 6858000"/>
            <a:gd name="connsiteX486" fmla="*/ 8816660 w 12192000"/>
            <a:gd name="connsiteY486" fmla="*/ 1892358 h 6858000"/>
            <a:gd name="connsiteX487" fmla="*/ 8800987 w 12192000"/>
            <a:gd name="connsiteY487" fmla="*/ 1905815 h 6858000"/>
            <a:gd name="connsiteX488" fmla="*/ 8833612 w 12192000"/>
            <a:gd name="connsiteY488" fmla="*/ 1952345 h 6858000"/>
            <a:gd name="connsiteX489" fmla="*/ 8866208 w 12192000"/>
            <a:gd name="connsiteY489" fmla="*/ 1905054 h 6858000"/>
            <a:gd name="connsiteX490" fmla="*/ 8866208 w 12192000"/>
            <a:gd name="connsiteY490" fmla="*/ 1905051 h 6858000"/>
            <a:gd name="connsiteX491" fmla="*/ 8850448 w 12192000"/>
            <a:gd name="connsiteY491" fmla="*/ 1892358 h 6858000"/>
            <a:gd name="connsiteX492" fmla="*/ 8848413 w 12192000"/>
            <a:gd name="connsiteY492" fmla="*/ 1892245 h 6858000"/>
            <a:gd name="connsiteX493" fmla="*/ 8907149 w 12192000"/>
            <a:gd name="connsiteY493" fmla="*/ 1948161 h 6858000"/>
            <a:gd name="connsiteX494" fmla="*/ 8892348 w 12192000"/>
            <a:gd name="connsiteY494" fmla="*/ 1957826 h 6858000"/>
            <a:gd name="connsiteX495" fmla="*/ 8876908 w 12192000"/>
            <a:gd name="connsiteY495" fmla="*/ 1948222 h 6858000"/>
            <a:gd name="connsiteX496" fmla="*/ 8875396 w 12192000"/>
            <a:gd name="connsiteY496" fmla="*/ 1948274 h 6858000"/>
            <a:gd name="connsiteX497" fmla="*/ 8859723 w 12192000"/>
            <a:gd name="connsiteY497" fmla="*/ 1961731 h 6858000"/>
            <a:gd name="connsiteX498" fmla="*/ 8892348 w 12192000"/>
            <a:gd name="connsiteY498" fmla="*/ 2008261 h 6858000"/>
            <a:gd name="connsiteX499" fmla="*/ 8924944 w 12192000"/>
            <a:gd name="connsiteY499" fmla="*/ 1960970 h 6858000"/>
            <a:gd name="connsiteX500" fmla="*/ 8924944 w 12192000"/>
            <a:gd name="connsiteY500" fmla="*/ 1960967 h 6858000"/>
            <a:gd name="connsiteX501" fmla="*/ 8909184 w 12192000"/>
            <a:gd name="connsiteY501" fmla="*/ 1948274 h 6858000"/>
            <a:gd name="connsiteX502" fmla="*/ 8907149 w 12192000"/>
            <a:gd name="connsiteY502" fmla="*/ 1948161 h 6858000"/>
            <a:gd name="connsiteX503" fmla="*/ 8963558 w 12192000"/>
            <a:gd name="connsiteY503" fmla="*/ 2001024 h 6858000"/>
            <a:gd name="connsiteX504" fmla="*/ 8948758 w 12192000"/>
            <a:gd name="connsiteY504" fmla="*/ 2010689 h 6858000"/>
            <a:gd name="connsiteX505" fmla="*/ 8933318 w 12192000"/>
            <a:gd name="connsiteY505" fmla="*/ 2001085 h 6858000"/>
            <a:gd name="connsiteX506" fmla="*/ 8931806 w 12192000"/>
            <a:gd name="connsiteY506" fmla="*/ 2001137 h 6858000"/>
            <a:gd name="connsiteX507" fmla="*/ 8916133 w 12192000"/>
            <a:gd name="connsiteY507" fmla="*/ 2014594 h 6858000"/>
            <a:gd name="connsiteX508" fmla="*/ 8948758 w 12192000"/>
            <a:gd name="connsiteY508" fmla="*/ 2061124 h 6858000"/>
            <a:gd name="connsiteX509" fmla="*/ 8981354 w 12192000"/>
            <a:gd name="connsiteY509" fmla="*/ 2013833 h 6858000"/>
            <a:gd name="connsiteX510" fmla="*/ 8981354 w 12192000"/>
            <a:gd name="connsiteY510" fmla="*/ 2013830 h 6858000"/>
            <a:gd name="connsiteX511" fmla="*/ 8965593 w 12192000"/>
            <a:gd name="connsiteY511" fmla="*/ 2001137 h 6858000"/>
            <a:gd name="connsiteX512" fmla="*/ 8963558 w 12192000"/>
            <a:gd name="connsiteY512" fmla="*/ 2001024 h 6858000"/>
            <a:gd name="connsiteX513" fmla="*/ 9035671 w 12192000"/>
            <a:gd name="connsiteY513" fmla="*/ 2033649 h 6858000"/>
            <a:gd name="connsiteX514" fmla="*/ 9020870 w 12192000"/>
            <a:gd name="connsiteY514" fmla="*/ 2043314 h 6858000"/>
            <a:gd name="connsiteX515" fmla="*/ 9005430 w 12192000"/>
            <a:gd name="connsiteY515" fmla="*/ 2033710 h 6858000"/>
            <a:gd name="connsiteX516" fmla="*/ 9003918 w 12192000"/>
            <a:gd name="connsiteY516" fmla="*/ 2033762 h 6858000"/>
            <a:gd name="connsiteX517" fmla="*/ 8988245 w 12192000"/>
            <a:gd name="connsiteY517" fmla="*/ 2047219 h 6858000"/>
            <a:gd name="connsiteX518" fmla="*/ 9020870 w 12192000"/>
            <a:gd name="connsiteY518" fmla="*/ 2093749 h 6858000"/>
            <a:gd name="connsiteX519" fmla="*/ 9053466 w 12192000"/>
            <a:gd name="connsiteY519" fmla="*/ 2046458 h 6858000"/>
            <a:gd name="connsiteX520" fmla="*/ 9053466 w 12192000"/>
            <a:gd name="connsiteY520" fmla="*/ 2046455 h 6858000"/>
            <a:gd name="connsiteX521" fmla="*/ 9037706 w 12192000"/>
            <a:gd name="connsiteY521" fmla="*/ 2033762 h 6858000"/>
            <a:gd name="connsiteX522" fmla="*/ 9035671 w 12192000"/>
            <a:gd name="connsiteY522" fmla="*/ 2033649 h 6858000"/>
            <a:gd name="connsiteX523" fmla="*/ 9091499 w 12192000"/>
            <a:gd name="connsiteY523" fmla="*/ 2084244 h 6858000"/>
            <a:gd name="connsiteX524" fmla="*/ 9076699 w 12192000"/>
            <a:gd name="connsiteY524" fmla="*/ 2093909 h 6858000"/>
            <a:gd name="connsiteX525" fmla="*/ 9061259 w 12192000"/>
            <a:gd name="connsiteY525" fmla="*/ 2084305 h 6858000"/>
            <a:gd name="connsiteX526" fmla="*/ 9059747 w 12192000"/>
            <a:gd name="connsiteY526" fmla="*/ 2084354 h 6858000"/>
            <a:gd name="connsiteX527" fmla="*/ 9044074 w 12192000"/>
            <a:gd name="connsiteY527" fmla="*/ 2097814 h 6858000"/>
            <a:gd name="connsiteX528" fmla="*/ 9076699 w 12192000"/>
            <a:gd name="connsiteY528" fmla="*/ 2144344 h 6858000"/>
            <a:gd name="connsiteX529" fmla="*/ 9109295 w 12192000"/>
            <a:gd name="connsiteY529" fmla="*/ 2097053 h 6858000"/>
            <a:gd name="connsiteX530" fmla="*/ 9109295 w 12192000"/>
            <a:gd name="connsiteY530" fmla="*/ 2097050 h 6858000"/>
            <a:gd name="connsiteX531" fmla="*/ 9093534 w 12192000"/>
            <a:gd name="connsiteY531" fmla="*/ 2084357 h 6858000"/>
            <a:gd name="connsiteX532" fmla="*/ 9091499 w 12192000"/>
            <a:gd name="connsiteY532" fmla="*/ 2084244 h 6858000"/>
            <a:gd name="connsiteX533" fmla="*/ 9292715 w 12192000"/>
            <a:gd name="connsiteY533" fmla="*/ 2142893 h 6858000"/>
            <a:gd name="connsiteX534" fmla="*/ 9277915 w 12192000"/>
            <a:gd name="connsiteY534" fmla="*/ 2152558 h 6858000"/>
            <a:gd name="connsiteX535" fmla="*/ 9262475 w 12192000"/>
            <a:gd name="connsiteY535" fmla="*/ 2142954 h 6858000"/>
            <a:gd name="connsiteX536" fmla="*/ 9260963 w 12192000"/>
            <a:gd name="connsiteY536" fmla="*/ 2143006 h 6858000"/>
            <a:gd name="connsiteX537" fmla="*/ 9245290 w 12192000"/>
            <a:gd name="connsiteY537" fmla="*/ 2156463 h 6858000"/>
            <a:gd name="connsiteX538" fmla="*/ 9277915 w 12192000"/>
            <a:gd name="connsiteY538" fmla="*/ 2202993 h 6858000"/>
            <a:gd name="connsiteX539" fmla="*/ 9310511 w 12192000"/>
            <a:gd name="connsiteY539" fmla="*/ 2155702 h 6858000"/>
            <a:gd name="connsiteX540" fmla="*/ 9310511 w 12192000"/>
            <a:gd name="connsiteY540" fmla="*/ 2155699 h 6858000"/>
            <a:gd name="connsiteX541" fmla="*/ 9294751 w 12192000"/>
            <a:gd name="connsiteY541" fmla="*/ 2143006 h 6858000"/>
            <a:gd name="connsiteX542" fmla="*/ 9292715 w 12192000"/>
            <a:gd name="connsiteY542" fmla="*/ 2142893 h 6858000"/>
            <a:gd name="connsiteX543" fmla="*/ 8707968 w 12192000"/>
            <a:gd name="connsiteY543" fmla="*/ 1908936 h 6858000"/>
            <a:gd name="connsiteX544" fmla="*/ 8693167 w 12192000"/>
            <a:gd name="connsiteY544" fmla="*/ 1918601 h 6858000"/>
            <a:gd name="connsiteX545" fmla="*/ 8677727 w 12192000"/>
            <a:gd name="connsiteY545" fmla="*/ 1908997 h 6858000"/>
            <a:gd name="connsiteX546" fmla="*/ 8676215 w 12192000"/>
            <a:gd name="connsiteY546" fmla="*/ 1909049 h 6858000"/>
            <a:gd name="connsiteX547" fmla="*/ 8660542 w 12192000"/>
            <a:gd name="connsiteY547" fmla="*/ 1922506 h 6858000"/>
            <a:gd name="connsiteX548" fmla="*/ 8693167 w 12192000"/>
            <a:gd name="connsiteY548" fmla="*/ 1969036 h 6858000"/>
            <a:gd name="connsiteX549" fmla="*/ 8725763 w 12192000"/>
            <a:gd name="connsiteY549" fmla="*/ 1921745 h 6858000"/>
            <a:gd name="connsiteX550" fmla="*/ 8725763 w 12192000"/>
            <a:gd name="connsiteY550" fmla="*/ 1921742 h 6858000"/>
            <a:gd name="connsiteX551" fmla="*/ 8710003 w 12192000"/>
            <a:gd name="connsiteY551" fmla="*/ 1909049 h 6858000"/>
            <a:gd name="connsiteX552" fmla="*/ 8707968 w 12192000"/>
            <a:gd name="connsiteY552" fmla="*/ 1908936 h 6858000"/>
            <a:gd name="connsiteX553" fmla="*/ 8777463 w 12192000"/>
            <a:gd name="connsiteY553" fmla="*/ 1909139 h 6858000"/>
            <a:gd name="connsiteX554" fmla="*/ 8762663 w 12192000"/>
            <a:gd name="connsiteY554" fmla="*/ 1918804 h 6858000"/>
            <a:gd name="connsiteX555" fmla="*/ 8747223 w 12192000"/>
            <a:gd name="connsiteY555" fmla="*/ 1909200 h 6858000"/>
            <a:gd name="connsiteX556" fmla="*/ 8745711 w 12192000"/>
            <a:gd name="connsiteY556" fmla="*/ 1909252 h 6858000"/>
            <a:gd name="connsiteX557" fmla="*/ 8730038 w 12192000"/>
            <a:gd name="connsiteY557" fmla="*/ 1922709 h 6858000"/>
            <a:gd name="connsiteX558" fmla="*/ 8762663 w 12192000"/>
            <a:gd name="connsiteY558" fmla="*/ 1969239 h 6858000"/>
            <a:gd name="connsiteX559" fmla="*/ 8795259 w 12192000"/>
            <a:gd name="connsiteY559" fmla="*/ 1921948 h 6858000"/>
            <a:gd name="connsiteX560" fmla="*/ 8795259 w 12192000"/>
            <a:gd name="connsiteY560" fmla="*/ 1921945 h 6858000"/>
            <a:gd name="connsiteX561" fmla="*/ 8779498 w 12192000"/>
            <a:gd name="connsiteY561" fmla="*/ 1909252 h 6858000"/>
            <a:gd name="connsiteX562" fmla="*/ 8777463 w 12192000"/>
            <a:gd name="connsiteY562" fmla="*/ 1909139 h 6858000"/>
            <a:gd name="connsiteX563" fmla="*/ 8829802 w 12192000"/>
            <a:gd name="connsiteY563" fmla="*/ 1963747 h 6858000"/>
            <a:gd name="connsiteX564" fmla="*/ 8815002 w 12192000"/>
            <a:gd name="connsiteY564" fmla="*/ 1973412 h 6858000"/>
            <a:gd name="connsiteX565" fmla="*/ 8799562 w 12192000"/>
            <a:gd name="connsiteY565" fmla="*/ 1963808 h 6858000"/>
            <a:gd name="connsiteX566" fmla="*/ 8798050 w 12192000"/>
            <a:gd name="connsiteY566" fmla="*/ 1963860 h 6858000"/>
            <a:gd name="connsiteX567" fmla="*/ 8782377 w 12192000"/>
            <a:gd name="connsiteY567" fmla="*/ 1977317 h 6858000"/>
            <a:gd name="connsiteX568" fmla="*/ 8815002 w 12192000"/>
            <a:gd name="connsiteY568" fmla="*/ 2023847 h 6858000"/>
            <a:gd name="connsiteX569" fmla="*/ 8847598 w 12192000"/>
            <a:gd name="connsiteY569" fmla="*/ 1976556 h 6858000"/>
            <a:gd name="connsiteX570" fmla="*/ 8847598 w 12192000"/>
            <a:gd name="connsiteY570" fmla="*/ 1976553 h 6858000"/>
            <a:gd name="connsiteX571" fmla="*/ 8831837 w 12192000"/>
            <a:gd name="connsiteY571" fmla="*/ 1963860 h 6858000"/>
            <a:gd name="connsiteX572" fmla="*/ 8829802 w 12192000"/>
            <a:gd name="connsiteY572" fmla="*/ 1963747 h 6858000"/>
            <a:gd name="connsiteX573" fmla="*/ 8887085 w 12192000"/>
            <a:gd name="connsiteY573" fmla="*/ 2020041 h 6858000"/>
            <a:gd name="connsiteX574" fmla="*/ 8872285 w 12192000"/>
            <a:gd name="connsiteY574" fmla="*/ 2029706 h 6858000"/>
            <a:gd name="connsiteX575" fmla="*/ 8856845 w 12192000"/>
            <a:gd name="connsiteY575" fmla="*/ 2020102 h 6858000"/>
            <a:gd name="connsiteX576" fmla="*/ 8855333 w 12192000"/>
            <a:gd name="connsiteY576" fmla="*/ 2020151 h 6858000"/>
            <a:gd name="connsiteX577" fmla="*/ 8839660 w 12192000"/>
            <a:gd name="connsiteY577" fmla="*/ 2033611 h 6858000"/>
            <a:gd name="connsiteX578" fmla="*/ 8872285 w 12192000"/>
            <a:gd name="connsiteY578" fmla="*/ 2080141 h 6858000"/>
            <a:gd name="connsiteX579" fmla="*/ 8904881 w 12192000"/>
            <a:gd name="connsiteY579" fmla="*/ 2032850 h 6858000"/>
            <a:gd name="connsiteX580" fmla="*/ 8904881 w 12192000"/>
            <a:gd name="connsiteY580" fmla="*/ 2032847 h 6858000"/>
            <a:gd name="connsiteX581" fmla="*/ 8889121 w 12192000"/>
            <a:gd name="connsiteY581" fmla="*/ 2020154 h 6858000"/>
            <a:gd name="connsiteX582" fmla="*/ 8887085 w 12192000"/>
            <a:gd name="connsiteY582" fmla="*/ 2020041 h 6858000"/>
            <a:gd name="connsiteX583" fmla="*/ 8920234 w 12192000"/>
            <a:gd name="connsiteY583" fmla="*/ 2078864 h 6858000"/>
            <a:gd name="connsiteX584" fmla="*/ 8905433 w 12192000"/>
            <a:gd name="connsiteY584" fmla="*/ 2088529 h 6858000"/>
            <a:gd name="connsiteX585" fmla="*/ 8889993 w 12192000"/>
            <a:gd name="connsiteY585" fmla="*/ 2078925 h 6858000"/>
            <a:gd name="connsiteX586" fmla="*/ 8888481 w 12192000"/>
            <a:gd name="connsiteY586" fmla="*/ 2078977 h 6858000"/>
            <a:gd name="connsiteX587" fmla="*/ 8872808 w 12192000"/>
            <a:gd name="connsiteY587" fmla="*/ 2092434 h 6858000"/>
            <a:gd name="connsiteX588" fmla="*/ 8905433 w 12192000"/>
            <a:gd name="connsiteY588" fmla="*/ 2138964 h 6858000"/>
            <a:gd name="connsiteX589" fmla="*/ 8938029 w 12192000"/>
            <a:gd name="connsiteY589" fmla="*/ 2091673 h 6858000"/>
            <a:gd name="connsiteX590" fmla="*/ 8938029 w 12192000"/>
            <a:gd name="connsiteY590" fmla="*/ 2091670 h 6858000"/>
            <a:gd name="connsiteX591" fmla="*/ 8922269 w 12192000"/>
            <a:gd name="connsiteY591" fmla="*/ 2078977 h 6858000"/>
            <a:gd name="connsiteX592" fmla="*/ 8920234 w 12192000"/>
            <a:gd name="connsiteY592" fmla="*/ 2078864 h 6858000"/>
            <a:gd name="connsiteX593" fmla="*/ 8994671 w 12192000"/>
            <a:gd name="connsiteY593" fmla="*/ 2081219 h 6858000"/>
            <a:gd name="connsiteX594" fmla="*/ 8979871 w 12192000"/>
            <a:gd name="connsiteY594" fmla="*/ 2090884 h 6858000"/>
            <a:gd name="connsiteX595" fmla="*/ 8964431 w 12192000"/>
            <a:gd name="connsiteY595" fmla="*/ 2081280 h 6858000"/>
            <a:gd name="connsiteX596" fmla="*/ 8962919 w 12192000"/>
            <a:gd name="connsiteY596" fmla="*/ 2081332 h 6858000"/>
            <a:gd name="connsiteX597" fmla="*/ 8947246 w 12192000"/>
            <a:gd name="connsiteY597" fmla="*/ 2094789 h 6858000"/>
            <a:gd name="connsiteX598" fmla="*/ 8979871 w 12192000"/>
            <a:gd name="connsiteY598" fmla="*/ 2141319 h 6858000"/>
            <a:gd name="connsiteX599" fmla="*/ 9012467 w 12192000"/>
            <a:gd name="connsiteY599" fmla="*/ 2094028 h 6858000"/>
            <a:gd name="connsiteX600" fmla="*/ 9012467 w 12192000"/>
            <a:gd name="connsiteY600" fmla="*/ 2094025 h 6858000"/>
            <a:gd name="connsiteX601" fmla="*/ 8996707 w 12192000"/>
            <a:gd name="connsiteY601" fmla="*/ 2081332 h 6858000"/>
            <a:gd name="connsiteX602" fmla="*/ 8994671 w 12192000"/>
            <a:gd name="connsiteY602" fmla="*/ 2081219 h 6858000"/>
            <a:gd name="connsiteX603" fmla="*/ 8636729 w 12192000"/>
            <a:gd name="connsiteY603" fmla="*/ 1917484 h 6858000"/>
            <a:gd name="connsiteX604" fmla="*/ 8621928 w 12192000"/>
            <a:gd name="connsiteY604" fmla="*/ 1927149 h 6858000"/>
            <a:gd name="connsiteX605" fmla="*/ 8606488 w 12192000"/>
            <a:gd name="connsiteY605" fmla="*/ 1917545 h 6858000"/>
            <a:gd name="connsiteX606" fmla="*/ 8604976 w 12192000"/>
            <a:gd name="connsiteY606" fmla="*/ 1917597 h 6858000"/>
            <a:gd name="connsiteX607" fmla="*/ 8589303 w 12192000"/>
            <a:gd name="connsiteY607" fmla="*/ 1931054 h 6858000"/>
            <a:gd name="connsiteX608" fmla="*/ 8621928 w 12192000"/>
            <a:gd name="connsiteY608" fmla="*/ 1977584 h 6858000"/>
            <a:gd name="connsiteX609" fmla="*/ 8654524 w 12192000"/>
            <a:gd name="connsiteY609" fmla="*/ 1930293 h 6858000"/>
            <a:gd name="connsiteX610" fmla="*/ 8654524 w 12192000"/>
            <a:gd name="connsiteY610" fmla="*/ 1930290 h 6858000"/>
            <a:gd name="connsiteX611" fmla="*/ 8638764 w 12192000"/>
            <a:gd name="connsiteY611" fmla="*/ 1917597 h 6858000"/>
            <a:gd name="connsiteX612" fmla="*/ 8636729 w 12192000"/>
            <a:gd name="connsiteY612" fmla="*/ 1917484 h 6858000"/>
            <a:gd name="connsiteX613" fmla="*/ 8300012 w 12192000"/>
            <a:gd name="connsiteY613" fmla="*/ 1863546 h 6858000"/>
            <a:gd name="connsiteX614" fmla="*/ 8285211 w 12192000"/>
            <a:gd name="connsiteY614" fmla="*/ 1873211 h 6858000"/>
            <a:gd name="connsiteX615" fmla="*/ 8269771 w 12192000"/>
            <a:gd name="connsiteY615" fmla="*/ 1863607 h 6858000"/>
            <a:gd name="connsiteX616" fmla="*/ 8268259 w 12192000"/>
            <a:gd name="connsiteY616" fmla="*/ 1863657 h 6858000"/>
            <a:gd name="connsiteX617" fmla="*/ 8252586 w 12192000"/>
            <a:gd name="connsiteY617" fmla="*/ 1877116 h 6858000"/>
            <a:gd name="connsiteX618" fmla="*/ 8285211 w 12192000"/>
            <a:gd name="connsiteY618" fmla="*/ 1923646 h 6858000"/>
            <a:gd name="connsiteX619" fmla="*/ 8317807 w 12192000"/>
            <a:gd name="connsiteY619" fmla="*/ 1876355 h 6858000"/>
            <a:gd name="connsiteX620" fmla="*/ 8317807 w 12192000"/>
            <a:gd name="connsiteY620" fmla="*/ 1876352 h 6858000"/>
            <a:gd name="connsiteX621" fmla="*/ 8302047 w 12192000"/>
            <a:gd name="connsiteY621" fmla="*/ 1863659 h 6858000"/>
            <a:gd name="connsiteX622" fmla="*/ 8300012 w 12192000"/>
            <a:gd name="connsiteY622" fmla="*/ 1863546 h 6858000"/>
            <a:gd name="connsiteX623" fmla="*/ 8370089 w 12192000"/>
            <a:gd name="connsiteY623" fmla="*/ 1867500 h 6858000"/>
            <a:gd name="connsiteX624" fmla="*/ 8355288 w 12192000"/>
            <a:gd name="connsiteY624" fmla="*/ 1877165 h 6858000"/>
            <a:gd name="connsiteX625" fmla="*/ 8339848 w 12192000"/>
            <a:gd name="connsiteY625" fmla="*/ 1867561 h 6858000"/>
            <a:gd name="connsiteX626" fmla="*/ 8338336 w 12192000"/>
            <a:gd name="connsiteY626" fmla="*/ 1867613 h 6858000"/>
            <a:gd name="connsiteX627" fmla="*/ 8322663 w 12192000"/>
            <a:gd name="connsiteY627" fmla="*/ 1881070 h 6858000"/>
            <a:gd name="connsiteX628" fmla="*/ 8355288 w 12192000"/>
            <a:gd name="connsiteY628" fmla="*/ 1927600 h 6858000"/>
            <a:gd name="connsiteX629" fmla="*/ 8387884 w 12192000"/>
            <a:gd name="connsiteY629" fmla="*/ 1880309 h 6858000"/>
            <a:gd name="connsiteX630" fmla="*/ 8387884 w 12192000"/>
            <a:gd name="connsiteY630" fmla="*/ 1880306 h 6858000"/>
            <a:gd name="connsiteX631" fmla="*/ 8372124 w 12192000"/>
            <a:gd name="connsiteY631" fmla="*/ 1867613 h 6858000"/>
            <a:gd name="connsiteX632" fmla="*/ 8370089 w 12192000"/>
            <a:gd name="connsiteY632" fmla="*/ 1867500 h 6858000"/>
            <a:gd name="connsiteX633" fmla="*/ 8445980 w 12192000"/>
            <a:gd name="connsiteY633" fmla="*/ 1876020 h 6858000"/>
            <a:gd name="connsiteX634" fmla="*/ 8431180 w 12192000"/>
            <a:gd name="connsiteY634" fmla="*/ 1885685 h 6858000"/>
            <a:gd name="connsiteX635" fmla="*/ 8415740 w 12192000"/>
            <a:gd name="connsiteY635" fmla="*/ 1876081 h 6858000"/>
            <a:gd name="connsiteX636" fmla="*/ 8414228 w 12192000"/>
            <a:gd name="connsiteY636" fmla="*/ 1876133 h 6858000"/>
            <a:gd name="connsiteX637" fmla="*/ 8398555 w 12192000"/>
            <a:gd name="connsiteY637" fmla="*/ 1889590 h 6858000"/>
            <a:gd name="connsiteX638" fmla="*/ 8431180 w 12192000"/>
            <a:gd name="connsiteY638" fmla="*/ 1936120 h 6858000"/>
            <a:gd name="connsiteX639" fmla="*/ 8463776 w 12192000"/>
            <a:gd name="connsiteY639" fmla="*/ 1888829 h 6858000"/>
            <a:gd name="connsiteX640" fmla="*/ 8463776 w 12192000"/>
            <a:gd name="connsiteY640" fmla="*/ 1888826 h 6858000"/>
            <a:gd name="connsiteX641" fmla="*/ 8448015 w 12192000"/>
            <a:gd name="connsiteY641" fmla="*/ 1876133 h 6858000"/>
            <a:gd name="connsiteX642" fmla="*/ 8445980 w 12192000"/>
            <a:gd name="connsiteY642" fmla="*/ 1876020 h 6858000"/>
            <a:gd name="connsiteX643" fmla="*/ 8155788 w 12192000"/>
            <a:gd name="connsiteY643" fmla="*/ 1874915 h 6858000"/>
            <a:gd name="connsiteX644" fmla="*/ 8140987 w 12192000"/>
            <a:gd name="connsiteY644" fmla="*/ 1884580 h 6858000"/>
            <a:gd name="connsiteX645" fmla="*/ 8125547 w 12192000"/>
            <a:gd name="connsiteY645" fmla="*/ 1874976 h 6858000"/>
            <a:gd name="connsiteX646" fmla="*/ 8124035 w 12192000"/>
            <a:gd name="connsiteY646" fmla="*/ 1875028 h 6858000"/>
            <a:gd name="connsiteX647" fmla="*/ 8108362 w 12192000"/>
            <a:gd name="connsiteY647" fmla="*/ 1888485 h 6858000"/>
            <a:gd name="connsiteX648" fmla="*/ 8140987 w 12192000"/>
            <a:gd name="connsiteY648" fmla="*/ 1935015 h 6858000"/>
            <a:gd name="connsiteX649" fmla="*/ 8173583 w 12192000"/>
            <a:gd name="connsiteY649" fmla="*/ 1887724 h 6858000"/>
            <a:gd name="connsiteX650" fmla="*/ 8173583 w 12192000"/>
            <a:gd name="connsiteY650" fmla="*/ 1887721 h 6858000"/>
            <a:gd name="connsiteX651" fmla="*/ 8157823 w 12192000"/>
            <a:gd name="connsiteY651" fmla="*/ 1875028 h 6858000"/>
            <a:gd name="connsiteX652" fmla="*/ 8155788 w 12192000"/>
            <a:gd name="connsiteY652" fmla="*/ 1874915 h 6858000"/>
            <a:gd name="connsiteX653" fmla="*/ 8230517 w 12192000"/>
            <a:gd name="connsiteY653" fmla="*/ 1920218 h 6858000"/>
            <a:gd name="connsiteX654" fmla="*/ 8215716 w 12192000"/>
            <a:gd name="connsiteY654" fmla="*/ 1929883 h 6858000"/>
            <a:gd name="connsiteX655" fmla="*/ 8200276 w 12192000"/>
            <a:gd name="connsiteY655" fmla="*/ 1920279 h 6858000"/>
            <a:gd name="connsiteX656" fmla="*/ 8198764 w 12192000"/>
            <a:gd name="connsiteY656" fmla="*/ 1920331 h 6858000"/>
            <a:gd name="connsiteX657" fmla="*/ 8183091 w 12192000"/>
            <a:gd name="connsiteY657" fmla="*/ 1933788 h 6858000"/>
            <a:gd name="connsiteX658" fmla="*/ 8215716 w 12192000"/>
            <a:gd name="connsiteY658" fmla="*/ 1980318 h 6858000"/>
            <a:gd name="connsiteX659" fmla="*/ 8248312 w 12192000"/>
            <a:gd name="connsiteY659" fmla="*/ 1933027 h 6858000"/>
            <a:gd name="connsiteX660" fmla="*/ 8248312 w 12192000"/>
            <a:gd name="connsiteY660" fmla="*/ 1933024 h 6858000"/>
            <a:gd name="connsiteX661" fmla="*/ 8232552 w 12192000"/>
            <a:gd name="connsiteY661" fmla="*/ 1920331 h 6858000"/>
            <a:gd name="connsiteX662" fmla="*/ 8230517 w 12192000"/>
            <a:gd name="connsiteY662" fmla="*/ 1920218 h 6858000"/>
            <a:gd name="connsiteX663" fmla="*/ 8409052 w 12192000"/>
            <a:gd name="connsiteY663" fmla="*/ 1935105 h 6858000"/>
            <a:gd name="connsiteX664" fmla="*/ 8394251 w 12192000"/>
            <a:gd name="connsiteY664" fmla="*/ 1944770 h 6858000"/>
            <a:gd name="connsiteX665" fmla="*/ 8378811 w 12192000"/>
            <a:gd name="connsiteY665" fmla="*/ 1935166 h 6858000"/>
            <a:gd name="connsiteX666" fmla="*/ 8377299 w 12192000"/>
            <a:gd name="connsiteY666" fmla="*/ 1935218 h 6858000"/>
            <a:gd name="connsiteX667" fmla="*/ 8361626 w 12192000"/>
            <a:gd name="connsiteY667" fmla="*/ 1948675 h 6858000"/>
            <a:gd name="connsiteX668" fmla="*/ 8394251 w 12192000"/>
            <a:gd name="connsiteY668" fmla="*/ 1995205 h 6858000"/>
            <a:gd name="connsiteX669" fmla="*/ 8426847 w 12192000"/>
            <a:gd name="connsiteY669" fmla="*/ 1947914 h 6858000"/>
            <a:gd name="connsiteX670" fmla="*/ 8426847 w 12192000"/>
            <a:gd name="connsiteY670" fmla="*/ 1947911 h 6858000"/>
            <a:gd name="connsiteX671" fmla="*/ 8411087 w 12192000"/>
            <a:gd name="connsiteY671" fmla="*/ 1935218 h 6858000"/>
            <a:gd name="connsiteX672" fmla="*/ 8409052 w 12192000"/>
            <a:gd name="connsiteY672" fmla="*/ 1935105 h 6858000"/>
            <a:gd name="connsiteX673" fmla="*/ 8500065 w 12192000"/>
            <a:gd name="connsiteY673" fmla="*/ 1939554 h 6858000"/>
            <a:gd name="connsiteX674" fmla="*/ 8485264 w 12192000"/>
            <a:gd name="connsiteY674" fmla="*/ 1949219 h 6858000"/>
            <a:gd name="connsiteX675" fmla="*/ 8469824 w 12192000"/>
            <a:gd name="connsiteY675" fmla="*/ 1939615 h 6858000"/>
            <a:gd name="connsiteX676" fmla="*/ 8468312 w 12192000"/>
            <a:gd name="connsiteY676" fmla="*/ 1939667 h 6858000"/>
            <a:gd name="connsiteX677" fmla="*/ 8452639 w 12192000"/>
            <a:gd name="connsiteY677" fmla="*/ 1953124 h 6858000"/>
            <a:gd name="connsiteX678" fmla="*/ 8485264 w 12192000"/>
            <a:gd name="connsiteY678" fmla="*/ 1999654 h 6858000"/>
            <a:gd name="connsiteX679" fmla="*/ 8517860 w 12192000"/>
            <a:gd name="connsiteY679" fmla="*/ 1952363 h 6858000"/>
            <a:gd name="connsiteX680" fmla="*/ 8517860 w 12192000"/>
            <a:gd name="connsiteY680" fmla="*/ 1952360 h 6858000"/>
            <a:gd name="connsiteX681" fmla="*/ 8502100 w 12192000"/>
            <a:gd name="connsiteY681" fmla="*/ 1939667 h 6858000"/>
            <a:gd name="connsiteX682" fmla="*/ 8500065 w 12192000"/>
            <a:gd name="connsiteY682" fmla="*/ 1939554 h 6858000"/>
            <a:gd name="connsiteX683" fmla="*/ 8577701 w 12192000"/>
            <a:gd name="connsiteY683" fmla="*/ 1965491 h 6858000"/>
            <a:gd name="connsiteX684" fmla="*/ 8562900 w 12192000"/>
            <a:gd name="connsiteY684" fmla="*/ 1975156 h 6858000"/>
            <a:gd name="connsiteX685" fmla="*/ 8547460 w 12192000"/>
            <a:gd name="connsiteY685" fmla="*/ 1965552 h 6858000"/>
            <a:gd name="connsiteX686" fmla="*/ 8545948 w 12192000"/>
            <a:gd name="connsiteY686" fmla="*/ 1965604 h 6858000"/>
            <a:gd name="connsiteX687" fmla="*/ 8530275 w 12192000"/>
            <a:gd name="connsiteY687" fmla="*/ 1979061 h 6858000"/>
            <a:gd name="connsiteX688" fmla="*/ 8562900 w 12192000"/>
            <a:gd name="connsiteY688" fmla="*/ 2025591 h 6858000"/>
            <a:gd name="connsiteX689" fmla="*/ 8595496 w 12192000"/>
            <a:gd name="connsiteY689" fmla="*/ 1978300 h 6858000"/>
            <a:gd name="connsiteX690" fmla="*/ 8595496 w 12192000"/>
            <a:gd name="connsiteY690" fmla="*/ 1978297 h 6858000"/>
            <a:gd name="connsiteX691" fmla="*/ 8579736 w 12192000"/>
            <a:gd name="connsiteY691" fmla="*/ 1965604 h 6858000"/>
            <a:gd name="connsiteX692" fmla="*/ 8577701 w 12192000"/>
            <a:gd name="connsiteY692" fmla="*/ 1965491 h 6858000"/>
            <a:gd name="connsiteX693" fmla="*/ 8662026 w 12192000"/>
            <a:gd name="connsiteY693" fmla="*/ 1982356 h 6858000"/>
            <a:gd name="connsiteX694" fmla="*/ 8647225 w 12192000"/>
            <a:gd name="connsiteY694" fmla="*/ 1992021 h 6858000"/>
            <a:gd name="connsiteX695" fmla="*/ 8631785 w 12192000"/>
            <a:gd name="connsiteY695" fmla="*/ 1982417 h 6858000"/>
            <a:gd name="connsiteX696" fmla="*/ 8630273 w 12192000"/>
            <a:gd name="connsiteY696" fmla="*/ 1982469 h 6858000"/>
            <a:gd name="connsiteX697" fmla="*/ 8614600 w 12192000"/>
            <a:gd name="connsiteY697" fmla="*/ 1995926 h 6858000"/>
            <a:gd name="connsiteX698" fmla="*/ 8647225 w 12192000"/>
            <a:gd name="connsiteY698" fmla="*/ 2042456 h 6858000"/>
            <a:gd name="connsiteX699" fmla="*/ 8679821 w 12192000"/>
            <a:gd name="connsiteY699" fmla="*/ 1995165 h 6858000"/>
            <a:gd name="connsiteX700" fmla="*/ 8679821 w 12192000"/>
            <a:gd name="connsiteY700" fmla="*/ 1995162 h 6858000"/>
            <a:gd name="connsiteX701" fmla="*/ 8664061 w 12192000"/>
            <a:gd name="connsiteY701" fmla="*/ 1982469 h 6858000"/>
            <a:gd name="connsiteX702" fmla="*/ 8662026 w 12192000"/>
            <a:gd name="connsiteY702" fmla="*/ 1982356 h 6858000"/>
            <a:gd name="connsiteX703" fmla="*/ 8747513 w 12192000"/>
            <a:gd name="connsiteY703" fmla="*/ 1984130 h 6858000"/>
            <a:gd name="connsiteX704" fmla="*/ 8732713 w 12192000"/>
            <a:gd name="connsiteY704" fmla="*/ 1993795 h 6858000"/>
            <a:gd name="connsiteX705" fmla="*/ 8717273 w 12192000"/>
            <a:gd name="connsiteY705" fmla="*/ 1984191 h 6858000"/>
            <a:gd name="connsiteX706" fmla="*/ 8715761 w 12192000"/>
            <a:gd name="connsiteY706" fmla="*/ 1984243 h 6858000"/>
            <a:gd name="connsiteX707" fmla="*/ 8700088 w 12192000"/>
            <a:gd name="connsiteY707" fmla="*/ 1997700 h 6858000"/>
            <a:gd name="connsiteX708" fmla="*/ 8732713 w 12192000"/>
            <a:gd name="connsiteY708" fmla="*/ 2044230 h 6858000"/>
            <a:gd name="connsiteX709" fmla="*/ 8765309 w 12192000"/>
            <a:gd name="connsiteY709" fmla="*/ 1996939 h 6858000"/>
            <a:gd name="connsiteX710" fmla="*/ 8765309 w 12192000"/>
            <a:gd name="connsiteY710" fmla="*/ 1996936 h 6858000"/>
            <a:gd name="connsiteX711" fmla="*/ 8749549 w 12192000"/>
            <a:gd name="connsiteY711" fmla="*/ 1984243 h 6858000"/>
            <a:gd name="connsiteX712" fmla="*/ 8747513 w 12192000"/>
            <a:gd name="connsiteY712" fmla="*/ 1984130 h 6858000"/>
            <a:gd name="connsiteX713" fmla="*/ 8815555 w 12192000"/>
            <a:gd name="connsiteY713" fmla="*/ 2031119 h 6858000"/>
            <a:gd name="connsiteX714" fmla="*/ 8800754 w 12192000"/>
            <a:gd name="connsiteY714" fmla="*/ 2040784 h 6858000"/>
            <a:gd name="connsiteX715" fmla="*/ 8785314 w 12192000"/>
            <a:gd name="connsiteY715" fmla="*/ 2031180 h 6858000"/>
            <a:gd name="connsiteX716" fmla="*/ 8783802 w 12192000"/>
            <a:gd name="connsiteY716" fmla="*/ 2031232 h 6858000"/>
            <a:gd name="connsiteX717" fmla="*/ 8768129 w 12192000"/>
            <a:gd name="connsiteY717" fmla="*/ 2044689 h 6858000"/>
            <a:gd name="connsiteX718" fmla="*/ 8800754 w 12192000"/>
            <a:gd name="connsiteY718" fmla="*/ 2091219 h 6858000"/>
            <a:gd name="connsiteX719" fmla="*/ 8833350 w 12192000"/>
            <a:gd name="connsiteY719" fmla="*/ 2043928 h 6858000"/>
            <a:gd name="connsiteX720" fmla="*/ 8833350 w 12192000"/>
            <a:gd name="connsiteY720" fmla="*/ 2043925 h 6858000"/>
            <a:gd name="connsiteX721" fmla="*/ 8817590 w 12192000"/>
            <a:gd name="connsiteY721" fmla="*/ 2031232 h 6858000"/>
            <a:gd name="connsiteX722" fmla="*/ 8815555 w 12192000"/>
            <a:gd name="connsiteY722" fmla="*/ 2031119 h 6858000"/>
            <a:gd name="connsiteX723" fmla="*/ 8312515 w 12192000"/>
            <a:gd name="connsiteY723" fmla="*/ 1937519 h 6858000"/>
            <a:gd name="connsiteX724" fmla="*/ 8297714 w 12192000"/>
            <a:gd name="connsiteY724" fmla="*/ 1947184 h 6858000"/>
            <a:gd name="connsiteX725" fmla="*/ 8282274 w 12192000"/>
            <a:gd name="connsiteY725" fmla="*/ 1937580 h 6858000"/>
            <a:gd name="connsiteX726" fmla="*/ 8280762 w 12192000"/>
            <a:gd name="connsiteY726" fmla="*/ 1937632 h 6858000"/>
            <a:gd name="connsiteX727" fmla="*/ 8265089 w 12192000"/>
            <a:gd name="connsiteY727" fmla="*/ 1951089 h 6858000"/>
            <a:gd name="connsiteX728" fmla="*/ 8297714 w 12192000"/>
            <a:gd name="connsiteY728" fmla="*/ 1997619 h 6858000"/>
            <a:gd name="connsiteX729" fmla="*/ 8330310 w 12192000"/>
            <a:gd name="connsiteY729" fmla="*/ 1950328 h 6858000"/>
            <a:gd name="connsiteX730" fmla="*/ 8330310 w 12192000"/>
            <a:gd name="connsiteY730" fmla="*/ 1950325 h 6858000"/>
            <a:gd name="connsiteX731" fmla="*/ 8314550 w 12192000"/>
            <a:gd name="connsiteY731" fmla="*/ 1937632 h 6858000"/>
            <a:gd name="connsiteX732" fmla="*/ 8312515 w 12192000"/>
            <a:gd name="connsiteY732" fmla="*/ 1937519 h 6858000"/>
            <a:gd name="connsiteX733" fmla="*/ 8367181 w 12192000"/>
            <a:gd name="connsiteY733" fmla="*/ 1990149 h 6858000"/>
            <a:gd name="connsiteX734" fmla="*/ 8352380 w 12192000"/>
            <a:gd name="connsiteY734" fmla="*/ 1999814 h 6858000"/>
            <a:gd name="connsiteX735" fmla="*/ 8336940 w 12192000"/>
            <a:gd name="connsiteY735" fmla="*/ 1990210 h 6858000"/>
            <a:gd name="connsiteX736" fmla="*/ 8335428 w 12192000"/>
            <a:gd name="connsiteY736" fmla="*/ 1990259 h 6858000"/>
            <a:gd name="connsiteX737" fmla="*/ 8319755 w 12192000"/>
            <a:gd name="connsiteY737" fmla="*/ 2003719 h 6858000"/>
            <a:gd name="connsiteX738" fmla="*/ 8352380 w 12192000"/>
            <a:gd name="connsiteY738" fmla="*/ 2050249 h 6858000"/>
            <a:gd name="connsiteX739" fmla="*/ 8384976 w 12192000"/>
            <a:gd name="connsiteY739" fmla="*/ 2002958 h 6858000"/>
            <a:gd name="connsiteX740" fmla="*/ 8384976 w 12192000"/>
            <a:gd name="connsiteY740" fmla="*/ 2002955 h 6858000"/>
            <a:gd name="connsiteX741" fmla="*/ 8369216 w 12192000"/>
            <a:gd name="connsiteY741" fmla="*/ 1990262 h 6858000"/>
            <a:gd name="connsiteX742" fmla="*/ 8367181 w 12192000"/>
            <a:gd name="connsiteY742" fmla="*/ 1990149 h 6858000"/>
            <a:gd name="connsiteX743" fmla="*/ 8444818 w 12192000"/>
            <a:gd name="connsiteY743" fmla="*/ 2003234 h 6858000"/>
            <a:gd name="connsiteX744" fmla="*/ 8430017 w 12192000"/>
            <a:gd name="connsiteY744" fmla="*/ 2012899 h 6858000"/>
            <a:gd name="connsiteX745" fmla="*/ 8414577 w 12192000"/>
            <a:gd name="connsiteY745" fmla="*/ 2003295 h 6858000"/>
            <a:gd name="connsiteX746" fmla="*/ 8413065 w 12192000"/>
            <a:gd name="connsiteY746" fmla="*/ 2003347 h 6858000"/>
            <a:gd name="connsiteX747" fmla="*/ 8397392 w 12192000"/>
            <a:gd name="connsiteY747" fmla="*/ 2016804 h 6858000"/>
            <a:gd name="connsiteX748" fmla="*/ 8430017 w 12192000"/>
            <a:gd name="connsiteY748" fmla="*/ 2063334 h 6858000"/>
            <a:gd name="connsiteX749" fmla="*/ 8462613 w 12192000"/>
            <a:gd name="connsiteY749" fmla="*/ 2016043 h 6858000"/>
            <a:gd name="connsiteX750" fmla="*/ 8462613 w 12192000"/>
            <a:gd name="connsiteY750" fmla="*/ 2016040 h 6858000"/>
            <a:gd name="connsiteX751" fmla="*/ 8446853 w 12192000"/>
            <a:gd name="connsiteY751" fmla="*/ 2003347 h 6858000"/>
            <a:gd name="connsiteX752" fmla="*/ 8444818 w 12192000"/>
            <a:gd name="connsiteY752" fmla="*/ 2003234 h 6858000"/>
            <a:gd name="connsiteX753" fmla="*/ 8518965 w 12192000"/>
            <a:gd name="connsiteY753" fmla="*/ 2018267 h 6858000"/>
            <a:gd name="connsiteX754" fmla="*/ 8504164 w 12192000"/>
            <a:gd name="connsiteY754" fmla="*/ 2027932 h 6858000"/>
            <a:gd name="connsiteX755" fmla="*/ 8488724 w 12192000"/>
            <a:gd name="connsiteY755" fmla="*/ 2018328 h 6858000"/>
            <a:gd name="connsiteX756" fmla="*/ 8487212 w 12192000"/>
            <a:gd name="connsiteY756" fmla="*/ 2018377 h 6858000"/>
            <a:gd name="connsiteX757" fmla="*/ 8471539 w 12192000"/>
            <a:gd name="connsiteY757" fmla="*/ 2031837 h 6858000"/>
            <a:gd name="connsiteX758" fmla="*/ 8504164 w 12192000"/>
            <a:gd name="connsiteY758" fmla="*/ 2078367 h 6858000"/>
            <a:gd name="connsiteX759" fmla="*/ 8536760 w 12192000"/>
            <a:gd name="connsiteY759" fmla="*/ 2031076 h 6858000"/>
            <a:gd name="connsiteX760" fmla="*/ 8536760 w 12192000"/>
            <a:gd name="connsiteY760" fmla="*/ 2031073 h 6858000"/>
            <a:gd name="connsiteX761" fmla="*/ 8521000 w 12192000"/>
            <a:gd name="connsiteY761" fmla="*/ 2018380 h 6858000"/>
            <a:gd name="connsiteX762" fmla="*/ 8518965 w 12192000"/>
            <a:gd name="connsiteY762" fmla="*/ 2018267 h 6858000"/>
            <a:gd name="connsiteX763" fmla="*/ 8595729 w 12192000"/>
            <a:gd name="connsiteY763" fmla="*/ 2040046 h 6858000"/>
            <a:gd name="connsiteX764" fmla="*/ 8580929 w 12192000"/>
            <a:gd name="connsiteY764" fmla="*/ 2049711 h 6858000"/>
            <a:gd name="connsiteX765" fmla="*/ 8565489 w 12192000"/>
            <a:gd name="connsiteY765" fmla="*/ 2040107 h 6858000"/>
            <a:gd name="connsiteX766" fmla="*/ 8563977 w 12192000"/>
            <a:gd name="connsiteY766" fmla="*/ 2040159 h 6858000"/>
            <a:gd name="connsiteX767" fmla="*/ 8548304 w 12192000"/>
            <a:gd name="connsiteY767" fmla="*/ 2053616 h 6858000"/>
            <a:gd name="connsiteX768" fmla="*/ 8580929 w 12192000"/>
            <a:gd name="connsiteY768" fmla="*/ 2100146 h 6858000"/>
            <a:gd name="connsiteX769" fmla="*/ 8613525 w 12192000"/>
            <a:gd name="connsiteY769" fmla="*/ 2052855 h 6858000"/>
            <a:gd name="connsiteX770" fmla="*/ 8613525 w 12192000"/>
            <a:gd name="connsiteY770" fmla="*/ 2052852 h 6858000"/>
            <a:gd name="connsiteX771" fmla="*/ 8597764 w 12192000"/>
            <a:gd name="connsiteY771" fmla="*/ 2040159 h 6858000"/>
            <a:gd name="connsiteX772" fmla="*/ 8595729 w 12192000"/>
            <a:gd name="connsiteY772" fmla="*/ 2040046 h 6858000"/>
            <a:gd name="connsiteX773" fmla="*/ 8691103 w 12192000"/>
            <a:gd name="connsiteY773" fmla="*/ 2043564 h 6858000"/>
            <a:gd name="connsiteX774" fmla="*/ 8676302 w 12192000"/>
            <a:gd name="connsiteY774" fmla="*/ 2053229 h 6858000"/>
            <a:gd name="connsiteX775" fmla="*/ 8660862 w 12192000"/>
            <a:gd name="connsiteY775" fmla="*/ 2043625 h 6858000"/>
            <a:gd name="connsiteX776" fmla="*/ 8659350 w 12192000"/>
            <a:gd name="connsiteY776" fmla="*/ 2043675 h 6858000"/>
            <a:gd name="connsiteX777" fmla="*/ 8643677 w 12192000"/>
            <a:gd name="connsiteY777" fmla="*/ 2057134 h 6858000"/>
            <a:gd name="connsiteX778" fmla="*/ 8676302 w 12192000"/>
            <a:gd name="connsiteY778" fmla="*/ 2103664 h 6858000"/>
            <a:gd name="connsiteX779" fmla="*/ 8708898 w 12192000"/>
            <a:gd name="connsiteY779" fmla="*/ 2056373 h 6858000"/>
            <a:gd name="connsiteX780" fmla="*/ 8708898 w 12192000"/>
            <a:gd name="connsiteY780" fmla="*/ 2056370 h 6858000"/>
            <a:gd name="connsiteX781" fmla="*/ 8693138 w 12192000"/>
            <a:gd name="connsiteY781" fmla="*/ 2043677 h 6858000"/>
            <a:gd name="connsiteX782" fmla="*/ 8691103 w 12192000"/>
            <a:gd name="connsiteY782" fmla="*/ 2043564 h 6858000"/>
            <a:gd name="connsiteX783" fmla="*/ 8761470 w 12192000"/>
            <a:gd name="connsiteY783" fmla="*/ 2069996 h 6858000"/>
            <a:gd name="connsiteX784" fmla="*/ 8746670 w 12192000"/>
            <a:gd name="connsiteY784" fmla="*/ 2079661 h 6858000"/>
            <a:gd name="connsiteX785" fmla="*/ 8731230 w 12192000"/>
            <a:gd name="connsiteY785" fmla="*/ 2070057 h 6858000"/>
            <a:gd name="connsiteX786" fmla="*/ 8729718 w 12192000"/>
            <a:gd name="connsiteY786" fmla="*/ 2070109 h 6858000"/>
            <a:gd name="connsiteX787" fmla="*/ 8714045 w 12192000"/>
            <a:gd name="connsiteY787" fmla="*/ 2083566 h 6858000"/>
            <a:gd name="connsiteX788" fmla="*/ 8746670 w 12192000"/>
            <a:gd name="connsiteY788" fmla="*/ 2130096 h 6858000"/>
            <a:gd name="connsiteX789" fmla="*/ 8779266 w 12192000"/>
            <a:gd name="connsiteY789" fmla="*/ 2082805 h 6858000"/>
            <a:gd name="connsiteX790" fmla="*/ 8779266 w 12192000"/>
            <a:gd name="connsiteY790" fmla="*/ 2082802 h 6858000"/>
            <a:gd name="connsiteX791" fmla="*/ 8763505 w 12192000"/>
            <a:gd name="connsiteY791" fmla="*/ 2070109 h 6858000"/>
            <a:gd name="connsiteX792" fmla="*/ 8761470 w 12192000"/>
            <a:gd name="connsiteY792" fmla="*/ 2069996 h 6858000"/>
            <a:gd name="connsiteX793" fmla="*/ 8842887 w 12192000"/>
            <a:gd name="connsiteY793" fmla="*/ 2101254 h 6858000"/>
            <a:gd name="connsiteX794" fmla="*/ 8828087 w 12192000"/>
            <a:gd name="connsiteY794" fmla="*/ 2110919 h 6858000"/>
            <a:gd name="connsiteX795" fmla="*/ 8812647 w 12192000"/>
            <a:gd name="connsiteY795" fmla="*/ 2101315 h 6858000"/>
            <a:gd name="connsiteX796" fmla="*/ 8811135 w 12192000"/>
            <a:gd name="connsiteY796" fmla="*/ 2101367 h 6858000"/>
            <a:gd name="connsiteX797" fmla="*/ 8795462 w 12192000"/>
            <a:gd name="connsiteY797" fmla="*/ 2114824 h 6858000"/>
            <a:gd name="connsiteX798" fmla="*/ 8828087 w 12192000"/>
            <a:gd name="connsiteY798" fmla="*/ 2161354 h 6858000"/>
            <a:gd name="connsiteX799" fmla="*/ 8860683 w 12192000"/>
            <a:gd name="connsiteY799" fmla="*/ 2114063 h 6858000"/>
            <a:gd name="connsiteX800" fmla="*/ 8860683 w 12192000"/>
            <a:gd name="connsiteY800" fmla="*/ 2114060 h 6858000"/>
            <a:gd name="connsiteX801" fmla="*/ 8844922 w 12192000"/>
            <a:gd name="connsiteY801" fmla="*/ 2101367 h 6858000"/>
            <a:gd name="connsiteX802" fmla="*/ 8842887 w 12192000"/>
            <a:gd name="connsiteY802" fmla="*/ 2101254 h 6858000"/>
            <a:gd name="connsiteX803" fmla="*/ 8639636 w 12192000"/>
            <a:gd name="connsiteY803" fmla="*/ 2094043 h 6858000"/>
            <a:gd name="connsiteX804" fmla="*/ 8624835 w 12192000"/>
            <a:gd name="connsiteY804" fmla="*/ 2103708 h 6858000"/>
            <a:gd name="connsiteX805" fmla="*/ 8609395 w 12192000"/>
            <a:gd name="connsiteY805" fmla="*/ 2094104 h 6858000"/>
            <a:gd name="connsiteX806" fmla="*/ 8607883 w 12192000"/>
            <a:gd name="connsiteY806" fmla="*/ 2094156 h 6858000"/>
            <a:gd name="connsiteX807" fmla="*/ 8592210 w 12192000"/>
            <a:gd name="connsiteY807" fmla="*/ 2107613 h 6858000"/>
            <a:gd name="connsiteX808" fmla="*/ 8624835 w 12192000"/>
            <a:gd name="connsiteY808" fmla="*/ 2154143 h 6858000"/>
            <a:gd name="connsiteX809" fmla="*/ 8657431 w 12192000"/>
            <a:gd name="connsiteY809" fmla="*/ 2106852 h 6858000"/>
            <a:gd name="connsiteX810" fmla="*/ 8657431 w 12192000"/>
            <a:gd name="connsiteY810" fmla="*/ 2106849 h 6858000"/>
            <a:gd name="connsiteX811" fmla="*/ 8641671 w 12192000"/>
            <a:gd name="connsiteY811" fmla="*/ 2094156 h 6858000"/>
            <a:gd name="connsiteX812" fmla="*/ 8639636 w 12192000"/>
            <a:gd name="connsiteY812" fmla="*/ 2094043 h 6858000"/>
            <a:gd name="connsiteX813" fmla="*/ 8706514 w 12192000"/>
            <a:gd name="connsiteY813" fmla="*/ 2121666 h 6858000"/>
            <a:gd name="connsiteX814" fmla="*/ 8691713 w 12192000"/>
            <a:gd name="connsiteY814" fmla="*/ 2131331 h 6858000"/>
            <a:gd name="connsiteX815" fmla="*/ 8676273 w 12192000"/>
            <a:gd name="connsiteY815" fmla="*/ 2121727 h 6858000"/>
            <a:gd name="connsiteX816" fmla="*/ 8674761 w 12192000"/>
            <a:gd name="connsiteY816" fmla="*/ 2121779 h 6858000"/>
            <a:gd name="connsiteX817" fmla="*/ 8659088 w 12192000"/>
            <a:gd name="connsiteY817" fmla="*/ 2135236 h 6858000"/>
            <a:gd name="connsiteX818" fmla="*/ 8691713 w 12192000"/>
            <a:gd name="connsiteY818" fmla="*/ 2181766 h 6858000"/>
            <a:gd name="connsiteX819" fmla="*/ 8724309 w 12192000"/>
            <a:gd name="connsiteY819" fmla="*/ 2134475 h 6858000"/>
            <a:gd name="connsiteX820" fmla="*/ 8724309 w 12192000"/>
            <a:gd name="connsiteY820" fmla="*/ 2134472 h 6858000"/>
            <a:gd name="connsiteX821" fmla="*/ 8708549 w 12192000"/>
            <a:gd name="connsiteY821" fmla="*/ 2121779 h 6858000"/>
            <a:gd name="connsiteX822" fmla="*/ 8706514 w 12192000"/>
            <a:gd name="connsiteY822" fmla="*/ 2121666 h 6858000"/>
            <a:gd name="connsiteX823" fmla="*/ 8778627 w 12192000"/>
            <a:gd name="connsiteY823" fmla="*/ 2145800 h 6858000"/>
            <a:gd name="connsiteX824" fmla="*/ 8763826 w 12192000"/>
            <a:gd name="connsiteY824" fmla="*/ 2155465 h 6858000"/>
            <a:gd name="connsiteX825" fmla="*/ 8748386 w 12192000"/>
            <a:gd name="connsiteY825" fmla="*/ 2145861 h 6858000"/>
            <a:gd name="connsiteX826" fmla="*/ 8746874 w 12192000"/>
            <a:gd name="connsiteY826" fmla="*/ 2145913 h 6858000"/>
            <a:gd name="connsiteX827" fmla="*/ 8731201 w 12192000"/>
            <a:gd name="connsiteY827" fmla="*/ 2159370 h 6858000"/>
            <a:gd name="connsiteX828" fmla="*/ 8763826 w 12192000"/>
            <a:gd name="connsiteY828" fmla="*/ 2205900 h 6858000"/>
            <a:gd name="connsiteX829" fmla="*/ 8796422 w 12192000"/>
            <a:gd name="connsiteY829" fmla="*/ 2158609 h 6858000"/>
            <a:gd name="connsiteX830" fmla="*/ 8796422 w 12192000"/>
            <a:gd name="connsiteY830" fmla="*/ 2158606 h 6858000"/>
            <a:gd name="connsiteX831" fmla="*/ 8780662 w 12192000"/>
            <a:gd name="connsiteY831" fmla="*/ 2145913 h 6858000"/>
            <a:gd name="connsiteX832" fmla="*/ 8778627 w 12192000"/>
            <a:gd name="connsiteY832" fmla="*/ 2145800 h 6858000"/>
            <a:gd name="connsiteX833" fmla="*/ 9246773 w 12192000"/>
            <a:gd name="connsiteY833" fmla="*/ 2185869 h 6858000"/>
            <a:gd name="connsiteX834" fmla="*/ 9231972 w 12192000"/>
            <a:gd name="connsiteY834" fmla="*/ 2195534 h 6858000"/>
            <a:gd name="connsiteX835" fmla="*/ 9216532 w 12192000"/>
            <a:gd name="connsiteY835" fmla="*/ 2185930 h 6858000"/>
            <a:gd name="connsiteX836" fmla="*/ 9215020 w 12192000"/>
            <a:gd name="connsiteY836" fmla="*/ 2185982 h 6858000"/>
            <a:gd name="connsiteX837" fmla="*/ 9199347 w 12192000"/>
            <a:gd name="connsiteY837" fmla="*/ 2199439 h 6858000"/>
            <a:gd name="connsiteX838" fmla="*/ 9231972 w 12192000"/>
            <a:gd name="connsiteY838" fmla="*/ 2245969 h 6858000"/>
            <a:gd name="connsiteX839" fmla="*/ 9264568 w 12192000"/>
            <a:gd name="connsiteY839" fmla="*/ 2198678 h 6858000"/>
            <a:gd name="connsiteX840" fmla="*/ 9264568 w 12192000"/>
            <a:gd name="connsiteY840" fmla="*/ 2198675 h 6858000"/>
            <a:gd name="connsiteX841" fmla="*/ 9248808 w 12192000"/>
            <a:gd name="connsiteY841" fmla="*/ 2185982 h 6858000"/>
            <a:gd name="connsiteX842" fmla="*/ 9246773 w 12192000"/>
            <a:gd name="connsiteY842" fmla="*/ 2185869 h 6858000"/>
            <a:gd name="connsiteX843" fmla="*/ 8015925 w 12192000"/>
            <a:gd name="connsiteY843" fmla="*/ 1861278 h 6858000"/>
            <a:gd name="connsiteX844" fmla="*/ 8001124 w 12192000"/>
            <a:gd name="connsiteY844" fmla="*/ 1870943 h 6858000"/>
            <a:gd name="connsiteX845" fmla="*/ 7985684 w 12192000"/>
            <a:gd name="connsiteY845" fmla="*/ 1861339 h 6858000"/>
            <a:gd name="connsiteX846" fmla="*/ 7984172 w 12192000"/>
            <a:gd name="connsiteY846" fmla="*/ 1861391 h 6858000"/>
            <a:gd name="connsiteX847" fmla="*/ 7968499 w 12192000"/>
            <a:gd name="connsiteY847" fmla="*/ 1874848 h 6858000"/>
            <a:gd name="connsiteX848" fmla="*/ 8001124 w 12192000"/>
            <a:gd name="connsiteY848" fmla="*/ 1921378 h 6858000"/>
            <a:gd name="connsiteX849" fmla="*/ 8033720 w 12192000"/>
            <a:gd name="connsiteY849" fmla="*/ 1874087 h 6858000"/>
            <a:gd name="connsiteX850" fmla="*/ 8033720 w 12192000"/>
            <a:gd name="connsiteY850" fmla="*/ 1874084 h 6858000"/>
            <a:gd name="connsiteX851" fmla="*/ 8017960 w 12192000"/>
            <a:gd name="connsiteY851" fmla="*/ 1861391 h 6858000"/>
            <a:gd name="connsiteX852" fmla="*/ 8015925 w 12192000"/>
            <a:gd name="connsiteY852" fmla="*/ 1861278 h 6858000"/>
            <a:gd name="connsiteX853" fmla="*/ 8086292 w 12192000"/>
            <a:gd name="connsiteY853" fmla="*/ 1914548 h 6858000"/>
            <a:gd name="connsiteX854" fmla="*/ 8071492 w 12192000"/>
            <a:gd name="connsiteY854" fmla="*/ 1924213 h 6858000"/>
            <a:gd name="connsiteX855" fmla="*/ 8056052 w 12192000"/>
            <a:gd name="connsiteY855" fmla="*/ 1914609 h 6858000"/>
            <a:gd name="connsiteX856" fmla="*/ 8054540 w 12192000"/>
            <a:gd name="connsiteY856" fmla="*/ 1914659 h 6858000"/>
            <a:gd name="connsiteX857" fmla="*/ 8038867 w 12192000"/>
            <a:gd name="connsiteY857" fmla="*/ 1928118 h 6858000"/>
            <a:gd name="connsiteX858" fmla="*/ 8071492 w 12192000"/>
            <a:gd name="connsiteY858" fmla="*/ 1974648 h 6858000"/>
            <a:gd name="connsiteX859" fmla="*/ 8104088 w 12192000"/>
            <a:gd name="connsiteY859" fmla="*/ 1927357 h 6858000"/>
            <a:gd name="connsiteX860" fmla="*/ 8104088 w 12192000"/>
            <a:gd name="connsiteY860" fmla="*/ 1927354 h 6858000"/>
            <a:gd name="connsiteX861" fmla="*/ 8088328 w 12192000"/>
            <a:gd name="connsiteY861" fmla="*/ 1914661 h 6858000"/>
            <a:gd name="connsiteX862" fmla="*/ 8086292 w 12192000"/>
            <a:gd name="connsiteY862" fmla="*/ 1914548 h 6858000"/>
            <a:gd name="connsiteX863" fmla="*/ 8156660 w 12192000"/>
            <a:gd name="connsiteY863" fmla="*/ 1955169 h 6858000"/>
            <a:gd name="connsiteX864" fmla="*/ 8141859 w 12192000"/>
            <a:gd name="connsiteY864" fmla="*/ 1964834 h 6858000"/>
            <a:gd name="connsiteX865" fmla="*/ 8126419 w 12192000"/>
            <a:gd name="connsiteY865" fmla="*/ 1955230 h 6858000"/>
            <a:gd name="connsiteX866" fmla="*/ 8124907 w 12192000"/>
            <a:gd name="connsiteY866" fmla="*/ 1955282 h 6858000"/>
            <a:gd name="connsiteX867" fmla="*/ 8109234 w 12192000"/>
            <a:gd name="connsiteY867" fmla="*/ 1968739 h 6858000"/>
            <a:gd name="connsiteX868" fmla="*/ 8141859 w 12192000"/>
            <a:gd name="connsiteY868" fmla="*/ 2015269 h 6858000"/>
            <a:gd name="connsiteX869" fmla="*/ 8174455 w 12192000"/>
            <a:gd name="connsiteY869" fmla="*/ 1967978 h 6858000"/>
            <a:gd name="connsiteX870" fmla="*/ 8174455 w 12192000"/>
            <a:gd name="connsiteY870" fmla="*/ 1967975 h 6858000"/>
            <a:gd name="connsiteX871" fmla="*/ 8158695 w 12192000"/>
            <a:gd name="connsiteY871" fmla="*/ 1955282 h 6858000"/>
            <a:gd name="connsiteX872" fmla="*/ 8156660 w 12192000"/>
            <a:gd name="connsiteY872" fmla="*/ 1955169 h 6858000"/>
            <a:gd name="connsiteX873" fmla="*/ 8233715 w 12192000"/>
            <a:gd name="connsiteY873" fmla="*/ 1986805 h 6858000"/>
            <a:gd name="connsiteX874" fmla="*/ 8218915 w 12192000"/>
            <a:gd name="connsiteY874" fmla="*/ 1996470 h 6858000"/>
            <a:gd name="connsiteX875" fmla="*/ 8203475 w 12192000"/>
            <a:gd name="connsiteY875" fmla="*/ 1986866 h 6858000"/>
            <a:gd name="connsiteX876" fmla="*/ 8201963 w 12192000"/>
            <a:gd name="connsiteY876" fmla="*/ 1986918 h 6858000"/>
            <a:gd name="connsiteX877" fmla="*/ 8186290 w 12192000"/>
            <a:gd name="connsiteY877" fmla="*/ 2000375 h 6858000"/>
            <a:gd name="connsiteX878" fmla="*/ 8218915 w 12192000"/>
            <a:gd name="connsiteY878" fmla="*/ 2046905 h 6858000"/>
            <a:gd name="connsiteX879" fmla="*/ 8251511 w 12192000"/>
            <a:gd name="connsiteY879" fmla="*/ 1999614 h 6858000"/>
            <a:gd name="connsiteX880" fmla="*/ 8251511 w 12192000"/>
            <a:gd name="connsiteY880" fmla="*/ 1999611 h 6858000"/>
            <a:gd name="connsiteX881" fmla="*/ 8235750 w 12192000"/>
            <a:gd name="connsiteY881" fmla="*/ 1986918 h 6858000"/>
            <a:gd name="connsiteX882" fmla="*/ 8233715 w 12192000"/>
            <a:gd name="connsiteY882" fmla="*/ 1986805 h 6858000"/>
            <a:gd name="connsiteX883" fmla="*/ 8302047 w 12192000"/>
            <a:gd name="connsiteY883" fmla="*/ 2022832 h 6858000"/>
            <a:gd name="connsiteX884" fmla="*/ 8287247 w 12192000"/>
            <a:gd name="connsiteY884" fmla="*/ 2032497 h 6858000"/>
            <a:gd name="connsiteX885" fmla="*/ 8271807 w 12192000"/>
            <a:gd name="connsiteY885" fmla="*/ 2022893 h 6858000"/>
            <a:gd name="connsiteX886" fmla="*/ 8270295 w 12192000"/>
            <a:gd name="connsiteY886" fmla="*/ 2022945 h 6858000"/>
            <a:gd name="connsiteX887" fmla="*/ 8254622 w 12192000"/>
            <a:gd name="connsiteY887" fmla="*/ 2036402 h 6858000"/>
            <a:gd name="connsiteX888" fmla="*/ 8287247 w 12192000"/>
            <a:gd name="connsiteY888" fmla="*/ 2082932 h 6858000"/>
            <a:gd name="connsiteX889" fmla="*/ 8319843 w 12192000"/>
            <a:gd name="connsiteY889" fmla="*/ 2035641 h 6858000"/>
            <a:gd name="connsiteX890" fmla="*/ 8319843 w 12192000"/>
            <a:gd name="connsiteY890" fmla="*/ 2035638 h 6858000"/>
            <a:gd name="connsiteX891" fmla="*/ 8304082 w 12192000"/>
            <a:gd name="connsiteY891" fmla="*/ 2022945 h 6858000"/>
            <a:gd name="connsiteX892" fmla="*/ 8302047 w 12192000"/>
            <a:gd name="connsiteY892" fmla="*/ 2022832 h 6858000"/>
            <a:gd name="connsiteX893" fmla="*/ 8378521 w 12192000"/>
            <a:gd name="connsiteY893" fmla="*/ 2063104 h 6858000"/>
            <a:gd name="connsiteX894" fmla="*/ 8363720 w 12192000"/>
            <a:gd name="connsiteY894" fmla="*/ 2072769 h 6858000"/>
            <a:gd name="connsiteX895" fmla="*/ 8348280 w 12192000"/>
            <a:gd name="connsiteY895" fmla="*/ 2063165 h 6858000"/>
            <a:gd name="connsiteX896" fmla="*/ 8346768 w 12192000"/>
            <a:gd name="connsiteY896" fmla="*/ 2063217 h 6858000"/>
            <a:gd name="connsiteX897" fmla="*/ 8331095 w 12192000"/>
            <a:gd name="connsiteY897" fmla="*/ 2076674 h 6858000"/>
            <a:gd name="connsiteX898" fmla="*/ 8363720 w 12192000"/>
            <a:gd name="connsiteY898" fmla="*/ 2123204 h 6858000"/>
            <a:gd name="connsiteX899" fmla="*/ 8396316 w 12192000"/>
            <a:gd name="connsiteY899" fmla="*/ 2075913 h 6858000"/>
            <a:gd name="connsiteX900" fmla="*/ 8396316 w 12192000"/>
            <a:gd name="connsiteY900" fmla="*/ 2075910 h 6858000"/>
            <a:gd name="connsiteX901" fmla="*/ 8380556 w 12192000"/>
            <a:gd name="connsiteY901" fmla="*/ 2063217 h 6858000"/>
            <a:gd name="connsiteX902" fmla="*/ 8378521 w 12192000"/>
            <a:gd name="connsiteY902" fmla="*/ 2063104 h 6858000"/>
            <a:gd name="connsiteX903" fmla="*/ 8449761 w 12192000"/>
            <a:gd name="connsiteY903" fmla="*/ 2080173 h 6858000"/>
            <a:gd name="connsiteX904" fmla="*/ 8434960 w 12192000"/>
            <a:gd name="connsiteY904" fmla="*/ 2089838 h 6858000"/>
            <a:gd name="connsiteX905" fmla="*/ 8419520 w 12192000"/>
            <a:gd name="connsiteY905" fmla="*/ 2080234 h 6858000"/>
            <a:gd name="connsiteX906" fmla="*/ 8418008 w 12192000"/>
            <a:gd name="connsiteY906" fmla="*/ 2080286 h 6858000"/>
            <a:gd name="connsiteX907" fmla="*/ 8402335 w 12192000"/>
            <a:gd name="connsiteY907" fmla="*/ 2093743 h 6858000"/>
            <a:gd name="connsiteX908" fmla="*/ 8434960 w 12192000"/>
            <a:gd name="connsiteY908" fmla="*/ 2140273 h 6858000"/>
            <a:gd name="connsiteX909" fmla="*/ 8467556 w 12192000"/>
            <a:gd name="connsiteY909" fmla="*/ 2092982 h 6858000"/>
            <a:gd name="connsiteX910" fmla="*/ 8467556 w 12192000"/>
            <a:gd name="connsiteY910" fmla="*/ 2092979 h 6858000"/>
            <a:gd name="connsiteX911" fmla="*/ 8451796 w 12192000"/>
            <a:gd name="connsiteY911" fmla="*/ 2080286 h 6858000"/>
            <a:gd name="connsiteX912" fmla="*/ 8449761 w 12192000"/>
            <a:gd name="connsiteY912" fmla="*/ 2080173 h 6858000"/>
            <a:gd name="connsiteX913" fmla="*/ 8523035 w 12192000"/>
            <a:gd name="connsiteY913" fmla="*/ 2092821 h 6858000"/>
            <a:gd name="connsiteX914" fmla="*/ 8508235 w 12192000"/>
            <a:gd name="connsiteY914" fmla="*/ 2102486 h 6858000"/>
            <a:gd name="connsiteX915" fmla="*/ 8492795 w 12192000"/>
            <a:gd name="connsiteY915" fmla="*/ 2092882 h 6858000"/>
            <a:gd name="connsiteX916" fmla="*/ 8491283 w 12192000"/>
            <a:gd name="connsiteY916" fmla="*/ 2092934 h 6858000"/>
            <a:gd name="connsiteX917" fmla="*/ 8475610 w 12192000"/>
            <a:gd name="connsiteY917" fmla="*/ 2106391 h 6858000"/>
            <a:gd name="connsiteX918" fmla="*/ 8508235 w 12192000"/>
            <a:gd name="connsiteY918" fmla="*/ 2152921 h 6858000"/>
            <a:gd name="connsiteX919" fmla="*/ 8540831 w 12192000"/>
            <a:gd name="connsiteY919" fmla="*/ 2105630 h 6858000"/>
            <a:gd name="connsiteX920" fmla="*/ 8540831 w 12192000"/>
            <a:gd name="connsiteY920" fmla="*/ 2105627 h 6858000"/>
            <a:gd name="connsiteX921" fmla="*/ 8525070 w 12192000"/>
            <a:gd name="connsiteY921" fmla="*/ 2092934 h 6858000"/>
            <a:gd name="connsiteX922" fmla="*/ 8523035 w 12192000"/>
            <a:gd name="connsiteY922" fmla="*/ 2092821 h 6858000"/>
            <a:gd name="connsiteX923" fmla="*/ 8582935 w 12192000"/>
            <a:gd name="connsiteY923" fmla="*/ 2133326 h 6858000"/>
            <a:gd name="connsiteX924" fmla="*/ 8568134 w 12192000"/>
            <a:gd name="connsiteY924" fmla="*/ 2142991 h 6858000"/>
            <a:gd name="connsiteX925" fmla="*/ 8552694 w 12192000"/>
            <a:gd name="connsiteY925" fmla="*/ 2133387 h 6858000"/>
            <a:gd name="connsiteX926" fmla="*/ 8551182 w 12192000"/>
            <a:gd name="connsiteY926" fmla="*/ 2133439 h 6858000"/>
            <a:gd name="connsiteX927" fmla="*/ 8535509 w 12192000"/>
            <a:gd name="connsiteY927" fmla="*/ 2146896 h 6858000"/>
            <a:gd name="connsiteX928" fmla="*/ 8568134 w 12192000"/>
            <a:gd name="connsiteY928" fmla="*/ 2193426 h 6858000"/>
            <a:gd name="connsiteX929" fmla="*/ 8600730 w 12192000"/>
            <a:gd name="connsiteY929" fmla="*/ 2146135 h 6858000"/>
            <a:gd name="connsiteX930" fmla="*/ 8600730 w 12192000"/>
            <a:gd name="connsiteY930" fmla="*/ 2146132 h 6858000"/>
            <a:gd name="connsiteX931" fmla="*/ 8584970 w 12192000"/>
            <a:gd name="connsiteY931" fmla="*/ 2133439 h 6858000"/>
            <a:gd name="connsiteX932" fmla="*/ 8582935 w 12192000"/>
            <a:gd name="connsiteY932" fmla="*/ 2133326 h 6858000"/>
            <a:gd name="connsiteX933" fmla="*/ 8644288 w 12192000"/>
            <a:gd name="connsiteY933" fmla="*/ 2172145 h 6858000"/>
            <a:gd name="connsiteX934" fmla="*/ 8629488 w 12192000"/>
            <a:gd name="connsiteY934" fmla="*/ 2181810 h 6858000"/>
            <a:gd name="connsiteX935" fmla="*/ 8614048 w 12192000"/>
            <a:gd name="connsiteY935" fmla="*/ 2172206 h 6858000"/>
            <a:gd name="connsiteX936" fmla="*/ 8612536 w 12192000"/>
            <a:gd name="connsiteY936" fmla="*/ 2172258 h 6858000"/>
            <a:gd name="connsiteX937" fmla="*/ 8596863 w 12192000"/>
            <a:gd name="connsiteY937" fmla="*/ 2185715 h 6858000"/>
            <a:gd name="connsiteX938" fmla="*/ 8629488 w 12192000"/>
            <a:gd name="connsiteY938" fmla="*/ 2232245 h 6858000"/>
            <a:gd name="connsiteX939" fmla="*/ 8662084 w 12192000"/>
            <a:gd name="connsiteY939" fmla="*/ 2184954 h 6858000"/>
            <a:gd name="connsiteX940" fmla="*/ 8662084 w 12192000"/>
            <a:gd name="connsiteY940" fmla="*/ 2184951 h 6858000"/>
            <a:gd name="connsiteX941" fmla="*/ 8646324 w 12192000"/>
            <a:gd name="connsiteY941" fmla="*/ 2172258 h 6858000"/>
            <a:gd name="connsiteX942" fmla="*/ 8644288 w 12192000"/>
            <a:gd name="connsiteY942" fmla="*/ 2172145 h 6858000"/>
            <a:gd name="connsiteX943" fmla="*/ 8715238 w 12192000"/>
            <a:gd name="connsiteY943" fmla="*/ 2196337 h 6858000"/>
            <a:gd name="connsiteX944" fmla="*/ 8700437 w 12192000"/>
            <a:gd name="connsiteY944" fmla="*/ 2206002 h 6858000"/>
            <a:gd name="connsiteX945" fmla="*/ 8684997 w 12192000"/>
            <a:gd name="connsiteY945" fmla="*/ 2196398 h 6858000"/>
            <a:gd name="connsiteX946" fmla="*/ 8683485 w 12192000"/>
            <a:gd name="connsiteY946" fmla="*/ 2196450 h 6858000"/>
            <a:gd name="connsiteX947" fmla="*/ 8667812 w 12192000"/>
            <a:gd name="connsiteY947" fmla="*/ 2209907 h 6858000"/>
            <a:gd name="connsiteX948" fmla="*/ 8700437 w 12192000"/>
            <a:gd name="connsiteY948" fmla="*/ 2256437 h 6858000"/>
            <a:gd name="connsiteX949" fmla="*/ 8733033 w 12192000"/>
            <a:gd name="connsiteY949" fmla="*/ 2209146 h 6858000"/>
            <a:gd name="connsiteX950" fmla="*/ 8733033 w 12192000"/>
            <a:gd name="connsiteY950" fmla="*/ 2209143 h 6858000"/>
            <a:gd name="connsiteX951" fmla="*/ 8717273 w 12192000"/>
            <a:gd name="connsiteY951" fmla="*/ 2196450 h 6858000"/>
            <a:gd name="connsiteX952" fmla="*/ 8715238 w 12192000"/>
            <a:gd name="connsiteY952" fmla="*/ 2196337 h 6858000"/>
            <a:gd name="connsiteX953" fmla="*/ 9205774 w 12192000"/>
            <a:gd name="connsiteY953" fmla="*/ 2229776 h 6858000"/>
            <a:gd name="connsiteX954" fmla="*/ 9190973 w 12192000"/>
            <a:gd name="connsiteY954" fmla="*/ 2239441 h 6858000"/>
            <a:gd name="connsiteX955" fmla="*/ 9175533 w 12192000"/>
            <a:gd name="connsiteY955" fmla="*/ 2229837 h 6858000"/>
            <a:gd name="connsiteX956" fmla="*/ 9174021 w 12192000"/>
            <a:gd name="connsiteY956" fmla="*/ 2229889 h 6858000"/>
            <a:gd name="connsiteX957" fmla="*/ 9158348 w 12192000"/>
            <a:gd name="connsiteY957" fmla="*/ 2243346 h 6858000"/>
            <a:gd name="connsiteX958" fmla="*/ 9190973 w 12192000"/>
            <a:gd name="connsiteY958" fmla="*/ 2289876 h 6858000"/>
            <a:gd name="connsiteX959" fmla="*/ 9223569 w 12192000"/>
            <a:gd name="connsiteY959" fmla="*/ 2242585 h 6858000"/>
            <a:gd name="connsiteX960" fmla="*/ 9223569 w 12192000"/>
            <a:gd name="connsiteY960" fmla="*/ 2242582 h 6858000"/>
            <a:gd name="connsiteX961" fmla="*/ 9207809 w 12192000"/>
            <a:gd name="connsiteY961" fmla="*/ 2229889 h 6858000"/>
            <a:gd name="connsiteX962" fmla="*/ 9205774 w 12192000"/>
            <a:gd name="connsiteY962" fmla="*/ 2229776 h 6858000"/>
            <a:gd name="connsiteX963" fmla="*/ 7901069 w 12192000"/>
            <a:gd name="connsiteY963" fmla="*/ 1855957 h 6858000"/>
            <a:gd name="connsiteX964" fmla="*/ 7886268 w 12192000"/>
            <a:gd name="connsiteY964" fmla="*/ 1865622 h 6858000"/>
            <a:gd name="connsiteX965" fmla="*/ 7870828 w 12192000"/>
            <a:gd name="connsiteY965" fmla="*/ 1856019 h 6858000"/>
            <a:gd name="connsiteX966" fmla="*/ 7869316 w 12192000"/>
            <a:gd name="connsiteY966" fmla="*/ 1856069 h 6858000"/>
            <a:gd name="connsiteX967" fmla="*/ 7853643 w 12192000"/>
            <a:gd name="connsiteY967" fmla="*/ 1869527 h 6858000"/>
            <a:gd name="connsiteX968" fmla="*/ 7886268 w 12192000"/>
            <a:gd name="connsiteY968" fmla="*/ 1916057 h 6858000"/>
            <a:gd name="connsiteX969" fmla="*/ 7918864 w 12192000"/>
            <a:gd name="connsiteY969" fmla="*/ 1868766 h 6858000"/>
            <a:gd name="connsiteX970" fmla="*/ 7918864 w 12192000"/>
            <a:gd name="connsiteY970" fmla="*/ 1868763 h 6858000"/>
            <a:gd name="connsiteX971" fmla="*/ 7903104 w 12192000"/>
            <a:gd name="connsiteY971" fmla="*/ 1856069 h 6858000"/>
            <a:gd name="connsiteX972" fmla="*/ 7901069 w 12192000"/>
            <a:gd name="connsiteY972" fmla="*/ 1855957 h 6858000"/>
            <a:gd name="connsiteX973" fmla="*/ 7957770 w 12192000"/>
            <a:gd name="connsiteY973" fmla="*/ 1898962 h 6858000"/>
            <a:gd name="connsiteX974" fmla="*/ 7942969 w 12192000"/>
            <a:gd name="connsiteY974" fmla="*/ 1908627 h 6858000"/>
            <a:gd name="connsiteX975" fmla="*/ 7927529 w 12192000"/>
            <a:gd name="connsiteY975" fmla="*/ 1899023 h 6858000"/>
            <a:gd name="connsiteX976" fmla="*/ 7926017 w 12192000"/>
            <a:gd name="connsiteY976" fmla="*/ 1899075 h 6858000"/>
            <a:gd name="connsiteX977" fmla="*/ 7910344 w 12192000"/>
            <a:gd name="connsiteY977" fmla="*/ 1912532 h 6858000"/>
            <a:gd name="connsiteX978" fmla="*/ 7942969 w 12192000"/>
            <a:gd name="connsiteY978" fmla="*/ 1959062 h 6858000"/>
            <a:gd name="connsiteX979" fmla="*/ 7975565 w 12192000"/>
            <a:gd name="connsiteY979" fmla="*/ 1911771 h 6858000"/>
            <a:gd name="connsiteX980" fmla="*/ 7975565 w 12192000"/>
            <a:gd name="connsiteY980" fmla="*/ 1911768 h 6858000"/>
            <a:gd name="connsiteX981" fmla="*/ 7959805 w 12192000"/>
            <a:gd name="connsiteY981" fmla="*/ 1899075 h 6858000"/>
            <a:gd name="connsiteX982" fmla="*/ 7957770 w 12192000"/>
            <a:gd name="connsiteY982" fmla="*/ 1898962 h 6858000"/>
            <a:gd name="connsiteX983" fmla="*/ 8020868 w 12192000"/>
            <a:gd name="connsiteY983" fmla="*/ 1950255 h 6858000"/>
            <a:gd name="connsiteX984" fmla="*/ 8006068 w 12192000"/>
            <a:gd name="connsiteY984" fmla="*/ 1959920 h 6858000"/>
            <a:gd name="connsiteX985" fmla="*/ 7990628 w 12192000"/>
            <a:gd name="connsiteY985" fmla="*/ 1950316 h 6858000"/>
            <a:gd name="connsiteX986" fmla="*/ 7989116 w 12192000"/>
            <a:gd name="connsiteY986" fmla="*/ 1950368 h 6858000"/>
            <a:gd name="connsiteX987" fmla="*/ 7973443 w 12192000"/>
            <a:gd name="connsiteY987" fmla="*/ 1963825 h 6858000"/>
            <a:gd name="connsiteX988" fmla="*/ 8006068 w 12192000"/>
            <a:gd name="connsiteY988" fmla="*/ 2010355 h 6858000"/>
            <a:gd name="connsiteX989" fmla="*/ 8038664 w 12192000"/>
            <a:gd name="connsiteY989" fmla="*/ 1963064 h 6858000"/>
            <a:gd name="connsiteX990" fmla="*/ 8038664 w 12192000"/>
            <a:gd name="connsiteY990" fmla="*/ 1963061 h 6858000"/>
            <a:gd name="connsiteX991" fmla="*/ 8022904 w 12192000"/>
            <a:gd name="connsiteY991" fmla="*/ 1950368 h 6858000"/>
            <a:gd name="connsiteX992" fmla="*/ 8020868 w 12192000"/>
            <a:gd name="connsiteY992" fmla="*/ 1950255 h 6858000"/>
            <a:gd name="connsiteX993" fmla="*/ 8086583 w 12192000"/>
            <a:gd name="connsiteY993" fmla="*/ 1996081 h 6858000"/>
            <a:gd name="connsiteX994" fmla="*/ 8071783 w 12192000"/>
            <a:gd name="connsiteY994" fmla="*/ 2005746 h 6858000"/>
            <a:gd name="connsiteX995" fmla="*/ 8056343 w 12192000"/>
            <a:gd name="connsiteY995" fmla="*/ 1996142 h 6858000"/>
            <a:gd name="connsiteX996" fmla="*/ 8054831 w 12192000"/>
            <a:gd name="connsiteY996" fmla="*/ 1996194 h 6858000"/>
            <a:gd name="connsiteX997" fmla="*/ 8039158 w 12192000"/>
            <a:gd name="connsiteY997" fmla="*/ 2009651 h 6858000"/>
            <a:gd name="connsiteX998" fmla="*/ 8071783 w 12192000"/>
            <a:gd name="connsiteY998" fmla="*/ 2056181 h 6858000"/>
            <a:gd name="connsiteX999" fmla="*/ 8104379 w 12192000"/>
            <a:gd name="connsiteY999" fmla="*/ 2008890 h 6858000"/>
            <a:gd name="connsiteX1000" fmla="*/ 8104379 w 12192000"/>
            <a:gd name="connsiteY1000" fmla="*/ 2008887 h 6858000"/>
            <a:gd name="connsiteX1001" fmla="*/ 8088619 w 12192000"/>
            <a:gd name="connsiteY1001" fmla="*/ 1996194 h 6858000"/>
            <a:gd name="connsiteX1002" fmla="*/ 8086583 w 12192000"/>
            <a:gd name="connsiteY1002" fmla="*/ 1996081 h 6858000"/>
            <a:gd name="connsiteX1003" fmla="*/ 8159859 w 12192000"/>
            <a:gd name="connsiteY1003" fmla="*/ 2032893 h 6858000"/>
            <a:gd name="connsiteX1004" fmla="*/ 8145058 w 12192000"/>
            <a:gd name="connsiteY1004" fmla="*/ 2042558 h 6858000"/>
            <a:gd name="connsiteX1005" fmla="*/ 8129618 w 12192000"/>
            <a:gd name="connsiteY1005" fmla="*/ 2032954 h 6858000"/>
            <a:gd name="connsiteX1006" fmla="*/ 8128106 w 12192000"/>
            <a:gd name="connsiteY1006" fmla="*/ 2033006 h 6858000"/>
            <a:gd name="connsiteX1007" fmla="*/ 8112433 w 12192000"/>
            <a:gd name="connsiteY1007" fmla="*/ 2046463 h 6858000"/>
            <a:gd name="connsiteX1008" fmla="*/ 8145058 w 12192000"/>
            <a:gd name="connsiteY1008" fmla="*/ 2092993 h 6858000"/>
            <a:gd name="connsiteX1009" fmla="*/ 8177654 w 12192000"/>
            <a:gd name="connsiteY1009" fmla="*/ 2045702 h 6858000"/>
            <a:gd name="connsiteX1010" fmla="*/ 8177654 w 12192000"/>
            <a:gd name="connsiteY1010" fmla="*/ 2045699 h 6858000"/>
            <a:gd name="connsiteX1011" fmla="*/ 8161894 w 12192000"/>
            <a:gd name="connsiteY1011" fmla="*/ 2033006 h 6858000"/>
            <a:gd name="connsiteX1012" fmla="*/ 8159859 w 12192000"/>
            <a:gd name="connsiteY1012" fmla="*/ 2032893 h 6858000"/>
            <a:gd name="connsiteX1013" fmla="*/ 8230807 w 12192000"/>
            <a:gd name="connsiteY1013" fmla="*/ 2058714 h 6858000"/>
            <a:gd name="connsiteX1014" fmla="*/ 8216007 w 12192000"/>
            <a:gd name="connsiteY1014" fmla="*/ 2068379 h 6858000"/>
            <a:gd name="connsiteX1015" fmla="*/ 8200567 w 12192000"/>
            <a:gd name="connsiteY1015" fmla="*/ 2058775 h 6858000"/>
            <a:gd name="connsiteX1016" fmla="*/ 8199055 w 12192000"/>
            <a:gd name="connsiteY1016" fmla="*/ 2058827 h 6858000"/>
            <a:gd name="connsiteX1017" fmla="*/ 8183382 w 12192000"/>
            <a:gd name="connsiteY1017" fmla="*/ 2072284 h 6858000"/>
            <a:gd name="connsiteX1018" fmla="*/ 8216007 w 12192000"/>
            <a:gd name="connsiteY1018" fmla="*/ 2118814 h 6858000"/>
            <a:gd name="connsiteX1019" fmla="*/ 8248603 w 12192000"/>
            <a:gd name="connsiteY1019" fmla="*/ 2071523 h 6858000"/>
            <a:gd name="connsiteX1020" fmla="*/ 8248603 w 12192000"/>
            <a:gd name="connsiteY1020" fmla="*/ 2071520 h 6858000"/>
            <a:gd name="connsiteX1021" fmla="*/ 8232842 w 12192000"/>
            <a:gd name="connsiteY1021" fmla="*/ 2058827 h 6858000"/>
            <a:gd name="connsiteX1022" fmla="*/ 8230807 w 12192000"/>
            <a:gd name="connsiteY1022" fmla="*/ 2058714 h 6858000"/>
            <a:gd name="connsiteX1023" fmla="*/ 8313969 w 12192000"/>
            <a:gd name="connsiteY1023" fmla="*/ 2101806 h 6858000"/>
            <a:gd name="connsiteX1024" fmla="*/ 8299168 w 12192000"/>
            <a:gd name="connsiteY1024" fmla="*/ 2111471 h 6858000"/>
            <a:gd name="connsiteX1025" fmla="*/ 8283728 w 12192000"/>
            <a:gd name="connsiteY1025" fmla="*/ 2101867 h 6858000"/>
            <a:gd name="connsiteX1026" fmla="*/ 8282216 w 12192000"/>
            <a:gd name="connsiteY1026" fmla="*/ 2101919 h 6858000"/>
            <a:gd name="connsiteX1027" fmla="*/ 8266543 w 12192000"/>
            <a:gd name="connsiteY1027" fmla="*/ 2115376 h 6858000"/>
            <a:gd name="connsiteX1028" fmla="*/ 8299168 w 12192000"/>
            <a:gd name="connsiteY1028" fmla="*/ 2161906 h 6858000"/>
            <a:gd name="connsiteX1029" fmla="*/ 8331764 w 12192000"/>
            <a:gd name="connsiteY1029" fmla="*/ 2114615 h 6858000"/>
            <a:gd name="connsiteX1030" fmla="*/ 8331764 w 12192000"/>
            <a:gd name="connsiteY1030" fmla="*/ 2114612 h 6858000"/>
            <a:gd name="connsiteX1031" fmla="*/ 8316004 w 12192000"/>
            <a:gd name="connsiteY1031" fmla="*/ 2101919 h 6858000"/>
            <a:gd name="connsiteX1032" fmla="*/ 8313969 w 12192000"/>
            <a:gd name="connsiteY1032" fmla="*/ 2101806 h 6858000"/>
            <a:gd name="connsiteX1033" fmla="*/ 8379683 w 12192000"/>
            <a:gd name="connsiteY1033" fmla="*/ 2143561 h 6858000"/>
            <a:gd name="connsiteX1034" fmla="*/ 8364883 w 12192000"/>
            <a:gd name="connsiteY1034" fmla="*/ 2153226 h 6858000"/>
            <a:gd name="connsiteX1035" fmla="*/ 8349443 w 12192000"/>
            <a:gd name="connsiteY1035" fmla="*/ 2143622 h 6858000"/>
            <a:gd name="connsiteX1036" fmla="*/ 8347931 w 12192000"/>
            <a:gd name="connsiteY1036" fmla="*/ 2143674 h 6858000"/>
            <a:gd name="connsiteX1037" fmla="*/ 8332258 w 12192000"/>
            <a:gd name="connsiteY1037" fmla="*/ 2157131 h 6858000"/>
            <a:gd name="connsiteX1038" fmla="*/ 8364883 w 12192000"/>
            <a:gd name="connsiteY1038" fmla="*/ 2203661 h 6858000"/>
            <a:gd name="connsiteX1039" fmla="*/ 8397479 w 12192000"/>
            <a:gd name="connsiteY1039" fmla="*/ 2156370 h 6858000"/>
            <a:gd name="connsiteX1040" fmla="*/ 8397479 w 12192000"/>
            <a:gd name="connsiteY1040" fmla="*/ 2156367 h 6858000"/>
            <a:gd name="connsiteX1041" fmla="*/ 8381719 w 12192000"/>
            <a:gd name="connsiteY1041" fmla="*/ 2143674 h 6858000"/>
            <a:gd name="connsiteX1042" fmla="*/ 8379683 w 12192000"/>
            <a:gd name="connsiteY1042" fmla="*/ 2143561 h 6858000"/>
            <a:gd name="connsiteX1043" fmla="*/ 8452959 w 12192000"/>
            <a:gd name="connsiteY1043" fmla="*/ 2157548 h 6858000"/>
            <a:gd name="connsiteX1044" fmla="*/ 8438158 w 12192000"/>
            <a:gd name="connsiteY1044" fmla="*/ 2167213 h 6858000"/>
            <a:gd name="connsiteX1045" fmla="*/ 8422718 w 12192000"/>
            <a:gd name="connsiteY1045" fmla="*/ 2157609 h 6858000"/>
            <a:gd name="connsiteX1046" fmla="*/ 8421206 w 12192000"/>
            <a:gd name="connsiteY1046" fmla="*/ 2157661 h 6858000"/>
            <a:gd name="connsiteX1047" fmla="*/ 8405533 w 12192000"/>
            <a:gd name="connsiteY1047" fmla="*/ 2171118 h 6858000"/>
            <a:gd name="connsiteX1048" fmla="*/ 8438158 w 12192000"/>
            <a:gd name="connsiteY1048" fmla="*/ 2217648 h 6858000"/>
            <a:gd name="connsiteX1049" fmla="*/ 8470754 w 12192000"/>
            <a:gd name="connsiteY1049" fmla="*/ 2170357 h 6858000"/>
            <a:gd name="connsiteX1050" fmla="*/ 8470754 w 12192000"/>
            <a:gd name="connsiteY1050" fmla="*/ 2170354 h 6858000"/>
            <a:gd name="connsiteX1051" fmla="*/ 8454994 w 12192000"/>
            <a:gd name="connsiteY1051" fmla="*/ 2157661 h 6858000"/>
            <a:gd name="connsiteX1052" fmla="*/ 8452959 w 12192000"/>
            <a:gd name="connsiteY1052" fmla="*/ 2157548 h 6858000"/>
            <a:gd name="connsiteX1053" fmla="*/ 8525653 w 12192000"/>
            <a:gd name="connsiteY1053" fmla="*/ 2170982 h 6858000"/>
            <a:gd name="connsiteX1054" fmla="*/ 8510852 w 12192000"/>
            <a:gd name="connsiteY1054" fmla="*/ 2180647 h 6858000"/>
            <a:gd name="connsiteX1055" fmla="*/ 8495412 w 12192000"/>
            <a:gd name="connsiteY1055" fmla="*/ 2171043 h 6858000"/>
            <a:gd name="connsiteX1056" fmla="*/ 8493900 w 12192000"/>
            <a:gd name="connsiteY1056" fmla="*/ 2171095 h 6858000"/>
            <a:gd name="connsiteX1057" fmla="*/ 8478227 w 12192000"/>
            <a:gd name="connsiteY1057" fmla="*/ 2184552 h 6858000"/>
            <a:gd name="connsiteX1058" fmla="*/ 8510852 w 12192000"/>
            <a:gd name="connsiteY1058" fmla="*/ 2231082 h 6858000"/>
            <a:gd name="connsiteX1059" fmla="*/ 8543448 w 12192000"/>
            <a:gd name="connsiteY1059" fmla="*/ 2183791 h 6858000"/>
            <a:gd name="connsiteX1060" fmla="*/ 8543448 w 12192000"/>
            <a:gd name="connsiteY1060" fmla="*/ 2183788 h 6858000"/>
            <a:gd name="connsiteX1061" fmla="*/ 8527688 w 12192000"/>
            <a:gd name="connsiteY1061" fmla="*/ 2171095 h 6858000"/>
            <a:gd name="connsiteX1062" fmla="*/ 8525653 w 12192000"/>
            <a:gd name="connsiteY1062" fmla="*/ 2170982 h 6858000"/>
            <a:gd name="connsiteX1063" fmla="*/ 8584679 w 12192000"/>
            <a:gd name="connsiteY1063" fmla="*/ 2224339 h 6858000"/>
            <a:gd name="connsiteX1064" fmla="*/ 8569879 w 12192000"/>
            <a:gd name="connsiteY1064" fmla="*/ 2234004 h 6858000"/>
            <a:gd name="connsiteX1065" fmla="*/ 8554439 w 12192000"/>
            <a:gd name="connsiteY1065" fmla="*/ 2224400 h 6858000"/>
            <a:gd name="connsiteX1066" fmla="*/ 8552927 w 12192000"/>
            <a:gd name="connsiteY1066" fmla="*/ 2224452 h 6858000"/>
            <a:gd name="connsiteX1067" fmla="*/ 8537254 w 12192000"/>
            <a:gd name="connsiteY1067" fmla="*/ 2237909 h 6858000"/>
            <a:gd name="connsiteX1068" fmla="*/ 8569879 w 12192000"/>
            <a:gd name="connsiteY1068" fmla="*/ 2284439 h 6858000"/>
            <a:gd name="connsiteX1069" fmla="*/ 8602475 w 12192000"/>
            <a:gd name="connsiteY1069" fmla="*/ 2237148 h 6858000"/>
            <a:gd name="connsiteX1070" fmla="*/ 8602475 w 12192000"/>
            <a:gd name="connsiteY1070" fmla="*/ 2237145 h 6858000"/>
            <a:gd name="connsiteX1071" fmla="*/ 8586715 w 12192000"/>
            <a:gd name="connsiteY1071" fmla="*/ 2224452 h 6858000"/>
            <a:gd name="connsiteX1072" fmla="*/ 8584679 w 12192000"/>
            <a:gd name="connsiteY1072" fmla="*/ 2224339 h 6858000"/>
            <a:gd name="connsiteX1073" fmla="*/ 8660281 w 12192000"/>
            <a:gd name="connsiteY1073" fmla="*/ 2246292 h 6858000"/>
            <a:gd name="connsiteX1074" fmla="*/ 8645481 w 12192000"/>
            <a:gd name="connsiteY1074" fmla="*/ 2255957 h 6858000"/>
            <a:gd name="connsiteX1075" fmla="*/ 8630041 w 12192000"/>
            <a:gd name="connsiteY1075" fmla="*/ 2246353 h 6858000"/>
            <a:gd name="connsiteX1076" fmla="*/ 8628529 w 12192000"/>
            <a:gd name="connsiteY1076" fmla="*/ 2246405 h 6858000"/>
            <a:gd name="connsiteX1077" fmla="*/ 8612856 w 12192000"/>
            <a:gd name="connsiteY1077" fmla="*/ 2259862 h 6858000"/>
            <a:gd name="connsiteX1078" fmla="*/ 8645481 w 12192000"/>
            <a:gd name="connsiteY1078" fmla="*/ 2306392 h 6858000"/>
            <a:gd name="connsiteX1079" fmla="*/ 8678077 w 12192000"/>
            <a:gd name="connsiteY1079" fmla="*/ 2259101 h 6858000"/>
            <a:gd name="connsiteX1080" fmla="*/ 8678077 w 12192000"/>
            <a:gd name="connsiteY1080" fmla="*/ 2259098 h 6858000"/>
            <a:gd name="connsiteX1081" fmla="*/ 8662317 w 12192000"/>
            <a:gd name="connsiteY1081" fmla="*/ 2246405 h 6858000"/>
            <a:gd name="connsiteX1082" fmla="*/ 8660281 w 12192000"/>
            <a:gd name="connsiteY1082" fmla="*/ 2246292 h 6858000"/>
            <a:gd name="connsiteX1083" fmla="*/ 8742570 w 12192000"/>
            <a:gd name="connsiteY1083" fmla="*/ 2273160 h 6858000"/>
            <a:gd name="connsiteX1084" fmla="*/ 8727770 w 12192000"/>
            <a:gd name="connsiteY1084" fmla="*/ 2282825 h 6858000"/>
            <a:gd name="connsiteX1085" fmla="*/ 8712330 w 12192000"/>
            <a:gd name="connsiteY1085" fmla="*/ 2273221 h 6858000"/>
            <a:gd name="connsiteX1086" fmla="*/ 8710818 w 12192000"/>
            <a:gd name="connsiteY1086" fmla="*/ 2273273 h 6858000"/>
            <a:gd name="connsiteX1087" fmla="*/ 8695145 w 12192000"/>
            <a:gd name="connsiteY1087" fmla="*/ 2286730 h 6858000"/>
            <a:gd name="connsiteX1088" fmla="*/ 8727770 w 12192000"/>
            <a:gd name="connsiteY1088" fmla="*/ 2333260 h 6858000"/>
            <a:gd name="connsiteX1089" fmla="*/ 8760366 w 12192000"/>
            <a:gd name="connsiteY1089" fmla="*/ 2285969 h 6858000"/>
            <a:gd name="connsiteX1090" fmla="*/ 8760366 w 12192000"/>
            <a:gd name="connsiteY1090" fmla="*/ 2285966 h 6858000"/>
            <a:gd name="connsiteX1091" fmla="*/ 8744605 w 12192000"/>
            <a:gd name="connsiteY1091" fmla="*/ 2273273 h 6858000"/>
            <a:gd name="connsiteX1092" fmla="*/ 8742570 w 12192000"/>
            <a:gd name="connsiteY1092" fmla="*/ 2273160 h 6858000"/>
            <a:gd name="connsiteX1093" fmla="*/ 8819044 w 12192000"/>
            <a:gd name="connsiteY1093" fmla="*/ 2280836 h 6858000"/>
            <a:gd name="connsiteX1094" fmla="*/ 8804243 w 12192000"/>
            <a:gd name="connsiteY1094" fmla="*/ 2290501 h 6858000"/>
            <a:gd name="connsiteX1095" fmla="*/ 8788803 w 12192000"/>
            <a:gd name="connsiteY1095" fmla="*/ 2280897 h 6858000"/>
            <a:gd name="connsiteX1096" fmla="*/ 8787291 w 12192000"/>
            <a:gd name="connsiteY1096" fmla="*/ 2280949 h 6858000"/>
            <a:gd name="connsiteX1097" fmla="*/ 8771618 w 12192000"/>
            <a:gd name="connsiteY1097" fmla="*/ 2294406 h 6858000"/>
            <a:gd name="connsiteX1098" fmla="*/ 8804243 w 12192000"/>
            <a:gd name="connsiteY1098" fmla="*/ 2340936 h 6858000"/>
            <a:gd name="connsiteX1099" fmla="*/ 8836839 w 12192000"/>
            <a:gd name="connsiteY1099" fmla="*/ 2293645 h 6858000"/>
            <a:gd name="connsiteX1100" fmla="*/ 8836839 w 12192000"/>
            <a:gd name="connsiteY1100" fmla="*/ 2293642 h 6858000"/>
            <a:gd name="connsiteX1101" fmla="*/ 8821079 w 12192000"/>
            <a:gd name="connsiteY1101" fmla="*/ 2280949 h 6858000"/>
            <a:gd name="connsiteX1102" fmla="*/ 8819044 w 12192000"/>
            <a:gd name="connsiteY1102" fmla="*/ 2280836 h 6858000"/>
            <a:gd name="connsiteX1103" fmla="*/ 8896099 w 12192000"/>
            <a:gd name="connsiteY1103" fmla="*/ 2299795 h 6858000"/>
            <a:gd name="connsiteX1104" fmla="*/ 8881298 w 12192000"/>
            <a:gd name="connsiteY1104" fmla="*/ 2309460 h 6858000"/>
            <a:gd name="connsiteX1105" fmla="*/ 8865858 w 12192000"/>
            <a:gd name="connsiteY1105" fmla="*/ 2299856 h 6858000"/>
            <a:gd name="connsiteX1106" fmla="*/ 8864346 w 12192000"/>
            <a:gd name="connsiteY1106" fmla="*/ 2299908 h 6858000"/>
            <a:gd name="connsiteX1107" fmla="*/ 8848673 w 12192000"/>
            <a:gd name="connsiteY1107" fmla="*/ 2313365 h 6858000"/>
            <a:gd name="connsiteX1108" fmla="*/ 8881298 w 12192000"/>
            <a:gd name="connsiteY1108" fmla="*/ 2359895 h 6858000"/>
            <a:gd name="connsiteX1109" fmla="*/ 8913894 w 12192000"/>
            <a:gd name="connsiteY1109" fmla="*/ 2312604 h 6858000"/>
            <a:gd name="connsiteX1110" fmla="*/ 8913894 w 12192000"/>
            <a:gd name="connsiteY1110" fmla="*/ 2312601 h 6858000"/>
            <a:gd name="connsiteX1111" fmla="*/ 8898134 w 12192000"/>
            <a:gd name="connsiteY1111" fmla="*/ 2299908 h 6858000"/>
            <a:gd name="connsiteX1112" fmla="*/ 8896099 w 12192000"/>
            <a:gd name="connsiteY1112" fmla="*/ 2299795 h 6858000"/>
            <a:gd name="connsiteX1113" fmla="*/ 7770802 w 12192000"/>
            <a:gd name="connsiteY1113" fmla="*/ 1821003 h 6858000"/>
            <a:gd name="connsiteX1114" fmla="*/ 7756002 w 12192000"/>
            <a:gd name="connsiteY1114" fmla="*/ 1830667 h 6858000"/>
            <a:gd name="connsiteX1115" fmla="*/ 7740562 w 12192000"/>
            <a:gd name="connsiteY1115" fmla="*/ 1821065 h 6858000"/>
            <a:gd name="connsiteX1116" fmla="*/ 7739050 w 12192000"/>
            <a:gd name="connsiteY1116" fmla="*/ 1821115 h 6858000"/>
            <a:gd name="connsiteX1117" fmla="*/ 7723377 w 12192000"/>
            <a:gd name="connsiteY1117" fmla="*/ 1834573 h 6858000"/>
            <a:gd name="connsiteX1118" fmla="*/ 7756002 w 12192000"/>
            <a:gd name="connsiteY1118" fmla="*/ 1881103 h 6858000"/>
            <a:gd name="connsiteX1119" fmla="*/ 7788598 w 12192000"/>
            <a:gd name="connsiteY1119" fmla="*/ 1833811 h 6858000"/>
            <a:gd name="connsiteX1120" fmla="*/ 7788598 w 12192000"/>
            <a:gd name="connsiteY1120" fmla="*/ 1833809 h 6858000"/>
            <a:gd name="connsiteX1121" fmla="*/ 7772838 w 12192000"/>
            <a:gd name="connsiteY1121" fmla="*/ 1821115 h 6858000"/>
            <a:gd name="connsiteX1122" fmla="*/ 7770802 w 12192000"/>
            <a:gd name="connsiteY1122" fmla="*/ 1821003 h 6858000"/>
            <a:gd name="connsiteX1123" fmla="*/ 7822560 w 12192000"/>
            <a:gd name="connsiteY1123" fmla="*/ 1874014 h 6858000"/>
            <a:gd name="connsiteX1124" fmla="*/ 7807759 w 12192000"/>
            <a:gd name="connsiteY1124" fmla="*/ 1883679 h 6858000"/>
            <a:gd name="connsiteX1125" fmla="*/ 7792319 w 12192000"/>
            <a:gd name="connsiteY1125" fmla="*/ 1874075 h 6858000"/>
            <a:gd name="connsiteX1126" fmla="*/ 7790807 w 12192000"/>
            <a:gd name="connsiteY1126" fmla="*/ 1874127 h 6858000"/>
            <a:gd name="connsiteX1127" fmla="*/ 7775134 w 12192000"/>
            <a:gd name="connsiteY1127" fmla="*/ 1887584 h 6858000"/>
            <a:gd name="connsiteX1128" fmla="*/ 7807759 w 12192000"/>
            <a:gd name="connsiteY1128" fmla="*/ 1934114 h 6858000"/>
            <a:gd name="connsiteX1129" fmla="*/ 7840355 w 12192000"/>
            <a:gd name="connsiteY1129" fmla="*/ 1886823 h 6858000"/>
            <a:gd name="connsiteX1130" fmla="*/ 7840355 w 12192000"/>
            <a:gd name="connsiteY1130" fmla="*/ 1886820 h 6858000"/>
            <a:gd name="connsiteX1131" fmla="*/ 7824595 w 12192000"/>
            <a:gd name="connsiteY1131" fmla="*/ 1874127 h 6858000"/>
            <a:gd name="connsiteX1132" fmla="*/ 7822560 w 12192000"/>
            <a:gd name="connsiteY1132" fmla="*/ 1874014 h 6858000"/>
            <a:gd name="connsiteX1133" fmla="*/ 7883332 w 12192000"/>
            <a:gd name="connsiteY1133" fmla="*/ 1925103 h 6858000"/>
            <a:gd name="connsiteX1134" fmla="*/ 7868531 w 12192000"/>
            <a:gd name="connsiteY1134" fmla="*/ 1934768 h 6858000"/>
            <a:gd name="connsiteX1135" fmla="*/ 7853091 w 12192000"/>
            <a:gd name="connsiteY1135" fmla="*/ 1925164 h 6858000"/>
            <a:gd name="connsiteX1136" fmla="*/ 7851579 w 12192000"/>
            <a:gd name="connsiteY1136" fmla="*/ 1925216 h 6858000"/>
            <a:gd name="connsiteX1137" fmla="*/ 7835906 w 12192000"/>
            <a:gd name="connsiteY1137" fmla="*/ 1938673 h 6858000"/>
            <a:gd name="connsiteX1138" fmla="*/ 7868531 w 12192000"/>
            <a:gd name="connsiteY1138" fmla="*/ 1985203 h 6858000"/>
            <a:gd name="connsiteX1139" fmla="*/ 7901127 w 12192000"/>
            <a:gd name="connsiteY1139" fmla="*/ 1937912 h 6858000"/>
            <a:gd name="connsiteX1140" fmla="*/ 7901127 w 12192000"/>
            <a:gd name="connsiteY1140" fmla="*/ 1937909 h 6858000"/>
            <a:gd name="connsiteX1141" fmla="*/ 7885367 w 12192000"/>
            <a:gd name="connsiteY1141" fmla="*/ 1925216 h 6858000"/>
            <a:gd name="connsiteX1142" fmla="*/ 7883332 w 12192000"/>
            <a:gd name="connsiteY1142" fmla="*/ 1925103 h 6858000"/>
            <a:gd name="connsiteX1143" fmla="*/ 7952826 w 12192000"/>
            <a:gd name="connsiteY1143" fmla="*/ 1974680 h 6858000"/>
            <a:gd name="connsiteX1144" fmla="*/ 7938026 w 12192000"/>
            <a:gd name="connsiteY1144" fmla="*/ 1984345 h 6858000"/>
            <a:gd name="connsiteX1145" fmla="*/ 7922586 w 12192000"/>
            <a:gd name="connsiteY1145" fmla="*/ 1974741 h 6858000"/>
            <a:gd name="connsiteX1146" fmla="*/ 7921074 w 12192000"/>
            <a:gd name="connsiteY1146" fmla="*/ 1974793 h 6858000"/>
            <a:gd name="connsiteX1147" fmla="*/ 7905401 w 12192000"/>
            <a:gd name="connsiteY1147" fmla="*/ 1988250 h 6858000"/>
            <a:gd name="connsiteX1148" fmla="*/ 7938026 w 12192000"/>
            <a:gd name="connsiteY1148" fmla="*/ 2034780 h 6858000"/>
            <a:gd name="connsiteX1149" fmla="*/ 7970622 w 12192000"/>
            <a:gd name="connsiteY1149" fmla="*/ 1987489 h 6858000"/>
            <a:gd name="connsiteX1150" fmla="*/ 7970622 w 12192000"/>
            <a:gd name="connsiteY1150" fmla="*/ 1987486 h 6858000"/>
            <a:gd name="connsiteX1151" fmla="*/ 7954862 w 12192000"/>
            <a:gd name="connsiteY1151" fmla="*/ 1974793 h 6858000"/>
            <a:gd name="connsiteX1152" fmla="*/ 7952826 w 12192000"/>
            <a:gd name="connsiteY1152" fmla="*/ 1974680 h 6858000"/>
            <a:gd name="connsiteX1153" fmla="*/ 5407096 w 12192000"/>
            <a:gd name="connsiteY1153" fmla="*/ 1778442 h 6858000"/>
            <a:gd name="connsiteX1154" fmla="*/ 5392296 w 12192000"/>
            <a:gd name="connsiteY1154" fmla="*/ 1788106 h 6858000"/>
            <a:gd name="connsiteX1155" fmla="*/ 5376856 w 12192000"/>
            <a:gd name="connsiteY1155" fmla="*/ 1778504 h 6858000"/>
            <a:gd name="connsiteX1156" fmla="*/ 5375344 w 12192000"/>
            <a:gd name="connsiteY1156" fmla="*/ 1778554 h 6858000"/>
            <a:gd name="connsiteX1157" fmla="*/ 5359671 w 12192000"/>
            <a:gd name="connsiteY1157" fmla="*/ 1792012 h 6858000"/>
            <a:gd name="connsiteX1158" fmla="*/ 5392296 w 12192000"/>
            <a:gd name="connsiteY1158" fmla="*/ 1838541 h 6858000"/>
            <a:gd name="connsiteX1159" fmla="*/ 5424892 w 12192000"/>
            <a:gd name="connsiteY1159" fmla="*/ 1791250 h 6858000"/>
            <a:gd name="connsiteX1160" fmla="*/ 5424892 w 12192000"/>
            <a:gd name="connsiteY1160" fmla="*/ 1791248 h 6858000"/>
            <a:gd name="connsiteX1161" fmla="*/ 5409132 w 12192000"/>
            <a:gd name="connsiteY1161" fmla="*/ 1778554 h 6858000"/>
            <a:gd name="connsiteX1162" fmla="*/ 5407096 w 12192000"/>
            <a:gd name="connsiteY1162" fmla="*/ 1778442 h 6858000"/>
            <a:gd name="connsiteX1163" fmla="*/ 7057824 w 12192000"/>
            <a:gd name="connsiteY1163" fmla="*/ 1829487 h 6858000"/>
            <a:gd name="connsiteX1164" fmla="*/ 7043023 w 12192000"/>
            <a:gd name="connsiteY1164" fmla="*/ 1839151 h 6858000"/>
            <a:gd name="connsiteX1165" fmla="*/ 7027583 w 12192000"/>
            <a:gd name="connsiteY1165" fmla="*/ 1829549 h 6858000"/>
            <a:gd name="connsiteX1166" fmla="*/ 7026071 w 12192000"/>
            <a:gd name="connsiteY1166" fmla="*/ 1829599 h 6858000"/>
            <a:gd name="connsiteX1167" fmla="*/ 7010398 w 12192000"/>
            <a:gd name="connsiteY1167" fmla="*/ 1843057 h 6858000"/>
            <a:gd name="connsiteX1168" fmla="*/ 7043023 w 12192000"/>
            <a:gd name="connsiteY1168" fmla="*/ 1889587 h 6858000"/>
            <a:gd name="connsiteX1169" fmla="*/ 7075619 w 12192000"/>
            <a:gd name="connsiteY1169" fmla="*/ 1842295 h 6858000"/>
            <a:gd name="connsiteX1170" fmla="*/ 7075619 w 12192000"/>
            <a:gd name="connsiteY1170" fmla="*/ 1842293 h 6858000"/>
            <a:gd name="connsiteX1171" fmla="*/ 7059859 w 12192000"/>
            <a:gd name="connsiteY1171" fmla="*/ 1829599 h 6858000"/>
            <a:gd name="connsiteX1172" fmla="*/ 7057824 w 12192000"/>
            <a:gd name="connsiteY1172" fmla="*/ 1829487 h 6858000"/>
            <a:gd name="connsiteX1173" fmla="*/ 7677464 w 12192000"/>
            <a:gd name="connsiteY1173" fmla="*/ 1853572 h 6858000"/>
            <a:gd name="connsiteX1174" fmla="*/ 7662663 w 12192000"/>
            <a:gd name="connsiteY1174" fmla="*/ 1863237 h 6858000"/>
            <a:gd name="connsiteX1175" fmla="*/ 7647223 w 12192000"/>
            <a:gd name="connsiteY1175" fmla="*/ 1853634 h 6858000"/>
            <a:gd name="connsiteX1176" fmla="*/ 7645711 w 12192000"/>
            <a:gd name="connsiteY1176" fmla="*/ 1853684 h 6858000"/>
            <a:gd name="connsiteX1177" fmla="*/ 7630038 w 12192000"/>
            <a:gd name="connsiteY1177" fmla="*/ 1867142 h 6858000"/>
            <a:gd name="connsiteX1178" fmla="*/ 7662663 w 12192000"/>
            <a:gd name="connsiteY1178" fmla="*/ 1913672 h 6858000"/>
            <a:gd name="connsiteX1179" fmla="*/ 7695259 w 12192000"/>
            <a:gd name="connsiteY1179" fmla="*/ 1866381 h 6858000"/>
            <a:gd name="connsiteX1180" fmla="*/ 7695259 w 12192000"/>
            <a:gd name="connsiteY1180" fmla="*/ 1866378 h 6858000"/>
            <a:gd name="connsiteX1181" fmla="*/ 7679499 w 12192000"/>
            <a:gd name="connsiteY1181" fmla="*/ 1853684 h 6858000"/>
            <a:gd name="connsiteX1182" fmla="*/ 7677464 w 12192000"/>
            <a:gd name="connsiteY1182" fmla="*/ 1853572 h 6858000"/>
            <a:gd name="connsiteX1183" fmla="*/ 7744632 w 12192000"/>
            <a:gd name="connsiteY1183" fmla="*/ 1896956 h 6858000"/>
            <a:gd name="connsiteX1184" fmla="*/ 7729832 w 12192000"/>
            <a:gd name="connsiteY1184" fmla="*/ 1906621 h 6858000"/>
            <a:gd name="connsiteX1185" fmla="*/ 7714392 w 12192000"/>
            <a:gd name="connsiteY1185" fmla="*/ 1897017 h 6858000"/>
            <a:gd name="connsiteX1186" fmla="*/ 7712880 w 12192000"/>
            <a:gd name="connsiteY1186" fmla="*/ 1897069 h 6858000"/>
            <a:gd name="connsiteX1187" fmla="*/ 7697207 w 12192000"/>
            <a:gd name="connsiteY1187" fmla="*/ 1910526 h 6858000"/>
            <a:gd name="connsiteX1188" fmla="*/ 7729832 w 12192000"/>
            <a:gd name="connsiteY1188" fmla="*/ 1957056 h 6858000"/>
            <a:gd name="connsiteX1189" fmla="*/ 7762428 w 12192000"/>
            <a:gd name="connsiteY1189" fmla="*/ 1909765 h 6858000"/>
            <a:gd name="connsiteX1190" fmla="*/ 7762428 w 12192000"/>
            <a:gd name="connsiteY1190" fmla="*/ 1909762 h 6858000"/>
            <a:gd name="connsiteX1191" fmla="*/ 7746668 w 12192000"/>
            <a:gd name="connsiteY1191" fmla="*/ 1897069 h 6858000"/>
            <a:gd name="connsiteX1192" fmla="*/ 7744632 w 12192000"/>
            <a:gd name="connsiteY1192" fmla="*/ 1896956 h 6858000"/>
            <a:gd name="connsiteX1193" fmla="*/ 7808312 w 12192000"/>
            <a:gd name="connsiteY1193" fmla="*/ 1949237 h 6858000"/>
            <a:gd name="connsiteX1194" fmla="*/ 7793511 w 12192000"/>
            <a:gd name="connsiteY1194" fmla="*/ 1958902 h 6858000"/>
            <a:gd name="connsiteX1195" fmla="*/ 7778071 w 12192000"/>
            <a:gd name="connsiteY1195" fmla="*/ 1949298 h 6858000"/>
            <a:gd name="connsiteX1196" fmla="*/ 7776559 w 12192000"/>
            <a:gd name="connsiteY1196" fmla="*/ 1949350 h 6858000"/>
            <a:gd name="connsiteX1197" fmla="*/ 7760886 w 12192000"/>
            <a:gd name="connsiteY1197" fmla="*/ 1962807 h 6858000"/>
            <a:gd name="connsiteX1198" fmla="*/ 7793511 w 12192000"/>
            <a:gd name="connsiteY1198" fmla="*/ 2009337 h 6858000"/>
            <a:gd name="connsiteX1199" fmla="*/ 7826107 w 12192000"/>
            <a:gd name="connsiteY1199" fmla="*/ 1962046 h 6858000"/>
            <a:gd name="connsiteX1200" fmla="*/ 7826107 w 12192000"/>
            <a:gd name="connsiteY1200" fmla="*/ 1962043 h 6858000"/>
            <a:gd name="connsiteX1201" fmla="*/ 7810347 w 12192000"/>
            <a:gd name="connsiteY1201" fmla="*/ 1949350 h 6858000"/>
            <a:gd name="connsiteX1202" fmla="*/ 7808312 w 12192000"/>
            <a:gd name="connsiteY1202" fmla="*/ 1949237 h 6858000"/>
            <a:gd name="connsiteX1203" fmla="*/ 7877807 w 12192000"/>
            <a:gd name="connsiteY1203" fmla="*/ 1993028 h 6858000"/>
            <a:gd name="connsiteX1204" fmla="*/ 7863006 w 12192000"/>
            <a:gd name="connsiteY1204" fmla="*/ 2002693 h 6858000"/>
            <a:gd name="connsiteX1205" fmla="*/ 7847566 w 12192000"/>
            <a:gd name="connsiteY1205" fmla="*/ 1993089 h 6858000"/>
            <a:gd name="connsiteX1206" fmla="*/ 7846054 w 12192000"/>
            <a:gd name="connsiteY1206" fmla="*/ 1993141 h 6858000"/>
            <a:gd name="connsiteX1207" fmla="*/ 7830381 w 12192000"/>
            <a:gd name="connsiteY1207" fmla="*/ 2006598 h 6858000"/>
            <a:gd name="connsiteX1208" fmla="*/ 7863006 w 12192000"/>
            <a:gd name="connsiteY1208" fmla="*/ 2053128 h 6858000"/>
            <a:gd name="connsiteX1209" fmla="*/ 7895602 w 12192000"/>
            <a:gd name="connsiteY1209" fmla="*/ 2005837 h 6858000"/>
            <a:gd name="connsiteX1210" fmla="*/ 7895602 w 12192000"/>
            <a:gd name="connsiteY1210" fmla="*/ 2005834 h 6858000"/>
            <a:gd name="connsiteX1211" fmla="*/ 7879842 w 12192000"/>
            <a:gd name="connsiteY1211" fmla="*/ 1993141 h 6858000"/>
            <a:gd name="connsiteX1212" fmla="*/ 7877807 w 12192000"/>
            <a:gd name="connsiteY1212" fmla="*/ 1993028 h 6858000"/>
            <a:gd name="connsiteX1213" fmla="*/ 8016797 w 12192000"/>
            <a:gd name="connsiteY1213" fmla="*/ 2036324 h 6858000"/>
            <a:gd name="connsiteX1214" fmla="*/ 8001997 w 12192000"/>
            <a:gd name="connsiteY1214" fmla="*/ 2045989 h 6858000"/>
            <a:gd name="connsiteX1215" fmla="*/ 7986557 w 12192000"/>
            <a:gd name="connsiteY1215" fmla="*/ 2036385 h 6858000"/>
            <a:gd name="connsiteX1216" fmla="*/ 7985045 w 12192000"/>
            <a:gd name="connsiteY1216" fmla="*/ 2036437 h 6858000"/>
            <a:gd name="connsiteX1217" fmla="*/ 7969372 w 12192000"/>
            <a:gd name="connsiteY1217" fmla="*/ 2049894 h 6858000"/>
            <a:gd name="connsiteX1218" fmla="*/ 8001997 w 12192000"/>
            <a:gd name="connsiteY1218" fmla="*/ 2096424 h 6858000"/>
            <a:gd name="connsiteX1219" fmla="*/ 8034593 w 12192000"/>
            <a:gd name="connsiteY1219" fmla="*/ 2049133 h 6858000"/>
            <a:gd name="connsiteX1220" fmla="*/ 8034593 w 12192000"/>
            <a:gd name="connsiteY1220" fmla="*/ 2049130 h 6858000"/>
            <a:gd name="connsiteX1221" fmla="*/ 8018833 w 12192000"/>
            <a:gd name="connsiteY1221" fmla="*/ 2036437 h 6858000"/>
            <a:gd name="connsiteX1222" fmla="*/ 8016797 w 12192000"/>
            <a:gd name="connsiteY1222" fmla="*/ 2036324 h 6858000"/>
            <a:gd name="connsiteX1223" fmla="*/ 8093271 w 12192000"/>
            <a:gd name="connsiteY1223" fmla="*/ 2075695 h 6858000"/>
            <a:gd name="connsiteX1224" fmla="*/ 8078470 w 12192000"/>
            <a:gd name="connsiteY1224" fmla="*/ 2085360 h 6858000"/>
            <a:gd name="connsiteX1225" fmla="*/ 8063030 w 12192000"/>
            <a:gd name="connsiteY1225" fmla="*/ 2075756 h 6858000"/>
            <a:gd name="connsiteX1226" fmla="*/ 8061518 w 12192000"/>
            <a:gd name="connsiteY1226" fmla="*/ 2075808 h 6858000"/>
            <a:gd name="connsiteX1227" fmla="*/ 8045845 w 12192000"/>
            <a:gd name="connsiteY1227" fmla="*/ 2089265 h 6858000"/>
            <a:gd name="connsiteX1228" fmla="*/ 8078470 w 12192000"/>
            <a:gd name="connsiteY1228" fmla="*/ 2135795 h 6858000"/>
            <a:gd name="connsiteX1229" fmla="*/ 8111066 w 12192000"/>
            <a:gd name="connsiteY1229" fmla="*/ 2088504 h 6858000"/>
            <a:gd name="connsiteX1230" fmla="*/ 8111066 w 12192000"/>
            <a:gd name="connsiteY1230" fmla="*/ 2088501 h 6858000"/>
            <a:gd name="connsiteX1231" fmla="*/ 8095306 w 12192000"/>
            <a:gd name="connsiteY1231" fmla="*/ 2075808 h 6858000"/>
            <a:gd name="connsiteX1232" fmla="*/ 8093271 w 12192000"/>
            <a:gd name="connsiteY1232" fmla="*/ 2075695 h 6858000"/>
            <a:gd name="connsiteX1233" fmla="*/ 8163347 w 12192000"/>
            <a:gd name="connsiteY1233" fmla="*/ 2117188 h 6858000"/>
            <a:gd name="connsiteX1234" fmla="*/ 8148547 w 12192000"/>
            <a:gd name="connsiteY1234" fmla="*/ 2126853 h 6858000"/>
            <a:gd name="connsiteX1235" fmla="*/ 8133107 w 12192000"/>
            <a:gd name="connsiteY1235" fmla="*/ 2117249 h 6858000"/>
            <a:gd name="connsiteX1236" fmla="*/ 8131595 w 12192000"/>
            <a:gd name="connsiteY1236" fmla="*/ 2117301 h 6858000"/>
            <a:gd name="connsiteX1237" fmla="*/ 8115922 w 12192000"/>
            <a:gd name="connsiteY1237" fmla="*/ 2130758 h 6858000"/>
            <a:gd name="connsiteX1238" fmla="*/ 8148547 w 12192000"/>
            <a:gd name="connsiteY1238" fmla="*/ 2177288 h 6858000"/>
            <a:gd name="connsiteX1239" fmla="*/ 8181143 w 12192000"/>
            <a:gd name="connsiteY1239" fmla="*/ 2129997 h 6858000"/>
            <a:gd name="connsiteX1240" fmla="*/ 8181143 w 12192000"/>
            <a:gd name="connsiteY1240" fmla="*/ 2129994 h 6858000"/>
            <a:gd name="connsiteX1241" fmla="*/ 8165383 w 12192000"/>
            <a:gd name="connsiteY1241" fmla="*/ 2117301 h 6858000"/>
            <a:gd name="connsiteX1242" fmla="*/ 8163347 w 12192000"/>
            <a:gd name="connsiteY1242" fmla="*/ 2117188 h 6858000"/>
            <a:gd name="connsiteX1243" fmla="*/ 8248835 w 12192000"/>
            <a:gd name="connsiteY1243" fmla="*/ 2121579 h 6858000"/>
            <a:gd name="connsiteX1244" fmla="*/ 8234035 w 12192000"/>
            <a:gd name="connsiteY1244" fmla="*/ 2131244 h 6858000"/>
            <a:gd name="connsiteX1245" fmla="*/ 8218595 w 12192000"/>
            <a:gd name="connsiteY1245" fmla="*/ 2121640 h 6858000"/>
            <a:gd name="connsiteX1246" fmla="*/ 8217083 w 12192000"/>
            <a:gd name="connsiteY1246" fmla="*/ 2121690 h 6858000"/>
            <a:gd name="connsiteX1247" fmla="*/ 8201410 w 12192000"/>
            <a:gd name="connsiteY1247" fmla="*/ 2135149 h 6858000"/>
            <a:gd name="connsiteX1248" fmla="*/ 8234035 w 12192000"/>
            <a:gd name="connsiteY1248" fmla="*/ 2181679 h 6858000"/>
            <a:gd name="connsiteX1249" fmla="*/ 8266631 w 12192000"/>
            <a:gd name="connsiteY1249" fmla="*/ 2134388 h 6858000"/>
            <a:gd name="connsiteX1250" fmla="*/ 8266631 w 12192000"/>
            <a:gd name="connsiteY1250" fmla="*/ 2134385 h 6858000"/>
            <a:gd name="connsiteX1251" fmla="*/ 8250871 w 12192000"/>
            <a:gd name="connsiteY1251" fmla="*/ 2121692 h 6858000"/>
            <a:gd name="connsiteX1252" fmla="*/ 8248835 w 12192000"/>
            <a:gd name="connsiteY1252" fmla="*/ 2121579 h 6858000"/>
            <a:gd name="connsiteX1253" fmla="*/ 8217722 w 12192000"/>
            <a:gd name="connsiteY1253" fmla="*/ 2174994 h 6858000"/>
            <a:gd name="connsiteX1254" fmla="*/ 8202922 w 12192000"/>
            <a:gd name="connsiteY1254" fmla="*/ 2184659 h 6858000"/>
            <a:gd name="connsiteX1255" fmla="*/ 8187482 w 12192000"/>
            <a:gd name="connsiteY1255" fmla="*/ 2175055 h 6858000"/>
            <a:gd name="connsiteX1256" fmla="*/ 8185970 w 12192000"/>
            <a:gd name="connsiteY1256" fmla="*/ 2175107 h 6858000"/>
            <a:gd name="connsiteX1257" fmla="*/ 8170297 w 12192000"/>
            <a:gd name="connsiteY1257" fmla="*/ 2188564 h 6858000"/>
            <a:gd name="connsiteX1258" fmla="*/ 8202922 w 12192000"/>
            <a:gd name="connsiteY1258" fmla="*/ 2235094 h 6858000"/>
            <a:gd name="connsiteX1259" fmla="*/ 8235518 w 12192000"/>
            <a:gd name="connsiteY1259" fmla="*/ 2187803 h 6858000"/>
            <a:gd name="connsiteX1260" fmla="*/ 8235518 w 12192000"/>
            <a:gd name="connsiteY1260" fmla="*/ 2187800 h 6858000"/>
            <a:gd name="connsiteX1261" fmla="*/ 8219757 w 12192000"/>
            <a:gd name="connsiteY1261" fmla="*/ 2175107 h 6858000"/>
            <a:gd name="connsiteX1262" fmla="*/ 8217722 w 12192000"/>
            <a:gd name="connsiteY1262" fmla="*/ 2174994 h 6858000"/>
            <a:gd name="connsiteX1263" fmla="*/ 8301174 w 12192000"/>
            <a:gd name="connsiteY1263" fmla="*/ 2186218 h 6858000"/>
            <a:gd name="connsiteX1264" fmla="*/ 8286374 w 12192000"/>
            <a:gd name="connsiteY1264" fmla="*/ 2195883 h 6858000"/>
            <a:gd name="connsiteX1265" fmla="*/ 8270934 w 12192000"/>
            <a:gd name="connsiteY1265" fmla="*/ 2186279 h 6858000"/>
            <a:gd name="connsiteX1266" fmla="*/ 8269422 w 12192000"/>
            <a:gd name="connsiteY1266" fmla="*/ 2186331 h 6858000"/>
            <a:gd name="connsiteX1267" fmla="*/ 8253749 w 12192000"/>
            <a:gd name="connsiteY1267" fmla="*/ 2199788 h 6858000"/>
            <a:gd name="connsiteX1268" fmla="*/ 8286374 w 12192000"/>
            <a:gd name="connsiteY1268" fmla="*/ 2246318 h 6858000"/>
            <a:gd name="connsiteX1269" fmla="*/ 8318970 w 12192000"/>
            <a:gd name="connsiteY1269" fmla="*/ 2199027 h 6858000"/>
            <a:gd name="connsiteX1270" fmla="*/ 8318970 w 12192000"/>
            <a:gd name="connsiteY1270" fmla="*/ 2199024 h 6858000"/>
            <a:gd name="connsiteX1271" fmla="*/ 8303210 w 12192000"/>
            <a:gd name="connsiteY1271" fmla="*/ 2186331 h 6858000"/>
            <a:gd name="connsiteX1272" fmla="*/ 8301174 w 12192000"/>
            <a:gd name="connsiteY1272" fmla="*/ 2186218 h 6858000"/>
            <a:gd name="connsiteX1273" fmla="*/ 8366890 w 12192000"/>
            <a:gd name="connsiteY1273" fmla="*/ 2219047 h 6858000"/>
            <a:gd name="connsiteX1274" fmla="*/ 8352089 w 12192000"/>
            <a:gd name="connsiteY1274" fmla="*/ 2228712 h 6858000"/>
            <a:gd name="connsiteX1275" fmla="*/ 8336649 w 12192000"/>
            <a:gd name="connsiteY1275" fmla="*/ 2219108 h 6858000"/>
            <a:gd name="connsiteX1276" fmla="*/ 8335137 w 12192000"/>
            <a:gd name="connsiteY1276" fmla="*/ 2219157 h 6858000"/>
            <a:gd name="connsiteX1277" fmla="*/ 8319464 w 12192000"/>
            <a:gd name="connsiteY1277" fmla="*/ 2232617 h 6858000"/>
            <a:gd name="connsiteX1278" fmla="*/ 8352089 w 12192000"/>
            <a:gd name="connsiteY1278" fmla="*/ 2279147 h 6858000"/>
            <a:gd name="connsiteX1279" fmla="*/ 8384685 w 12192000"/>
            <a:gd name="connsiteY1279" fmla="*/ 2231856 h 6858000"/>
            <a:gd name="connsiteX1280" fmla="*/ 8384685 w 12192000"/>
            <a:gd name="connsiteY1280" fmla="*/ 2231853 h 6858000"/>
            <a:gd name="connsiteX1281" fmla="*/ 8368925 w 12192000"/>
            <a:gd name="connsiteY1281" fmla="*/ 2219160 h 6858000"/>
            <a:gd name="connsiteX1282" fmla="*/ 8366890 w 12192000"/>
            <a:gd name="connsiteY1282" fmla="*/ 2219047 h 6858000"/>
            <a:gd name="connsiteX1283" fmla="*/ 8498901 w 12192000"/>
            <a:gd name="connsiteY1283" fmla="*/ 2233469 h 6858000"/>
            <a:gd name="connsiteX1284" fmla="*/ 8484101 w 12192000"/>
            <a:gd name="connsiteY1284" fmla="*/ 2243134 h 6858000"/>
            <a:gd name="connsiteX1285" fmla="*/ 8468661 w 12192000"/>
            <a:gd name="connsiteY1285" fmla="*/ 2233530 h 6858000"/>
            <a:gd name="connsiteX1286" fmla="*/ 8467149 w 12192000"/>
            <a:gd name="connsiteY1286" fmla="*/ 2233582 h 6858000"/>
            <a:gd name="connsiteX1287" fmla="*/ 8451476 w 12192000"/>
            <a:gd name="connsiteY1287" fmla="*/ 2247039 h 6858000"/>
            <a:gd name="connsiteX1288" fmla="*/ 8484101 w 12192000"/>
            <a:gd name="connsiteY1288" fmla="*/ 2293569 h 6858000"/>
            <a:gd name="connsiteX1289" fmla="*/ 8516697 w 12192000"/>
            <a:gd name="connsiteY1289" fmla="*/ 2246278 h 6858000"/>
            <a:gd name="connsiteX1290" fmla="*/ 8516697 w 12192000"/>
            <a:gd name="connsiteY1290" fmla="*/ 2246275 h 6858000"/>
            <a:gd name="connsiteX1291" fmla="*/ 8500937 w 12192000"/>
            <a:gd name="connsiteY1291" fmla="*/ 2233582 h 6858000"/>
            <a:gd name="connsiteX1292" fmla="*/ 8498901 w 12192000"/>
            <a:gd name="connsiteY1292" fmla="*/ 2233469 h 6858000"/>
            <a:gd name="connsiteX1293" fmla="*/ 8534958 w 12192000"/>
            <a:gd name="connsiteY1293" fmla="*/ 2288861 h 6858000"/>
            <a:gd name="connsiteX1294" fmla="*/ 8520157 w 12192000"/>
            <a:gd name="connsiteY1294" fmla="*/ 2298526 h 6858000"/>
            <a:gd name="connsiteX1295" fmla="*/ 8504717 w 12192000"/>
            <a:gd name="connsiteY1295" fmla="*/ 2288922 h 6858000"/>
            <a:gd name="connsiteX1296" fmla="*/ 8503205 w 12192000"/>
            <a:gd name="connsiteY1296" fmla="*/ 2288974 h 6858000"/>
            <a:gd name="connsiteX1297" fmla="*/ 8487532 w 12192000"/>
            <a:gd name="connsiteY1297" fmla="*/ 2302431 h 6858000"/>
            <a:gd name="connsiteX1298" fmla="*/ 8520157 w 12192000"/>
            <a:gd name="connsiteY1298" fmla="*/ 2348961 h 6858000"/>
            <a:gd name="connsiteX1299" fmla="*/ 8552753 w 12192000"/>
            <a:gd name="connsiteY1299" fmla="*/ 2301670 h 6858000"/>
            <a:gd name="connsiteX1300" fmla="*/ 8552753 w 12192000"/>
            <a:gd name="connsiteY1300" fmla="*/ 2301667 h 6858000"/>
            <a:gd name="connsiteX1301" fmla="*/ 8536993 w 12192000"/>
            <a:gd name="connsiteY1301" fmla="*/ 2288974 h 6858000"/>
            <a:gd name="connsiteX1302" fmla="*/ 8534958 w 12192000"/>
            <a:gd name="connsiteY1302" fmla="*/ 2288861 h 6858000"/>
            <a:gd name="connsiteX1303" fmla="*/ 8602417 w 12192000"/>
            <a:gd name="connsiteY1303" fmla="*/ 2306017 h 6858000"/>
            <a:gd name="connsiteX1304" fmla="*/ 8587616 w 12192000"/>
            <a:gd name="connsiteY1304" fmla="*/ 2315682 h 6858000"/>
            <a:gd name="connsiteX1305" fmla="*/ 8572176 w 12192000"/>
            <a:gd name="connsiteY1305" fmla="*/ 2306078 h 6858000"/>
            <a:gd name="connsiteX1306" fmla="*/ 8570664 w 12192000"/>
            <a:gd name="connsiteY1306" fmla="*/ 2306130 h 6858000"/>
            <a:gd name="connsiteX1307" fmla="*/ 8554991 w 12192000"/>
            <a:gd name="connsiteY1307" fmla="*/ 2319587 h 6858000"/>
            <a:gd name="connsiteX1308" fmla="*/ 8587616 w 12192000"/>
            <a:gd name="connsiteY1308" fmla="*/ 2366117 h 6858000"/>
            <a:gd name="connsiteX1309" fmla="*/ 8620212 w 12192000"/>
            <a:gd name="connsiteY1309" fmla="*/ 2318826 h 6858000"/>
            <a:gd name="connsiteX1310" fmla="*/ 8620212 w 12192000"/>
            <a:gd name="connsiteY1310" fmla="*/ 2318823 h 6858000"/>
            <a:gd name="connsiteX1311" fmla="*/ 8604452 w 12192000"/>
            <a:gd name="connsiteY1311" fmla="*/ 2306130 h 6858000"/>
            <a:gd name="connsiteX1312" fmla="*/ 8602417 w 12192000"/>
            <a:gd name="connsiteY1312" fmla="*/ 2306017 h 6858000"/>
            <a:gd name="connsiteX1313" fmla="*/ 8671040 w 12192000"/>
            <a:gd name="connsiteY1313" fmla="*/ 2313025 h 6858000"/>
            <a:gd name="connsiteX1314" fmla="*/ 8656239 w 12192000"/>
            <a:gd name="connsiteY1314" fmla="*/ 2322690 h 6858000"/>
            <a:gd name="connsiteX1315" fmla="*/ 8640799 w 12192000"/>
            <a:gd name="connsiteY1315" fmla="*/ 2313086 h 6858000"/>
            <a:gd name="connsiteX1316" fmla="*/ 8639287 w 12192000"/>
            <a:gd name="connsiteY1316" fmla="*/ 2313138 h 6858000"/>
            <a:gd name="connsiteX1317" fmla="*/ 8623614 w 12192000"/>
            <a:gd name="connsiteY1317" fmla="*/ 2326595 h 6858000"/>
            <a:gd name="connsiteX1318" fmla="*/ 8656239 w 12192000"/>
            <a:gd name="connsiteY1318" fmla="*/ 2373125 h 6858000"/>
            <a:gd name="connsiteX1319" fmla="*/ 8688835 w 12192000"/>
            <a:gd name="connsiteY1319" fmla="*/ 2325834 h 6858000"/>
            <a:gd name="connsiteX1320" fmla="*/ 8688835 w 12192000"/>
            <a:gd name="connsiteY1320" fmla="*/ 2325831 h 6858000"/>
            <a:gd name="connsiteX1321" fmla="*/ 8673075 w 12192000"/>
            <a:gd name="connsiteY1321" fmla="*/ 2313138 h 6858000"/>
            <a:gd name="connsiteX1322" fmla="*/ 8671040 w 12192000"/>
            <a:gd name="connsiteY1322" fmla="*/ 2313025 h 6858000"/>
            <a:gd name="connsiteX1323" fmla="*/ 8783860 w 12192000"/>
            <a:gd name="connsiteY1323" fmla="*/ 2353442 h 6858000"/>
            <a:gd name="connsiteX1324" fmla="*/ 8769060 w 12192000"/>
            <a:gd name="connsiteY1324" fmla="*/ 2363107 h 6858000"/>
            <a:gd name="connsiteX1325" fmla="*/ 8753620 w 12192000"/>
            <a:gd name="connsiteY1325" fmla="*/ 2353503 h 6858000"/>
            <a:gd name="connsiteX1326" fmla="*/ 8752108 w 12192000"/>
            <a:gd name="connsiteY1326" fmla="*/ 2353555 h 6858000"/>
            <a:gd name="connsiteX1327" fmla="*/ 8736435 w 12192000"/>
            <a:gd name="connsiteY1327" fmla="*/ 2367013 h 6858000"/>
            <a:gd name="connsiteX1328" fmla="*/ 8769060 w 12192000"/>
            <a:gd name="connsiteY1328" fmla="*/ 2413542 h 6858000"/>
            <a:gd name="connsiteX1329" fmla="*/ 8801656 w 12192000"/>
            <a:gd name="connsiteY1329" fmla="*/ 2366251 h 6858000"/>
            <a:gd name="connsiteX1330" fmla="*/ 8801656 w 12192000"/>
            <a:gd name="connsiteY1330" fmla="*/ 2366248 h 6858000"/>
            <a:gd name="connsiteX1331" fmla="*/ 8785896 w 12192000"/>
            <a:gd name="connsiteY1331" fmla="*/ 2353555 h 6858000"/>
            <a:gd name="connsiteX1332" fmla="*/ 8783860 w 12192000"/>
            <a:gd name="connsiteY1332" fmla="*/ 2353442 h 6858000"/>
            <a:gd name="connsiteX1333" fmla="*/ 8715819 w 12192000"/>
            <a:gd name="connsiteY1333" fmla="*/ 2354402 h 6858000"/>
            <a:gd name="connsiteX1334" fmla="*/ 8701018 w 12192000"/>
            <a:gd name="connsiteY1334" fmla="*/ 2364067 h 6858000"/>
            <a:gd name="connsiteX1335" fmla="*/ 8685578 w 12192000"/>
            <a:gd name="connsiteY1335" fmla="*/ 2354463 h 6858000"/>
            <a:gd name="connsiteX1336" fmla="*/ 8684066 w 12192000"/>
            <a:gd name="connsiteY1336" fmla="*/ 2354515 h 6858000"/>
            <a:gd name="connsiteX1337" fmla="*/ 8668393 w 12192000"/>
            <a:gd name="connsiteY1337" fmla="*/ 2367972 h 6858000"/>
            <a:gd name="connsiteX1338" fmla="*/ 8701018 w 12192000"/>
            <a:gd name="connsiteY1338" fmla="*/ 2414502 h 6858000"/>
            <a:gd name="connsiteX1339" fmla="*/ 8733614 w 12192000"/>
            <a:gd name="connsiteY1339" fmla="*/ 2367211 h 6858000"/>
            <a:gd name="connsiteX1340" fmla="*/ 8733614 w 12192000"/>
            <a:gd name="connsiteY1340" fmla="*/ 2367208 h 6858000"/>
            <a:gd name="connsiteX1341" fmla="*/ 8717854 w 12192000"/>
            <a:gd name="connsiteY1341" fmla="*/ 2354515 h 6858000"/>
            <a:gd name="connsiteX1342" fmla="*/ 8715819 w 12192000"/>
            <a:gd name="connsiteY1342" fmla="*/ 2354402 h 6858000"/>
            <a:gd name="connsiteX1343" fmla="*/ 8432895 w 12192000"/>
            <a:gd name="connsiteY1343" fmla="*/ 2235999 h 6858000"/>
            <a:gd name="connsiteX1344" fmla="*/ 8418095 w 12192000"/>
            <a:gd name="connsiteY1344" fmla="*/ 2245664 h 6858000"/>
            <a:gd name="connsiteX1345" fmla="*/ 8402655 w 12192000"/>
            <a:gd name="connsiteY1345" fmla="*/ 2236060 h 6858000"/>
            <a:gd name="connsiteX1346" fmla="*/ 8401143 w 12192000"/>
            <a:gd name="connsiteY1346" fmla="*/ 2236112 h 6858000"/>
            <a:gd name="connsiteX1347" fmla="*/ 8385470 w 12192000"/>
            <a:gd name="connsiteY1347" fmla="*/ 2249569 h 6858000"/>
            <a:gd name="connsiteX1348" fmla="*/ 8418095 w 12192000"/>
            <a:gd name="connsiteY1348" fmla="*/ 2296099 h 6858000"/>
            <a:gd name="connsiteX1349" fmla="*/ 8450691 w 12192000"/>
            <a:gd name="connsiteY1349" fmla="*/ 2248808 h 6858000"/>
            <a:gd name="connsiteX1350" fmla="*/ 8450691 w 12192000"/>
            <a:gd name="connsiteY1350" fmla="*/ 2248805 h 6858000"/>
            <a:gd name="connsiteX1351" fmla="*/ 8434930 w 12192000"/>
            <a:gd name="connsiteY1351" fmla="*/ 2236112 h 6858000"/>
            <a:gd name="connsiteX1352" fmla="*/ 8432895 w 12192000"/>
            <a:gd name="connsiteY1352" fmla="*/ 2235999 h 6858000"/>
            <a:gd name="connsiteX1353" fmla="*/ 7937997 w 12192000"/>
            <a:gd name="connsiteY1353" fmla="*/ 2046617 h 6858000"/>
            <a:gd name="connsiteX1354" fmla="*/ 7923197 w 12192000"/>
            <a:gd name="connsiteY1354" fmla="*/ 2056282 h 6858000"/>
            <a:gd name="connsiteX1355" fmla="*/ 7907757 w 12192000"/>
            <a:gd name="connsiteY1355" fmla="*/ 2046678 h 6858000"/>
            <a:gd name="connsiteX1356" fmla="*/ 7906245 w 12192000"/>
            <a:gd name="connsiteY1356" fmla="*/ 2046727 h 6858000"/>
            <a:gd name="connsiteX1357" fmla="*/ 7890572 w 12192000"/>
            <a:gd name="connsiteY1357" fmla="*/ 2060187 h 6858000"/>
            <a:gd name="connsiteX1358" fmla="*/ 7923197 w 12192000"/>
            <a:gd name="connsiteY1358" fmla="*/ 2106717 h 6858000"/>
            <a:gd name="connsiteX1359" fmla="*/ 7955793 w 12192000"/>
            <a:gd name="connsiteY1359" fmla="*/ 2059426 h 6858000"/>
            <a:gd name="connsiteX1360" fmla="*/ 7955793 w 12192000"/>
            <a:gd name="connsiteY1360" fmla="*/ 2059423 h 6858000"/>
            <a:gd name="connsiteX1361" fmla="*/ 7940033 w 12192000"/>
            <a:gd name="connsiteY1361" fmla="*/ 2046730 h 6858000"/>
            <a:gd name="connsiteX1362" fmla="*/ 7937997 w 12192000"/>
            <a:gd name="connsiteY1362" fmla="*/ 2046617 h 6858000"/>
            <a:gd name="connsiteX1363" fmla="*/ 7571331 w 12192000"/>
            <a:gd name="connsiteY1363" fmla="*/ 1884598 h 6858000"/>
            <a:gd name="connsiteX1364" fmla="*/ 7556530 w 12192000"/>
            <a:gd name="connsiteY1364" fmla="*/ 1894263 h 6858000"/>
            <a:gd name="connsiteX1365" fmla="*/ 7541090 w 12192000"/>
            <a:gd name="connsiteY1365" fmla="*/ 1884659 h 6858000"/>
            <a:gd name="connsiteX1366" fmla="*/ 7539578 w 12192000"/>
            <a:gd name="connsiteY1366" fmla="*/ 1884711 h 6858000"/>
            <a:gd name="connsiteX1367" fmla="*/ 7523905 w 12192000"/>
            <a:gd name="connsiteY1367" fmla="*/ 1898168 h 6858000"/>
            <a:gd name="connsiteX1368" fmla="*/ 7556530 w 12192000"/>
            <a:gd name="connsiteY1368" fmla="*/ 1944698 h 6858000"/>
            <a:gd name="connsiteX1369" fmla="*/ 7589126 w 12192000"/>
            <a:gd name="connsiteY1369" fmla="*/ 1897407 h 6858000"/>
            <a:gd name="connsiteX1370" fmla="*/ 7589126 w 12192000"/>
            <a:gd name="connsiteY1370" fmla="*/ 1897404 h 6858000"/>
            <a:gd name="connsiteX1371" fmla="*/ 7573366 w 12192000"/>
            <a:gd name="connsiteY1371" fmla="*/ 1884711 h 6858000"/>
            <a:gd name="connsiteX1372" fmla="*/ 7571331 w 12192000"/>
            <a:gd name="connsiteY1372" fmla="*/ 1884598 h 6858000"/>
            <a:gd name="connsiteX1373" fmla="*/ 7620181 w 12192000"/>
            <a:gd name="connsiteY1373" fmla="*/ 1927487 h 6858000"/>
            <a:gd name="connsiteX1374" fmla="*/ 7605380 w 12192000"/>
            <a:gd name="connsiteY1374" fmla="*/ 1937152 h 6858000"/>
            <a:gd name="connsiteX1375" fmla="*/ 7589940 w 12192000"/>
            <a:gd name="connsiteY1375" fmla="*/ 1927548 h 6858000"/>
            <a:gd name="connsiteX1376" fmla="*/ 7588428 w 12192000"/>
            <a:gd name="connsiteY1376" fmla="*/ 1927600 h 6858000"/>
            <a:gd name="connsiteX1377" fmla="*/ 7572755 w 12192000"/>
            <a:gd name="connsiteY1377" fmla="*/ 1941057 h 6858000"/>
            <a:gd name="connsiteX1378" fmla="*/ 7605380 w 12192000"/>
            <a:gd name="connsiteY1378" fmla="*/ 1987587 h 6858000"/>
            <a:gd name="connsiteX1379" fmla="*/ 7637976 w 12192000"/>
            <a:gd name="connsiteY1379" fmla="*/ 1940296 h 6858000"/>
            <a:gd name="connsiteX1380" fmla="*/ 7637976 w 12192000"/>
            <a:gd name="connsiteY1380" fmla="*/ 1940293 h 6858000"/>
            <a:gd name="connsiteX1381" fmla="*/ 7622216 w 12192000"/>
            <a:gd name="connsiteY1381" fmla="*/ 1927600 h 6858000"/>
            <a:gd name="connsiteX1382" fmla="*/ 7620181 w 12192000"/>
            <a:gd name="connsiteY1382" fmla="*/ 1927487 h 6858000"/>
            <a:gd name="connsiteX1383" fmla="*/ 7682115 w 12192000"/>
            <a:gd name="connsiteY1383" fmla="*/ 1942142 h 6858000"/>
            <a:gd name="connsiteX1384" fmla="*/ 7667315 w 12192000"/>
            <a:gd name="connsiteY1384" fmla="*/ 1951807 h 6858000"/>
            <a:gd name="connsiteX1385" fmla="*/ 7651875 w 12192000"/>
            <a:gd name="connsiteY1385" fmla="*/ 1942203 h 6858000"/>
            <a:gd name="connsiteX1386" fmla="*/ 7650363 w 12192000"/>
            <a:gd name="connsiteY1386" fmla="*/ 1942255 h 6858000"/>
            <a:gd name="connsiteX1387" fmla="*/ 7634690 w 12192000"/>
            <a:gd name="connsiteY1387" fmla="*/ 1955712 h 6858000"/>
            <a:gd name="connsiteX1388" fmla="*/ 7667315 w 12192000"/>
            <a:gd name="connsiteY1388" fmla="*/ 2002242 h 6858000"/>
            <a:gd name="connsiteX1389" fmla="*/ 7699911 w 12192000"/>
            <a:gd name="connsiteY1389" fmla="*/ 1954951 h 6858000"/>
            <a:gd name="connsiteX1390" fmla="*/ 7699911 w 12192000"/>
            <a:gd name="connsiteY1390" fmla="*/ 1954948 h 6858000"/>
            <a:gd name="connsiteX1391" fmla="*/ 7684151 w 12192000"/>
            <a:gd name="connsiteY1391" fmla="*/ 1942255 h 6858000"/>
            <a:gd name="connsiteX1392" fmla="*/ 7682115 w 12192000"/>
            <a:gd name="connsiteY1392" fmla="*/ 1942142 h 6858000"/>
            <a:gd name="connsiteX1393" fmla="*/ 7741724 w 12192000"/>
            <a:gd name="connsiteY1393" fmla="*/ 1982240 h 6858000"/>
            <a:gd name="connsiteX1394" fmla="*/ 7726924 w 12192000"/>
            <a:gd name="connsiteY1394" fmla="*/ 1991905 h 6858000"/>
            <a:gd name="connsiteX1395" fmla="*/ 7711484 w 12192000"/>
            <a:gd name="connsiteY1395" fmla="*/ 1982301 h 6858000"/>
            <a:gd name="connsiteX1396" fmla="*/ 7709972 w 12192000"/>
            <a:gd name="connsiteY1396" fmla="*/ 1982353 h 6858000"/>
            <a:gd name="connsiteX1397" fmla="*/ 7694299 w 12192000"/>
            <a:gd name="connsiteY1397" fmla="*/ 1995810 h 6858000"/>
            <a:gd name="connsiteX1398" fmla="*/ 7726924 w 12192000"/>
            <a:gd name="connsiteY1398" fmla="*/ 2042340 h 6858000"/>
            <a:gd name="connsiteX1399" fmla="*/ 7759520 w 12192000"/>
            <a:gd name="connsiteY1399" fmla="*/ 1995049 h 6858000"/>
            <a:gd name="connsiteX1400" fmla="*/ 7759520 w 12192000"/>
            <a:gd name="connsiteY1400" fmla="*/ 1995046 h 6858000"/>
            <a:gd name="connsiteX1401" fmla="*/ 7743760 w 12192000"/>
            <a:gd name="connsiteY1401" fmla="*/ 1982353 h 6858000"/>
            <a:gd name="connsiteX1402" fmla="*/ 7741724 w 12192000"/>
            <a:gd name="connsiteY1402" fmla="*/ 1982240 h 6858000"/>
            <a:gd name="connsiteX1403" fmla="*/ 7804823 w 12192000"/>
            <a:gd name="connsiteY1403" fmla="*/ 2025536 h 6858000"/>
            <a:gd name="connsiteX1404" fmla="*/ 7790022 w 12192000"/>
            <a:gd name="connsiteY1404" fmla="*/ 2035201 h 6858000"/>
            <a:gd name="connsiteX1405" fmla="*/ 7774582 w 12192000"/>
            <a:gd name="connsiteY1405" fmla="*/ 2025597 h 6858000"/>
            <a:gd name="connsiteX1406" fmla="*/ 7773070 w 12192000"/>
            <a:gd name="connsiteY1406" fmla="*/ 2025646 h 6858000"/>
            <a:gd name="connsiteX1407" fmla="*/ 7757397 w 12192000"/>
            <a:gd name="connsiteY1407" fmla="*/ 2039106 h 6858000"/>
            <a:gd name="connsiteX1408" fmla="*/ 7790022 w 12192000"/>
            <a:gd name="connsiteY1408" fmla="*/ 2085636 h 6858000"/>
            <a:gd name="connsiteX1409" fmla="*/ 7822618 w 12192000"/>
            <a:gd name="connsiteY1409" fmla="*/ 2038345 h 6858000"/>
            <a:gd name="connsiteX1410" fmla="*/ 7822618 w 12192000"/>
            <a:gd name="connsiteY1410" fmla="*/ 2038342 h 6858000"/>
            <a:gd name="connsiteX1411" fmla="*/ 7806858 w 12192000"/>
            <a:gd name="connsiteY1411" fmla="*/ 2025649 h 6858000"/>
            <a:gd name="connsiteX1412" fmla="*/ 7804823 w 12192000"/>
            <a:gd name="connsiteY1412" fmla="*/ 2025536 h 6858000"/>
            <a:gd name="connsiteX1413" fmla="*/ 7862686 w 12192000"/>
            <a:gd name="connsiteY1413" fmla="*/ 2059935 h 6858000"/>
            <a:gd name="connsiteX1414" fmla="*/ 7847886 w 12192000"/>
            <a:gd name="connsiteY1414" fmla="*/ 2069600 h 6858000"/>
            <a:gd name="connsiteX1415" fmla="*/ 7832446 w 12192000"/>
            <a:gd name="connsiteY1415" fmla="*/ 2059996 h 6858000"/>
            <a:gd name="connsiteX1416" fmla="*/ 7830934 w 12192000"/>
            <a:gd name="connsiteY1416" fmla="*/ 2060045 h 6858000"/>
            <a:gd name="connsiteX1417" fmla="*/ 7815261 w 12192000"/>
            <a:gd name="connsiteY1417" fmla="*/ 2073505 h 6858000"/>
            <a:gd name="connsiteX1418" fmla="*/ 7847886 w 12192000"/>
            <a:gd name="connsiteY1418" fmla="*/ 2120035 h 6858000"/>
            <a:gd name="connsiteX1419" fmla="*/ 7880482 w 12192000"/>
            <a:gd name="connsiteY1419" fmla="*/ 2072744 h 6858000"/>
            <a:gd name="connsiteX1420" fmla="*/ 7880482 w 12192000"/>
            <a:gd name="connsiteY1420" fmla="*/ 2072741 h 6858000"/>
            <a:gd name="connsiteX1421" fmla="*/ 7864722 w 12192000"/>
            <a:gd name="connsiteY1421" fmla="*/ 2060048 h 6858000"/>
            <a:gd name="connsiteX1422" fmla="*/ 7862686 w 12192000"/>
            <a:gd name="connsiteY1422" fmla="*/ 2059935 h 6858000"/>
            <a:gd name="connsiteX1423" fmla="*/ 7968819 w 12192000"/>
            <a:gd name="connsiteY1423" fmla="*/ 2110093 h 6858000"/>
            <a:gd name="connsiteX1424" fmla="*/ 7954019 w 12192000"/>
            <a:gd name="connsiteY1424" fmla="*/ 2119758 h 6858000"/>
            <a:gd name="connsiteX1425" fmla="*/ 7938579 w 12192000"/>
            <a:gd name="connsiteY1425" fmla="*/ 2110154 h 6858000"/>
            <a:gd name="connsiteX1426" fmla="*/ 7937067 w 12192000"/>
            <a:gd name="connsiteY1426" fmla="*/ 2110206 h 6858000"/>
            <a:gd name="connsiteX1427" fmla="*/ 7921394 w 12192000"/>
            <a:gd name="connsiteY1427" fmla="*/ 2123663 h 6858000"/>
            <a:gd name="connsiteX1428" fmla="*/ 7954019 w 12192000"/>
            <a:gd name="connsiteY1428" fmla="*/ 2170193 h 6858000"/>
            <a:gd name="connsiteX1429" fmla="*/ 7986615 w 12192000"/>
            <a:gd name="connsiteY1429" fmla="*/ 2122902 h 6858000"/>
            <a:gd name="connsiteX1430" fmla="*/ 7986615 w 12192000"/>
            <a:gd name="connsiteY1430" fmla="*/ 2122899 h 6858000"/>
            <a:gd name="connsiteX1431" fmla="*/ 7970855 w 12192000"/>
            <a:gd name="connsiteY1431" fmla="*/ 2110206 h 6858000"/>
            <a:gd name="connsiteX1432" fmla="*/ 7968819 w 12192000"/>
            <a:gd name="connsiteY1432" fmla="*/ 2110093 h 6858000"/>
            <a:gd name="connsiteX1433" fmla="*/ 8031918 w 12192000"/>
            <a:gd name="connsiteY1433" fmla="*/ 2120997 h 6858000"/>
            <a:gd name="connsiteX1434" fmla="*/ 8017117 w 12192000"/>
            <a:gd name="connsiteY1434" fmla="*/ 2130662 h 6858000"/>
            <a:gd name="connsiteX1435" fmla="*/ 8001677 w 12192000"/>
            <a:gd name="connsiteY1435" fmla="*/ 2121058 h 6858000"/>
            <a:gd name="connsiteX1436" fmla="*/ 8000165 w 12192000"/>
            <a:gd name="connsiteY1436" fmla="*/ 2121107 h 6858000"/>
            <a:gd name="connsiteX1437" fmla="*/ 7984492 w 12192000"/>
            <a:gd name="connsiteY1437" fmla="*/ 2134567 h 6858000"/>
            <a:gd name="connsiteX1438" fmla="*/ 8017117 w 12192000"/>
            <a:gd name="connsiteY1438" fmla="*/ 2181097 h 6858000"/>
            <a:gd name="connsiteX1439" fmla="*/ 8049713 w 12192000"/>
            <a:gd name="connsiteY1439" fmla="*/ 2133806 h 6858000"/>
            <a:gd name="connsiteX1440" fmla="*/ 8049713 w 12192000"/>
            <a:gd name="connsiteY1440" fmla="*/ 2133803 h 6858000"/>
            <a:gd name="connsiteX1441" fmla="*/ 8033953 w 12192000"/>
            <a:gd name="connsiteY1441" fmla="*/ 2121110 h 6858000"/>
            <a:gd name="connsiteX1442" fmla="*/ 8031918 w 12192000"/>
            <a:gd name="connsiteY1442" fmla="*/ 2120997 h 6858000"/>
            <a:gd name="connsiteX1443" fmla="*/ 8088619 w 12192000"/>
            <a:gd name="connsiteY1443" fmla="*/ 2158362 h 6858000"/>
            <a:gd name="connsiteX1444" fmla="*/ 8073818 w 12192000"/>
            <a:gd name="connsiteY1444" fmla="*/ 2168027 h 6858000"/>
            <a:gd name="connsiteX1445" fmla="*/ 8058378 w 12192000"/>
            <a:gd name="connsiteY1445" fmla="*/ 2158423 h 6858000"/>
            <a:gd name="connsiteX1446" fmla="*/ 8056866 w 12192000"/>
            <a:gd name="connsiteY1446" fmla="*/ 2158475 h 6858000"/>
            <a:gd name="connsiteX1447" fmla="*/ 8041193 w 12192000"/>
            <a:gd name="connsiteY1447" fmla="*/ 2171932 h 6858000"/>
            <a:gd name="connsiteX1448" fmla="*/ 8073818 w 12192000"/>
            <a:gd name="connsiteY1448" fmla="*/ 2218462 h 6858000"/>
            <a:gd name="connsiteX1449" fmla="*/ 8106414 w 12192000"/>
            <a:gd name="connsiteY1449" fmla="*/ 2171171 h 6858000"/>
            <a:gd name="connsiteX1450" fmla="*/ 8106414 w 12192000"/>
            <a:gd name="connsiteY1450" fmla="*/ 2171168 h 6858000"/>
            <a:gd name="connsiteX1451" fmla="*/ 8090654 w 12192000"/>
            <a:gd name="connsiteY1451" fmla="*/ 2158475 h 6858000"/>
            <a:gd name="connsiteX1452" fmla="*/ 8088619 w 12192000"/>
            <a:gd name="connsiteY1452" fmla="*/ 2158362 h 6858000"/>
            <a:gd name="connsiteX1453" fmla="*/ 8139504 w 12192000"/>
            <a:gd name="connsiteY1453" fmla="*/ 2203665 h 6858000"/>
            <a:gd name="connsiteX1454" fmla="*/ 8124703 w 12192000"/>
            <a:gd name="connsiteY1454" fmla="*/ 2213330 h 6858000"/>
            <a:gd name="connsiteX1455" fmla="*/ 8109263 w 12192000"/>
            <a:gd name="connsiteY1455" fmla="*/ 2203726 h 6858000"/>
            <a:gd name="connsiteX1456" fmla="*/ 8107751 w 12192000"/>
            <a:gd name="connsiteY1456" fmla="*/ 2203778 h 6858000"/>
            <a:gd name="connsiteX1457" fmla="*/ 8092078 w 12192000"/>
            <a:gd name="connsiteY1457" fmla="*/ 2217235 h 6858000"/>
            <a:gd name="connsiteX1458" fmla="*/ 8124703 w 12192000"/>
            <a:gd name="connsiteY1458" fmla="*/ 2263765 h 6858000"/>
            <a:gd name="connsiteX1459" fmla="*/ 8157299 w 12192000"/>
            <a:gd name="connsiteY1459" fmla="*/ 2216474 h 6858000"/>
            <a:gd name="connsiteX1460" fmla="*/ 8157299 w 12192000"/>
            <a:gd name="connsiteY1460" fmla="*/ 2216471 h 6858000"/>
            <a:gd name="connsiteX1461" fmla="*/ 8141539 w 12192000"/>
            <a:gd name="connsiteY1461" fmla="*/ 2203778 h 6858000"/>
            <a:gd name="connsiteX1462" fmla="*/ 8139504 w 12192000"/>
            <a:gd name="connsiteY1462" fmla="*/ 2203665 h 6858000"/>
            <a:gd name="connsiteX1463" fmla="*/ 8241565 w 12192000"/>
            <a:gd name="connsiteY1463" fmla="*/ 2245303 h 6858000"/>
            <a:gd name="connsiteX1464" fmla="*/ 8226765 w 12192000"/>
            <a:gd name="connsiteY1464" fmla="*/ 2254968 h 6858000"/>
            <a:gd name="connsiteX1465" fmla="*/ 8211325 w 12192000"/>
            <a:gd name="connsiteY1465" fmla="*/ 2245364 h 6858000"/>
            <a:gd name="connsiteX1466" fmla="*/ 8209813 w 12192000"/>
            <a:gd name="connsiteY1466" fmla="*/ 2245416 h 6858000"/>
            <a:gd name="connsiteX1467" fmla="*/ 8194140 w 12192000"/>
            <a:gd name="connsiteY1467" fmla="*/ 2258873 h 6858000"/>
            <a:gd name="connsiteX1468" fmla="*/ 8226765 w 12192000"/>
            <a:gd name="connsiteY1468" fmla="*/ 2305403 h 6858000"/>
            <a:gd name="connsiteX1469" fmla="*/ 8259361 w 12192000"/>
            <a:gd name="connsiteY1469" fmla="*/ 2258112 h 6858000"/>
            <a:gd name="connsiteX1470" fmla="*/ 8259361 w 12192000"/>
            <a:gd name="connsiteY1470" fmla="*/ 2258109 h 6858000"/>
            <a:gd name="connsiteX1471" fmla="*/ 8243601 w 12192000"/>
            <a:gd name="connsiteY1471" fmla="*/ 2245416 h 6858000"/>
            <a:gd name="connsiteX1472" fmla="*/ 8241565 w 12192000"/>
            <a:gd name="connsiteY1472" fmla="*/ 2245303 h 6858000"/>
            <a:gd name="connsiteX1473" fmla="*/ 8315423 w 12192000"/>
            <a:gd name="connsiteY1473" fmla="*/ 2279208 h 6858000"/>
            <a:gd name="connsiteX1474" fmla="*/ 8300622 w 12192000"/>
            <a:gd name="connsiteY1474" fmla="*/ 2288873 h 6858000"/>
            <a:gd name="connsiteX1475" fmla="*/ 8285182 w 12192000"/>
            <a:gd name="connsiteY1475" fmla="*/ 2279269 h 6858000"/>
            <a:gd name="connsiteX1476" fmla="*/ 8283670 w 12192000"/>
            <a:gd name="connsiteY1476" fmla="*/ 2279321 h 6858000"/>
            <a:gd name="connsiteX1477" fmla="*/ 8267997 w 12192000"/>
            <a:gd name="connsiteY1477" fmla="*/ 2292778 h 6858000"/>
            <a:gd name="connsiteX1478" fmla="*/ 8300622 w 12192000"/>
            <a:gd name="connsiteY1478" fmla="*/ 2339308 h 6858000"/>
            <a:gd name="connsiteX1479" fmla="*/ 8333218 w 12192000"/>
            <a:gd name="connsiteY1479" fmla="*/ 2292017 h 6858000"/>
            <a:gd name="connsiteX1480" fmla="*/ 8333218 w 12192000"/>
            <a:gd name="connsiteY1480" fmla="*/ 2292014 h 6858000"/>
            <a:gd name="connsiteX1481" fmla="*/ 8317458 w 12192000"/>
            <a:gd name="connsiteY1481" fmla="*/ 2279321 h 6858000"/>
            <a:gd name="connsiteX1482" fmla="*/ 8315423 w 12192000"/>
            <a:gd name="connsiteY1482" fmla="*/ 2279208 h 6858000"/>
            <a:gd name="connsiteX1483" fmla="*/ 8387535 w 12192000"/>
            <a:gd name="connsiteY1483" fmla="*/ 2299417 h 6858000"/>
            <a:gd name="connsiteX1484" fmla="*/ 8372734 w 12192000"/>
            <a:gd name="connsiteY1484" fmla="*/ 2309082 h 6858000"/>
            <a:gd name="connsiteX1485" fmla="*/ 8357294 w 12192000"/>
            <a:gd name="connsiteY1485" fmla="*/ 2299478 h 6858000"/>
            <a:gd name="connsiteX1486" fmla="*/ 8355782 w 12192000"/>
            <a:gd name="connsiteY1486" fmla="*/ 2299530 h 6858000"/>
            <a:gd name="connsiteX1487" fmla="*/ 8340109 w 12192000"/>
            <a:gd name="connsiteY1487" fmla="*/ 2312987 h 6858000"/>
            <a:gd name="connsiteX1488" fmla="*/ 8372734 w 12192000"/>
            <a:gd name="connsiteY1488" fmla="*/ 2359517 h 6858000"/>
            <a:gd name="connsiteX1489" fmla="*/ 8405330 w 12192000"/>
            <a:gd name="connsiteY1489" fmla="*/ 2312226 h 6858000"/>
            <a:gd name="connsiteX1490" fmla="*/ 8405330 w 12192000"/>
            <a:gd name="connsiteY1490" fmla="*/ 2312223 h 6858000"/>
            <a:gd name="connsiteX1491" fmla="*/ 8389570 w 12192000"/>
            <a:gd name="connsiteY1491" fmla="*/ 2299530 h 6858000"/>
            <a:gd name="connsiteX1492" fmla="*/ 8387535 w 12192000"/>
            <a:gd name="connsiteY1492" fmla="*/ 2299417 h 6858000"/>
            <a:gd name="connsiteX1493" fmla="*/ 8465462 w 12192000"/>
            <a:gd name="connsiteY1493" fmla="*/ 2318491 h 6858000"/>
            <a:gd name="connsiteX1494" fmla="*/ 8450662 w 12192000"/>
            <a:gd name="connsiteY1494" fmla="*/ 2328156 h 6858000"/>
            <a:gd name="connsiteX1495" fmla="*/ 8435222 w 12192000"/>
            <a:gd name="connsiteY1495" fmla="*/ 2318552 h 6858000"/>
            <a:gd name="connsiteX1496" fmla="*/ 8433710 w 12192000"/>
            <a:gd name="connsiteY1496" fmla="*/ 2318604 h 6858000"/>
            <a:gd name="connsiteX1497" fmla="*/ 8418037 w 12192000"/>
            <a:gd name="connsiteY1497" fmla="*/ 2332061 h 6858000"/>
            <a:gd name="connsiteX1498" fmla="*/ 8450662 w 12192000"/>
            <a:gd name="connsiteY1498" fmla="*/ 2378591 h 6858000"/>
            <a:gd name="connsiteX1499" fmla="*/ 8483258 w 12192000"/>
            <a:gd name="connsiteY1499" fmla="*/ 2331300 h 6858000"/>
            <a:gd name="connsiteX1500" fmla="*/ 8483258 w 12192000"/>
            <a:gd name="connsiteY1500" fmla="*/ 2331297 h 6858000"/>
            <a:gd name="connsiteX1501" fmla="*/ 8467498 w 12192000"/>
            <a:gd name="connsiteY1501" fmla="*/ 2318604 h 6858000"/>
            <a:gd name="connsiteX1502" fmla="*/ 8465462 w 12192000"/>
            <a:gd name="connsiteY1502" fmla="*/ 2318491 h 6858000"/>
            <a:gd name="connsiteX1503" fmla="*/ 8545135 w 12192000"/>
            <a:gd name="connsiteY1503" fmla="*/ 2362689 h 6858000"/>
            <a:gd name="connsiteX1504" fmla="*/ 8530334 w 12192000"/>
            <a:gd name="connsiteY1504" fmla="*/ 2372354 h 6858000"/>
            <a:gd name="connsiteX1505" fmla="*/ 8514894 w 12192000"/>
            <a:gd name="connsiteY1505" fmla="*/ 2362750 h 6858000"/>
            <a:gd name="connsiteX1506" fmla="*/ 8513382 w 12192000"/>
            <a:gd name="connsiteY1506" fmla="*/ 2362802 h 6858000"/>
            <a:gd name="connsiteX1507" fmla="*/ 8497709 w 12192000"/>
            <a:gd name="connsiteY1507" fmla="*/ 2376259 h 6858000"/>
            <a:gd name="connsiteX1508" fmla="*/ 8530334 w 12192000"/>
            <a:gd name="connsiteY1508" fmla="*/ 2422789 h 6858000"/>
            <a:gd name="connsiteX1509" fmla="*/ 8562930 w 12192000"/>
            <a:gd name="connsiteY1509" fmla="*/ 2375498 h 6858000"/>
            <a:gd name="connsiteX1510" fmla="*/ 8562930 w 12192000"/>
            <a:gd name="connsiteY1510" fmla="*/ 2375495 h 6858000"/>
            <a:gd name="connsiteX1511" fmla="*/ 8547170 w 12192000"/>
            <a:gd name="connsiteY1511" fmla="*/ 2362802 h 6858000"/>
            <a:gd name="connsiteX1512" fmla="*/ 8545135 w 12192000"/>
            <a:gd name="connsiteY1512" fmla="*/ 2362689 h 6858000"/>
            <a:gd name="connsiteX1513" fmla="*/ 8631203 w 12192000"/>
            <a:gd name="connsiteY1513" fmla="*/ 2382142 h 6858000"/>
            <a:gd name="connsiteX1514" fmla="*/ 8616403 w 12192000"/>
            <a:gd name="connsiteY1514" fmla="*/ 2391807 h 6858000"/>
            <a:gd name="connsiteX1515" fmla="*/ 8600963 w 12192000"/>
            <a:gd name="connsiteY1515" fmla="*/ 2382203 h 6858000"/>
            <a:gd name="connsiteX1516" fmla="*/ 8599451 w 12192000"/>
            <a:gd name="connsiteY1516" fmla="*/ 2382252 h 6858000"/>
            <a:gd name="connsiteX1517" fmla="*/ 8583778 w 12192000"/>
            <a:gd name="connsiteY1517" fmla="*/ 2395712 h 6858000"/>
            <a:gd name="connsiteX1518" fmla="*/ 8616403 w 12192000"/>
            <a:gd name="connsiteY1518" fmla="*/ 2442242 h 6858000"/>
            <a:gd name="connsiteX1519" fmla="*/ 8648999 w 12192000"/>
            <a:gd name="connsiteY1519" fmla="*/ 2394951 h 6858000"/>
            <a:gd name="connsiteX1520" fmla="*/ 8648999 w 12192000"/>
            <a:gd name="connsiteY1520" fmla="*/ 2394948 h 6858000"/>
            <a:gd name="connsiteX1521" fmla="*/ 8633239 w 12192000"/>
            <a:gd name="connsiteY1521" fmla="*/ 2382255 h 6858000"/>
            <a:gd name="connsiteX1522" fmla="*/ 8631203 w 12192000"/>
            <a:gd name="connsiteY1522" fmla="*/ 2382142 h 6858000"/>
            <a:gd name="connsiteX1523" fmla="*/ 8713492 w 12192000"/>
            <a:gd name="connsiteY1523" fmla="*/ 2421135 h 6858000"/>
            <a:gd name="connsiteX1524" fmla="*/ 8698692 w 12192000"/>
            <a:gd name="connsiteY1524" fmla="*/ 2430800 h 6858000"/>
            <a:gd name="connsiteX1525" fmla="*/ 8683252 w 12192000"/>
            <a:gd name="connsiteY1525" fmla="*/ 2421196 h 6858000"/>
            <a:gd name="connsiteX1526" fmla="*/ 8681740 w 12192000"/>
            <a:gd name="connsiteY1526" fmla="*/ 2421246 h 6858000"/>
            <a:gd name="connsiteX1527" fmla="*/ 8666067 w 12192000"/>
            <a:gd name="connsiteY1527" fmla="*/ 2434706 h 6858000"/>
            <a:gd name="connsiteX1528" fmla="*/ 8698692 w 12192000"/>
            <a:gd name="connsiteY1528" fmla="*/ 2481235 h 6858000"/>
            <a:gd name="connsiteX1529" fmla="*/ 8731288 w 12192000"/>
            <a:gd name="connsiteY1529" fmla="*/ 2433944 h 6858000"/>
            <a:gd name="connsiteX1530" fmla="*/ 8731288 w 12192000"/>
            <a:gd name="connsiteY1530" fmla="*/ 2433941 h 6858000"/>
            <a:gd name="connsiteX1531" fmla="*/ 8715527 w 12192000"/>
            <a:gd name="connsiteY1531" fmla="*/ 2421248 h 6858000"/>
            <a:gd name="connsiteX1532" fmla="*/ 8713492 w 12192000"/>
            <a:gd name="connsiteY1532" fmla="*/ 2421135 h 6858000"/>
            <a:gd name="connsiteX1533" fmla="*/ 8901042 w 12192000"/>
            <a:gd name="connsiteY1533" fmla="*/ 2459575 h 6858000"/>
            <a:gd name="connsiteX1534" fmla="*/ 8886242 w 12192000"/>
            <a:gd name="connsiteY1534" fmla="*/ 2469240 h 6858000"/>
            <a:gd name="connsiteX1535" fmla="*/ 8870802 w 12192000"/>
            <a:gd name="connsiteY1535" fmla="*/ 2459636 h 6858000"/>
            <a:gd name="connsiteX1536" fmla="*/ 8869290 w 12192000"/>
            <a:gd name="connsiteY1536" fmla="*/ 2459688 h 6858000"/>
            <a:gd name="connsiteX1537" fmla="*/ 8853617 w 12192000"/>
            <a:gd name="connsiteY1537" fmla="*/ 2473146 h 6858000"/>
            <a:gd name="connsiteX1538" fmla="*/ 8886242 w 12192000"/>
            <a:gd name="connsiteY1538" fmla="*/ 2519675 h 6858000"/>
            <a:gd name="connsiteX1539" fmla="*/ 8918838 w 12192000"/>
            <a:gd name="connsiteY1539" fmla="*/ 2472384 h 6858000"/>
            <a:gd name="connsiteX1540" fmla="*/ 8918838 w 12192000"/>
            <a:gd name="connsiteY1540" fmla="*/ 2472381 h 6858000"/>
            <a:gd name="connsiteX1541" fmla="*/ 8903077 w 12192000"/>
            <a:gd name="connsiteY1541" fmla="*/ 2459688 h 6858000"/>
            <a:gd name="connsiteX1542" fmla="*/ 8901042 w 12192000"/>
            <a:gd name="connsiteY1542" fmla="*/ 2459575 h 6858000"/>
            <a:gd name="connsiteX1543" fmla="*/ 7892055 w 12192000"/>
            <a:gd name="connsiteY1543" fmla="*/ 2117014 h 6858000"/>
            <a:gd name="connsiteX1544" fmla="*/ 7877254 w 12192000"/>
            <a:gd name="connsiteY1544" fmla="*/ 2126679 h 6858000"/>
            <a:gd name="connsiteX1545" fmla="*/ 7861814 w 12192000"/>
            <a:gd name="connsiteY1545" fmla="*/ 2117075 h 6858000"/>
            <a:gd name="connsiteX1546" fmla="*/ 7860302 w 12192000"/>
            <a:gd name="connsiteY1546" fmla="*/ 2117127 h 6858000"/>
            <a:gd name="connsiteX1547" fmla="*/ 7844629 w 12192000"/>
            <a:gd name="connsiteY1547" fmla="*/ 2130584 h 6858000"/>
            <a:gd name="connsiteX1548" fmla="*/ 7877254 w 12192000"/>
            <a:gd name="connsiteY1548" fmla="*/ 2177114 h 6858000"/>
            <a:gd name="connsiteX1549" fmla="*/ 7909850 w 12192000"/>
            <a:gd name="connsiteY1549" fmla="*/ 2129823 h 6858000"/>
            <a:gd name="connsiteX1550" fmla="*/ 7909850 w 12192000"/>
            <a:gd name="connsiteY1550" fmla="*/ 2129820 h 6858000"/>
            <a:gd name="connsiteX1551" fmla="*/ 7894090 w 12192000"/>
            <a:gd name="connsiteY1551" fmla="*/ 2117127 h 6858000"/>
            <a:gd name="connsiteX1552" fmla="*/ 7892055 w 12192000"/>
            <a:gd name="connsiteY1552" fmla="*/ 2117014 h 6858000"/>
            <a:gd name="connsiteX1553" fmla="*/ 7935380 w 12192000"/>
            <a:gd name="connsiteY1553" fmla="*/ 2173889 h 6858000"/>
            <a:gd name="connsiteX1554" fmla="*/ 7920580 w 12192000"/>
            <a:gd name="connsiteY1554" fmla="*/ 2183554 h 6858000"/>
            <a:gd name="connsiteX1555" fmla="*/ 7905140 w 12192000"/>
            <a:gd name="connsiteY1555" fmla="*/ 2173950 h 6858000"/>
            <a:gd name="connsiteX1556" fmla="*/ 7903628 w 12192000"/>
            <a:gd name="connsiteY1556" fmla="*/ 2174002 h 6858000"/>
            <a:gd name="connsiteX1557" fmla="*/ 7887955 w 12192000"/>
            <a:gd name="connsiteY1557" fmla="*/ 2187459 h 6858000"/>
            <a:gd name="connsiteX1558" fmla="*/ 7920580 w 12192000"/>
            <a:gd name="connsiteY1558" fmla="*/ 2233989 h 6858000"/>
            <a:gd name="connsiteX1559" fmla="*/ 7953176 w 12192000"/>
            <a:gd name="connsiteY1559" fmla="*/ 2186698 h 6858000"/>
            <a:gd name="connsiteX1560" fmla="*/ 7953176 w 12192000"/>
            <a:gd name="connsiteY1560" fmla="*/ 2186695 h 6858000"/>
            <a:gd name="connsiteX1561" fmla="*/ 7937416 w 12192000"/>
            <a:gd name="connsiteY1561" fmla="*/ 2174002 h 6858000"/>
            <a:gd name="connsiteX1562" fmla="*/ 7935380 w 12192000"/>
            <a:gd name="connsiteY1562" fmla="*/ 2173889 h 6858000"/>
            <a:gd name="connsiteX1563" fmla="*/ 8000804 w 12192000"/>
            <a:gd name="connsiteY1563" fmla="*/ 2199623 h 6858000"/>
            <a:gd name="connsiteX1564" fmla="*/ 7986004 w 12192000"/>
            <a:gd name="connsiteY1564" fmla="*/ 2209288 h 6858000"/>
            <a:gd name="connsiteX1565" fmla="*/ 7970564 w 12192000"/>
            <a:gd name="connsiteY1565" fmla="*/ 2199684 h 6858000"/>
            <a:gd name="connsiteX1566" fmla="*/ 7969052 w 12192000"/>
            <a:gd name="connsiteY1566" fmla="*/ 2199736 h 6858000"/>
            <a:gd name="connsiteX1567" fmla="*/ 7953379 w 12192000"/>
            <a:gd name="connsiteY1567" fmla="*/ 2213193 h 6858000"/>
            <a:gd name="connsiteX1568" fmla="*/ 7986004 w 12192000"/>
            <a:gd name="connsiteY1568" fmla="*/ 2259723 h 6858000"/>
            <a:gd name="connsiteX1569" fmla="*/ 8018600 w 12192000"/>
            <a:gd name="connsiteY1569" fmla="*/ 2212432 h 6858000"/>
            <a:gd name="connsiteX1570" fmla="*/ 8018600 w 12192000"/>
            <a:gd name="connsiteY1570" fmla="*/ 2212429 h 6858000"/>
            <a:gd name="connsiteX1571" fmla="*/ 8002840 w 12192000"/>
            <a:gd name="connsiteY1571" fmla="*/ 2199736 h 6858000"/>
            <a:gd name="connsiteX1572" fmla="*/ 8000804 w 12192000"/>
            <a:gd name="connsiteY1572" fmla="*/ 2199623 h 6858000"/>
            <a:gd name="connsiteX1573" fmla="*/ 8069719 w 12192000"/>
            <a:gd name="connsiteY1573" fmla="*/ 2238412 h 6858000"/>
            <a:gd name="connsiteX1574" fmla="*/ 8054918 w 12192000"/>
            <a:gd name="connsiteY1574" fmla="*/ 2248077 h 6858000"/>
            <a:gd name="connsiteX1575" fmla="*/ 8039478 w 12192000"/>
            <a:gd name="connsiteY1575" fmla="*/ 2238473 h 6858000"/>
            <a:gd name="connsiteX1576" fmla="*/ 8037966 w 12192000"/>
            <a:gd name="connsiteY1576" fmla="*/ 2238525 h 6858000"/>
            <a:gd name="connsiteX1577" fmla="*/ 8022293 w 12192000"/>
            <a:gd name="connsiteY1577" fmla="*/ 2251982 h 6858000"/>
            <a:gd name="connsiteX1578" fmla="*/ 8054918 w 12192000"/>
            <a:gd name="connsiteY1578" fmla="*/ 2298512 h 6858000"/>
            <a:gd name="connsiteX1579" fmla="*/ 8087514 w 12192000"/>
            <a:gd name="connsiteY1579" fmla="*/ 2251221 h 6858000"/>
            <a:gd name="connsiteX1580" fmla="*/ 8087514 w 12192000"/>
            <a:gd name="connsiteY1580" fmla="*/ 2251218 h 6858000"/>
            <a:gd name="connsiteX1581" fmla="*/ 8071754 w 12192000"/>
            <a:gd name="connsiteY1581" fmla="*/ 2238525 h 6858000"/>
            <a:gd name="connsiteX1582" fmla="*/ 8069719 w 12192000"/>
            <a:gd name="connsiteY1582" fmla="*/ 2238412 h 6858000"/>
            <a:gd name="connsiteX1583" fmla="*/ 4687695 w 12192000"/>
            <a:gd name="connsiteY1583" fmla="*/ 1677200 h 6858000"/>
            <a:gd name="connsiteX1584" fmla="*/ 4672883 w 12192000"/>
            <a:gd name="connsiteY1584" fmla="*/ 1686864 h 6858000"/>
            <a:gd name="connsiteX1585" fmla="*/ 4657442 w 12192000"/>
            <a:gd name="connsiteY1585" fmla="*/ 1677262 h 6858000"/>
            <a:gd name="connsiteX1586" fmla="*/ 4655945 w 12192000"/>
            <a:gd name="connsiteY1586" fmla="*/ 1677312 h 6858000"/>
            <a:gd name="connsiteX1587" fmla="*/ 4640278 w 12192000"/>
            <a:gd name="connsiteY1587" fmla="*/ 1690770 h 6858000"/>
            <a:gd name="connsiteX1588" fmla="*/ 4672883 w 12192000"/>
            <a:gd name="connsiteY1588" fmla="*/ 1737300 h 6858000"/>
            <a:gd name="connsiteX1589" fmla="*/ 4705487 w 12192000"/>
            <a:gd name="connsiteY1589" fmla="*/ 1690008 h 6858000"/>
            <a:gd name="connsiteX1590" fmla="*/ 4705487 w 12192000"/>
            <a:gd name="connsiteY1590" fmla="*/ 1690006 h 6858000"/>
            <a:gd name="connsiteX1591" fmla="*/ 4689736 w 12192000"/>
            <a:gd name="connsiteY1591" fmla="*/ 1677312 h 6858000"/>
            <a:gd name="connsiteX1592" fmla="*/ 4687695 w 12192000"/>
            <a:gd name="connsiteY1592" fmla="*/ 1677200 h 6858000"/>
            <a:gd name="connsiteX1593" fmla="*/ 4857769 w 12192000"/>
            <a:gd name="connsiteY1593" fmla="*/ 1681239 h 6858000"/>
            <a:gd name="connsiteX1594" fmla="*/ 4842957 w 12192000"/>
            <a:gd name="connsiteY1594" fmla="*/ 1690903 h 6858000"/>
            <a:gd name="connsiteX1595" fmla="*/ 4827516 w 12192000"/>
            <a:gd name="connsiteY1595" fmla="*/ 1681301 h 6858000"/>
            <a:gd name="connsiteX1596" fmla="*/ 4826019 w 12192000"/>
            <a:gd name="connsiteY1596" fmla="*/ 1681351 h 6858000"/>
            <a:gd name="connsiteX1597" fmla="*/ 4810352 w 12192000"/>
            <a:gd name="connsiteY1597" fmla="*/ 1694809 h 6858000"/>
            <a:gd name="connsiteX1598" fmla="*/ 4842957 w 12192000"/>
            <a:gd name="connsiteY1598" fmla="*/ 1741339 h 6858000"/>
            <a:gd name="connsiteX1599" fmla="*/ 4875561 w 12192000"/>
            <a:gd name="connsiteY1599" fmla="*/ 1694047 h 6858000"/>
            <a:gd name="connsiteX1600" fmla="*/ 4875561 w 12192000"/>
            <a:gd name="connsiteY1600" fmla="*/ 1694045 h 6858000"/>
            <a:gd name="connsiteX1601" fmla="*/ 4859810 w 12192000"/>
            <a:gd name="connsiteY1601" fmla="*/ 1681351 h 6858000"/>
            <a:gd name="connsiteX1602" fmla="*/ 4857769 w 12192000"/>
            <a:gd name="connsiteY1602" fmla="*/ 1681239 h 6858000"/>
            <a:gd name="connsiteX1603" fmla="*/ 4925781 w 12192000"/>
            <a:gd name="connsiteY1603" fmla="*/ 1720328 h 6858000"/>
            <a:gd name="connsiteX1604" fmla="*/ 4910968 w 12192000"/>
            <a:gd name="connsiteY1604" fmla="*/ 1729992 h 6858000"/>
            <a:gd name="connsiteX1605" fmla="*/ 4895528 w 12192000"/>
            <a:gd name="connsiteY1605" fmla="*/ 1720390 h 6858000"/>
            <a:gd name="connsiteX1606" fmla="*/ 4894031 w 12192000"/>
            <a:gd name="connsiteY1606" fmla="*/ 1720440 h 6858000"/>
            <a:gd name="connsiteX1607" fmla="*/ 4878364 w 12192000"/>
            <a:gd name="connsiteY1607" fmla="*/ 1733898 h 6858000"/>
            <a:gd name="connsiteX1608" fmla="*/ 4910968 w 12192000"/>
            <a:gd name="connsiteY1608" fmla="*/ 1780428 h 6858000"/>
            <a:gd name="connsiteX1609" fmla="*/ 4943573 w 12192000"/>
            <a:gd name="connsiteY1609" fmla="*/ 1733136 h 6858000"/>
            <a:gd name="connsiteX1610" fmla="*/ 4943573 w 12192000"/>
            <a:gd name="connsiteY1610" fmla="*/ 1733134 h 6858000"/>
            <a:gd name="connsiteX1611" fmla="*/ 4927822 w 12192000"/>
            <a:gd name="connsiteY1611" fmla="*/ 1720440 h 6858000"/>
            <a:gd name="connsiteX1612" fmla="*/ 4925781 w 12192000"/>
            <a:gd name="connsiteY1612" fmla="*/ 1720328 h 6858000"/>
            <a:gd name="connsiteX1613" fmla="*/ 5186980 w 12192000"/>
            <a:gd name="connsiteY1613" fmla="*/ 1726108 h 6858000"/>
            <a:gd name="connsiteX1614" fmla="*/ 5172180 w 12192000"/>
            <a:gd name="connsiteY1614" fmla="*/ 1735772 h 6858000"/>
            <a:gd name="connsiteX1615" fmla="*/ 5156740 w 12192000"/>
            <a:gd name="connsiteY1615" fmla="*/ 1726170 h 6858000"/>
            <a:gd name="connsiteX1616" fmla="*/ 5155228 w 12192000"/>
            <a:gd name="connsiteY1616" fmla="*/ 1726220 h 6858000"/>
            <a:gd name="connsiteX1617" fmla="*/ 5139555 w 12192000"/>
            <a:gd name="connsiteY1617" fmla="*/ 1739678 h 6858000"/>
            <a:gd name="connsiteX1618" fmla="*/ 5172180 w 12192000"/>
            <a:gd name="connsiteY1618" fmla="*/ 1786208 h 6858000"/>
            <a:gd name="connsiteX1619" fmla="*/ 5204776 w 12192000"/>
            <a:gd name="connsiteY1619" fmla="*/ 1738916 h 6858000"/>
            <a:gd name="connsiteX1620" fmla="*/ 5204776 w 12192000"/>
            <a:gd name="connsiteY1620" fmla="*/ 1738914 h 6858000"/>
            <a:gd name="connsiteX1621" fmla="*/ 5189016 w 12192000"/>
            <a:gd name="connsiteY1621" fmla="*/ 1726220 h 6858000"/>
            <a:gd name="connsiteX1622" fmla="*/ 5186980 w 12192000"/>
            <a:gd name="connsiteY1622" fmla="*/ 1726108 h 6858000"/>
            <a:gd name="connsiteX1623" fmla="*/ 5095594 w 12192000"/>
            <a:gd name="connsiteY1623" fmla="*/ 1729353 h 6858000"/>
            <a:gd name="connsiteX1624" fmla="*/ 5080781 w 12192000"/>
            <a:gd name="connsiteY1624" fmla="*/ 1739017 h 6858000"/>
            <a:gd name="connsiteX1625" fmla="*/ 5065341 w 12192000"/>
            <a:gd name="connsiteY1625" fmla="*/ 1729415 h 6858000"/>
            <a:gd name="connsiteX1626" fmla="*/ 5063844 w 12192000"/>
            <a:gd name="connsiteY1626" fmla="*/ 1729465 h 6858000"/>
            <a:gd name="connsiteX1627" fmla="*/ 5048177 w 12192000"/>
            <a:gd name="connsiteY1627" fmla="*/ 1742923 h 6858000"/>
            <a:gd name="connsiteX1628" fmla="*/ 5080781 w 12192000"/>
            <a:gd name="connsiteY1628" fmla="*/ 1789453 h 6858000"/>
            <a:gd name="connsiteX1629" fmla="*/ 5113386 w 12192000"/>
            <a:gd name="connsiteY1629" fmla="*/ 1742161 h 6858000"/>
            <a:gd name="connsiteX1630" fmla="*/ 5113386 w 12192000"/>
            <a:gd name="connsiteY1630" fmla="*/ 1742159 h 6858000"/>
            <a:gd name="connsiteX1631" fmla="*/ 5097635 w 12192000"/>
            <a:gd name="connsiteY1631" fmla="*/ 1729465 h 6858000"/>
            <a:gd name="connsiteX1632" fmla="*/ 5095594 w 12192000"/>
            <a:gd name="connsiteY1632" fmla="*/ 1729353 h 6858000"/>
            <a:gd name="connsiteX1633" fmla="*/ 5144237 w 12192000"/>
            <a:gd name="connsiteY1633" fmla="*/ 1788677 h 6858000"/>
            <a:gd name="connsiteX1634" fmla="*/ 5129436 w 12192000"/>
            <a:gd name="connsiteY1634" fmla="*/ 1798341 h 6858000"/>
            <a:gd name="connsiteX1635" fmla="*/ 5113987 w 12192000"/>
            <a:gd name="connsiteY1635" fmla="*/ 1788739 h 6858000"/>
            <a:gd name="connsiteX1636" fmla="*/ 5112490 w 12192000"/>
            <a:gd name="connsiteY1636" fmla="*/ 1788789 h 6858000"/>
            <a:gd name="connsiteX1637" fmla="*/ 5096823 w 12192000"/>
            <a:gd name="connsiteY1637" fmla="*/ 1802247 h 6858000"/>
            <a:gd name="connsiteX1638" fmla="*/ 5129436 w 12192000"/>
            <a:gd name="connsiteY1638" fmla="*/ 1848777 h 6858000"/>
            <a:gd name="connsiteX1639" fmla="*/ 5162032 w 12192000"/>
            <a:gd name="connsiteY1639" fmla="*/ 1801485 h 6858000"/>
            <a:gd name="connsiteX1640" fmla="*/ 5162032 w 12192000"/>
            <a:gd name="connsiteY1640" fmla="*/ 1801483 h 6858000"/>
            <a:gd name="connsiteX1641" fmla="*/ 5146272 w 12192000"/>
            <a:gd name="connsiteY1641" fmla="*/ 1788789 h 6858000"/>
            <a:gd name="connsiteX1642" fmla="*/ 5144237 w 12192000"/>
            <a:gd name="connsiteY1642" fmla="*/ 1788677 h 6858000"/>
            <a:gd name="connsiteX1643" fmla="*/ 5248624 w 12192000"/>
            <a:gd name="connsiteY1643" fmla="*/ 1798907 h 6858000"/>
            <a:gd name="connsiteX1644" fmla="*/ 5233824 w 12192000"/>
            <a:gd name="connsiteY1644" fmla="*/ 1808571 h 6858000"/>
            <a:gd name="connsiteX1645" fmla="*/ 5218384 w 12192000"/>
            <a:gd name="connsiteY1645" fmla="*/ 1798969 h 6858000"/>
            <a:gd name="connsiteX1646" fmla="*/ 5216872 w 12192000"/>
            <a:gd name="connsiteY1646" fmla="*/ 1799019 h 6858000"/>
            <a:gd name="connsiteX1647" fmla="*/ 5201199 w 12192000"/>
            <a:gd name="connsiteY1647" fmla="*/ 1812477 h 6858000"/>
            <a:gd name="connsiteX1648" fmla="*/ 5233824 w 12192000"/>
            <a:gd name="connsiteY1648" fmla="*/ 1859007 h 6858000"/>
            <a:gd name="connsiteX1649" fmla="*/ 5266420 w 12192000"/>
            <a:gd name="connsiteY1649" fmla="*/ 1811715 h 6858000"/>
            <a:gd name="connsiteX1650" fmla="*/ 5266420 w 12192000"/>
            <a:gd name="connsiteY1650" fmla="*/ 1811713 h 6858000"/>
            <a:gd name="connsiteX1651" fmla="*/ 5250660 w 12192000"/>
            <a:gd name="connsiteY1651" fmla="*/ 1799019 h 6858000"/>
            <a:gd name="connsiteX1652" fmla="*/ 5248624 w 12192000"/>
            <a:gd name="connsiteY1652" fmla="*/ 1798907 h 6858000"/>
            <a:gd name="connsiteX1653" fmla="*/ 5193960 w 12192000"/>
            <a:gd name="connsiteY1653" fmla="*/ 1847582 h 6858000"/>
            <a:gd name="connsiteX1654" fmla="*/ 5179159 w 12192000"/>
            <a:gd name="connsiteY1654" fmla="*/ 1857246 h 6858000"/>
            <a:gd name="connsiteX1655" fmla="*/ 5163719 w 12192000"/>
            <a:gd name="connsiteY1655" fmla="*/ 1847644 h 6858000"/>
            <a:gd name="connsiteX1656" fmla="*/ 5162207 w 12192000"/>
            <a:gd name="connsiteY1656" fmla="*/ 1847694 h 6858000"/>
            <a:gd name="connsiteX1657" fmla="*/ 5146534 w 12192000"/>
            <a:gd name="connsiteY1657" fmla="*/ 1861152 h 6858000"/>
            <a:gd name="connsiteX1658" fmla="*/ 5179159 w 12192000"/>
            <a:gd name="connsiteY1658" fmla="*/ 1907682 h 6858000"/>
            <a:gd name="connsiteX1659" fmla="*/ 5211755 w 12192000"/>
            <a:gd name="connsiteY1659" fmla="*/ 1860391 h 6858000"/>
            <a:gd name="connsiteX1660" fmla="*/ 5211755 w 12192000"/>
            <a:gd name="connsiteY1660" fmla="*/ 1860388 h 6858000"/>
            <a:gd name="connsiteX1661" fmla="*/ 5195995 w 12192000"/>
            <a:gd name="connsiteY1661" fmla="*/ 1847694 h 6858000"/>
            <a:gd name="connsiteX1662" fmla="*/ 5193960 w 12192000"/>
            <a:gd name="connsiteY1662" fmla="*/ 1847582 h 6858000"/>
            <a:gd name="connsiteX1663" fmla="*/ 5260547 w 12192000"/>
            <a:gd name="connsiteY1663" fmla="*/ 1888029 h 6858000"/>
            <a:gd name="connsiteX1664" fmla="*/ 5245746 w 12192000"/>
            <a:gd name="connsiteY1664" fmla="*/ 1897694 h 6858000"/>
            <a:gd name="connsiteX1665" fmla="*/ 5230306 w 12192000"/>
            <a:gd name="connsiteY1665" fmla="*/ 1888090 h 6858000"/>
            <a:gd name="connsiteX1666" fmla="*/ 5228794 w 12192000"/>
            <a:gd name="connsiteY1666" fmla="*/ 1888142 h 6858000"/>
            <a:gd name="connsiteX1667" fmla="*/ 5213121 w 12192000"/>
            <a:gd name="connsiteY1667" fmla="*/ 1901599 h 6858000"/>
            <a:gd name="connsiteX1668" fmla="*/ 5245746 w 12192000"/>
            <a:gd name="connsiteY1668" fmla="*/ 1948129 h 6858000"/>
            <a:gd name="connsiteX1669" fmla="*/ 5278342 w 12192000"/>
            <a:gd name="connsiteY1669" fmla="*/ 1900838 h 6858000"/>
            <a:gd name="connsiteX1670" fmla="*/ 5278342 w 12192000"/>
            <a:gd name="connsiteY1670" fmla="*/ 1900835 h 6858000"/>
            <a:gd name="connsiteX1671" fmla="*/ 5262582 w 12192000"/>
            <a:gd name="connsiteY1671" fmla="*/ 1888142 h 6858000"/>
            <a:gd name="connsiteX1672" fmla="*/ 5260547 w 12192000"/>
            <a:gd name="connsiteY1672" fmla="*/ 1888029 h 6858000"/>
            <a:gd name="connsiteX1673" fmla="*/ 7370697 w 12192000"/>
            <a:gd name="connsiteY1673" fmla="*/ 1896374 h 6858000"/>
            <a:gd name="connsiteX1674" fmla="*/ 7355896 w 12192000"/>
            <a:gd name="connsiteY1674" fmla="*/ 1906039 h 6858000"/>
            <a:gd name="connsiteX1675" fmla="*/ 7340456 w 12192000"/>
            <a:gd name="connsiteY1675" fmla="*/ 1896435 h 6858000"/>
            <a:gd name="connsiteX1676" fmla="*/ 7338944 w 12192000"/>
            <a:gd name="connsiteY1676" fmla="*/ 1896487 h 6858000"/>
            <a:gd name="connsiteX1677" fmla="*/ 7323271 w 12192000"/>
            <a:gd name="connsiteY1677" fmla="*/ 1909944 h 6858000"/>
            <a:gd name="connsiteX1678" fmla="*/ 7355896 w 12192000"/>
            <a:gd name="connsiteY1678" fmla="*/ 1956474 h 6858000"/>
            <a:gd name="connsiteX1679" fmla="*/ 7388492 w 12192000"/>
            <a:gd name="connsiteY1679" fmla="*/ 1909183 h 6858000"/>
            <a:gd name="connsiteX1680" fmla="*/ 7388492 w 12192000"/>
            <a:gd name="connsiteY1680" fmla="*/ 1909180 h 6858000"/>
            <a:gd name="connsiteX1681" fmla="*/ 7372732 w 12192000"/>
            <a:gd name="connsiteY1681" fmla="*/ 1896487 h 6858000"/>
            <a:gd name="connsiteX1682" fmla="*/ 7370697 w 12192000"/>
            <a:gd name="connsiteY1682" fmla="*/ 1896374 h 6858000"/>
            <a:gd name="connsiteX1683" fmla="*/ 7487007 w 12192000"/>
            <a:gd name="connsiteY1683" fmla="*/ 1896869 h 6858000"/>
            <a:gd name="connsiteX1684" fmla="*/ 7472206 w 12192000"/>
            <a:gd name="connsiteY1684" fmla="*/ 1906534 h 6858000"/>
            <a:gd name="connsiteX1685" fmla="*/ 7456766 w 12192000"/>
            <a:gd name="connsiteY1685" fmla="*/ 1896930 h 6858000"/>
            <a:gd name="connsiteX1686" fmla="*/ 7455254 w 12192000"/>
            <a:gd name="connsiteY1686" fmla="*/ 1896980 h 6858000"/>
            <a:gd name="connsiteX1687" fmla="*/ 7439581 w 12192000"/>
            <a:gd name="connsiteY1687" fmla="*/ 1910439 h 6858000"/>
            <a:gd name="connsiteX1688" fmla="*/ 7472206 w 12192000"/>
            <a:gd name="connsiteY1688" fmla="*/ 1956969 h 6858000"/>
            <a:gd name="connsiteX1689" fmla="*/ 7504802 w 12192000"/>
            <a:gd name="connsiteY1689" fmla="*/ 1909678 h 6858000"/>
            <a:gd name="connsiteX1690" fmla="*/ 7504802 w 12192000"/>
            <a:gd name="connsiteY1690" fmla="*/ 1909675 h 6858000"/>
            <a:gd name="connsiteX1691" fmla="*/ 7489042 w 12192000"/>
            <a:gd name="connsiteY1691" fmla="*/ 1896982 h 6858000"/>
            <a:gd name="connsiteX1692" fmla="*/ 7487007 w 12192000"/>
            <a:gd name="connsiteY1692" fmla="*/ 1896869 h 6858000"/>
            <a:gd name="connsiteX1693" fmla="*/ 6435857 w 12192000"/>
            <a:gd name="connsiteY1693" fmla="*/ 1925277 h 6858000"/>
            <a:gd name="connsiteX1694" fmla="*/ 6421056 w 12192000"/>
            <a:gd name="connsiteY1694" fmla="*/ 1934942 h 6858000"/>
            <a:gd name="connsiteX1695" fmla="*/ 6405616 w 12192000"/>
            <a:gd name="connsiteY1695" fmla="*/ 1925338 h 6858000"/>
            <a:gd name="connsiteX1696" fmla="*/ 6404104 w 12192000"/>
            <a:gd name="connsiteY1696" fmla="*/ 1925390 h 6858000"/>
            <a:gd name="connsiteX1697" fmla="*/ 6388431 w 12192000"/>
            <a:gd name="connsiteY1697" fmla="*/ 1938847 h 6858000"/>
            <a:gd name="connsiteX1698" fmla="*/ 6421056 w 12192000"/>
            <a:gd name="connsiteY1698" fmla="*/ 1985377 h 6858000"/>
            <a:gd name="connsiteX1699" fmla="*/ 6453652 w 12192000"/>
            <a:gd name="connsiteY1699" fmla="*/ 1938086 h 6858000"/>
            <a:gd name="connsiteX1700" fmla="*/ 6453652 w 12192000"/>
            <a:gd name="connsiteY1700" fmla="*/ 1938083 h 6858000"/>
            <a:gd name="connsiteX1701" fmla="*/ 6437892 w 12192000"/>
            <a:gd name="connsiteY1701" fmla="*/ 1925390 h 6858000"/>
            <a:gd name="connsiteX1702" fmla="*/ 6435857 w 12192000"/>
            <a:gd name="connsiteY1702" fmla="*/ 1925277 h 6858000"/>
            <a:gd name="connsiteX1703" fmla="*/ 6511748 w 12192000"/>
            <a:gd name="connsiteY1703" fmla="*/ 1939234 h 6858000"/>
            <a:gd name="connsiteX1704" fmla="*/ 6496948 w 12192000"/>
            <a:gd name="connsiteY1704" fmla="*/ 1948899 h 6858000"/>
            <a:gd name="connsiteX1705" fmla="*/ 6481508 w 12192000"/>
            <a:gd name="connsiteY1705" fmla="*/ 1939295 h 6858000"/>
            <a:gd name="connsiteX1706" fmla="*/ 6479996 w 12192000"/>
            <a:gd name="connsiteY1706" fmla="*/ 1939347 h 6858000"/>
            <a:gd name="connsiteX1707" fmla="*/ 6464323 w 12192000"/>
            <a:gd name="connsiteY1707" fmla="*/ 1952804 h 6858000"/>
            <a:gd name="connsiteX1708" fmla="*/ 6496948 w 12192000"/>
            <a:gd name="connsiteY1708" fmla="*/ 1999334 h 6858000"/>
            <a:gd name="connsiteX1709" fmla="*/ 6529544 w 12192000"/>
            <a:gd name="connsiteY1709" fmla="*/ 1952043 h 6858000"/>
            <a:gd name="connsiteX1710" fmla="*/ 6529544 w 12192000"/>
            <a:gd name="connsiteY1710" fmla="*/ 1952040 h 6858000"/>
            <a:gd name="connsiteX1711" fmla="*/ 6513784 w 12192000"/>
            <a:gd name="connsiteY1711" fmla="*/ 1939347 h 6858000"/>
            <a:gd name="connsiteX1712" fmla="*/ 6511748 w 12192000"/>
            <a:gd name="connsiteY1712" fmla="*/ 1939234 h 6858000"/>
            <a:gd name="connsiteX1713" fmla="*/ 7213388 w 12192000"/>
            <a:gd name="connsiteY1713" fmla="*/ 1942811 h 6858000"/>
            <a:gd name="connsiteX1714" fmla="*/ 7198587 w 12192000"/>
            <a:gd name="connsiteY1714" fmla="*/ 1952476 h 6858000"/>
            <a:gd name="connsiteX1715" fmla="*/ 7183147 w 12192000"/>
            <a:gd name="connsiteY1715" fmla="*/ 1942872 h 6858000"/>
            <a:gd name="connsiteX1716" fmla="*/ 7181635 w 12192000"/>
            <a:gd name="connsiteY1716" fmla="*/ 1942921 h 6858000"/>
            <a:gd name="connsiteX1717" fmla="*/ 7165962 w 12192000"/>
            <a:gd name="connsiteY1717" fmla="*/ 1956381 h 6858000"/>
            <a:gd name="connsiteX1718" fmla="*/ 7198587 w 12192000"/>
            <a:gd name="connsiteY1718" fmla="*/ 2002911 h 6858000"/>
            <a:gd name="connsiteX1719" fmla="*/ 7231183 w 12192000"/>
            <a:gd name="connsiteY1719" fmla="*/ 1955620 h 6858000"/>
            <a:gd name="connsiteX1720" fmla="*/ 7231183 w 12192000"/>
            <a:gd name="connsiteY1720" fmla="*/ 1955617 h 6858000"/>
            <a:gd name="connsiteX1721" fmla="*/ 7215423 w 12192000"/>
            <a:gd name="connsiteY1721" fmla="*/ 1942924 h 6858000"/>
            <a:gd name="connsiteX1722" fmla="*/ 7213388 w 12192000"/>
            <a:gd name="connsiteY1722" fmla="*/ 1942811 h 6858000"/>
            <a:gd name="connsiteX1723" fmla="*/ 7294514 w 12192000"/>
            <a:gd name="connsiteY1723" fmla="*/ 1957931 h 6858000"/>
            <a:gd name="connsiteX1724" fmla="*/ 7279713 w 12192000"/>
            <a:gd name="connsiteY1724" fmla="*/ 1967596 h 6858000"/>
            <a:gd name="connsiteX1725" fmla="*/ 7264273 w 12192000"/>
            <a:gd name="connsiteY1725" fmla="*/ 1957992 h 6858000"/>
            <a:gd name="connsiteX1726" fmla="*/ 7262761 w 12192000"/>
            <a:gd name="connsiteY1726" fmla="*/ 1958041 h 6858000"/>
            <a:gd name="connsiteX1727" fmla="*/ 7247088 w 12192000"/>
            <a:gd name="connsiteY1727" fmla="*/ 1971501 h 6858000"/>
            <a:gd name="connsiteX1728" fmla="*/ 7279713 w 12192000"/>
            <a:gd name="connsiteY1728" fmla="*/ 2018031 h 6858000"/>
            <a:gd name="connsiteX1729" fmla="*/ 7312309 w 12192000"/>
            <a:gd name="connsiteY1729" fmla="*/ 1970740 h 6858000"/>
            <a:gd name="connsiteX1730" fmla="*/ 7312309 w 12192000"/>
            <a:gd name="connsiteY1730" fmla="*/ 1970737 h 6858000"/>
            <a:gd name="connsiteX1731" fmla="*/ 7296549 w 12192000"/>
            <a:gd name="connsiteY1731" fmla="*/ 1958044 h 6858000"/>
            <a:gd name="connsiteX1732" fmla="*/ 7294514 w 12192000"/>
            <a:gd name="connsiteY1732" fmla="*/ 1957931 h 6858000"/>
            <a:gd name="connsiteX1733" fmla="*/ 7550686 w 12192000"/>
            <a:gd name="connsiteY1733" fmla="*/ 1966276 h 6858000"/>
            <a:gd name="connsiteX1734" fmla="*/ 7535885 w 12192000"/>
            <a:gd name="connsiteY1734" fmla="*/ 1975941 h 6858000"/>
            <a:gd name="connsiteX1735" fmla="*/ 7520445 w 12192000"/>
            <a:gd name="connsiteY1735" fmla="*/ 1966337 h 6858000"/>
            <a:gd name="connsiteX1736" fmla="*/ 7518933 w 12192000"/>
            <a:gd name="connsiteY1736" fmla="*/ 1966389 h 6858000"/>
            <a:gd name="connsiteX1737" fmla="*/ 7503260 w 12192000"/>
            <a:gd name="connsiteY1737" fmla="*/ 1979846 h 6858000"/>
            <a:gd name="connsiteX1738" fmla="*/ 7535885 w 12192000"/>
            <a:gd name="connsiteY1738" fmla="*/ 2026376 h 6858000"/>
            <a:gd name="connsiteX1739" fmla="*/ 7568481 w 12192000"/>
            <a:gd name="connsiteY1739" fmla="*/ 1979085 h 6858000"/>
            <a:gd name="connsiteX1740" fmla="*/ 7568481 w 12192000"/>
            <a:gd name="connsiteY1740" fmla="*/ 1979082 h 6858000"/>
            <a:gd name="connsiteX1741" fmla="*/ 7552721 w 12192000"/>
            <a:gd name="connsiteY1741" fmla="*/ 1966389 h 6858000"/>
            <a:gd name="connsiteX1742" fmla="*/ 7550686 w 12192000"/>
            <a:gd name="connsiteY1742" fmla="*/ 1966276 h 6858000"/>
            <a:gd name="connsiteX1743" fmla="*/ 7608550 w 12192000"/>
            <a:gd name="connsiteY1743" fmla="*/ 2001489 h 6858000"/>
            <a:gd name="connsiteX1744" fmla="*/ 7593749 w 12192000"/>
            <a:gd name="connsiteY1744" fmla="*/ 2011154 h 6858000"/>
            <a:gd name="connsiteX1745" fmla="*/ 7578309 w 12192000"/>
            <a:gd name="connsiteY1745" fmla="*/ 2001550 h 6858000"/>
            <a:gd name="connsiteX1746" fmla="*/ 7576797 w 12192000"/>
            <a:gd name="connsiteY1746" fmla="*/ 2001602 h 6858000"/>
            <a:gd name="connsiteX1747" fmla="*/ 7561124 w 12192000"/>
            <a:gd name="connsiteY1747" fmla="*/ 2015059 h 6858000"/>
            <a:gd name="connsiteX1748" fmla="*/ 7593749 w 12192000"/>
            <a:gd name="connsiteY1748" fmla="*/ 2061589 h 6858000"/>
            <a:gd name="connsiteX1749" fmla="*/ 7626345 w 12192000"/>
            <a:gd name="connsiteY1749" fmla="*/ 2014298 h 6858000"/>
            <a:gd name="connsiteX1750" fmla="*/ 7626345 w 12192000"/>
            <a:gd name="connsiteY1750" fmla="*/ 2014295 h 6858000"/>
            <a:gd name="connsiteX1751" fmla="*/ 7610585 w 12192000"/>
            <a:gd name="connsiteY1751" fmla="*/ 2001602 h 6858000"/>
            <a:gd name="connsiteX1752" fmla="*/ 7608550 w 12192000"/>
            <a:gd name="connsiteY1752" fmla="*/ 2001489 h 6858000"/>
            <a:gd name="connsiteX1753" fmla="*/ 7677464 w 12192000"/>
            <a:gd name="connsiteY1753" fmla="*/ 2024170 h 6858000"/>
            <a:gd name="connsiteX1754" fmla="*/ 7662663 w 12192000"/>
            <a:gd name="connsiteY1754" fmla="*/ 2033835 h 6858000"/>
            <a:gd name="connsiteX1755" fmla="*/ 7647223 w 12192000"/>
            <a:gd name="connsiteY1755" fmla="*/ 2024231 h 6858000"/>
            <a:gd name="connsiteX1756" fmla="*/ 7645711 w 12192000"/>
            <a:gd name="connsiteY1756" fmla="*/ 2024283 h 6858000"/>
            <a:gd name="connsiteX1757" fmla="*/ 7630038 w 12192000"/>
            <a:gd name="connsiteY1757" fmla="*/ 2037740 h 6858000"/>
            <a:gd name="connsiteX1758" fmla="*/ 7662663 w 12192000"/>
            <a:gd name="connsiteY1758" fmla="*/ 2084270 h 6858000"/>
            <a:gd name="connsiteX1759" fmla="*/ 7695259 w 12192000"/>
            <a:gd name="connsiteY1759" fmla="*/ 2036979 h 6858000"/>
            <a:gd name="connsiteX1760" fmla="*/ 7695259 w 12192000"/>
            <a:gd name="connsiteY1760" fmla="*/ 2036976 h 6858000"/>
            <a:gd name="connsiteX1761" fmla="*/ 7679499 w 12192000"/>
            <a:gd name="connsiteY1761" fmla="*/ 2024283 h 6858000"/>
            <a:gd name="connsiteX1762" fmla="*/ 7677464 w 12192000"/>
            <a:gd name="connsiteY1762" fmla="*/ 2024170 h 6858000"/>
            <a:gd name="connsiteX1763" fmla="*/ 7747540 w 12192000"/>
            <a:gd name="connsiteY1763" fmla="*/ 2063540 h 6858000"/>
            <a:gd name="connsiteX1764" fmla="*/ 7732740 w 12192000"/>
            <a:gd name="connsiteY1764" fmla="*/ 2073205 h 6858000"/>
            <a:gd name="connsiteX1765" fmla="*/ 7717300 w 12192000"/>
            <a:gd name="connsiteY1765" fmla="*/ 2063601 h 6858000"/>
            <a:gd name="connsiteX1766" fmla="*/ 7715788 w 12192000"/>
            <a:gd name="connsiteY1766" fmla="*/ 2063653 h 6858000"/>
            <a:gd name="connsiteX1767" fmla="*/ 7700115 w 12192000"/>
            <a:gd name="connsiteY1767" fmla="*/ 2077110 h 6858000"/>
            <a:gd name="connsiteX1768" fmla="*/ 7732740 w 12192000"/>
            <a:gd name="connsiteY1768" fmla="*/ 2123640 h 6858000"/>
            <a:gd name="connsiteX1769" fmla="*/ 7765336 w 12192000"/>
            <a:gd name="connsiteY1769" fmla="*/ 2076349 h 6858000"/>
            <a:gd name="connsiteX1770" fmla="*/ 7765336 w 12192000"/>
            <a:gd name="connsiteY1770" fmla="*/ 2076346 h 6858000"/>
            <a:gd name="connsiteX1771" fmla="*/ 7749576 w 12192000"/>
            <a:gd name="connsiteY1771" fmla="*/ 2063653 h 6858000"/>
            <a:gd name="connsiteX1772" fmla="*/ 7747540 w 12192000"/>
            <a:gd name="connsiteY1772" fmla="*/ 2063540 h 6858000"/>
            <a:gd name="connsiteX1773" fmla="*/ 7811220 w 12192000"/>
            <a:gd name="connsiteY1773" fmla="*/ 2115211 h 6858000"/>
            <a:gd name="connsiteX1774" fmla="*/ 7796419 w 12192000"/>
            <a:gd name="connsiteY1774" fmla="*/ 2124876 h 6858000"/>
            <a:gd name="connsiteX1775" fmla="*/ 7780979 w 12192000"/>
            <a:gd name="connsiteY1775" fmla="*/ 2115272 h 6858000"/>
            <a:gd name="connsiteX1776" fmla="*/ 7779467 w 12192000"/>
            <a:gd name="connsiteY1776" fmla="*/ 2115322 h 6858000"/>
            <a:gd name="connsiteX1777" fmla="*/ 7763794 w 12192000"/>
            <a:gd name="connsiteY1777" fmla="*/ 2128781 h 6858000"/>
            <a:gd name="connsiteX1778" fmla="*/ 7796419 w 12192000"/>
            <a:gd name="connsiteY1778" fmla="*/ 2175311 h 6858000"/>
            <a:gd name="connsiteX1779" fmla="*/ 7829015 w 12192000"/>
            <a:gd name="connsiteY1779" fmla="*/ 2128020 h 6858000"/>
            <a:gd name="connsiteX1780" fmla="*/ 7829015 w 12192000"/>
            <a:gd name="connsiteY1780" fmla="*/ 2128017 h 6858000"/>
            <a:gd name="connsiteX1781" fmla="*/ 7813255 w 12192000"/>
            <a:gd name="connsiteY1781" fmla="*/ 2115324 h 6858000"/>
            <a:gd name="connsiteX1782" fmla="*/ 7811220 w 12192000"/>
            <a:gd name="connsiteY1782" fmla="*/ 2115211 h 6858000"/>
            <a:gd name="connsiteX1783" fmla="*/ 7481481 w 12192000"/>
            <a:gd name="connsiteY1783" fmla="*/ 1985351 h 6858000"/>
            <a:gd name="connsiteX1784" fmla="*/ 7466681 w 12192000"/>
            <a:gd name="connsiteY1784" fmla="*/ 1995016 h 6858000"/>
            <a:gd name="connsiteX1785" fmla="*/ 7451241 w 12192000"/>
            <a:gd name="connsiteY1785" fmla="*/ 1985412 h 6858000"/>
            <a:gd name="connsiteX1786" fmla="*/ 7449729 w 12192000"/>
            <a:gd name="connsiteY1786" fmla="*/ 1985464 h 6858000"/>
            <a:gd name="connsiteX1787" fmla="*/ 7434056 w 12192000"/>
            <a:gd name="connsiteY1787" fmla="*/ 1998921 h 6858000"/>
            <a:gd name="connsiteX1788" fmla="*/ 7466681 w 12192000"/>
            <a:gd name="connsiteY1788" fmla="*/ 2045451 h 6858000"/>
            <a:gd name="connsiteX1789" fmla="*/ 7499277 w 12192000"/>
            <a:gd name="connsiteY1789" fmla="*/ 1998160 h 6858000"/>
            <a:gd name="connsiteX1790" fmla="*/ 7499277 w 12192000"/>
            <a:gd name="connsiteY1790" fmla="*/ 1998157 h 6858000"/>
            <a:gd name="connsiteX1791" fmla="*/ 7483517 w 12192000"/>
            <a:gd name="connsiteY1791" fmla="*/ 1985464 h 6858000"/>
            <a:gd name="connsiteX1792" fmla="*/ 7481481 w 12192000"/>
            <a:gd name="connsiteY1792" fmla="*/ 1985351 h 6858000"/>
            <a:gd name="connsiteX1793" fmla="*/ 7409661 w 12192000"/>
            <a:gd name="connsiteY1793" fmla="*/ 2010125 h 6858000"/>
            <a:gd name="connsiteX1794" fmla="*/ 7394860 w 12192000"/>
            <a:gd name="connsiteY1794" fmla="*/ 2019790 h 6858000"/>
            <a:gd name="connsiteX1795" fmla="*/ 7379420 w 12192000"/>
            <a:gd name="connsiteY1795" fmla="*/ 2010186 h 6858000"/>
            <a:gd name="connsiteX1796" fmla="*/ 7377908 w 12192000"/>
            <a:gd name="connsiteY1796" fmla="*/ 2010238 h 6858000"/>
            <a:gd name="connsiteX1797" fmla="*/ 7362235 w 12192000"/>
            <a:gd name="connsiteY1797" fmla="*/ 2023695 h 6858000"/>
            <a:gd name="connsiteX1798" fmla="*/ 7394860 w 12192000"/>
            <a:gd name="connsiteY1798" fmla="*/ 2070225 h 6858000"/>
            <a:gd name="connsiteX1799" fmla="*/ 7427456 w 12192000"/>
            <a:gd name="connsiteY1799" fmla="*/ 2022934 h 6858000"/>
            <a:gd name="connsiteX1800" fmla="*/ 7427456 w 12192000"/>
            <a:gd name="connsiteY1800" fmla="*/ 2022931 h 6858000"/>
            <a:gd name="connsiteX1801" fmla="*/ 7411696 w 12192000"/>
            <a:gd name="connsiteY1801" fmla="*/ 2010238 h 6858000"/>
            <a:gd name="connsiteX1802" fmla="*/ 7409661 w 12192000"/>
            <a:gd name="connsiteY1802" fmla="*/ 2010125 h 6858000"/>
            <a:gd name="connsiteX1803" fmla="*/ 7528878 w 12192000"/>
            <a:gd name="connsiteY1803" fmla="*/ 2050048 h 6858000"/>
            <a:gd name="connsiteX1804" fmla="*/ 7514077 w 12192000"/>
            <a:gd name="connsiteY1804" fmla="*/ 2059713 h 6858000"/>
            <a:gd name="connsiteX1805" fmla="*/ 7498637 w 12192000"/>
            <a:gd name="connsiteY1805" fmla="*/ 2050109 h 6858000"/>
            <a:gd name="connsiteX1806" fmla="*/ 7497125 w 12192000"/>
            <a:gd name="connsiteY1806" fmla="*/ 2050161 h 6858000"/>
            <a:gd name="connsiteX1807" fmla="*/ 7481452 w 12192000"/>
            <a:gd name="connsiteY1807" fmla="*/ 2063618 h 6858000"/>
            <a:gd name="connsiteX1808" fmla="*/ 7514077 w 12192000"/>
            <a:gd name="connsiteY1808" fmla="*/ 2110148 h 6858000"/>
            <a:gd name="connsiteX1809" fmla="*/ 7546673 w 12192000"/>
            <a:gd name="connsiteY1809" fmla="*/ 2062857 h 6858000"/>
            <a:gd name="connsiteX1810" fmla="*/ 7546673 w 12192000"/>
            <a:gd name="connsiteY1810" fmla="*/ 2062854 h 6858000"/>
            <a:gd name="connsiteX1811" fmla="*/ 7530913 w 12192000"/>
            <a:gd name="connsiteY1811" fmla="*/ 2050161 h 6858000"/>
            <a:gd name="connsiteX1812" fmla="*/ 7528878 w 12192000"/>
            <a:gd name="connsiteY1812" fmla="*/ 2050048 h 6858000"/>
            <a:gd name="connsiteX1813" fmla="*/ 7605933 w 12192000"/>
            <a:gd name="connsiteY1813" fmla="*/ 2069327 h 6858000"/>
            <a:gd name="connsiteX1814" fmla="*/ 7591132 w 12192000"/>
            <a:gd name="connsiteY1814" fmla="*/ 2078992 h 6858000"/>
            <a:gd name="connsiteX1815" fmla="*/ 7575692 w 12192000"/>
            <a:gd name="connsiteY1815" fmla="*/ 2069388 h 6858000"/>
            <a:gd name="connsiteX1816" fmla="*/ 7574180 w 12192000"/>
            <a:gd name="connsiteY1816" fmla="*/ 2069440 h 6858000"/>
            <a:gd name="connsiteX1817" fmla="*/ 7558507 w 12192000"/>
            <a:gd name="connsiteY1817" fmla="*/ 2082897 h 6858000"/>
            <a:gd name="connsiteX1818" fmla="*/ 7591132 w 12192000"/>
            <a:gd name="connsiteY1818" fmla="*/ 2129427 h 6858000"/>
            <a:gd name="connsiteX1819" fmla="*/ 7623728 w 12192000"/>
            <a:gd name="connsiteY1819" fmla="*/ 2082136 h 6858000"/>
            <a:gd name="connsiteX1820" fmla="*/ 7623728 w 12192000"/>
            <a:gd name="connsiteY1820" fmla="*/ 2082133 h 6858000"/>
            <a:gd name="connsiteX1821" fmla="*/ 7607968 w 12192000"/>
            <a:gd name="connsiteY1821" fmla="*/ 2069440 h 6858000"/>
            <a:gd name="connsiteX1822" fmla="*/ 7605933 w 12192000"/>
            <a:gd name="connsiteY1822" fmla="*/ 2069327 h 6858000"/>
            <a:gd name="connsiteX1823" fmla="*/ 7685606 w 12192000"/>
            <a:gd name="connsiteY1823" fmla="*/ 2098113 h 6858000"/>
            <a:gd name="connsiteX1824" fmla="*/ 7670805 w 12192000"/>
            <a:gd name="connsiteY1824" fmla="*/ 2107778 h 6858000"/>
            <a:gd name="connsiteX1825" fmla="*/ 7655365 w 12192000"/>
            <a:gd name="connsiteY1825" fmla="*/ 2098174 h 6858000"/>
            <a:gd name="connsiteX1826" fmla="*/ 7653853 w 12192000"/>
            <a:gd name="connsiteY1826" fmla="*/ 2098226 h 6858000"/>
            <a:gd name="connsiteX1827" fmla="*/ 7638180 w 12192000"/>
            <a:gd name="connsiteY1827" fmla="*/ 2111683 h 6858000"/>
            <a:gd name="connsiteX1828" fmla="*/ 7670805 w 12192000"/>
            <a:gd name="connsiteY1828" fmla="*/ 2158213 h 6858000"/>
            <a:gd name="connsiteX1829" fmla="*/ 7703401 w 12192000"/>
            <a:gd name="connsiteY1829" fmla="*/ 2110922 h 6858000"/>
            <a:gd name="connsiteX1830" fmla="*/ 7703401 w 12192000"/>
            <a:gd name="connsiteY1830" fmla="*/ 2110919 h 6858000"/>
            <a:gd name="connsiteX1831" fmla="*/ 7687641 w 12192000"/>
            <a:gd name="connsiteY1831" fmla="*/ 2098226 h 6858000"/>
            <a:gd name="connsiteX1832" fmla="*/ 7685606 w 12192000"/>
            <a:gd name="connsiteY1832" fmla="*/ 2098113 h 6858000"/>
            <a:gd name="connsiteX1833" fmla="*/ 7746959 w 12192000"/>
            <a:gd name="connsiteY1833" fmla="*/ 2146091 h 6858000"/>
            <a:gd name="connsiteX1834" fmla="*/ 7732158 w 12192000"/>
            <a:gd name="connsiteY1834" fmla="*/ 2155756 h 6858000"/>
            <a:gd name="connsiteX1835" fmla="*/ 7716718 w 12192000"/>
            <a:gd name="connsiteY1835" fmla="*/ 2146152 h 6858000"/>
            <a:gd name="connsiteX1836" fmla="*/ 7715206 w 12192000"/>
            <a:gd name="connsiteY1836" fmla="*/ 2146204 h 6858000"/>
            <a:gd name="connsiteX1837" fmla="*/ 7699533 w 12192000"/>
            <a:gd name="connsiteY1837" fmla="*/ 2159661 h 6858000"/>
            <a:gd name="connsiteX1838" fmla="*/ 7732158 w 12192000"/>
            <a:gd name="connsiteY1838" fmla="*/ 2206191 h 6858000"/>
            <a:gd name="connsiteX1839" fmla="*/ 7764754 w 12192000"/>
            <a:gd name="connsiteY1839" fmla="*/ 2158900 h 6858000"/>
            <a:gd name="connsiteX1840" fmla="*/ 7764754 w 12192000"/>
            <a:gd name="connsiteY1840" fmla="*/ 2158897 h 6858000"/>
            <a:gd name="connsiteX1841" fmla="*/ 7748994 w 12192000"/>
            <a:gd name="connsiteY1841" fmla="*/ 2146204 h 6858000"/>
            <a:gd name="connsiteX1842" fmla="*/ 7746959 w 12192000"/>
            <a:gd name="connsiteY1842" fmla="*/ 2146091 h 6858000"/>
            <a:gd name="connsiteX1843" fmla="*/ 7857744 w 12192000"/>
            <a:gd name="connsiteY1843" fmla="*/ 2182438 h 6858000"/>
            <a:gd name="connsiteX1844" fmla="*/ 7842943 w 12192000"/>
            <a:gd name="connsiteY1844" fmla="*/ 2192103 h 6858000"/>
            <a:gd name="connsiteX1845" fmla="*/ 7827503 w 12192000"/>
            <a:gd name="connsiteY1845" fmla="*/ 2182499 h 6858000"/>
            <a:gd name="connsiteX1846" fmla="*/ 7825991 w 12192000"/>
            <a:gd name="connsiteY1846" fmla="*/ 2182551 h 6858000"/>
            <a:gd name="connsiteX1847" fmla="*/ 7810318 w 12192000"/>
            <a:gd name="connsiteY1847" fmla="*/ 2196008 h 6858000"/>
            <a:gd name="connsiteX1848" fmla="*/ 7842943 w 12192000"/>
            <a:gd name="connsiteY1848" fmla="*/ 2242538 h 6858000"/>
            <a:gd name="connsiteX1849" fmla="*/ 7875539 w 12192000"/>
            <a:gd name="connsiteY1849" fmla="*/ 2195247 h 6858000"/>
            <a:gd name="connsiteX1850" fmla="*/ 7875539 w 12192000"/>
            <a:gd name="connsiteY1850" fmla="*/ 2195244 h 6858000"/>
            <a:gd name="connsiteX1851" fmla="*/ 7859779 w 12192000"/>
            <a:gd name="connsiteY1851" fmla="*/ 2182551 h 6858000"/>
            <a:gd name="connsiteX1852" fmla="*/ 7857744 w 12192000"/>
            <a:gd name="connsiteY1852" fmla="*/ 2182438 h 6858000"/>
            <a:gd name="connsiteX1853" fmla="*/ 7915026 w 12192000"/>
            <a:gd name="connsiteY1853" fmla="*/ 2238790 h 6858000"/>
            <a:gd name="connsiteX1854" fmla="*/ 7900226 w 12192000"/>
            <a:gd name="connsiteY1854" fmla="*/ 2248455 h 6858000"/>
            <a:gd name="connsiteX1855" fmla="*/ 7884786 w 12192000"/>
            <a:gd name="connsiteY1855" fmla="*/ 2238851 h 6858000"/>
            <a:gd name="connsiteX1856" fmla="*/ 7883274 w 12192000"/>
            <a:gd name="connsiteY1856" fmla="*/ 2238903 h 6858000"/>
            <a:gd name="connsiteX1857" fmla="*/ 7867601 w 12192000"/>
            <a:gd name="connsiteY1857" fmla="*/ 2252360 h 6858000"/>
            <a:gd name="connsiteX1858" fmla="*/ 7900226 w 12192000"/>
            <a:gd name="connsiteY1858" fmla="*/ 2298890 h 6858000"/>
            <a:gd name="connsiteX1859" fmla="*/ 7932822 w 12192000"/>
            <a:gd name="connsiteY1859" fmla="*/ 2251599 h 6858000"/>
            <a:gd name="connsiteX1860" fmla="*/ 7932822 w 12192000"/>
            <a:gd name="connsiteY1860" fmla="*/ 2251596 h 6858000"/>
            <a:gd name="connsiteX1861" fmla="*/ 7917062 w 12192000"/>
            <a:gd name="connsiteY1861" fmla="*/ 2238903 h 6858000"/>
            <a:gd name="connsiteX1862" fmla="*/ 7915026 w 12192000"/>
            <a:gd name="connsiteY1862" fmla="*/ 2238790 h 6858000"/>
            <a:gd name="connsiteX1863" fmla="*/ 7976380 w 12192000"/>
            <a:gd name="connsiteY1863" fmla="*/ 2274584 h 6858000"/>
            <a:gd name="connsiteX1864" fmla="*/ 7961579 w 12192000"/>
            <a:gd name="connsiteY1864" fmla="*/ 2284249 h 6858000"/>
            <a:gd name="connsiteX1865" fmla="*/ 7946139 w 12192000"/>
            <a:gd name="connsiteY1865" fmla="*/ 2274645 h 6858000"/>
            <a:gd name="connsiteX1866" fmla="*/ 7944627 w 12192000"/>
            <a:gd name="connsiteY1866" fmla="*/ 2274697 h 6858000"/>
            <a:gd name="connsiteX1867" fmla="*/ 7928954 w 12192000"/>
            <a:gd name="connsiteY1867" fmla="*/ 2288154 h 6858000"/>
            <a:gd name="connsiteX1868" fmla="*/ 7961579 w 12192000"/>
            <a:gd name="connsiteY1868" fmla="*/ 2334684 h 6858000"/>
            <a:gd name="connsiteX1869" fmla="*/ 7994175 w 12192000"/>
            <a:gd name="connsiteY1869" fmla="*/ 2287393 h 6858000"/>
            <a:gd name="connsiteX1870" fmla="*/ 7994175 w 12192000"/>
            <a:gd name="connsiteY1870" fmla="*/ 2287390 h 6858000"/>
            <a:gd name="connsiteX1871" fmla="*/ 7978415 w 12192000"/>
            <a:gd name="connsiteY1871" fmla="*/ 2274697 h 6858000"/>
            <a:gd name="connsiteX1872" fmla="*/ 7976380 w 12192000"/>
            <a:gd name="connsiteY1872" fmla="*/ 2274584 h 6858000"/>
            <a:gd name="connsiteX1873" fmla="*/ 8179631 w 12192000"/>
            <a:gd name="connsiteY1873" fmla="*/ 2300958 h 6858000"/>
            <a:gd name="connsiteX1874" fmla="*/ 8164830 w 12192000"/>
            <a:gd name="connsiteY1874" fmla="*/ 2310623 h 6858000"/>
            <a:gd name="connsiteX1875" fmla="*/ 8149390 w 12192000"/>
            <a:gd name="connsiteY1875" fmla="*/ 2301019 h 6858000"/>
            <a:gd name="connsiteX1876" fmla="*/ 8147878 w 12192000"/>
            <a:gd name="connsiteY1876" fmla="*/ 2301071 h 6858000"/>
            <a:gd name="connsiteX1877" fmla="*/ 8132205 w 12192000"/>
            <a:gd name="connsiteY1877" fmla="*/ 2314528 h 6858000"/>
            <a:gd name="connsiteX1878" fmla="*/ 8164830 w 12192000"/>
            <a:gd name="connsiteY1878" fmla="*/ 2361058 h 6858000"/>
            <a:gd name="connsiteX1879" fmla="*/ 8197426 w 12192000"/>
            <a:gd name="connsiteY1879" fmla="*/ 2313767 h 6858000"/>
            <a:gd name="connsiteX1880" fmla="*/ 8197426 w 12192000"/>
            <a:gd name="connsiteY1880" fmla="*/ 2313764 h 6858000"/>
            <a:gd name="connsiteX1881" fmla="*/ 8181666 w 12192000"/>
            <a:gd name="connsiteY1881" fmla="*/ 2301071 h 6858000"/>
            <a:gd name="connsiteX1882" fmla="*/ 8179631 w 12192000"/>
            <a:gd name="connsiteY1882" fmla="*/ 2300958 h 6858000"/>
            <a:gd name="connsiteX1883" fmla="*/ 8252325 w 12192000"/>
            <a:gd name="connsiteY1883" fmla="*/ 2320730 h 6858000"/>
            <a:gd name="connsiteX1884" fmla="*/ 8237524 w 12192000"/>
            <a:gd name="connsiteY1884" fmla="*/ 2330395 h 6858000"/>
            <a:gd name="connsiteX1885" fmla="*/ 8222084 w 12192000"/>
            <a:gd name="connsiteY1885" fmla="*/ 2320791 h 6858000"/>
            <a:gd name="connsiteX1886" fmla="*/ 8220572 w 12192000"/>
            <a:gd name="connsiteY1886" fmla="*/ 2320843 h 6858000"/>
            <a:gd name="connsiteX1887" fmla="*/ 8204899 w 12192000"/>
            <a:gd name="connsiteY1887" fmla="*/ 2334301 h 6858000"/>
            <a:gd name="connsiteX1888" fmla="*/ 8237524 w 12192000"/>
            <a:gd name="connsiteY1888" fmla="*/ 2380830 h 6858000"/>
            <a:gd name="connsiteX1889" fmla="*/ 8270120 w 12192000"/>
            <a:gd name="connsiteY1889" fmla="*/ 2333539 h 6858000"/>
            <a:gd name="connsiteX1890" fmla="*/ 8270120 w 12192000"/>
            <a:gd name="connsiteY1890" fmla="*/ 2333536 h 6858000"/>
            <a:gd name="connsiteX1891" fmla="*/ 8254360 w 12192000"/>
            <a:gd name="connsiteY1891" fmla="*/ 2320843 h 6858000"/>
            <a:gd name="connsiteX1892" fmla="*/ 8252325 w 12192000"/>
            <a:gd name="connsiteY1892" fmla="*/ 2320730 h 6858000"/>
            <a:gd name="connsiteX1893" fmla="*/ 8316295 w 12192000"/>
            <a:gd name="connsiteY1893" fmla="*/ 2367719 h 6858000"/>
            <a:gd name="connsiteX1894" fmla="*/ 8301494 w 12192000"/>
            <a:gd name="connsiteY1894" fmla="*/ 2377384 h 6858000"/>
            <a:gd name="connsiteX1895" fmla="*/ 8286054 w 12192000"/>
            <a:gd name="connsiteY1895" fmla="*/ 2367780 h 6858000"/>
            <a:gd name="connsiteX1896" fmla="*/ 8284542 w 12192000"/>
            <a:gd name="connsiteY1896" fmla="*/ 2367832 h 6858000"/>
            <a:gd name="connsiteX1897" fmla="*/ 8268869 w 12192000"/>
            <a:gd name="connsiteY1897" fmla="*/ 2381290 h 6858000"/>
            <a:gd name="connsiteX1898" fmla="*/ 8301494 w 12192000"/>
            <a:gd name="connsiteY1898" fmla="*/ 2427819 h 6858000"/>
            <a:gd name="connsiteX1899" fmla="*/ 8334090 w 12192000"/>
            <a:gd name="connsiteY1899" fmla="*/ 2380528 h 6858000"/>
            <a:gd name="connsiteX1900" fmla="*/ 8334090 w 12192000"/>
            <a:gd name="connsiteY1900" fmla="*/ 2380525 h 6858000"/>
            <a:gd name="connsiteX1901" fmla="*/ 8318330 w 12192000"/>
            <a:gd name="connsiteY1901" fmla="*/ 2367832 h 6858000"/>
            <a:gd name="connsiteX1902" fmla="*/ 8316295 w 12192000"/>
            <a:gd name="connsiteY1902" fmla="*/ 2367719 h 6858000"/>
            <a:gd name="connsiteX1903" fmla="*/ 8403818 w 12192000"/>
            <a:gd name="connsiteY1903" fmla="*/ 2374756 h 6858000"/>
            <a:gd name="connsiteX1904" fmla="*/ 8389018 w 12192000"/>
            <a:gd name="connsiteY1904" fmla="*/ 2384421 h 6858000"/>
            <a:gd name="connsiteX1905" fmla="*/ 8373578 w 12192000"/>
            <a:gd name="connsiteY1905" fmla="*/ 2374817 h 6858000"/>
            <a:gd name="connsiteX1906" fmla="*/ 8372066 w 12192000"/>
            <a:gd name="connsiteY1906" fmla="*/ 2374869 h 6858000"/>
            <a:gd name="connsiteX1907" fmla="*/ 8356393 w 12192000"/>
            <a:gd name="connsiteY1907" fmla="*/ 2388326 h 6858000"/>
            <a:gd name="connsiteX1908" fmla="*/ 8389018 w 12192000"/>
            <a:gd name="connsiteY1908" fmla="*/ 2434856 h 6858000"/>
            <a:gd name="connsiteX1909" fmla="*/ 8421614 w 12192000"/>
            <a:gd name="connsiteY1909" fmla="*/ 2387565 h 6858000"/>
            <a:gd name="connsiteX1910" fmla="*/ 8421614 w 12192000"/>
            <a:gd name="connsiteY1910" fmla="*/ 2387562 h 6858000"/>
            <a:gd name="connsiteX1911" fmla="*/ 8405853 w 12192000"/>
            <a:gd name="connsiteY1911" fmla="*/ 2374869 h 6858000"/>
            <a:gd name="connsiteX1912" fmla="*/ 8403818 w 12192000"/>
            <a:gd name="connsiteY1912" fmla="*/ 2374756 h 6858000"/>
            <a:gd name="connsiteX1913" fmla="*/ 8475930 w 12192000"/>
            <a:gd name="connsiteY1913" fmla="*/ 2402700 h 6858000"/>
            <a:gd name="connsiteX1914" fmla="*/ 8461129 w 12192000"/>
            <a:gd name="connsiteY1914" fmla="*/ 2412365 h 6858000"/>
            <a:gd name="connsiteX1915" fmla="*/ 8445689 w 12192000"/>
            <a:gd name="connsiteY1915" fmla="*/ 2402761 h 6858000"/>
            <a:gd name="connsiteX1916" fmla="*/ 8444177 w 12192000"/>
            <a:gd name="connsiteY1916" fmla="*/ 2402813 h 6858000"/>
            <a:gd name="connsiteX1917" fmla="*/ 8428504 w 12192000"/>
            <a:gd name="connsiteY1917" fmla="*/ 2416271 h 6858000"/>
            <a:gd name="connsiteX1918" fmla="*/ 8461129 w 12192000"/>
            <a:gd name="connsiteY1918" fmla="*/ 2462800 h 6858000"/>
            <a:gd name="connsiteX1919" fmla="*/ 8493725 w 12192000"/>
            <a:gd name="connsiteY1919" fmla="*/ 2415509 h 6858000"/>
            <a:gd name="connsiteX1920" fmla="*/ 8493725 w 12192000"/>
            <a:gd name="connsiteY1920" fmla="*/ 2415506 h 6858000"/>
            <a:gd name="connsiteX1921" fmla="*/ 8477965 w 12192000"/>
            <a:gd name="connsiteY1921" fmla="*/ 2402813 h 6858000"/>
            <a:gd name="connsiteX1922" fmla="*/ 8475930 w 12192000"/>
            <a:gd name="connsiteY1922" fmla="*/ 2402700 h 6858000"/>
            <a:gd name="connsiteX1923" fmla="*/ 8550950 w 12192000"/>
            <a:gd name="connsiteY1923" fmla="*/ 2435732 h 6858000"/>
            <a:gd name="connsiteX1924" fmla="*/ 8536149 w 12192000"/>
            <a:gd name="connsiteY1924" fmla="*/ 2445397 h 6858000"/>
            <a:gd name="connsiteX1925" fmla="*/ 8520709 w 12192000"/>
            <a:gd name="connsiteY1925" fmla="*/ 2435793 h 6858000"/>
            <a:gd name="connsiteX1926" fmla="*/ 8519197 w 12192000"/>
            <a:gd name="connsiteY1926" fmla="*/ 2435845 h 6858000"/>
            <a:gd name="connsiteX1927" fmla="*/ 8503524 w 12192000"/>
            <a:gd name="connsiteY1927" fmla="*/ 2449302 h 6858000"/>
            <a:gd name="connsiteX1928" fmla="*/ 8536149 w 12192000"/>
            <a:gd name="connsiteY1928" fmla="*/ 2495832 h 6858000"/>
            <a:gd name="connsiteX1929" fmla="*/ 8568745 w 12192000"/>
            <a:gd name="connsiteY1929" fmla="*/ 2448541 h 6858000"/>
            <a:gd name="connsiteX1930" fmla="*/ 8568745 w 12192000"/>
            <a:gd name="connsiteY1930" fmla="*/ 2448538 h 6858000"/>
            <a:gd name="connsiteX1931" fmla="*/ 8552985 w 12192000"/>
            <a:gd name="connsiteY1931" fmla="*/ 2435845 h 6858000"/>
            <a:gd name="connsiteX1932" fmla="*/ 8550950 w 12192000"/>
            <a:gd name="connsiteY1932" fmla="*/ 2435732 h 6858000"/>
            <a:gd name="connsiteX1933" fmla="*/ 8619282 w 12192000"/>
            <a:gd name="connsiteY1933" fmla="*/ 2451782 h 6858000"/>
            <a:gd name="connsiteX1934" fmla="*/ 8604481 w 12192000"/>
            <a:gd name="connsiteY1934" fmla="*/ 2461447 h 6858000"/>
            <a:gd name="connsiteX1935" fmla="*/ 8589041 w 12192000"/>
            <a:gd name="connsiteY1935" fmla="*/ 2451843 h 6858000"/>
            <a:gd name="connsiteX1936" fmla="*/ 8587529 w 12192000"/>
            <a:gd name="connsiteY1936" fmla="*/ 2451895 h 6858000"/>
            <a:gd name="connsiteX1937" fmla="*/ 8571856 w 12192000"/>
            <a:gd name="connsiteY1937" fmla="*/ 2465352 h 6858000"/>
            <a:gd name="connsiteX1938" fmla="*/ 8604481 w 12192000"/>
            <a:gd name="connsiteY1938" fmla="*/ 2511882 h 6858000"/>
            <a:gd name="connsiteX1939" fmla="*/ 8637077 w 12192000"/>
            <a:gd name="connsiteY1939" fmla="*/ 2464591 h 6858000"/>
            <a:gd name="connsiteX1940" fmla="*/ 8637077 w 12192000"/>
            <a:gd name="connsiteY1940" fmla="*/ 2464588 h 6858000"/>
            <a:gd name="connsiteX1941" fmla="*/ 8621317 w 12192000"/>
            <a:gd name="connsiteY1941" fmla="*/ 2451895 h 6858000"/>
            <a:gd name="connsiteX1942" fmla="*/ 8619282 w 12192000"/>
            <a:gd name="connsiteY1942" fmla="*/ 2451782 h 6858000"/>
            <a:gd name="connsiteX1943" fmla="*/ 8041513 w 12192000"/>
            <a:gd name="connsiteY1943" fmla="*/ 2306628 h 6858000"/>
            <a:gd name="connsiteX1944" fmla="*/ 8026713 w 12192000"/>
            <a:gd name="connsiteY1944" fmla="*/ 2316293 h 6858000"/>
            <a:gd name="connsiteX1945" fmla="*/ 8011273 w 12192000"/>
            <a:gd name="connsiteY1945" fmla="*/ 2306689 h 6858000"/>
            <a:gd name="connsiteX1946" fmla="*/ 8009761 w 12192000"/>
            <a:gd name="connsiteY1946" fmla="*/ 2306741 h 6858000"/>
            <a:gd name="connsiteX1947" fmla="*/ 7994088 w 12192000"/>
            <a:gd name="connsiteY1947" fmla="*/ 2320198 h 6858000"/>
            <a:gd name="connsiteX1948" fmla="*/ 8026713 w 12192000"/>
            <a:gd name="connsiteY1948" fmla="*/ 2366728 h 6858000"/>
            <a:gd name="connsiteX1949" fmla="*/ 8059309 w 12192000"/>
            <a:gd name="connsiteY1949" fmla="*/ 2319437 h 6858000"/>
            <a:gd name="connsiteX1950" fmla="*/ 8059309 w 12192000"/>
            <a:gd name="connsiteY1950" fmla="*/ 2319434 h 6858000"/>
            <a:gd name="connsiteX1951" fmla="*/ 8043549 w 12192000"/>
            <a:gd name="connsiteY1951" fmla="*/ 2306741 h 6858000"/>
            <a:gd name="connsiteX1952" fmla="*/ 8041513 w 12192000"/>
            <a:gd name="connsiteY1952" fmla="*/ 2306628 h 6858000"/>
            <a:gd name="connsiteX1953" fmla="*/ 8113335 w 12192000"/>
            <a:gd name="connsiteY1953" fmla="*/ 2330646 h 6858000"/>
            <a:gd name="connsiteX1954" fmla="*/ 8098534 w 12192000"/>
            <a:gd name="connsiteY1954" fmla="*/ 2340311 h 6858000"/>
            <a:gd name="connsiteX1955" fmla="*/ 8083094 w 12192000"/>
            <a:gd name="connsiteY1955" fmla="*/ 2330707 h 6858000"/>
            <a:gd name="connsiteX1956" fmla="*/ 8081582 w 12192000"/>
            <a:gd name="connsiteY1956" fmla="*/ 2330759 h 6858000"/>
            <a:gd name="connsiteX1957" fmla="*/ 8065909 w 12192000"/>
            <a:gd name="connsiteY1957" fmla="*/ 2344217 h 6858000"/>
            <a:gd name="connsiteX1958" fmla="*/ 8098534 w 12192000"/>
            <a:gd name="connsiteY1958" fmla="*/ 2390746 h 6858000"/>
            <a:gd name="connsiteX1959" fmla="*/ 8131130 w 12192000"/>
            <a:gd name="connsiteY1959" fmla="*/ 2343455 h 6858000"/>
            <a:gd name="connsiteX1960" fmla="*/ 8131130 w 12192000"/>
            <a:gd name="connsiteY1960" fmla="*/ 2343452 h 6858000"/>
            <a:gd name="connsiteX1961" fmla="*/ 8115370 w 12192000"/>
            <a:gd name="connsiteY1961" fmla="*/ 2330759 h 6858000"/>
            <a:gd name="connsiteX1962" fmla="*/ 8113335 w 12192000"/>
            <a:gd name="connsiteY1962" fmla="*/ 2330646 h 6858000"/>
            <a:gd name="connsiteX1963" fmla="*/ 8235750 w 12192000"/>
            <a:gd name="connsiteY1963" fmla="*/ 2388364 h 6858000"/>
            <a:gd name="connsiteX1964" fmla="*/ 8220950 w 12192000"/>
            <a:gd name="connsiteY1964" fmla="*/ 2398029 h 6858000"/>
            <a:gd name="connsiteX1965" fmla="*/ 8205510 w 12192000"/>
            <a:gd name="connsiteY1965" fmla="*/ 2388425 h 6858000"/>
            <a:gd name="connsiteX1966" fmla="*/ 8203998 w 12192000"/>
            <a:gd name="connsiteY1966" fmla="*/ 2388477 h 6858000"/>
            <a:gd name="connsiteX1967" fmla="*/ 8188325 w 12192000"/>
            <a:gd name="connsiteY1967" fmla="*/ 2401934 h 6858000"/>
            <a:gd name="connsiteX1968" fmla="*/ 8220950 w 12192000"/>
            <a:gd name="connsiteY1968" fmla="*/ 2448464 h 6858000"/>
            <a:gd name="connsiteX1969" fmla="*/ 8253546 w 12192000"/>
            <a:gd name="connsiteY1969" fmla="*/ 2401173 h 6858000"/>
            <a:gd name="connsiteX1970" fmla="*/ 8253546 w 12192000"/>
            <a:gd name="connsiteY1970" fmla="*/ 2401170 h 6858000"/>
            <a:gd name="connsiteX1971" fmla="*/ 8237786 w 12192000"/>
            <a:gd name="connsiteY1971" fmla="*/ 2388477 h 6858000"/>
            <a:gd name="connsiteX1972" fmla="*/ 8235750 w 12192000"/>
            <a:gd name="connsiteY1972" fmla="*/ 2388364 h 6858000"/>
            <a:gd name="connsiteX1973" fmla="*/ 8357294 w 12192000"/>
            <a:gd name="connsiteY1973" fmla="*/ 2430992 h 6858000"/>
            <a:gd name="connsiteX1974" fmla="*/ 8342494 w 12192000"/>
            <a:gd name="connsiteY1974" fmla="*/ 2440657 h 6858000"/>
            <a:gd name="connsiteX1975" fmla="*/ 8327054 w 12192000"/>
            <a:gd name="connsiteY1975" fmla="*/ 2431053 h 6858000"/>
            <a:gd name="connsiteX1976" fmla="*/ 8325542 w 12192000"/>
            <a:gd name="connsiteY1976" fmla="*/ 2431105 h 6858000"/>
            <a:gd name="connsiteX1977" fmla="*/ 8309869 w 12192000"/>
            <a:gd name="connsiteY1977" fmla="*/ 2444562 h 6858000"/>
            <a:gd name="connsiteX1978" fmla="*/ 8342494 w 12192000"/>
            <a:gd name="connsiteY1978" fmla="*/ 2491092 h 6858000"/>
            <a:gd name="connsiteX1979" fmla="*/ 8375090 w 12192000"/>
            <a:gd name="connsiteY1979" fmla="*/ 2443801 h 6858000"/>
            <a:gd name="connsiteX1980" fmla="*/ 8375090 w 12192000"/>
            <a:gd name="connsiteY1980" fmla="*/ 2443798 h 6858000"/>
            <a:gd name="connsiteX1981" fmla="*/ 8359329 w 12192000"/>
            <a:gd name="connsiteY1981" fmla="*/ 2431105 h 6858000"/>
            <a:gd name="connsiteX1982" fmla="*/ 8357294 w 12192000"/>
            <a:gd name="connsiteY1982" fmla="*/ 2430992 h 6858000"/>
            <a:gd name="connsiteX1983" fmla="*/ 8423591 w 12192000"/>
            <a:gd name="connsiteY1983" fmla="*/ 2466234 h 6858000"/>
            <a:gd name="connsiteX1984" fmla="*/ 8408790 w 12192000"/>
            <a:gd name="connsiteY1984" fmla="*/ 2475899 h 6858000"/>
            <a:gd name="connsiteX1985" fmla="*/ 8393350 w 12192000"/>
            <a:gd name="connsiteY1985" fmla="*/ 2466295 h 6858000"/>
            <a:gd name="connsiteX1986" fmla="*/ 8391838 w 12192000"/>
            <a:gd name="connsiteY1986" fmla="*/ 2466347 h 6858000"/>
            <a:gd name="connsiteX1987" fmla="*/ 8376165 w 12192000"/>
            <a:gd name="connsiteY1987" fmla="*/ 2479804 h 6858000"/>
            <a:gd name="connsiteX1988" fmla="*/ 8408790 w 12192000"/>
            <a:gd name="connsiteY1988" fmla="*/ 2526334 h 6858000"/>
            <a:gd name="connsiteX1989" fmla="*/ 8441386 w 12192000"/>
            <a:gd name="connsiteY1989" fmla="*/ 2479043 h 6858000"/>
            <a:gd name="connsiteX1990" fmla="*/ 8441386 w 12192000"/>
            <a:gd name="connsiteY1990" fmla="*/ 2479040 h 6858000"/>
            <a:gd name="connsiteX1991" fmla="*/ 8425626 w 12192000"/>
            <a:gd name="connsiteY1991" fmla="*/ 2466347 h 6858000"/>
            <a:gd name="connsiteX1992" fmla="*/ 8423591 w 12192000"/>
            <a:gd name="connsiteY1992" fmla="*/ 2466234 h 6858000"/>
            <a:gd name="connsiteX1993" fmla="*/ 8493668 w 12192000"/>
            <a:gd name="connsiteY1993" fmla="*/ 2486879 h 6858000"/>
            <a:gd name="connsiteX1994" fmla="*/ 8478867 w 12192000"/>
            <a:gd name="connsiteY1994" fmla="*/ 2496544 h 6858000"/>
            <a:gd name="connsiteX1995" fmla="*/ 8463427 w 12192000"/>
            <a:gd name="connsiteY1995" fmla="*/ 2486940 h 6858000"/>
            <a:gd name="connsiteX1996" fmla="*/ 8461915 w 12192000"/>
            <a:gd name="connsiteY1996" fmla="*/ 2486989 h 6858000"/>
            <a:gd name="connsiteX1997" fmla="*/ 8446242 w 12192000"/>
            <a:gd name="connsiteY1997" fmla="*/ 2500449 h 6858000"/>
            <a:gd name="connsiteX1998" fmla="*/ 8478867 w 12192000"/>
            <a:gd name="connsiteY1998" fmla="*/ 2546979 h 6858000"/>
            <a:gd name="connsiteX1999" fmla="*/ 8511463 w 12192000"/>
            <a:gd name="connsiteY1999" fmla="*/ 2499688 h 6858000"/>
            <a:gd name="connsiteX2000" fmla="*/ 8511463 w 12192000"/>
            <a:gd name="connsiteY2000" fmla="*/ 2499685 h 6858000"/>
            <a:gd name="connsiteX2001" fmla="*/ 8495703 w 12192000"/>
            <a:gd name="connsiteY2001" fmla="*/ 2486992 h 6858000"/>
            <a:gd name="connsiteX2002" fmla="*/ 8493668 w 12192000"/>
            <a:gd name="connsiteY2002" fmla="*/ 2486879 h 6858000"/>
            <a:gd name="connsiteX2003" fmla="*/ 8559382 w 12192000"/>
            <a:gd name="connsiteY2003" fmla="*/ 2522731 h 6858000"/>
            <a:gd name="connsiteX2004" fmla="*/ 8544582 w 12192000"/>
            <a:gd name="connsiteY2004" fmla="*/ 2532396 h 6858000"/>
            <a:gd name="connsiteX2005" fmla="*/ 8529142 w 12192000"/>
            <a:gd name="connsiteY2005" fmla="*/ 2522792 h 6858000"/>
            <a:gd name="connsiteX2006" fmla="*/ 8527630 w 12192000"/>
            <a:gd name="connsiteY2006" fmla="*/ 2522844 h 6858000"/>
            <a:gd name="connsiteX2007" fmla="*/ 8511957 w 12192000"/>
            <a:gd name="connsiteY2007" fmla="*/ 2536302 h 6858000"/>
            <a:gd name="connsiteX2008" fmla="*/ 8544582 w 12192000"/>
            <a:gd name="connsiteY2008" fmla="*/ 2582831 h 6858000"/>
            <a:gd name="connsiteX2009" fmla="*/ 8577178 w 12192000"/>
            <a:gd name="connsiteY2009" fmla="*/ 2535540 h 6858000"/>
            <a:gd name="connsiteX2010" fmla="*/ 8577178 w 12192000"/>
            <a:gd name="connsiteY2010" fmla="*/ 2535537 h 6858000"/>
            <a:gd name="connsiteX2011" fmla="*/ 8561417 w 12192000"/>
            <a:gd name="connsiteY2011" fmla="*/ 2522844 h 6858000"/>
            <a:gd name="connsiteX2012" fmla="*/ 8559382 w 12192000"/>
            <a:gd name="connsiteY2012" fmla="*/ 2522731 h 6858000"/>
            <a:gd name="connsiteX2013" fmla="*/ 8162184 w 12192000"/>
            <a:gd name="connsiteY2013" fmla="*/ 2388423 h 6858000"/>
            <a:gd name="connsiteX2014" fmla="*/ 8147384 w 12192000"/>
            <a:gd name="connsiteY2014" fmla="*/ 2398088 h 6858000"/>
            <a:gd name="connsiteX2015" fmla="*/ 8131944 w 12192000"/>
            <a:gd name="connsiteY2015" fmla="*/ 2388484 h 6858000"/>
            <a:gd name="connsiteX2016" fmla="*/ 8130432 w 12192000"/>
            <a:gd name="connsiteY2016" fmla="*/ 2388536 h 6858000"/>
            <a:gd name="connsiteX2017" fmla="*/ 8114759 w 12192000"/>
            <a:gd name="connsiteY2017" fmla="*/ 2401994 h 6858000"/>
            <a:gd name="connsiteX2018" fmla="*/ 8147384 w 12192000"/>
            <a:gd name="connsiteY2018" fmla="*/ 2448523 h 6858000"/>
            <a:gd name="connsiteX2019" fmla="*/ 8179980 w 12192000"/>
            <a:gd name="connsiteY2019" fmla="*/ 2401232 h 6858000"/>
            <a:gd name="connsiteX2020" fmla="*/ 8179980 w 12192000"/>
            <a:gd name="connsiteY2020" fmla="*/ 2401229 h 6858000"/>
            <a:gd name="connsiteX2021" fmla="*/ 8164220 w 12192000"/>
            <a:gd name="connsiteY2021" fmla="*/ 2388536 h 6858000"/>
            <a:gd name="connsiteX2022" fmla="*/ 8162184 w 12192000"/>
            <a:gd name="connsiteY2022" fmla="*/ 2388423 h 6858000"/>
            <a:gd name="connsiteX2023" fmla="*/ 7450660 w 12192000"/>
            <a:gd name="connsiteY2023" fmla="*/ 2068425 h 6858000"/>
            <a:gd name="connsiteX2024" fmla="*/ 7435859 w 12192000"/>
            <a:gd name="connsiteY2024" fmla="*/ 2078090 h 6858000"/>
            <a:gd name="connsiteX2025" fmla="*/ 7420419 w 12192000"/>
            <a:gd name="connsiteY2025" fmla="*/ 2068486 h 6858000"/>
            <a:gd name="connsiteX2026" fmla="*/ 7418907 w 12192000"/>
            <a:gd name="connsiteY2026" fmla="*/ 2068538 h 6858000"/>
            <a:gd name="connsiteX2027" fmla="*/ 7403234 w 12192000"/>
            <a:gd name="connsiteY2027" fmla="*/ 2081995 h 6858000"/>
            <a:gd name="connsiteX2028" fmla="*/ 7435859 w 12192000"/>
            <a:gd name="connsiteY2028" fmla="*/ 2128525 h 6858000"/>
            <a:gd name="connsiteX2029" fmla="*/ 7468455 w 12192000"/>
            <a:gd name="connsiteY2029" fmla="*/ 2081234 h 6858000"/>
            <a:gd name="connsiteX2030" fmla="*/ 7468455 w 12192000"/>
            <a:gd name="connsiteY2030" fmla="*/ 2081231 h 6858000"/>
            <a:gd name="connsiteX2031" fmla="*/ 7452695 w 12192000"/>
            <a:gd name="connsiteY2031" fmla="*/ 2068538 h 6858000"/>
            <a:gd name="connsiteX2032" fmla="*/ 7450660 w 12192000"/>
            <a:gd name="connsiteY2032" fmla="*/ 2068425 h 6858000"/>
            <a:gd name="connsiteX2033" fmla="*/ 7552431 w 12192000"/>
            <a:gd name="connsiteY2033" fmla="*/ 2127714 h 6858000"/>
            <a:gd name="connsiteX2034" fmla="*/ 7537630 w 12192000"/>
            <a:gd name="connsiteY2034" fmla="*/ 2137379 h 6858000"/>
            <a:gd name="connsiteX2035" fmla="*/ 7522190 w 12192000"/>
            <a:gd name="connsiteY2035" fmla="*/ 2127775 h 6858000"/>
            <a:gd name="connsiteX2036" fmla="*/ 7520678 w 12192000"/>
            <a:gd name="connsiteY2036" fmla="*/ 2127827 h 6858000"/>
            <a:gd name="connsiteX2037" fmla="*/ 7505005 w 12192000"/>
            <a:gd name="connsiteY2037" fmla="*/ 2141284 h 6858000"/>
            <a:gd name="connsiteX2038" fmla="*/ 7537630 w 12192000"/>
            <a:gd name="connsiteY2038" fmla="*/ 2187814 h 6858000"/>
            <a:gd name="connsiteX2039" fmla="*/ 7570226 w 12192000"/>
            <a:gd name="connsiteY2039" fmla="*/ 2140523 h 6858000"/>
            <a:gd name="connsiteX2040" fmla="*/ 7570226 w 12192000"/>
            <a:gd name="connsiteY2040" fmla="*/ 2140520 h 6858000"/>
            <a:gd name="connsiteX2041" fmla="*/ 7554466 w 12192000"/>
            <a:gd name="connsiteY2041" fmla="*/ 2127827 h 6858000"/>
            <a:gd name="connsiteX2042" fmla="*/ 7552431 w 12192000"/>
            <a:gd name="connsiteY2042" fmla="*/ 2127714 h 6858000"/>
            <a:gd name="connsiteX2043" fmla="*/ 7626868 w 12192000"/>
            <a:gd name="connsiteY2043" fmla="*/ 2132367 h 6858000"/>
            <a:gd name="connsiteX2044" fmla="*/ 7612068 w 12192000"/>
            <a:gd name="connsiteY2044" fmla="*/ 2142032 h 6858000"/>
            <a:gd name="connsiteX2045" fmla="*/ 7596628 w 12192000"/>
            <a:gd name="connsiteY2045" fmla="*/ 2132428 h 6858000"/>
            <a:gd name="connsiteX2046" fmla="*/ 7595116 w 12192000"/>
            <a:gd name="connsiteY2046" fmla="*/ 2132480 h 6858000"/>
            <a:gd name="connsiteX2047" fmla="*/ 7579443 w 12192000"/>
            <a:gd name="connsiteY2047" fmla="*/ 2145937 h 6858000"/>
            <a:gd name="connsiteX2048" fmla="*/ 7612068 w 12192000"/>
            <a:gd name="connsiteY2048" fmla="*/ 2192467 h 6858000"/>
            <a:gd name="connsiteX2049" fmla="*/ 7644664 w 12192000"/>
            <a:gd name="connsiteY2049" fmla="*/ 2145176 h 6858000"/>
            <a:gd name="connsiteX2050" fmla="*/ 7644664 w 12192000"/>
            <a:gd name="connsiteY2050" fmla="*/ 2145173 h 6858000"/>
            <a:gd name="connsiteX2051" fmla="*/ 7628904 w 12192000"/>
            <a:gd name="connsiteY2051" fmla="*/ 2132480 h 6858000"/>
            <a:gd name="connsiteX2052" fmla="*/ 7626868 w 12192000"/>
            <a:gd name="connsiteY2052" fmla="*/ 2132367 h 6858000"/>
            <a:gd name="connsiteX2053" fmla="*/ 7680661 w 12192000"/>
            <a:gd name="connsiteY2053" fmla="*/ 2178135 h 6858000"/>
            <a:gd name="connsiteX2054" fmla="*/ 7665861 w 12192000"/>
            <a:gd name="connsiteY2054" fmla="*/ 2187800 h 6858000"/>
            <a:gd name="connsiteX2055" fmla="*/ 7650421 w 12192000"/>
            <a:gd name="connsiteY2055" fmla="*/ 2178196 h 6858000"/>
            <a:gd name="connsiteX2056" fmla="*/ 7648909 w 12192000"/>
            <a:gd name="connsiteY2056" fmla="*/ 2178248 h 6858000"/>
            <a:gd name="connsiteX2057" fmla="*/ 7633236 w 12192000"/>
            <a:gd name="connsiteY2057" fmla="*/ 2191705 h 6858000"/>
            <a:gd name="connsiteX2058" fmla="*/ 7665861 w 12192000"/>
            <a:gd name="connsiteY2058" fmla="*/ 2238235 h 6858000"/>
            <a:gd name="connsiteX2059" fmla="*/ 7698457 w 12192000"/>
            <a:gd name="connsiteY2059" fmla="*/ 2190944 h 6858000"/>
            <a:gd name="connsiteX2060" fmla="*/ 7698457 w 12192000"/>
            <a:gd name="connsiteY2060" fmla="*/ 2190941 h 6858000"/>
            <a:gd name="connsiteX2061" fmla="*/ 7682697 w 12192000"/>
            <a:gd name="connsiteY2061" fmla="*/ 2178248 h 6858000"/>
            <a:gd name="connsiteX2062" fmla="*/ 7680661 w 12192000"/>
            <a:gd name="connsiteY2062" fmla="*/ 2178135 h 6858000"/>
            <a:gd name="connsiteX2063" fmla="*/ 7793483 w 12192000"/>
            <a:gd name="connsiteY2063" fmla="*/ 2206369 h 6858000"/>
            <a:gd name="connsiteX2064" fmla="*/ 7778682 w 12192000"/>
            <a:gd name="connsiteY2064" fmla="*/ 2216034 h 6858000"/>
            <a:gd name="connsiteX2065" fmla="*/ 7763242 w 12192000"/>
            <a:gd name="connsiteY2065" fmla="*/ 2206430 h 6858000"/>
            <a:gd name="connsiteX2066" fmla="*/ 7761730 w 12192000"/>
            <a:gd name="connsiteY2066" fmla="*/ 2206479 h 6858000"/>
            <a:gd name="connsiteX2067" fmla="*/ 7746057 w 12192000"/>
            <a:gd name="connsiteY2067" fmla="*/ 2219939 h 6858000"/>
            <a:gd name="connsiteX2068" fmla="*/ 7778682 w 12192000"/>
            <a:gd name="connsiteY2068" fmla="*/ 2266469 h 6858000"/>
            <a:gd name="connsiteX2069" fmla="*/ 7811278 w 12192000"/>
            <a:gd name="connsiteY2069" fmla="*/ 2219178 h 6858000"/>
            <a:gd name="connsiteX2070" fmla="*/ 7811278 w 12192000"/>
            <a:gd name="connsiteY2070" fmla="*/ 2219175 h 6858000"/>
            <a:gd name="connsiteX2071" fmla="*/ 7795518 w 12192000"/>
            <a:gd name="connsiteY2071" fmla="*/ 2206482 h 6858000"/>
            <a:gd name="connsiteX2072" fmla="*/ 7793483 w 12192000"/>
            <a:gd name="connsiteY2072" fmla="*/ 2206369 h 6858000"/>
            <a:gd name="connsiteX2073" fmla="*/ 7846694 w 12192000"/>
            <a:gd name="connsiteY2073" fmla="*/ 2264756 h 6858000"/>
            <a:gd name="connsiteX2074" fmla="*/ 7831894 w 12192000"/>
            <a:gd name="connsiteY2074" fmla="*/ 2274421 h 6858000"/>
            <a:gd name="connsiteX2075" fmla="*/ 7816454 w 12192000"/>
            <a:gd name="connsiteY2075" fmla="*/ 2264817 h 6858000"/>
            <a:gd name="connsiteX2076" fmla="*/ 7814942 w 12192000"/>
            <a:gd name="connsiteY2076" fmla="*/ 2264869 h 6858000"/>
            <a:gd name="connsiteX2077" fmla="*/ 7799269 w 12192000"/>
            <a:gd name="connsiteY2077" fmla="*/ 2278326 h 6858000"/>
            <a:gd name="connsiteX2078" fmla="*/ 7831894 w 12192000"/>
            <a:gd name="connsiteY2078" fmla="*/ 2324856 h 6858000"/>
            <a:gd name="connsiteX2079" fmla="*/ 7864490 w 12192000"/>
            <a:gd name="connsiteY2079" fmla="*/ 2277565 h 6858000"/>
            <a:gd name="connsiteX2080" fmla="*/ 7864490 w 12192000"/>
            <a:gd name="connsiteY2080" fmla="*/ 2277562 h 6858000"/>
            <a:gd name="connsiteX2081" fmla="*/ 7848730 w 12192000"/>
            <a:gd name="connsiteY2081" fmla="*/ 2264869 h 6858000"/>
            <a:gd name="connsiteX2082" fmla="*/ 7846694 w 12192000"/>
            <a:gd name="connsiteY2082" fmla="*/ 2264756 h 6858000"/>
            <a:gd name="connsiteX2083" fmla="*/ 7909210 w 12192000"/>
            <a:gd name="connsiteY2083" fmla="*/ 2317328 h 6858000"/>
            <a:gd name="connsiteX2084" fmla="*/ 7894410 w 12192000"/>
            <a:gd name="connsiteY2084" fmla="*/ 2326993 h 6858000"/>
            <a:gd name="connsiteX2085" fmla="*/ 7878970 w 12192000"/>
            <a:gd name="connsiteY2085" fmla="*/ 2317389 h 6858000"/>
            <a:gd name="connsiteX2086" fmla="*/ 7877458 w 12192000"/>
            <a:gd name="connsiteY2086" fmla="*/ 2317441 h 6858000"/>
            <a:gd name="connsiteX2087" fmla="*/ 7861785 w 12192000"/>
            <a:gd name="connsiteY2087" fmla="*/ 2330898 h 6858000"/>
            <a:gd name="connsiteX2088" fmla="*/ 7894410 w 12192000"/>
            <a:gd name="connsiteY2088" fmla="*/ 2377428 h 6858000"/>
            <a:gd name="connsiteX2089" fmla="*/ 7927006 w 12192000"/>
            <a:gd name="connsiteY2089" fmla="*/ 2330137 h 6858000"/>
            <a:gd name="connsiteX2090" fmla="*/ 7927006 w 12192000"/>
            <a:gd name="connsiteY2090" fmla="*/ 2330134 h 6858000"/>
            <a:gd name="connsiteX2091" fmla="*/ 7911246 w 12192000"/>
            <a:gd name="connsiteY2091" fmla="*/ 2317441 h 6858000"/>
            <a:gd name="connsiteX2092" fmla="*/ 7909210 w 12192000"/>
            <a:gd name="connsiteY2092" fmla="*/ 2317328 h 6858000"/>
            <a:gd name="connsiteX2093" fmla="*/ 7973763 w 12192000"/>
            <a:gd name="connsiteY2093" fmla="*/ 2364579 h 6858000"/>
            <a:gd name="connsiteX2094" fmla="*/ 7958962 w 12192000"/>
            <a:gd name="connsiteY2094" fmla="*/ 2374244 h 6858000"/>
            <a:gd name="connsiteX2095" fmla="*/ 7943522 w 12192000"/>
            <a:gd name="connsiteY2095" fmla="*/ 2364640 h 6858000"/>
            <a:gd name="connsiteX2096" fmla="*/ 7942010 w 12192000"/>
            <a:gd name="connsiteY2096" fmla="*/ 2364692 h 6858000"/>
            <a:gd name="connsiteX2097" fmla="*/ 7926337 w 12192000"/>
            <a:gd name="connsiteY2097" fmla="*/ 2378149 h 6858000"/>
            <a:gd name="connsiteX2098" fmla="*/ 7958962 w 12192000"/>
            <a:gd name="connsiteY2098" fmla="*/ 2424679 h 6858000"/>
            <a:gd name="connsiteX2099" fmla="*/ 7991558 w 12192000"/>
            <a:gd name="connsiteY2099" fmla="*/ 2377388 h 6858000"/>
            <a:gd name="connsiteX2100" fmla="*/ 7991558 w 12192000"/>
            <a:gd name="connsiteY2100" fmla="*/ 2377385 h 6858000"/>
            <a:gd name="connsiteX2101" fmla="*/ 7975798 w 12192000"/>
            <a:gd name="connsiteY2101" fmla="*/ 2364692 h 6858000"/>
            <a:gd name="connsiteX2102" fmla="*/ 7973763 w 12192000"/>
            <a:gd name="connsiteY2102" fmla="*/ 2364579 h 6858000"/>
            <a:gd name="connsiteX2103" fmla="*/ 8050236 w 12192000"/>
            <a:gd name="connsiteY2103" fmla="*/ 2375047 h 6858000"/>
            <a:gd name="connsiteX2104" fmla="*/ 8035436 w 12192000"/>
            <a:gd name="connsiteY2104" fmla="*/ 2384712 h 6858000"/>
            <a:gd name="connsiteX2105" fmla="*/ 8019996 w 12192000"/>
            <a:gd name="connsiteY2105" fmla="*/ 2375108 h 6858000"/>
            <a:gd name="connsiteX2106" fmla="*/ 8018484 w 12192000"/>
            <a:gd name="connsiteY2106" fmla="*/ 2375157 h 6858000"/>
            <a:gd name="connsiteX2107" fmla="*/ 8002811 w 12192000"/>
            <a:gd name="connsiteY2107" fmla="*/ 2388617 h 6858000"/>
            <a:gd name="connsiteX2108" fmla="*/ 8035436 w 12192000"/>
            <a:gd name="connsiteY2108" fmla="*/ 2435147 h 6858000"/>
            <a:gd name="connsiteX2109" fmla="*/ 8068032 w 12192000"/>
            <a:gd name="connsiteY2109" fmla="*/ 2387856 h 6858000"/>
            <a:gd name="connsiteX2110" fmla="*/ 8068032 w 12192000"/>
            <a:gd name="connsiteY2110" fmla="*/ 2387853 h 6858000"/>
            <a:gd name="connsiteX2111" fmla="*/ 8052272 w 12192000"/>
            <a:gd name="connsiteY2111" fmla="*/ 2375160 h 6858000"/>
            <a:gd name="connsiteX2112" fmla="*/ 8050236 w 12192000"/>
            <a:gd name="connsiteY2112" fmla="*/ 2375047 h 6858000"/>
            <a:gd name="connsiteX2113" fmla="*/ 8098214 w 12192000"/>
            <a:gd name="connsiteY2113" fmla="*/ 2424973 h 6858000"/>
            <a:gd name="connsiteX2114" fmla="*/ 8083414 w 12192000"/>
            <a:gd name="connsiteY2114" fmla="*/ 2434638 h 6858000"/>
            <a:gd name="connsiteX2115" fmla="*/ 8067974 w 12192000"/>
            <a:gd name="connsiteY2115" fmla="*/ 2425034 h 6858000"/>
            <a:gd name="connsiteX2116" fmla="*/ 8066462 w 12192000"/>
            <a:gd name="connsiteY2116" fmla="*/ 2425086 h 6858000"/>
            <a:gd name="connsiteX2117" fmla="*/ 8050789 w 12192000"/>
            <a:gd name="connsiteY2117" fmla="*/ 2438543 h 6858000"/>
            <a:gd name="connsiteX2118" fmla="*/ 8083414 w 12192000"/>
            <a:gd name="connsiteY2118" fmla="*/ 2485073 h 6858000"/>
            <a:gd name="connsiteX2119" fmla="*/ 8116010 w 12192000"/>
            <a:gd name="connsiteY2119" fmla="*/ 2437782 h 6858000"/>
            <a:gd name="connsiteX2120" fmla="*/ 8116010 w 12192000"/>
            <a:gd name="connsiteY2120" fmla="*/ 2437779 h 6858000"/>
            <a:gd name="connsiteX2121" fmla="*/ 8100250 w 12192000"/>
            <a:gd name="connsiteY2121" fmla="*/ 2425086 h 6858000"/>
            <a:gd name="connsiteX2122" fmla="*/ 8098214 w 12192000"/>
            <a:gd name="connsiteY2122" fmla="*/ 2424973 h 6858000"/>
            <a:gd name="connsiteX2123" fmla="*/ 8288089 w 12192000"/>
            <a:gd name="connsiteY2123" fmla="*/ 2456057 h 6858000"/>
            <a:gd name="connsiteX2124" fmla="*/ 8273289 w 12192000"/>
            <a:gd name="connsiteY2124" fmla="*/ 2465722 h 6858000"/>
            <a:gd name="connsiteX2125" fmla="*/ 8257849 w 12192000"/>
            <a:gd name="connsiteY2125" fmla="*/ 2456118 h 6858000"/>
            <a:gd name="connsiteX2126" fmla="*/ 8256337 w 12192000"/>
            <a:gd name="connsiteY2126" fmla="*/ 2456170 h 6858000"/>
            <a:gd name="connsiteX2127" fmla="*/ 8240664 w 12192000"/>
            <a:gd name="connsiteY2127" fmla="*/ 2469627 h 6858000"/>
            <a:gd name="connsiteX2128" fmla="*/ 8273289 w 12192000"/>
            <a:gd name="connsiteY2128" fmla="*/ 2516157 h 6858000"/>
            <a:gd name="connsiteX2129" fmla="*/ 8305885 w 12192000"/>
            <a:gd name="connsiteY2129" fmla="*/ 2468866 h 6858000"/>
            <a:gd name="connsiteX2130" fmla="*/ 8305885 w 12192000"/>
            <a:gd name="connsiteY2130" fmla="*/ 2468863 h 6858000"/>
            <a:gd name="connsiteX2131" fmla="*/ 8290125 w 12192000"/>
            <a:gd name="connsiteY2131" fmla="*/ 2456170 h 6858000"/>
            <a:gd name="connsiteX2132" fmla="*/ 8288089 w 12192000"/>
            <a:gd name="connsiteY2132" fmla="*/ 2456057 h 6858000"/>
            <a:gd name="connsiteX2133" fmla="*/ 8359039 w 12192000"/>
            <a:gd name="connsiteY2133" fmla="*/ 2506419 h 6858000"/>
            <a:gd name="connsiteX2134" fmla="*/ 8344238 w 12192000"/>
            <a:gd name="connsiteY2134" fmla="*/ 2516084 h 6858000"/>
            <a:gd name="connsiteX2135" fmla="*/ 8328798 w 12192000"/>
            <a:gd name="connsiteY2135" fmla="*/ 2506480 h 6858000"/>
            <a:gd name="connsiteX2136" fmla="*/ 8327286 w 12192000"/>
            <a:gd name="connsiteY2136" fmla="*/ 2506532 h 6858000"/>
            <a:gd name="connsiteX2137" fmla="*/ 8311613 w 12192000"/>
            <a:gd name="connsiteY2137" fmla="*/ 2519989 h 6858000"/>
            <a:gd name="connsiteX2138" fmla="*/ 8344238 w 12192000"/>
            <a:gd name="connsiteY2138" fmla="*/ 2566519 h 6858000"/>
            <a:gd name="connsiteX2139" fmla="*/ 8376834 w 12192000"/>
            <a:gd name="connsiteY2139" fmla="*/ 2519228 h 6858000"/>
            <a:gd name="connsiteX2140" fmla="*/ 8376834 w 12192000"/>
            <a:gd name="connsiteY2140" fmla="*/ 2519225 h 6858000"/>
            <a:gd name="connsiteX2141" fmla="*/ 8361074 w 12192000"/>
            <a:gd name="connsiteY2141" fmla="*/ 2506532 h 6858000"/>
            <a:gd name="connsiteX2142" fmla="*/ 8359039 w 12192000"/>
            <a:gd name="connsiteY2142" fmla="*/ 2506419 h 6858000"/>
            <a:gd name="connsiteX2143" fmla="*/ 8212198 w 12192000"/>
            <a:gd name="connsiteY2143" fmla="*/ 2457191 h 6858000"/>
            <a:gd name="connsiteX2144" fmla="*/ 8197397 w 12192000"/>
            <a:gd name="connsiteY2144" fmla="*/ 2466856 h 6858000"/>
            <a:gd name="connsiteX2145" fmla="*/ 8181957 w 12192000"/>
            <a:gd name="connsiteY2145" fmla="*/ 2457252 h 6858000"/>
            <a:gd name="connsiteX2146" fmla="*/ 8180445 w 12192000"/>
            <a:gd name="connsiteY2146" fmla="*/ 2457304 h 6858000"/>
            <a:gd name="connsiteX2147" fmla="*/ 8164772 w 12192000"/>
            <a:gd name="connsiteY2147" fmla="*/ 2470761 h 6858000"/>
            <a:gd name="connsiteX2148" fmla="*/ 8197397 w 12192000"/>
            <a:gd name="connsiteY2148" fmla="*/ 2517291 h 6858000"/>
            <a:gd name="connsiteX2149" fmla="*/ 8229993 w 12192000"/>
            <a:gd name="connsiteY2149" fmla="*/ 2470000 h 6858000"/>
            <a:gd name="connsiteX2150" fmla="*/ 8229993 w 12192000"/>
            <a:gd name="connsiteY2150" fmla="*/ 2469997 h 6858000"/>
            <a:gd name="connsiteX2151" fmla="*/ 8214233 w 12192000"/>
            <a:gd name="connsiteY2151" fmla="*/ 2457304 h 6858000"/>
            <a:gd name="connsiteX2152" fmla="*/ 8212198 w 12192000"/>
            <a:gd name="connsiteY2152" fmla="*/ 2457191 h 6858000"/>
            <a:gd name="connsiteX2153" fmla="*/ 8142121 w 12192000"/>
            <a:gd name="connsiteY2153" fmla="*/ 2479377 h 6858000"/>
            <a:gd name="connsiteX2154" fmla="*/ 8127320 w 12192000"/>
            <a:gd name="connsiteY2154" fmla="*/ 2489042 h 6858000"/>
            <a:gd name="connsiteX2155" fmla="*/ 8111880 w 12192000"/>
            <a:gd name="connsiteY2155" fmla="*/ 2479438 h 6858000"/>
            <a:gd name="connsiteX2156" fmla="*/ 8110368 w 12192000"/>
            <a:gd name="connsiteY2156" fmla="*/ 2479488 h 6858000"/>
            <a:gd name="connsiteX2157" fmla="*/ 8094695 w 12192000"/>
            <a:gd name="connsiteY2157" fmla="*/ 2492948 h 6858000"/>
            <a:gd name="connsiteX2158" fmla="*/ 8127320 w 12192000"/>
            <a:gd name="connsiteY2158" fmla="*/ 2539477 h 6858000"/>
            <a:gd name="connsiteX2159" fmla="*/ 8159916 w 12192000"/>
            <a:gd name="connsiteY2159" fmla="*/ 2492186 h 6858000"/>
            <a:gd name="connsiteX2160" fmla="*/ 8159916 w 12192000"/>
            <a:gd name="connsiteY2160" fmla="*/ 2492183 h 6858000"/>
            <a:gd name="connsiteX2161" fmla="*/ 8144156 w 12192000"/>
            <a:gd name="connsiteY2161" fmla="*/ 2479490 h 6858000"/>
            <a:gd name="connsiteX2162" fmla="*/ 8142121 w 12192000"/>
            <a:gd name="connsiteY2162" fmla="*/ 2479377 h 6858000"/>
            <a:gd name="connsiteX2163" fmla="*/ 8194460 w 12192000"/>
            <a:gd name="connsiteY2163" fmla="*/ 2528605 h 6858000"/>
            <a:gd name="connsiteX2164" fmla="*/ 8179660 w 12192000"/>
            <a:gd name="connsiteY2164" fmla="*/ 2538270 h 6858000"/>
            <a:gd name="connsiteX2165" fmla="*/ 8164220 w 12192000"/>
            <a:gd name="connsiteY2165" fmla="*/ 2528666 h 6858000"/>
            <a:gd name="connsiteX2166" fmla="*/ 8162708 w 12192000"/>
            <a:gd name="connsiteY2166" fmla="*/ 2528715 h 6858000"/>
            <a:gd name="connsiteX2167" fmla="*/ 8147035 w 12192000"/>
            <a:gd name="connsiteY2167" fmla="*/ 2542175 h 6858000"/>
            <a:gd name="connsiteX2168" fmla="*/ 8179660 w 12192000"/>
            <a:gd name="connsiteY2168" fmla="*/ 2588705 h 6858000"/>
            <a:gd name="connsiteX2169" fmla="*/ 8212256 w 12192000"/>
            <a:gd name="connsiteY2169" fmla="*/ 2541414 h 6858000"/>
            <a:gd name="connsiteX2170" fmla="*/ 8212256 w 12192000"/>
            <a:gd name="connsiteY2170" fmla="*/ 2541411 h 6858000"/>
            <a:gd name="connsiteX2171" fmla="*/ 8196496 w 12192000"/>
            <a:gd name="connsiteY2171" fmla="*/ 2528718 h 6858000"/>
            <a:gd name="connsiteX2172" fmla="*/ 8194460 w 12192000"/>
            <a:gd name="connsiteY2172" fmla="*/ 2528605 h 6858000"/>
            <a:gd name="connsiteX2173" fmla="*/ 8265410 w 12192000"/>
            <a:gd name="connsiteY2173" fmla="*/ 2533257 h 6858000"/>
            <a:gd name="connsiteX2174" fmla="*/ 8250609 w 12192000"/>
            <a:gd name="connsiteY2174" fmla="*/ 2542922 h 6858000"/>
            <a:gd name="connsiteX2175" fmla="*/ 8235169 w 12192000"/>
            <a:gd name="connsiteY2175" fmla="*/ 2533318 h 6858000"/>
            <a:gd name="connsiteX2176" fmla="*/ 8233657 w 12192000"/>
            <a:gd name="connsiteY2176" fmla="*/ 2533370 h 6858000"/>
            <a:gd name="connsiteX2177" fmla="*/ 8217984 w 12192000"/>
            <a:gd name="connsiteY2177" fmla="*/ 2546827 h 6858000"/>
            <a:gd name="connsiteX2178" fmla="*/ 8250609 w 12192000"/>
            <a:gd name="connsiteY2178" fmla="*/ 2593357 h 6858000"/>
            <a:gd name="connsiteX2179" fmla="*/ 8283205 w 12192000"/>
            <a:gd name="connsiteY2179" fmla="*/ 2546066 h 6858000"/>
            <a:gd name="connsiteX2180" fmla="*/ 8283205 w 12192000"/>
            <a:gd name="connsiteY2180" fmla="*/ 2546063 h 6858000"/>
            <a:gd name="connsiteX2181" fmla="*/ 8267445 w 12192000"/>
            <a:gd name="connsiteY2181" fmla="*/ 2533370 h 6858000"/>
            <a:gd name="connsiteX2182" fmla="*/ 8265410 w 12192000"/>
            <a:gd name="connsiteY2182" fmla="*/ 2533257 h 6858000"/>
            <a:gd name="connsiteX2183" fmla="*/ 8324436 w 12192000"/>
            <a:gd name="connsiteY2183" fmla="*/ 2567336 h 6858000"/>
            <a:gd name="connsiteX2184" fmla="*/ 8309636 w 12192000"/>
            <a:gd name="connsiteY2184" fmla="*/ 2577001 h 6858000"/>
            <a:gd name="connsiteX2185" fmla="*/ 8294196 w 12192000"/>
            <a:gd name="connsiteY2185" fmla="*/ 2567397 h 6858000"/>
            <a:gd name="connsiteX2186" fmla="*/ 8292684 w 12192000"/>
            <a:gd name="connsiteY2186" fmla="*/ 2567449 h 6858000"/>
            <a:gd name="connsiteX2187" fmla="*/ 8277011 w 12192000"/>
            <a:gd name="connsiteY2187" fmla="*/ 2580907 h 6858000"/>
            <a:gd name="connsiteX2188" fmla="*/ 8309636 w 12192000"/>
            <a:gd name="connsiteY2188" fmla="*/ 2627436 h 6858000"/>
            <a:gd name="connsiteX2189" fmla="*/ 8342232 w 12192000"/>
            <a:gd name="connsiteY2189" fmla="*/ 2580145 h 6858000"/>
            <a:gd name="connsiteX2190" fmla="*/ 8342232 w 12192000"/>
            <a:gd name="connsiteY2190" fmla="*/ 2580142 h 6858000"/>
            <a:gd name="connsiteX2191" fmla="*/ 8326472 w 12192000"/>
            <a:gd name="connsiteY2191" fmla="*/ 2567449 h 6858000"/>
            <a:gd name="connsiteX2192" fmla="*/ 8324436 w 12192000"/>
            <a:gd name="connsiteY2192" fmla="*/ 2567336 h 6858000"/>
            <a:gd name="connsiteX2193" fmla="*/ 8800144 w 12192000"/>
            <a:gd name="connsiteY2193" fmla="*/ 2607405 h 6858000"/>
            <a:gd name="connsiteX2194" fmla="*/ 8785343 w 12192000"/>
            <a:gd name="connsiteY2194" fmla="*/ 2617070 h 6858000"/>
            <a:gd name="connsiteX2195" fmla="*/ 8769903 w 12192000"/>
            <a:gd name="connsiteY2195" fmla="*/ 2607466 h 6858000"/>
            <a:gd name="connsiteX2196" fmla="*/ 8768391 w 12192000"/>
            <a:gd name="connsiteY2196" fmla="*/ 2607518 h 6858000"/>
            <a:gd name="connsiteX2197" fmla="*/ 8752718 w 12192000"/>
            <a:gd name="connsiteY2197" fmla="*/ 2620975 h 6858000"/>
            <a:gd name="connsiteX2198" fmla="*/ 8785343 w 12192000"/>
            <a:gd name="connsiteY2198" fmla="*/ 2667505 h 6858000"/>
            <a:gd name="connsiteX2199" fmla="*/ 8817939 w 12192000"/>
            <a:gd name="connsiteY2199" fmla="*/ 2620214 h 6858000"/>
            <a:gd name="connsiteX2200" fmla="*/ 8817939 w 12192000"/>
            <a:gd name="connsiteY2200" fmla="*/ 2620211 h 6858000"/>
            <a:gd name="connsiteX2201" fmla="*/ 8802179 w 12192000"/>
            <a:gd name="connsiteY2201" fmla="*/ 2607518 h 6858000"/>
            <a:gd name="connsiteX2202" fmla="*/ 8800144 w 12192000"/>
            <a:gd name="connsiteY2202" fmla="*/ 2607405 h 6858000"/>
            <a:gd name="connsiteX2203" fmla="*/ 8376776 w 12192000"/>
            <a:gd name="connsiteY2203" fmla="*/ 2615808 h 6858000"/>
            <a:gd name="connsiteX2204" fmla="*/ 8361976 w 12192000"/>
            <a:gd name="connsiteY2204" fmla="*/ 2625473 h 6858000"/>
            <a:gd name="connsiteX2205" fmla="*/ 8346536 w 12192000"/>
            <a:gd name="connsiteY2205" fmla="*/ 2615869 h 6858000"/>
            <a:gd name="connsiteX2206" fmla="*/ 8345024 w 12192000"/>
            <a:gd name="connsiteY2206" fmla="*/ 2615921 h 6858000"/>
            <a:gd name="connsiteX2207" fmla="*/ 8329351 w 12192000"/>
            <a:gd name="connsiteY2207" fmla="*/ 2629378 h 6858000"/>
            <a:gd name="connsiteX2208" fmla="*/ 8361976 w 12192000"/>
            <a:gd name="connsiteY2208" fmla="*/ 2675908 h 6858000"/>
            <a:gd name="connsiteX2209" fmla="*/ 8394572 w 12192000"/>
            <a:gd name="connsiteY2209" fmla="*/ 2628617 h 6858000"/>
            <a:gd name="connsiteX2210" fmla="*/ 8394572 w 12192000"/>
            <a:gd name="connsiteY2210" fmla="*/ 2628614 h 6858000"/>
            <a:gd name="connsiteX2211" fmla="*/ 8378812 w 12192000"/>
            <a:gd name="connsiteY2211" fmla="*/ 2615921 h 6858000"/>
            <a:gd name="connsiteX2212" fmla="*/ 8376776 w 12192000"/>
            <a:gd name="connsiteY2212" fmla="*/ 2615808 h 6858000"/>
            <a:gd name="connsiteX2213" fmla="*/ 8606197 w 12192000"/>
            <a:gd name="connsiteY2213" fmla="*/ 2620577 h 6858000"/>
            <a:gd name="connsiteX2214" fmla="*/ 8591396 w 12192000"/>
            <a:gd name="connsiteY2214" fmla="*/ 2630239 h 6858000"/>
            <a:gd name="connsiteX2215" fmla="*/ 8575956 w 12192000"/>
            <a:gd name="connsiteY2215" fmla="*/ 2620638 h 6858000"/>
            <a:gd name="connsiteX2216" fmla="*/ 8574444 w 12192000"/>
            <a:gd name="connsiteY2216" fmla="*/ 2620690 h 6858000"/>
            <a:gd name="connsiteX2217" fmla="*/ 8558771 w 12192000"/>
            <a:gd name="connsiteY2217" fmla="*/ 2634147 h 6858000"/>
            <a:gd name="connsiteX2218" fmla="*/ 8591396 w 12192000"/>
            <a:gd name="connsiteY2218" fmla="*/ 2680677 h 6858000"/>
            <a:gd name="connsiteX2219" fmla="*/ 8623992 w 12192000"/>
            <a:gd name="connsiteY2219" fmla="*/ 2633386 h 6858000"/>
            <a:gd name="connsiteX2220" fmla="*/ 8623992 w 12192000"/>
            <a:gd name="connsiteY2220" fmla="*/ 2633383 h 6858000"/>
            <a:gd name="connsiteX2221" fmla="*/ 8608232 w 12192000"/>
            <a:gd name="connsiteY2221" fmla="*/ 2620690 h 6858000"/>
            <a:gd name="connsiteX2222" fmla="*/ 8606197 w 12192000"/>
            <a:gd name="connsiteY2222" fmla="*/ 2620577 h 6858000"/>
            <a:gd name="connsiteX2223" fmla="*/ 7729222 w 12192000"/>
            <a:gd name="connsiteY2223" fmla="*/ 2233498 h 6858000"/>
            <a:gd name="connsiteX2224" fmla="*/ 7714421 w 12192000"/>
            <a:gd name="connsiteY2224" fmla="*/ 2243163 h 6858000"/>
            <a:gd name="connsiteX2225" fmla="*/ 7698981 w 12192000"/>
            <a:gd name="connsiteY2225" fmla="*/ 2233559 h 6858000"/>
            <a:gd name="connsiteX2226" fmla="*/ 7697469 w 12192000"/>
            <a:gd name="connsiteY2226" fmla="*/ 2233611 h 6858000"/>
            <a:gd name="connsiteX2227" fmla="*/ 7681796 w 12192000"/>
            <a:gd name="connsiteY2227" fmla="*/ 2247068 h 6858000"/>
            <a:gd name="connsiteX2228" fmla="*/ 7714421 w 12192000"/>
            <a:gd name="connsiteY2228" fmla="*/ 2293598 h 6858000"/>
            <a:gd name="connsiteX2229" fmla="*/ 7747017 w 12192000"/>
            <a:gd name="connsiteY2229" fmla="*/ 2246307 h 6858000"/>
            <a:gd name="connsiteX2230" fmla="*/ 7747017 w 12192000"/>
            <a:gd name="connsiteY2230" fmla="*/ 2246304 h 6858000"/>
            <a:gd name="connsiteX2231" fmla="*/ 7731257 w 12192000"/>
            <a:gd name="connsiteY2231" fmla="*/ 2233611 h 6858000"/>
            <a:gd name="connsiteX2232" fmla="*/ 7729222 w 12192000"/>
            <a:gd name="connsiteY2232" fmla="*/ 2233498 h 6858000"/>
            <a:gd name="connsiteX2233" fmla="*/ 7778944 w 12192000"/>
            <a:gd name="connsiteY2233" fmla="*/ 2291624 h 6858000"/>
            <a:gd name="connsiteX2234" fmla="*/ 7764143 w 12192000"/>
            <a:gd name="connsiteY2234" fmla="*/ 2301289 h 6858000"/>
            <a:gd name="connsiteX2235" fmla="*/ 7748703 w 12192000"/>
            <a:gd name="connsiteY2235" fmla="*/ 2291685 h 6858000"/>
            <a:gd name="connsiteX2236" fmla="*/ 7747191 w 12192000"/>
            <a:gd name="connsiteY2236" fmla="*/ 2291737 h 6858000"/>
            <a:gd name="connsiteX2237" fmla="*/ 7731518 w 12192000"/>
            <a:gd name="connsiteY2237" fmla="*/ 2305194 h 6858000"/>
            <a:gd name="connsiteX2238" fmla="*/ 7764143 w 12192000"/>
            <a:gd name="connsiteY2238" fmla="*/ 2351724 h 6858000"/>
            <a:gd name="connsiteX2239" fmla="*/ 7796739 w 12192000"/>
            <a:gd name="connsiteY2239" fmla="*/ 2304433 h 6858000"/>
            <a:gd name="connsiteX2240" fmla="*/ 7796739 w 12192000"/>
            <a:gd name="connsiteY2240" fmla="*/ 2304430 h 6858000"/>
            <a:gd name="connsiteX2241" fmla="*/ 7780979 w 12192000"/>
            <a:gd name="connsiteY2241" fmla="*/ 2291737 h 6858000"/>
            <a:gd name="connsiteX2242" fmla="*/ 7778944 w 12192000"/>
            <a:gd name="connsiteY2242" fmla="*/ 2291624 h 6858000"/>
            <a:gd name="connsiteX2243" fmla="*/ 7835645 w 12192000"/>
            <a:gd name="connsiteY2243" fmla="*/ 2350070 h 6858000"/>
            <a:gd name="connsiteX2244" fmla="*/ 7820844 w 12192000"/>
            <a:gd name="connsiteY2244" fmla="*/ 2359735 h 6858000"/>
            <a:gd name="connsiteX2245" fmla="*/ 7805404 w 12192000"/>
            <a:gd name="connsiteY2245" fmla="*/ 2350131 h 6858000"/>
            <a:gd name="connsiteX2246" fmla="*/ 7803892 w 12192000"/>
            <a:gd name="connsiteY2246" fmla="*/ 2350180 h 6858000"/>
            <a:gd name="connsiteX2247" fmla="*/ 7788219 w 12192000"/>
            <a:gd name="connsiteY2247" fmla="*/ 2363640 h 6858000"/>
            <a:gd name="connsiteX2248" fmla="*/ 7820844 w 12192000"/>
            <a:gd name="connsiteY2248" fmla="*/ 2410170 h 6858000"/>
            <a:gd name="connsiteX2249" fmla="*/ 7853440 w 12192000"/>
            <a:gd name="connsiteY2249" fmla="*/ 2362879 h 6858000"/>
            <a:gd name="connsiteX2250" fmla="*/ 7853440 w 12192000"/>
            <a:gd name="connsiteY2250" fmla="*/ 2362876 h 6858000"/>
            <a:gd name="connsiteX2251" fmla="*/ 7837680 w 12192000"/>
            <a:gd name="connsiteY2251" fmla="*/ 2350183 h 6858000"/>
            <a:gd name="connsiteX2252" fmla="*/ 7835645 w 12192000"/>
            <a:gd name="connsiteY2252" fmla="*/ 2350070 h 6858000"/>
            <a:gd name="connsiteX2253" fmla="*/ 7895545 w 12192000"/>
            <a:gd name="connsiteY2253" fmla="*/ 2394093 h 6858000"/>
            <a:gd name="connsiteX2254" fmla="*/ 7880744 w 12192000"/>
            <a:gd name="connsiteY2254" fmla="*/ 2403758 h 6858000"/>
            <a:gd name="connsiteX2255" fmla="*/ 7865304 w 12192000"/>
            <a:gd name="connsiteY2255" fmla="*/ 2394154 h 6858000"/>
            <a:gd name="connsiteX2256" fmla="*/ 7863792 w 12192000"/>
            <a:gd name="connsiteY2256" fmla="*/ 2394206 h 6858000"/>
            <a:gd name="connsiteX2257" fmla="*/ 7848119 w 12192000"/>
            <a:gd name="connsiteY2257" fmla="*/ 2407663 h 6858000"/>
            <a:gd name="connsiteX2258" fmla="*/ 7880744 w 12192000"/>
            <a:gd name="connsiteY2258" fmla="*/ 2454193 h 6858000"/>
            <a:gd name="connsiteX2259" fmla="*/ 7913340 w 12192000"/>
            <a:gd name="connsiteY2259" fmla="*/ 2406902 h 6858000"/>
            <a:gd name="connsiteX2260" fmla="*/ 7913340 w 12192000"/>
            <a:gd name="connsiteY2260" fmla="*/ 2406899 h 6858000"/>
            <a:gd name="connsiteX2261" fmla="*/ 7897580 w 12192000"/>
            <a:gd name="connsiteY2261" fmla="*/ 2394206 h 6858000"/>
            <a:gd name="connsiteX2262" fmla="*/ 7895545 w 12192000"/>
            <a:gd name="connsiteY2262" fmla="*/ 2394093 h 6858000"/>
            <a:gd name="connsiteX2263" fmla="*/ 8018542 w 12192000"/>
            <a:gd name="connsiteY2263" fmla="*/ 2440093 h 6858000"/>
            <a:gd name="connsiteX2264" fmla="*/ 8003741 w 12192000"/>
            <a:gd name="connsiteY2264" fmla="*/ 2449758 h 6858000"/>
            <a:gd name="connsiteX2265" fmla="*/ 7988301 w 12192000"/>
            <a:gd name="connsiteY2265" fmla="*/ 2440154 h 6858000"/>
            <a:gd name="connsiteX2266" fmla="*/ 7986789 w 12192000"/>
            <a:gd name="connsiteY2266" fmla="*/ 2440203 h 6858000"/>
            <a:gd name="connsiteX2267" fmla="*/ 7971116 w 12192000"/>
            <a:gd name="connsiteY2267" fmla="*/ 2453663 h 6858000"/>
            <a:gd name="connsiteX2268" fmla="*/ 8003741 w 12192000"/>
            <a:gd name="connsiteY2268" fmla="*/ 2500193 h 6858000"/>
            <a:gd name="connsiteX2269" fmla="*/ 8036337 w 12192000"/>
            <a:gd name="connsiteY2269" fmla="*/ 2452902 h 6858000"/>
            <a:gd name="connsiteX2270" fmla="*/ 8036337 w 12192000"/>
            <a:gd name="connsiteY2270" fmla="*/ 2452899 h 6858000"/>
            <a:gd name="connsiteX2271" fmla="*/ 8020577 w 12192000"/>
            <a:gd name="connsiteY2271" fmla="*/ 2440206 h 6858000"/>
            <a:gd name="connsiteX2272" fmla="*/ 8018542 w 12192000"/>
            <a:gd name="connsiteY2272" fmla="*/ 2440093 h 6858000"/>
            <a:gd name="connsiteX2273" fmla="*/ 7945849 w 12192000"/>
            <a:gd name="connsiteY2273" fmla="*/ 2446083 h 6858000"/>
            <a:gd name="connsiteX2274" fmla="*/ 7931048 w 12192000"/>
            <a:gd name="connsiteY2274" fmla="*/ 2455748 h 6858000"/>
            <a:gd name="connsiteX2275" fmla="*/ 7915608 w 12192000"/>
            <a:gd name="connsiteY2275" fmla="*/ 2446144 h 6858000"/>
            <a:gd name="connsiteX2276" fmla="*/ 7914096 w 12192000"/>
            <a:gd name="connsiteY2276" fmla="*/ 2446193 h 6858000"/>
            <a:gd name="connsiteX2277" fmla="*/ 7898423 w 12192000"/>
            <a:gd name="connsiteY2277" fmla="*/ 2459653 h 6858000"/>
            <a:gd name="connsiteX2278" fmla="*/ 7931048 w 12192000"/>
            <a:gd name="connsiteY2278" fmla="*/ 2506183 h 6858000"/>
            <a:gd name="connsiteX2279" fmla="*/ 7963644 w 12192000"/>
            <a:gd name="connsiteY2279" fmla="*/ 2458892 h 6858000"/>
            <a:gd name="connsiteX2280" fmla="*/ 7963644 w 12192000"/>
            <a:gd name="connsiteY2280" fmla="*/ 2458889 h 6858000"/>
            <a:gd name="connsiteX2281" fmla="*/ 7947884 w 12192000"/>
            <a:gd name="connsiteY2281" fmla="*/ 2446196 h 6858000"/>
            <a:gd name="connsiteX2282" fmla="*/ 7945849 w 12192000"/>
            <a:gd name="connsiteY2282" fmla="*/ 2446083 h 6858000"/>
            <a:gd name="connsiteX2283" fmla="*/ 8069136 w 12192000"/>
            <a:gd name="connsiteY2283" fmla="*/ 2501388 h 6858000"/>
            <a:gd name="connsiteX2284" fmla="*/ 8054336 w 12192000"/>
            <a:gd name="connsiteY2284" fmla="*/ 2511053 h 6858000"/>
            <a:gd name="connsiteX2285" fmla="*/ 8038896 w 12192000"/>
            <a:gd name="connsiteY2285" fmla="*/ 2501449 h 6858000"/>
            <a:gd name="connsiteX2286" fmla="*/ 8037384 w 12192000"/>
            <a:gd name="connsiteY2286" fmla="*/ 2501501 h 6858000"/>
            <a:gd name="connsiteX2287" fmla="*/ 8021711 w 12192000"/>
            <a:gd name="connsiteY2287" fmla="*/ 2514959 h 6858000"/>
            <a:gd name="connsiteX2288" fmla="*/ 8054336 w 12192000"/>
            <a:gd name="connsiteY2288" fmla="*/ 2561488 h 6858000"/>
            <a:gd name="connsiteX2289" fmla="*/ 8086932 w 12192000"/>
            <a:gd name="connsiteY2289" fmla="*/ 2514197 h 6858000"/>
            <a:gd name="connsiteX2290" fmla="*/ 8086932 w 12192000"/>
            <a:gd name="connsiteY2290" fmla="*/ 2514194 h 6858000"/>
            <a:gd name="connsiteX2291" fmla="*/ 8071172 w 12192000"/>
            <a:gd name="connsiteY2291" fmla="*/ 2501501 h 6858000"/>
            <a:gd name="connsiteX2292" fmla="*/ 8069136 w 12192000"/>
            <a:gd name="connsiteY2292" fmla="*/ 2501388 h 6858000"/>
            <a:gd name="connsiteX2293" fmla="*/ 7337258 w 12192000"/>
            <a:gd name="connsiteY2293" fmla="*/ 2012917 h 6858000"/>
            <a:gd name="connsiteX2294" fmla="*/ 7322457 w 12192000"/>
            <a:gd name="connsiteY2294" fmla="*/ 2022582 h 6858000"/>
            <a:gd name="connsiteX2295" fmla="*/ 7307017 w 12192000"/>
            <a:gd name="connsiteY2295" fmla="*/ 2012978 h 6858000"/>
            <a:gd name="connsiteX2296" fmla="*/ 7305505 w 12192000"/>
            <a:gd name="connsiteY2296" fmla="*/ 2013030 h 6858000"/>
            <a:gd name="connsiteX2297" fmla="*/ 7289832 w 12192000"/>
            <a:gd name="connsiteY2297" fmla="*/ 2026487 h 6858000"/>
            <a:gd name="connsiteX2298" fmla="*/ 7322457 w 12192000"/>
            <a:gd name="connsiteY2298" fmla="*/ 2073017 h 6858000"/>
            <a:gd name="connsiteX2299" fmla="*/ 7355053 w 12192000"/>
            <a:gd name="connsiteY2299" fmla="*/ 2025726 h 6858000"/>
            <a:gd name="connsiteX2300" fmla="*/ 7355053 w 12192000"/>
            <a:gd name="connsiteY2300" fmla="*/ 2025723 h 6858000"/>
            <a:gd name="connsiteX2301" fmla="*/ 7339293 w 12192000"/>
            <a:gd name="connsiteY2301" fmla="*/ 2013030 h 6858000"/>
            <a:gd name="connsiteX2302" fmla="*/ 7337258 w 12192000"/>
            <a:gd name="connsiteY2302" fmla="*/ 2012917 h 6858000"/>
            <a:gd name="connsiteX2303" fmla="*/ 6590548 w 12192000"/>
            <a:gd name="connsiteY2303" fmla="*/ 1946358 h 6858000"/>
            <a:gd name="connsiteX2304" fmla="*/ 6575748 w 12192000"/>
            <a:gd name="connsiteY2304" fmla="*/ 1956023 h 6858000"/>
            <a:gd name="connsiteX2305" fmla="*/ 6560308 w 12192000"/>
            <a:gd name="connsiteY2305" fmla="*/ 1946419 h 6858000"/>
            <a:gd name="connsiteX2306" fmla="*/ 6558796 w 12192000"/>
            <a:gd name="connsiteY2306" fmla="*/ 1946471 h 6858000"/>
            <a:gd name="connsiteX2307" fmla="*/ 6543123 w 12192000"/>
            <a:gd name="connsiteY2307" fmla="*/ 1959928 h 6858000"/>
            <a:gd name="connsiteX2308" fmla="*/ 6575748 w 12192000"/>
            <a:gd name="connsiteY2308" fmla="*/ 2006458 h 6858000"/>
            <a:gd name="connsiteX2309" fmla="*/ 6608344 w 12192000"/>
            <a:gd name="connsiteY2309" fmla="*/ 1959167 h 6858000"/>
            <a:gd name="connsiteX2310" fmla="*/ 6608344 w 12192000"/>
            <a:gd name="connsiteY2310" fmla="*/ 1959164 h 6858000"/>
            <a:gd name="connsiteX2311" fmla="*/ 6592584 w 12192000"/>
            <a:gd name="connsiteY2311" fmla="*/ 1946471 h 6858000"/>
            <a:gd name="connsiteX2312" fmla="*/ 6590548 w 12192000"/>
            <a:gd name="connsiteY2312" fmla="*/ 1946358 h 6858000"/>
            <a:gd name="connsiteX2313" fmla="*/ 6684178 w 12192000"/>
            <a:gd name="connsiteY2313" fmla="*/ 1951447 h 6858000"/>
            <a:gd name="connsiteX2314" fmla="*/ 6669377 w 12192000"/>
            <a:gd name="connsiteY2314" fmla="*/ 1961112 h 6858000"/>
            <a:gd name="connsiteX2315" fmla="*/ 6653937 w 12192000"/>
            <a:gd name="connsiteY2315" fmla="*/ 1951508 h 6858000"/>
            <a:gd name="connsiteX2316" fmla="*/ 6652425 w 12192000"/>
            <a:gd name="connsiteY2316" fmla="*/ 1951560 h 6858000"/>
            <a:gd name="connsiteX2317" fmla="*/ 6636752 w 12192000"/>
            <a:gd name="connsiteY2317" fmla="*/ 1965017 h 6858000"/>
            <a:gd name="connsiteX2318" fmla="*/ 6669377 w 12192000"/>
            <a:gd name="connsiteY2318" fmla="*/ 2011547 h 6858000"/>
            <a:gd name="connsiteX2319" fmla="*/ 6701973 w 12192000"/>
            <a:gd name="connsiteY2319" fmla="*/ 1964256 h 6858000"/>
            <a:gd name="connsiteX2320" fmla="*/ 6701973 w 12192000"/>
            <a:gd name="connsiteY2320" fmla="*/ 1964253 h 6858000"/>
            <a:gd name="connsiteX2321" fmla="*/ 6686213 w 12192000"/>
            <a:gd name="connsiteY2321" fmla="*/ 1951560 h 6858000"/>
            <a:gd name="connsiteX2322" fmla="*/ 6684178 w 12192000"/>
            <a:gd name="connsiteY2322" fmla="*/ 1951447 h 6858000"/>
            <a:gd name="connsiteX2323" fmla="*/ 7135170 w 12192000"/>
            <a:gd name="connsiteY2323" fmla="*/ 1967236 h 6858000"/>
            <a:gd name="connsiteX2324" fmla="*/ 7120369 w 12192000"/>
            <a:gd name="connsiteY2324" fmla="*/ 1976901 h 6858000"/>
            <a:gd name="connsiteX2325" fmla="*/ 7104929 w 12192000"/>
            <a:gd name="connsiteY2325" fmla="*/ 1967297 h 6858000"/>
            <a:gd name="connsiteX2326" fmla="*/ 7103417 w 12192000"/>
            <a:gd name="connsiteY2326" fmla="*/ 1967347 h 6858000"/>
            <a:gd name="connsiteX2327" fmla="*/ 7087744 w 12192000"/>
            <a:gd name="connsiteY2327" fmla="*/ 1980806 h 6858000"/>
            <a:gd name="connsiteX2328" fmla="*/ 7120369 w 12192000"/>
            <a:gd name="connsiteY2328" fmla="*/ 2027336 h 6858000"/>
            <a:gd name="connsiteX2329" fmla="*/ 7152965 w 12192000"/>
            <a:gd name="connsiteY2329" fmla="*/ 1980045 h 6858000"/>
            <a:gd name="connsiteX2330" fmla="*/ 7152965 w 12192000"/>
            <a:gd name="connsiteY2330" fmla="*/ 1980042 h 6858000"/>
            <a:gd name="connsiteX2331" fmla="*/ 7137205 w 12192000"/>
            <a:gd name="connsiteY2331" fmla="*/ 1967349 h 6858000"/>
            <a:gd name="connsiteX2332" fmla="*/ 7135170 w 12192000"/>
            <a:gd name="connsiteY2332" fmla="*/ 1967236 h 6858000"/>
            <a:gd name="connsiteX2333" fmla="*/ 7194488 w 12192000"/>
            <a:gd name="connsiteY2333" fmla="*/ 2016755 h 6858000"/>
            <a:gd name="connsiteX2334" fmla="*/ 7179687 w 12192000"/>
            <a:gd name="connsiteY2334" fmla="*/ 2026420 h 6858000"/>
            <a:gd name="connsiteX2335" fmla="*/ 7164247 w 12192000"/>
            <a:gd name="connsiteY2335" fmla="*/ 2016816 h 6858000"/>
            <a:gd name="connsiteX2336" fmla="*/ 7162735 w 12192000"/>
            <a:gd name="connsiteY2336" fmla="*/ 2016868 h 6858000"/>
            <a:gd name="connsiteX2337" fmla="*/ 7147062 w 12192000"/>
            <a:gd name="connsiteY2337" fmla="*/ 2030325 h 6858000"/>
            <a:gd name="connsiteX2338" fmla="*/ 7179687 w 12192000"/>
            <a:gd name="connsiteY2338" fmla="*/ 2076855 h 6858000"/>
            <a:gd name="connsiteX2339" fmla="*/ 7212283 w 12192000"/>
            <a:gd name="connsiteY2339" fmla="*/ 2029564 h 6858000"/>
            <a:gd name="connsiteX2340" fmla="*/ 7212283 w 12192000"/>
            <a:gd name="connsiteY2340" fmla="*/ 2029561 h 6858000"/>
            <a:gd name="connsiteX2341" fmla="*/ 7196523 w 12192000"/>
            <a:gd name="connsiteY2341" fmla="*/ 2016868 h 6858000"/>
            <a:gd name="connsiteX2342" fmla="*/ 7194488 w 12192000"/>
            <a:gd name="connsiteY2342" fmla="*/ 2016755 h 6858000"/>
            <a:gd name="connsiteX2343" fmla="*/ 7260492 w 12192000"/>
            <a:gd name="connsiteY2343" fmla="*/ 2023210 h 6858000"/>
            <a:gd name="connsiteX2344" fmla="*/ 7245692 w 12192000"/>
            <a:gd name="connsiteY2344" fmla="*/ 2032875 h 6858000"/>
            <a:gd name="connsiteX2345" fmla="*/ 7230252 w 12192000"/>
            <a:gd name="connsiteY2345" fmla="*/ 2023271 h 6858000"/>
            <a:gd name="connsiteX2346" fmla="*/ 7228740 w 12192000"/>
            <a:gd name="connsiteY2346" fmla="*/ 2023323 h 6858000"/>
            <a:gd name="connsiteX2347" fmla="*/ 7213067 w 12192000"/>
            <a:gd name="connsiteY2347" fmla="*/ 2036780 h 6858000"/>
            <a:gd name="connsiteX2348" fmla="*/ 7245692 w 12192000"/>
            <a:gd name="connsiteY2348" fmla="*/ 2083310 h 6858000"/>
            <a:gd name="connsiteX2349" fmla="*/ 7278288 w 12192000"/>
            <a:gd name="connsiteY2349" fmla="*/ 2036019 h 6858000"/>
            <a:gd name="connsiteX2350" fmla="*/ 7278288 w 12192000"/>
            <a:gd name="connsiteY2350" fmla="*/ 2036016 h 6858000"/>
            <a:gd name="connsiteX2351" fmla="*/ 7262528 w 12192000"/>
            <a:gd name="connsiteY2351" fmla="*/ 2023323 h 6858000"/>
            <a:gd name="connsiteX2352" fmla="*/ 7260492 w 12192000"/>
            <a:gd name="connsiteY2352" fmla="*/ 2023210 h 6858000"/>
            <a:gd name="connsiteX2353" fmla="*/ 7364008 w 12192000"/>
            <a:gd name="connsiteY2353" fmla="*/ 2079475 h 6858000"/>
            <a:gd name="connsiteX2354" fmla="*/ 7349208 w 12192000"/>
            <a:gd name="connsiteY2354" fmla="*/ 2089140 h 6858000"/>
            <a:gd name="connsiteX2355" fmla="*/ 7333768 w 12192000"/>
            <a:gd name="connsiteY2355" fmla="*/ 2079536 h 6858000"/>
            <a:gd name="connsiteX2356" fmla="*/ 7332256 w 12192000"/>
            <a:gd name="connsiteY2356" fmla="*/ 2079588 h 6858000"/>
            <a:gd name="connsiteX2357" fmla="*/ 7316583 w 12192000"/>
            <a:gd name="connsiteY2357" fmla="*/ 2093045 h 6858000"/>
            <a:gd name="connsiteX2358" fmla="*/ 7349208 w 12192000"/>
            <a:gd name="connsiteY2358" fmla="*/ 2139575 h 6858000"/>
            <a:gd name="connsiteX2359" fmla="*/ 7381804 w 12192000"/>
            <a:gd name="connsiteY2359" fmla="*/ 2092284 h 6858000"/>
            <a:gd name="connsiteX2360" fmla="*/ 7381804 w 12192000"/>
            <a:gd name="connsiteY2360" fmla="*/ 2092281 h 6858000"/>
            <a:gd name="connsiteX2361" fmla="*/ 7366044 w 12192000"/>
            <a:gd name="connsiteY2361" fmla="*/ 2079588 h 6858000"/>
            <a:gd name="connsiteX2362" fmla="*/ 7364008 w 12192000"/>
            <a:gd name="connsiteY2362" fmla="*/ 2079475 h 6858000"/>
            <a:gd name="connsiteX2363" fmla="*/ 7481772 w 12192000"/>
            <a:gd name="connsiteY2363" fmla="*/ 2134169 h 6858000"/>
            <a:gd name="connsiteX2364" fmla="*/ 7466972 w 12192000"/>
            <a:gd name="connsiteY2364" fmla="*/ 2143834 h 6858000"/>
            <a:gd name="connsiteX2365" fmla="*/ 7451532 w 12192000"/>
            <a:gd name="connsiteY2365" fmla="*/ 2134230 h 6858000"/>
            <a:gd name="connsiteX2366" fmla="*/ 7450020 w 12192000"/>
            <a:gd name="connsiteY2366" fmla="*/ 2134279 h 6858000"/>
            <a:gd name="connsiteX2367" fmla="*/ 7434347 w 12192000"/>
            <a:gd name="connsiteY2367" fmla="*/ 2147739 h 6858000"/>
            <a:gd name="connsiteX2368" fmla="*/ 7466972 w 12192000"/>
            <a:gd name="connsiteY2368" fmla="*/ 2194269 h 6858000"/>
            <a:gd name="connsiteX2369" fmla="*/ 7499568 w 12192000"/>
            <a:gd name="connsiteY2369" fmla="*/ 2146978 h 6858000"/>
            <a:gd name="connsiteX2370" fmla="*/ 7499568 w 12192000"/>
            <a:gd name="connsiteY2370" fmla="*/ 2146975 h 6858000"/>
            <a:gd name="connsiteX2371" fmla="*/ 7483808 w 12192000"/>
            <a:gd name="connsiteY2371" fmla="*/ 2134282 h 6858000"/>
            <a:gd name="connsiteX2372" fmla="*/ 7481772 w 12192000"/>
            <a:gd name="connsiteY2372" fmla="*/ 2134169 h 6858000"/>
            <a:gd name="connsiteX2373" fmla="*/ 7599827 w 12192000"/>
            <a:gd name="connsiteY2373" fmla="*/ 2192790 h 6858000"/>
            <a:gd name="connsiteX2374" fmla="*/ 7585026 w 12192000"/>
            <a:gd name="connsiteY2374" fmla="*/ 2202455 h 6858000"/>
            <a:gd name="connsiteX2375" fmla="*/ 7569586 w 12192000"/>
            <a:gd name="connsiteY2375" fmla="*/ 2192851 h 6858000"/>
            <a:gd name="connsiteX2376" fmla="*/ 7568074 w 12192000"/>
            <a:gd name="connsiteY2376" fmla="*/ 2192903 h 6858000"/>
            <a:gd name="connsiteX2377" fmla="*/ 7552401 w 12192000"/>
            <a:gd name="connsiteY2377" fmla="*/ 2206360 h 6858000"/>
            <a:gd name="connsiteX2378" fmla="*/ 7585026 w 12192000"/>
            <a:gd name="connsiteY2378" fmla="*/ 2252890 h 6858000"/>
            <a:gd name="connsiteX2379" fmla="*/ 7617622 w 12192000"/>
            <a:gd name="connsiteY2379" fmla="*/ 2205599 h 6858000"/>
            <a:gd name="connsiteX2380" fmla="*/ 7617622 w 12192000"/>
            <a:gd name="connsiteY2380" fmla="*/ 2205596 h 6858000"/>
            <a:gd name="connsiteX2381" fmla="*/ 7601862 w 12192000"/>
            <a:gd name="connsiteY2381" fmla="*/ 2192903 h 6858000"/>
            <a:gd name="connsiteX2382" fmla="*/ 7599827 w 12192000"/>
            <a:gd name="connsiteY2382" fmla="*/ 2192790 h 6858000"/>
            <a:gd name="connsiteX2383" fmla="*/ 7656528 w 12192000"/>
            <a:gd name="connsiteY2383" fmla="*/ 2249723 h 6858000"/>
            <a:gd name="connsiteX2384" fmla="*/ 7641727 w 12192000"/>
            <a:gd name="connsiteY2384" fmla="*/ 2259388 h 6858000"/>
            <a:gd name="connsiteX2385" fmla="*/ 7626287 w 12192000"/>
            <a:gd name="connsiteY2385" fmla="*/ 2249784 h 6858000"/>
            <a:gd name="connsiteX2386" fmla="*/ 7624775 w 12192000"/>
            <a:gd name="connsiteY2386" fmla="*/ 2249836 h 6858000"/>
            <a:gd name="connsiteX2387" fmla="*/ 7609102 w 12192000"/>
            <a:gd name="connsiteY2387" fmla="*/ 2263293 h 6858000"/>
            <a:gd name="connsiteX2388" fmla="*/ 7641727 w 12192000"/>
            <a:gd name="connsiteY2388" fmla="*/ 2309823 h 6858000"/>
            <a:gd name="connsiteX2389" fmla="*/ 7674323 w 12192000"/>
            <a:gd name="connsiteY2389" fmla="*/ 2262532 h 6858000"/>
            <a:gd name="connsiteX2390" fmla="*/ 7674323 w 12192000"/>
            <a:gd name="connsiteY2390" fmla="*/ 2262529 h 6858000"/>
            <a:gd name="connsiteX2391" fmla="*/ 7658563 w 12192000"/>
            <a:gd name="connsiteY2391" fmla="*/ 2249836 h 6858000"/>
            <a:gd name="connsiteX2392" fmla="*/ 7656528 w 12192000"/>
            <a:gd name="connsiteY2392" fmla="*/ 2249723 h 6858000"/>
            <a:gd name="connsiteX2393" fmla="*/ 7700144 w 12192000"/>
            <a:gd name="connsiteY2393" fmla="*/ 2307849 h 6858000"/>
            <a:gd name="connsiteX2394" fmla="*/ 7685343 w 12192000"/>
            <a:gd name="connsiteY2394" fmla="*/ 2317514 h 6858000"/>
            <a:gd name="connsiteX2395" fmla="*/ 7669903 w 12192000"/>
            <a:gd name="connsiteY2395" fmla="*/ 2307910 h 6858000"/>
            <a:gd name="connsiteX2396" fmla="*/ 7668391 w 12192000"/>
            <a:gd name="connsiteY2396" fmla="*/ 2307962 h 6858000"/>
            <a:gd name="connsiteX2397" fmla="*/ 7652718 w 12192000"/>
            <a:gd name="connsiteY2397" fmla="*/ 2321419 h 6858000"/>
            <a:gd name="connsiteX2398" fmla="*/ 7685343 w 12192000"/>
            <a:gd name="connsiteY2398" fmla="*/ 2367949 h 6858000"/>
            <a:gd name="connsiteX2399" fmla="*/ 7717939 w 12192000"/>
            <a:gd name="connsiteY2399" fmla="*/ 2320658 h 6858000"/>
            <a:gd name="connsiteX2400" fmla="*/ 7717939 w 12192000"/>
            <a:gd name="connsiteY2400" fmla="*/ 2320655 h 6858000"/>
            <a:gd name="connsiteX2401" fmla="*/ 7702179 w 12192000"/>
            <a:gd name="connsiteY2401" fmla="*/ 2307962 h 6858000"/>
            <a:gd name="connsiteX2402" fmla="*/ 7700144 w 12192000"/>
            <a:gd name="connsiteY2402" fmla="*/ 2307849 h 6858000"/>
            <a:gd name="connsiteX2403" fmla="*/ 7756845 w 12192000"/>
            <a:gd name="connsiteY2403" fmla="*/ 2362340 h 6858000"/>
            <a:gd name="connsiteX2404" fmla="*/ 7742044 w 12192000"/>
            <a:gd name="connsiteY2404" fmla="*/ 2372005 h 6858000"/>
            <a:gd name="connsiteX2405" fmla="*/ 7726604 w 12192000"/>
            <a:gd name="connsiteY2405" fmla="*/ 2362401 h 6858000"/>
            <a:gd name="connsiteX2406" fmla="*/ 7725092 w 12192000"/>
            <a:gd name="connsiteY2406" fmla="*/ 2362453 h 6858000"/>
            <a:gd name="connsiteX2407" fmla="*/ 7709419 w 12192000"/>
            <a:gd name="connsiteY2407" fmla="*/ 2375911 h 6858000"/>
            <a:gd name="connsiteX2408" fmla="*/ 7742044 w 12192000"/>
            <a:gd name="connsiteY2408" fmla="*/ 2422440 h 6858000"/>
            <a:gd name="connsiteX2409" fmla="*/ 7774640 w 12192000"/>
            <a:gd name="connsiteY2409" fmla="*/ 2375149 h 6858000"/>
            <a:gd name="connsiteX2410" fmla="*/ 7774640 w 12192000"/>
            <a:gd name="connsiteY2410" fmla="*/ 2375146 h 6858000"/>
            <a:gd name="connsiteX2411" fmla="*/ 7758880 w 12192000"/>
            <a:gd name="connsiteY2411" fmla="*/ 2362453 h 6858000"/>
            <a:gd name="connsiteX2412" fmla="*/ 7756845 w 12192000"/>
            <a:gd name="connsiteY2412" fmla="*/ 2362340 h 6858000"/>
            <a:gd name="connsiteX2413" fmla="*/ 7811220 w 12192000"/>
            <a:gd name="connsiteY2413" fmla="*/ 2416337 h 6858000"/>
            <a:gd name="connsiteX2414" fmla="*/ 7796419 w 12192000"/>
            <a:gd name="connsiteY2414" fmla="*/ 2426002 h 6858000"/>
            <a:gd name="connsiteX2415" fmla="*/ 7780979 w 12192000"/>
            <a:gd name="connsiteY2415" fmla="*/ 2416398 h 6858000"/>
            <a:gd name="connsiteX2416" fmla="*/ 7779467 w 12192000"/>
            <a:gd name="connsiteY2416" fmla="*/ 2416450 h 6858000"/>
            <a:gd name="connsiteX2417" fmla="*/ 7763794 w 12192000"/>
            <a:gd name="connsiteY2417" fmla="*/ 2429908 h 6858000"/>
            <a:gd name="connsiteX2418" fmla="*/ 7796419 w 12192000"/>
            <a:gd name="connsiteY2418" fmla="*/ 2476437 h 6858000"/>
            <a:gd name="connsiteX2419" fmla="*/ 7829015 w 12192000"/>
            <a:gd name="connsiteY2419" fmla="*/ 2429146 h 6858000"/>
            <a:gd name="connsiteX2420" fmla="*/ 7829015 w 12192000"/>
            <a:gd name="connsiteY2420" fmla="*/ 2429143 h 6858000"/>
            <a:gd name="connsiteX2421" fmla="*/ 7813255 w 12192000"/>
            <a:gd name="connsiteY2421" fmla="*/ 2416450 h 6858000"/>
            <a:gd name="connsiteX2422" fmla="*/ 7811220 w 12192000"/>
            <a:gd name="connsiteY2422" fmla="*/ 2416337 h 6858000"/>
            <a:gd name="connsiteX2423" fmla="*/ 7864432 w 12192000"/>
            <a:gd name="connsiteY2423" fmla="*/ 2464867 h 6858000"/>
            <a:gd name="connsiteX2424" fmla="*/ 7849631 w 12192000"/>
            <a:gd name="connsiteY2424" fmla="*/ 2474532 h 6858000"/>
            <a:gd name="connsiteX2425" fmla="*/ 7834191 w 12192000"/>
            <a:gd name="connsiteY2425" fmla="*/ 2464928 h 6858000"/>
            <a:gd name="connsiteX2426" fmla="*/ 7832679 w 12192000"/>
            <a:gd name="connsiteY2426" fmla="*/ 2464980 h 6858000"/>
            <a:gd name="connsiteX2427" fmla="*/ 7817006 w 12192000"/>
            <a:gd name="connsiteY2427" fmla="*/ 2478437 h 6858000"/>
            <a:gd name="connsiteX2428" fmla="*/ 7849631 w 12192000"/>
            <a:gd name="connsiteY2428" fmla="*/ 2524967 h 6858000"/>
            <a:gd name="connsiteX2429" fmla="*/ 7882227 w 12192000"/>
            <a:gd name="connsiteY2429" fmla="*/ 2477676 h 6858000"/>
            <a:gd name="connsiteX2430" fmla="*/ 7882227 w 12192000"/>
            <a:gd name="connsiteY2430" fmla="*/ 2477673 h 6858000"/>
            <a:gd name="connsiteX2431" fmla="*/ 7866467 w 12192000"/>
            <a:gd name="connsiteY2431" fmla="*/ 2464980 h 6858000"/>
            <a:gd name="connsiteX2432" fmla="*/ 7864432 w 12192000"/>
            <a:gd name="connsiteY2432" fmla="*/ 2464867 h 6858000"/>
            <a:gd name="connsiteX2433" fmla="*/ 7988302 w 12192000"/>
            <a:gd name="connsiteY2433" fmla="*/ 2513310 h 6858000"/>
            <a:gd name="connsiteX2434" fmla="*/ 7973501 w 12192000"/>
            <a:gd name="connsiteY2434" fmla="*/ 2522975 h 6858000"/>
            <a:gd name="connsiteX2435" fmla="*/ 7958061 w 12192000"/>
            <a:gd name="connsiteY2435" fmla="*/ 2513371 h 6858000"/>
            <a:gd name="connsiteX2436" fmla="*/ 7956549 w 12192000"/>
            <a:gd name="connsiteY2436" fmla="*/ 2513423 h 6858000"/>
            <a:gd name="connsiteX2437" fmla="*/ 7940876 w 12192000"/>
            <a:gd name="connsiteY2437" fmla="*/ 2526880 h 6858000"/>
            <a:gd name="connsiteX2438" fmla="*/ 7973501 w 12192000"/>
            <a:gd name="connsiteY2438" fmla="*/ 2573410 h 6858000"/>
            <a:gd name="connsiteX2439" fmla="*/ 8006097 w 12192000"/>
            <a:gd name="connsiteY2439" fmla="*/ 2526119 h 6858000"/>
            <a:gd name="connsiteX2440" fmla="*/ 8006097 w 12192000"/>
            <a:gd name="connsiteY2440" fmla="*/ 2526116 h 6858000"/>
            <a:gd name="connsiteX2441" fmla="*/ 7990337 w 12192000"/>
            <a:gd name="connsiteY2441" fmla="*/ 2513423 h 6858000"/>
            <a:gd name="connsiteX2442" fmla="*/ 7988302 w 12192000"/>
            <a:gd name="connsiteY2442" fmla="*/ 2513310 h 6858000"/>
            <a:gd name="connsiteX2443" fmla="*/ 8126129 w 12192000"/>
            <a:gd name="connsiteY2443" fmla="*/ 2562858 h 6858000"/>
            <a:gd name="connsiteX2444" fmla="*/ 8111328 w 12192000"/>
            <a:gd name="connsiteY2444" fmla="*/ 2572523 h 6858000"/>
            <a:gd name="connsiteX2445" fmla="*/ 8095888 w 12192000"/>
            <a:gd name="connsiteY2445" fmla="*/ 2562919 h 6858000"/>
            <a:gd name="connsiteX2446" fmla="*/ 8094376 w 12192000"/>
            <a:gd name="connsiteY2446" fmla="*/ 2562971 h 6858000"/>
            <a:gd name="connsiteX2447" fmla="*/ 8078703 w 12192000"/>
            <a:gd name="connsiteY2447" fmla="*/ 2576428 h 6858000"/>
            <a:gd name="connsiteX2448" fmla="*/ 8111328 w 12192000"/>
            <a:gd name="connsiteY2448" fmla="*/ 2622958 h 6858000"/>
            <a:gd name="connsiteX2449" fmla="*/ 8143924 w 12192000"/>
            <a:gd name="connsiteY2449" fmla="*/ 2575667 h 6858000"/>
            <a:gd name="connsiteX2450" fmla="*/ 8143924 w 12192000"/>
            <a:gd name="connsiteY2450" fmla="*/ 2575664 h 6858000"/>
            <a:gd name="connsiteX2451" fmla="*/ 8128164 w 12192000"/>
            <a:gd name="connsiteY2451" fmla="*/ 2562971 h 6858000"/>
            <a:gd name="connsiteX2452" fmla="*/ 8126129 w 12192000"/>
            <a:gd name="connsiteY2452" fmla="*/ 2562858 h 6858000"/>
            <a:gd name="connsiteX2453" fmla="*/ 8203183 w 12192000"/>
            <a:gd name="connsiteY2453" fmla="*/ 2596850 h 6858000"/>
            <a:gd name="connsiteX2454" fmla="*/ 8188383 w 12192000"/>
            <a:gd name="connsiteY2454" fmla="*/ 2606515 h 6858000"/>
            <a:gd name="connsiteX2455" fmla="*/ 8172943 w 12192000"/>
            <a:gd name="connsiteY2455" fmla="*/ 2596911 h 6858000"/>
            <a:gd name="connsiteX2456" fmla="*/ 8171431 w 12192000"/>
            <a:gd name="connsiteY2456" fmla="*/ 2596963 h 6858000"/>
            <a:gd name="connsiteX2457" fmla="*/ 8155758 w 12192000"/>
            <a:gd name="connsiteY2457" fmla="*/ 2610420 h 6858000"/>
            <a:gd name="connsiteX2458" fmla="*/ 8188383 w 12192000"/>
            <a:gd name="connsiteY2458" fmla="*/ 2656950 h 6858000"/>
            <a:gd name="connsiteX2459" fmla="*/ 8220979 w 12192000"/>
            <a:gd name="connsiteY2459" fmla="*/ 2609659 h 6858000"/>
            <a:gd name="connsiteX2460" fmla="*/ 8220979 w 12192000"/>
            <a:gd name="connsiteY2460" fmla="*/ 2609656 h 6858000"/>
            <a:gd name="connsiteX2461" fmla="*/ 8205219 w 12192000"/>
            <a:gd name="connsiteY2461" fmla="*/ 2596963 h 6858000"/>
            <a:gd name="connsiteX2462" fmla="*/ 8203183 w 12192000"/>
            <a:gd name="connsiteY2462" fmla="*/ 2596850 h 6858000"/>
            <a:gd name="connsiteX2463" fmla="*/ 8285764 w 12192000"/>
            <a:gd name="connsiteY2463" fmla="*/ 2624037 h 6858000"/>
            <a:gd name="connsiteX2464" fmla="*/ 8270963 w 12192000"/>
            <a:gd name="connsiteY2464" fmla="*/ 2633702 h 6858000"/>
            <a:gd name="connsiteX2465" fmla="*/ 8255523 w 12192000"/>
            <a:gd name="connsiteY2465" fmla="*/ 2624098 h 6858000"/>
            <a:gd name="connsiteX2466" fmla="*/ 8254011 w 12192000"/>
            <a:gd name="connsiteY2466" fmla="*/ 2624150 h 6858000"/>
            <a:gd name="connsiteX2467" fmla="*/ 8238338 w 12192000"/>
            <a:gd name="connsiteY2467" fmla="*/ 2637608 h 6858000"/>
            <a:gd name="connsiteX2468" fmla="*/ 8270963 w 12192000"/>
            <a:gd name="connsiteY2468" fmla="*/ 2684137 h 6858000"/>
            <a:gd name="connsiteX2469" fmla="*/ 8303559 w 12192000"/>
            <a:gd name="connsiteY2469" fmla="*/ 2636846 h 6858000"/>
            <a:gd name="connsiteX2470" fmla="*/ 8303559 w 12192000"/>
            <a:gd name="connsiteY2470" fmla="*/ 2636843 h 6858000"/>
            <a:gd name="connsiteX2471" fmla="*/ 8287799 w 12192000"/>
            <a:gd name="connsiteY2471" fmla="*/ 2624150 h 6858000"/>
            <a:gd name="connsiteX2472" fmla="*/ 8285764 w 12192000"/>
            <a:gd name="connsiteY2472" fmla="*/ 2624037 h 6858000"/>
            <a:gd name="connsiteX2473" fmla="*/ 8038024 w 12192000"/>
            <a:gd name="connsiteY2473" fmla="*/ 2566987 h 6858000"/>
            <a:gd name="connsiteX2474" fmla="*/ 8023223 w 12192000"/>
            <a:gd name="connsiteY2474" fmla="*/ 2576652 h 6858000"/>
            <a:gd name="connsiteX2475" fmla="*/ 8007783 w 12192000"/>
            <a:gd name="connsiteY2475" fmla="*/ 2567048 h 6858000"/>
            <a:gd name="connsiteX2476" fmla="*/ 8006271 w 12192000"/>
            <a:gd name="connsiteY2476" fmla="*/ 2567100 h 6858000"/>
            <a:gd name="connsiteX2477" fmla="*/ 7990598 w 12192000"/>
            <a:gd name="connsiteY2477" fmla="*/ 2580558 h 6858000"/>
            <a:gd name="connsiteX2478" fmla="*/ 8023223 w 12192000"/>
            <a:gd name="connsiteY2478" fmla="*/ 2627087 h 6858000"/>
            <a:gd name="connsiteX2479" fmla="*/ 8055819 w 12192000"/>
            <a:gd name="connsiteY2479" fmla="*/ 2579796 h 6858000"/>
            <a:gd name="connsiteX2480" fmla="*/ 8055819 w 12192000"/>
            <a:gd name="connsiteY2480" fmla="*/ 2579793 h 6858000"/>
            <a:gd name="connsiteX2481" fmla="*/ 8040059 w 12192000"/>
            <a:gd name="connsiteY2481" fmla="*/ 2567100 h 6858000"/>
            <a:gd name="connsiteX2482" fmla="*/ 8038024 w 12192000"/>
            <a:gd name="connsiteY2482" fmla="*/ 2566987 h 6858000"/>
            <a:gd name="connsiteX2483" fmla="*/ 8084838 w 12192000"/>
            <a:gd name="connsiteY2483" fmla="*/ 2621129 h 6858000"/>
            <a:gd name="connsiteX2484" fmla="*/ 8070038 w 12192000"/>
            <a:gd name="connsiteY2484" fmla="*/ 2630794 h 6858000"/>
            <a:gd name="connsiteX2485" fmla="*/ 8054598 w 12192000"/>
            <a:gd name="connsiteY2485" fmla="*/ 2621190 h 6858000"/>
            <a:gd name="connsiteX2486" fmla="*/ 8053086 w 12192000"/>
            <a:gd name="connsiteY2486" fmla="*/ 2621242 h 6858000"/>
            <a:gd name="connsiteX2487" fmla="*/ 8037413 w 12192000"/>
            <a:gd name="connsiteY2487" fmla="*/ 2634700 h 6858000"/>
            <a:gd name="connsiteX2488" fmla="*/ 8070038 w 12192000"/>
            <a:gd name="connsiteY2488" fmla="*/ 2681229 h 6858000"/>
            <a:gd name="connsiteX2489" fmla="*/ 8102634 w 12192000"/>
            <a:gd name="connsiteY2489" fmla="*/ 2633935 h 6858000"/>
            <a:gd name="connsiteX2490" fmla="*/ 8086874 w 12192000"/>
            <a:gd name="connsiteY2490" fmla="*/ 2621242 h 6858000"/>
            <a:gd name="connsiteX2491" fmla="*/ 8084838 w 12192000"/>
            <a:gd name="connsiteY2491" fmla="*/ 2621129 h 6858000"/>
            <a:gd name="connsiteX2492" fmla="*/ 8146483 w 12192000"/>
            <a:gd name="connsiteY2492" fmla="*/ 2656051 h 6858000"/>
            <a:gd name="connsiteX2493" fmla="*/ 8131682 w 12192000"/>
            <a:gd name="connsiteY2493" fmla="*/ 2665716 h 6858000"/>
            <a:gd name="connsiteX2494" fmla="*/ 8116242 w 12192000"/>
            <a:gd name="connsiteY2494" fmla="*/ 2656112 h 6858000"/>
            <a:gd name="connsiteX2495" fmla="*/ 8114730 w 12192000"/>
            <a:gd name="connsiteY2495" fmla="*/ 2656164 h 6858000"/>
            <a:gd name="connsiteX2496" fmla="*/ 8099057 w 12192000"/>
            <a:gd name="connsiteY2496" fmla="*/ 2669621 h 6858000"/>
            <a:gd name="connsiteX2497" fmla="*/ 8131682 w 12192000"/>
            <a:gd name="connsiteY2497" fmla="*/ 2716151 h 6858000"/>
            <a:gd name="connsiteX2498" fmla="*/ 8164278 w 12192000"/>
            <a:gd name="connsiteY2498" fmla="*/ 2668857 h 6858000"/>
            <a:gd name="connsiteX2499" fmla="*/ 8148518 w 12192000"/>
            <a:gd name="connsiteY2499" fmla="*/ 2656164 h 6858000"/>
            <a:gd name="connsiteX2500" fmla="*/ 8146483 w 12192000"/>
            <a:gd name="connsiteY2500" fmla="*/ 2656051 h 6858000"/>
            <a:gd name="connsiteX2501" fmla="*/ 8226445 w 12192000"/>
            <a:gd name="connsiteY2501" fmla="*/ 2661402 h 6858000"/>
            <a:gd name="connsiteX2502" fmla="*/ 8211645 w 12192000"/>
            <a:gd name="connsiteY2502" fmla="*/ 2671067 h 6858000"/>
            <a:gd name="connsiteX2503" fmla="*/ 8196205 w 12192000"/>
            <a:gd name="connsiteY2503" fmla="*/ 2661463 h 6858000"/>
            <a:gd name="connsiteX2504" fmla="*/ 8194693 w 12192000"/>
            <a:gd name="connsiteY2504" fmla="*/ 2661515 h 6858000"/>
            <a:gd name="connsiteX2505" fmla="*/ 8179020 w 12192000"/>
            <a:gd name="connsiteY2505" fmla="*/ 2674973 h 6858000"/>
            <a:gd name="connsiteX2506" fmla="*/ 8211645 w 12192000"/>
            <a:gd name="connsiteY2506" fmla="*/ 2721502 h 6858000"/>
            <a:gd name="connsiteX2507" fmla="*/ 8244241 w 12192000"/>
            <a:gd name="connsiteY2507" fmla="*/ 2674211 h 6858000"/>
            <a:gd name="connsiteX2508" fmla="*/ 8244241 w 12192000"/>
            <a:gd name="connsiteY2508" fmla="*/ 2674208 h 6858000"/>
            <a:gd name="connsiteX2509" fmla="*/ 8228480 w 12192000"/>
            <a:gd name="connsiteY2509" fmla="*/ 2661515 h 6858000"/>
            <a:gd name="connsiteX2510" fmla="*/ 8226445 w 12192000"/>
            <a:gd name="connsiteY2510" fmla="*/ 2661402 h 6858000"/>
            <a:gd name="connsiteX2511" fmla="*/ 8333451 w 12192000"/>
            <a:gd name="connsiteY2511" fmla="*/ 2687978 h 6858000"/>
            <a:gd name="connsiteX2512" fmla="*/ 8318650 w 12192000"/>
            <a:gd name="connsiteY2512" fmla="*/ 2697643 h 6858000"/>
            <a:gd name="connsiteX2513" fmla="*/ 8303210 w 12192000"/>
            <a:gd name="connsiteY2513" fmla="*/ 2688039 h 6858000"/>
            <a:gd name="connsiteX2514" fmla="*/ 8301698 w 12192000"/>
            <a:gd name="connsiteY2514" fmla="*/ 2688091 h 6858000"/>
            <a:gd name="connsiteX2515" fmla="*/ 8286025 w 12192000"/>
            <a:gd name="connsiteY2515" fmla="*/ 2701548 h 6858000"/>
            <a:gd name="connsiteX2516" fmla="*/ 8318650 w 12192000"/>
            <a:gd name="connsiteY2516" fmla="*/ 2748078 h 6858000"/>
            <a:gd name="connsiteX2517" fmla="*/ 8351246 w 12192000"/>
            <a:gd name="connsiteY2517" fmla="*/ 2700787 h 6858000"/>
            <a:gd name="connsiteX2518" fmla="*/ 8351246 w 12192000"/>
            <a:gd name="connsiteY2518" fmla="*/ 2700784 h 6858000"/>
            <a:gd name="connsiteX2519" fmla="*/ 8335486 w 12192000"/>
            <a:gd name="connsiteY2519" fmla="*/ 2688091 h 6858000"/>
            <a:gd name="connsiteX2520" fmla="*/ 8333451 w 12192000"/>
            <a:gd name="connsiteY2520" fmla="*/ 2687978 h 6858000"/>
            <a:gd name="connsiteX2521" fmla="*/ 8401783 w 12192000"/>
            <a:gd name="connsiteY2521" fmla="*/ 2695219 h 6858000"/>
            <a:gd name="connsiteX2522" fmla="*/ 8386982 w 12192000"/>
            <a:gd name="connsiteY2522" fmla="*/ 2704884 h 6858000"/>
            <a:gd name="connsiteX2523" fmla="*/ 8371542 w 12192000"/>
            <a:gd name="connsiteY2523" fmla="*/ 2695280 h 6858000"/>
            <a:gd name="connsiteX2524" fmla="*/ 8370030 w 12192000"/>
            <a:gd name="connsiteY2524" fmla="*/ 2695332 h 6858000"/>
            <a:gd name="connsiteX2525" fmla="*/ 8354357 w 12192000"/>
            <a:gd name="connsiteY2525" fmla="*/ 2708789 h 6858000"/>
            <a:gd name="connsiteX2526" fmla="*/ 8386982 w 12192000"/>
            <a:gd name="connsiteY2526" fmla="*/ 2755319 h 6858000"/>
            <a:gd name="connsiteX2527" fmla="*/ 8419578 w 12192000"/>
            <a:gd name="connsiteY2527" fmla="*/ 2708025 h 6858000"/>
            <a:gd name="connsiteX2528" fmla="*/ 8403818 w 12192000"/>
            <a:gd name="connsiteY2528" fmla="*/ 2695332 h 6858000"/>
            <a:gd name="connsiteX2529" fmla="*/ 8401783 w 12192000"/>
            <a:gd name="connsiteY2529" fmla="*/ 2695219 h 6858000"/>
            <a:gd name="connsiteX2530" fmla="*/ 8269480 w 12192000"/>
            <a:gd name="connsiteY2530" fmla="*/ 2718510 h 6858000"/>
            <a:gd name="connsiteX2531" fmla="*/ 8254679 w 12192000"/>
            <a:gd name="connsiteY2531" fmla="*/ 2728175 h 6858000"/>
            <a:gd name="connsiteX2532" fmla="*/ 8239239 w 12192000"/>
            <a:gd name="connsiteY2532" fmla="*/ 2718571 h 6858000"/>
            <a:gd name="connsiteX2533" fmla="*/ 8237727 w 12192000"/>
            <a:gd name="connsiteY2533" fmla="*/ 2718623 h 6858000"/>
            <a:gd name="connsiteX2534" fmla="*/ 8222054 w 12192000"/>
            <a:gd name="connsiteY2534" fmla="*/ 2732080 h 6858000"/>
            <a:gd name="connsiteX2535" fmla="*/ 8254679 w 12192000"/>
            <a:gd name="connsiteY2535" fmla="*/ 2778610 h 6858000"/>
            <a:gd name="connsiteX2536" fmla="*/ 8287275 w 12192000"/>
            <a:gd name="connsiteY2536" fmla="*/ 2731319 h 6858000"/>
            <a:gd name="connsiteX2537" fmla="*/ 8287275 w 12192000"/>
            <a:gd name="connsiteY2537" fmla="*/ 2731316 h 6858000"/>
            <a:gd name="connsiteX2538" fmla="*/ 8271515 w 12192000"/>
            <a:gd name="connsiteY2538" fmla="*/ 2718623 h 6858000"/>
            <a:gd name="connsiteX2539" fmla="*/ 8269480 w 12192000"/>
            <a:gd name="connsiteY2539" fmla="*/ 2718510 h 6858000"/>
            <a:gd name="connsiteX2540" fmla="*/ 8400329 w 12192000"/>
            <a:gd name="connsiteY2540" fmla="*/ 2762736 h 6858000"/>
            <a:gd name="connsiteX2541" fmla="*/ 8385528 w 12192000"/>
            <a:gd name="connsiteY2541" fmla="*/ 2772401 h 6858000"/>
            <a:gd name="connsiteX2542" fmla="*/ 8370088 w 12192000"/>
            <a:gd name="connsiteY2542" fmla="*/ 2762797 h 6858000"/>
            <a:gd name="connsiteX2543" fmla="*/ 8368576 w 12192000"/>
            <a:gd name="connsiteY2543" fmla="*/ 2762849 h 6858000"/>
            <a:gd name="connsiteX2544" fmla="*/ 8352903 w 12192000"/>
            <a:gd name="connsiteY2544" fmla="*/ 2776306 h 6858000"/>
            <a:gd name="connsiteX2545" fmla="*/ 8385528 w 12192000"/>
            <a:gd name="connsiteY2545" fmla="*/ 2822836 h 6858000"/>
            <a:gd name="connsiteX2546" fmla="*/ 8418124 w 12192000"/>
            <a:gd name="connsiteY2546" fmla="*/ 2775545 h 6858000"/>
            <a:gd name="connsiteX2547" fmla="*/ 8418124 w 12192000"/>
            <a:gd name="connsiteY2547" fmla="*/ 2775542 h 6858000"/>
            <a:gd name="connsiteX2548" fmla="*/ 8402364 w 12192000"/>
            <a:gd name="connsiteY2548" fmla="*/ 2762849 h 6858000"/>
            <a:gd name="connsiteX2549" fmla="*/ 8400329 w 12192000"/>
            <a:gd name="connsiteY2549" fmla="*/ 2762736 h 6858000"/>
            <a:gd name="connsiteX2550" fmla="*/ 8324728 w 12192000"/>
            <a:gd name="connsiteY2550" fmla="*/ 2772710 h 6858000"/>
            <a:gd name="connsiteX2551" fmla="*/ 8309927 w 12192000"/>
            <a:gd name="connsiteY2551" fmla="*/ 2782375 h 6858000"/>
            <a:gd name="connsiteX2552" fmla="*/ 8294487 w 12192000"/>
            <a:gd name="connsiteY2552" fmla="*/ 2772771 h 6858000"/>
            <a:gd name="connsiteX2553" fmla="*/ 8292975 w 12192000"/>
            <a:gd name="connsiteY2553" fmla="*/ 2772823 h 6858000"/>
            <a:gd name="connsiteX2554" fmla="*/ 8277302 w 12192000"/>
            <a:gd name="connsiteY2554" fmla="*/ 2786281 h 6858000"/>
            <a:gd name="connsiteX2555" fmla="*/ 8309927 w 12192000"/>
            <a:gd name="connsiteY2555" fmla="*/ 2832810 h 6858000"/>
            <a:gd name="connsiteX2556" fmla="*/ 8342523 w 12192000"/>
            <a:gd name="connsiteY2556" fmla="*/ 2785519 h 6858000"/>
            <a:gd name="connsiteX2557" fmla="*/ 8342523 w 12192000"/>
            <a:gd name="connsiteY2557" fmla="*/ 2785516 h 6858000"/>
            <a:gd name="connsiteX2558" fmla="*/ 8326763 w 12192000"/>
            <a:gd name="connsiteY2558" fmla="*/ 2772823 h 6858000"/>
            <a:gd name="connsiteX2559" fmla="*/ 8324728 w 12192000"/>
            <a:gd name="connsiteY2559" fmla="*/ 2772710 h 6858000"/>
            <a:gd name="connsiteX2560" fmla="*/ 8372414 w 12192000"/>
            <a:gd name="connsiteY2560" fmla="*/ 2832755 h 6858000"/>
            <a:gd name="connsiteX2561" fmla="*/ 8357614 w 12192000"/>
            <a:gd name="connsiteY2561" fmla="*/ 2842420 h 6858000"/>
            <a:gd name="connsiteX2562" fmla="*/ 8342174 w 12192000"/>
            <a:gd name="connsiteY2562" fmla="*/ 2832816 h 6858000"/>
            <a:gd name="connsiteX2563" fmla="*/ 8340662 w 12192000"/>
            <a:gd name="connsiteY2563" fmla="*/ 2832868 h 6858000"/>
            <a:gd name="connsiteX2564" fmla="*/ 8324989 w 12192000"/>
            <a:gd name="connsiteY2564" fmla="*/ 2846325 h 6858000"/>
            <a:gd name="connsiteX2565" fmla="*/ 8357614 w 12192000"/>
            <a:gd name="connsiteY2565" fmla="*/ 2892855 h 6858000"/>
            <a:gd name="connsiteX2566" fmla="*/ 8390210 w 12192000"/>
            <a:gd name="connsiteY2566" fmla="*/ 2845564 h 6858000"/>
            <a:gd name="connsiteX2567" fmla="*/ 8390210 w 12192000"/>
            <a:gd name="connsiteY2567" fmla="*/ 2845561 h 6858000"/>
            <a:gd name="connsiteX2568" fmla="*/ 8374450 w 12192000"/>
            <a:gd name="connsiteY2568" fmla="*/ 2832868 h 6858000"/>
            <a:gd name="connsiteX2569" fmla="*/ 8372414 w 12192000"/>
            <a:gd name="connsiteY2569" fmla="*/ 2832755 h 6858000"/>
            <a:gd name="connsiteX2570" fmla="*/ 7913864 w 12192000"/>
            <a:gd name="connsiteY2570" fmla="*/ 2517672 h 6858000"/>
            <a:gd name="connsiteX2571" fmla="*/ 7899063 w 12192000"/>
            <a:gd name="connsiteY2571" fmla="*/ 2527337 h 6858000"/>
            <a:gd name="connsiteX2572" fmla="*/ 7883623 w 12192000"/>
            <a:gd name="connsiteY2572" fmla="*/ 2517733 h 6858000"/>
            <a:gd name="connsiteX2573" fmla="*/ 7882111 w 12192000"/>
            <a:gd name="connsiteY2573" fmla="*/ 2517785 h 6858000"/>
            <a:gd name="connsiteX2574" fmla="*/ 7866438 w 12192000"/>
            <a:gd name="connsiteY2574" fmla="*/ 2531242 h 6858000"/>
            <a:gd name="connsiteX2575" fmla="*/ 7899063 w 12192000"/>
            <a:gd name="connsiteY2575" fmla="*/ 2577772 h 6858000"/>
            <a:gd name="connsiteX2576" fmla="*/ 7931659 w 12192000"/>
            <a:gd name="connsiteY2576" fmla="*/ 2530481 h 6858000"/>
            <a:gd name="connsiteX2577" fmla="*/ 7931659 w 12192000"/>
            <a:gd name="connsiteY2577" fmla="*/ 2530478 h 6858000"/>
            <a:gd name="connsiteX2578" fmla="*/ 7915899 w 12192000"/>
            <a:gd name="connsiteY2578" fmla="*/ 2517785 h 6858000"/>
            <a:gd name="connsiteX2579" fmla="*/ 7913864 w 12192000"/>
            <a:gd name="connsiteY2579" fmla="*/ 2517672 h 6858000"/>
            <a:gd name="connsiteX2580" fmla="*/ 7402101 w 12192000"/>
            <a:gd name="connsiteY2580" fmla="*/ 2138996 h 6858000"/>
            <a:gd name="connsiteX2581" fmla="*/ 7387300 w 12192000"/>
            <a:gd name="connsiteY2581" fmla="*/ 2148661 h 6858000"/>
            <a:gd name="connsiteX2582" fmla="*/ 7371860 w 12192000"/>
            <a:gd name="connsiteY2582" fmla="*/ 2139057 h 6858000"/>
            <a:gd name="connsiteX2583" fmla="*/ 7370348 w 12192000"/>
            <a:gd name="connsiteY2583" fmla="*/ 2139109 h 6858000"/>
            <a:gd name="connsiteX2584" fmla="*/ 7354675 w 12192000"/>
            <a:gd name="connsiteY2584" fmla="*/ 2152566 h 6858000"/>
            <a:gd name="connsiteX2585" fmla="*/ 7387300 w 12192000"/>
            <a:gd name="connsiteY2585" fmla="*/ 2199096 h 6858000"/>
            <a:gd name="connsiteX2586" fmla="*/ 7419896 w 12192000"/>
            <a:gd name="connsiteY2586" fmla="*/ 2151805 h 6858000"/>
            <a:gd name="connsiteX2587" fmla="*/ 7419896 w 12192000"/>
            <a:gd name="connsiteY2587" fmla="*/ 2151802 h 6858000"/>
            <a:gd name="connsiteX2588" fmla="*/ 7404136 w 12192000"/>
            <a:gd name="connsiteY2588" fmla="*/ 2139109 h 6858000"/>
            <a:gd name="connsiteX2589" fmla="*/ 7402101 w 12192000"/>
            <a:gd name="connsiteY2589" fmla="*/ 2138996 h 6858000"/>
            <a:gd name="connsiteX2590" fmla="*/ 7068291 w 12192000"/>
            <a:gd name="connsiteY2590" fmla="*/ 1968632 h 6858000"/>
            <a:gd name="connsiteX2591" fmla="*/ 7053490 w 12192000"/>
            <a:gd name="connsiteY2591" fmla="*/ 1978297 h 6858000"/>
            <a:gd name="connsiteX2592" fmla="*/ 7038050 w 12192000"/>
            <a:gd name="connsiteY2592" fmla="*/ 1968693 h 6858000"/>
            <a:gd name="connsiteX2593" fmla="*/ 7036538 w 12192000"/>
            <a:gd name="connsiteY2593" fmla="*/ 1968745 h 6858000"/>
            <a:gd name="connsiteX2594" fmla="*/ 7020865 w 12192000"/>
            <a:gd name="connsiteY2594" fmla="*/ 1982202 h 6858000"/>
            <a:gd name="connsiteX2595" fmla="*/ 7053490 w 12192000"/>
            <a:gd name="connsiteY2595" fmla="*/ 2028732 h 6858000"/>
            <a:gd name="connsiteX2596" fmla="*/ 7086086 w 12192000"/>
            <a:gd name="connsiteY2596" fmla="*/ 1981441 h 6858000"/>
            <a:gd name="connsiteX2597" fmla="*/ 7086086 w 12192000"/>
            <a:gd name="connsiteY2597" fmla="*/ 1981438 h 6858000"/>
            <a:gd name="connsiteX2598" fmla="*/ 7070326 w 12192000"/>
            <a:gd name="connsiteY2598" fmla="*/ 1968745 h 6858000"/>
            <a:gd name="connsiteX2599" fmla="*/ 7068291 w 12192000"/>
            <a:gd name="connsiteY2599" fmla="*/ 1968632 h 6858000"/>
            <a:gd name="connsiteX2600" fmla="*/ 7000249 w 12192000"/>
            <a:gd name="connsiteY2600" fmla="*/ 1974244 h 6858000"/>
            <a:gd name="connsiteX2601" fmla="*/ 6985449 w 12192000"/>
            <a:gd name="connsiteY2601" fmla="*/ 1983909 h 6858000"/>
            <a:gd name="connsiteX2602" fmla="*/ 6970009 w 12192000"/>
            <a:gd name="connsiteY2602" fmla="*/ 1974305 h 6858000"/>
            <a:gd name="connsiteX2603" fmla="*/ 6968497 w 12192000"/>
            <a:gd name="connsiteY2603" fmla="*/ 1974357 h 6858000"/>
            <a:gd name="connsiteX2604" fmla="*/ 6952824 w 12192000"/>
            <a:gd name="connsiteY2604" fmla="*/ 1987814 h 6858000"/>
            <a:gd name="connsiteX2605" fmla="*/ 6985449 w 12192000"/>
            <a:gd name="connsiteY2605" fmla="*/ 2034344 h 6858000"/>
            <a:gd name="connsiteX2606" fmla="*/ 7018045 w 12192000"/>
            <a:gd name="connsiteY2606" fmla="*/ 1987053 h 6858000"/>
            <a:gd name="connsiteX2607" fmla="*/ 7018045 w 12192000"/>
            <a:gd name="connsiteY2607" fmla="*/ 1987050 h 6858000"/>
            <a:gd name="connsiteX2608" fmla="*/ 7002285 w 12192000"/>
            <a:gd name="connsiteY2608" fmla="*/ 1974357 h 6858000"/>
            <a:gd name="connsiteX2609" fmla="*/ 7000249 w 12192000"/>
            <a:gd name="connsiteY2609" fmla="*/ 1974244 h 6858000"/>
            <a:gd name="connsiteX2610" fmla="*/ 6933081 w 12192000"/>
            <a:gd name="connsiteY2610" fmla="*/ 1975988 h 6858000"/>
            <a:gd name="connsiteX2611" fmla="*/ 6918280 w 12192000"/>
            <a:gd name="connsiteY2611" fmla="*/ 1985653 h 6858000"/>
            <a:gd name="connsiteX2612" fmla="*/ 6902840 w 12192000"/>
            <a:gd name="connsiteY2612" fmla="*/ 1976049 h 6858000"/>
            <a:gd name="connsiteX2613" fmla="*/ 6901328 w 12192000"/>
            <a:gd name="connsiteY2613" fmla="*/ 1976101 h 6858000"/>
            <a:gd name="connsiteX2614" fmla="*/ 6885655 w 12192000"/>
            <a:gd name="connsiteY2614" fmla="*/ 1989558 h 6858000"/>
            <a:gd name="connsiteX2615" fmla="*/ 6918280 w 12192000"/>
            <a:gd name="connsiteY2615" fmla="*/ 2036088 h 6858000"/>
            <a:gd name="connsiteX2616" fmla="*/ 6950876 w 12192000"/>
            <a:gd name="connsiteY2616" fmla="*/ 1988797 h 6858000"/>
            <a:gd name="connsiteX2617" fmla="*/ 6950876 w 12192000"/>
            <a:gd name="connsiteY2617" fmla="*/ 1988794 h 6858000"/>
            <a:gd name="connsiteX2618" fmla="*/ 6935116 w 12192000"/>
            <a:gd name="connsiteY2618" fmla="*/ 1976101 h 6858000"/>
            <a:gd name="connsiteX2619" fmla="*/ 6933081 w 12192000"/>
            <a:gd name="connsiteY2619" fmla="*/ 1975988 h 6858000"/>
            <a:gd name="connsiteX2620" fmla="*/ 6849337 w 12192000"/>
            <a:gd name="connsiteY2620" fmla="*/ 1992301 h 6858000"/>
            <a:gd name="connsiteX2621" fmla="*/ 6834537 w 12192000"/>
            <a:gd name="connsiteY2621" fmla="*/ 2001966 h 6858000"/>
            <a:gd name="connsiteX2622" fmla="*/ 6819097 w 12192000"/>
            <a:gd name="connsiteY2622" fmla="*/ 1992362 h 6858000"/>
            <a:gd name="connsiteX2623" fmla="*/ 6817585 w 12192000"/>
            <a:gd name="connsiteY2623" fmla="*/ 1992414 h 6858000"/>
            <a:gd name="connsiteX2624" fmla="*/ 6801912 w 12192000"/>
            <a:gd name="connsiteY2624" fmla="*/ 2005871 h 6858000"/>
            <a:gd name="connsiteX2625" fmla="*/ 6834537 w 12192000"/>
            <a:gd name="connsiteY2625" fmla="*/ 2052401 h 6858000"/>
            <a:gd name="connsiteX2626" fmla="*/ 6867133 w 12192000"/>
            <a:gd name="connsiteY2626" fmla="*/ 2005110 h 6858000"/>
            <a:gd name="connsiteX2627" fmla="*/ 6867133 w 12192000"/>
            <a:gd name="connsiteY2627" fmla="*/ 2005107 h 6858000"/>
            <a:gd name="connsiteX2628" fmla="*/ 6851373 w 12192000"/>
            <a:gd name="connsiteY2628" fmla="*/ 1992414 h 6858000"/>
            <a:gd name="connsiteX2629" fmla="*/ 6849337 w 12192000"/>
            <a:gd name="connsiteY2629" fmla="*/ 1992301 h 6858000"/>
            <a:gd name="connsiteX2630" fmla="*/ 6909529 w 12192000"/>
            <a:gd name="connsiteY2630" fmla="*/ 2037254 h 6858000"/>
            <a:gd name="connsiteX2631" fmla="*/ 6894728 w 12192000"/>
            <a:gd name="connsiteY2631" fmla="*/ 2046919 h 6858000"/>
            <a:gd name="connsiteX2632" fmla="*/ 6879288 w 12192000"/>
            <a:gd name="connsiteY2632" fmla="*/ 2037315 h 6858000"/>
            <a:gd name="connsiteX2633" fmla="*/ 6877776 w 12192000"/>
            <a:gd name="connsiteY2633" fmla="*/ 2037367 h 6858000"/>
            <a:gd name="connsiteX2634" fmla="*/ 6862103 w 12192000"/>
            <a:gd name="connsiteY2634" fmla="*/ 2050824 h 6858000"/>
            <a:gd name="connsiteX2635" fmla="*/ 6894728 w 12192000"/>
            <a:gd name="connsiteY2635" fmla="*/ 2097354 h 6858000"/>
            <a:gd name="connsiteX2636" fmla="*/ 6927324 w 12192000"/>
            <a:gd name="connsiteY2636" fmla="*/ 2050063 h 6858000"/>
            <a:gd name="connsiteX2637" fmla="*/ 6927324 w 12192000"/>
            <a:gd name="connsiteY2637" fmla="*/ 2050060 h 6858000"/>
            <a:gd name="connsiteX2638" fmla="*/ 6911564 w 12192000"/>
            <a:gd name="connsiteY2638" fmla="*/ 2037367 h 6858000"/>
            <a:gd name="connsiteX2639" fmla="*/ 6909529 w 12192000"/>
            <a:gd name="connsiteY2639" fmla="*/ 2037254 h 6858000"/>
            <a:gd name="connsiteX2640" fmla="*/ 7058695 w 12192000"/>
            <a:gd name="connsiteY2640" fmla="*/ 2043477 h 6858000"/>
            <a:gd name="connsiteX2641" fmla="*/ 7043895 w 12192000"/>
            <a:gd name="connsiteY2641" fmla="*/ 2053142 h 6858000"/>
            <a:gd name="connsiteX2642" fmla="*/ 7028455 w 12192000"/>
            <a:gd name="connsiteY2642" fmla="*/ 2043538 h 6858000"/>
            <a:gd name="connsiteX2643" fmla="*/ 7026943 w 12192000"/>
            <a:gd name="connsiteY2643" fmla="*/ 2043588 h 6858000"/>
            <a:gd name="connsiteX2644" fmla="*/ 7011270 w 12192000"/>
            <a:gd name="connsiteY2644" fmla="*/ 2057047 h 6858000"/>
            <a:gd name="connsiteX2645" fmla="*/ 7043895 w 12192000"/>
            <a:gd name="connsiteY2645" fmla="*/ 2103577 h 6858000"/>
            <a:gd name="connsiteX2646" fmla="*/ 7076491 w 12192000"/>
            <a:gd name="connsiteY2646" fmla="*/ 2056286 h 6858000"/>
            <a:gd name="connsiteX2647" fmla="*/ 7076491 w 12192000"/>
            <a:gd name="connsiteY2647" fmla="*/ 2056283 h 6858000"/>
            <a:gd name="connsiteX2648" fmla="*/ 7060731 w 12192000"/>
            <a:gd name="connsiteY2648" fmla="*/ 2043590 h 6858000"/>
            <a:gd name="connsiteX2649" fmla="*/ 7058695 w 12192000"/>
            <a:gd name="connsiteY2649" fmla="*/ 2043477 h 6858000"/>
            <a:gd name="connsiteX2650" fmla="*/ 7131680 w 12192000"/>
            <a:gd name="connsiteY2650" fmla="*/ 2046210 h 6858000"/>
            <a:gd name="connsiteX2651" fmla="*/ 7116879 w 12192000"/>
            <a:gd name="connsiteY2651" fmla="*/ 2055875 h 6858000"/>
            <a:gd name="connsiteX2652" fmla="*/ 7101439 w 12192000"/>
            <a:gd name="connsiteY2652" fmla="*/ 2046271 h 6858000"/>
            <a:gd name="connsiteX2653" fmla="*/ 7099927 w 12192000"/>
            <a:gd name="connsiteY2653" fmla="*/ 2046320 h 6858000"/>
            <a:gd name="connsiteX2654" fmla="*/ 7084254 w 12192000"/>
            <a:gd name="connsiteY2654" fmla="*/ 2059780 h 6858000"/>
            <a:gd name="connsiteX2655" fmla="*/ 7116879 w 12192000"/>
            <a:gd name="connsiteY2655" fmla="*/ 2106310 h 6858000"/>
            <a:gd name="connsiteX2656" fmla="*/ 7149475 w 12192000"/>
            <a:gd name="connsiteY2656" fmla="*/ 2059019 h 6858000"/>
            <a:gd name="connsiteX2657" fmla="*/ 7149475 w 12192000"/>
            <a:gd name="connsiteY2657" fmla="*/ 2059016 h 6858000"/>
            <a:gd name="connsiteX2658" fmla="*/ 7133715 w 12192000"/>
            <a:gd name="connsiteY2658" fmla="*/ 2046323 h 6858000"/>
            <a:gd name="connsiteX2659" fmla="*/ 7131680 w 12192000"/>
            <a:gd name="connsiteY2659" fmla="*/ 2046210 h 6858000"/>
            <a:gd name="connsiteX2660" fmla="*/ 7283754 w 12192000"/>
            <a:gd name="connsiteY2660" fmla="*/ 2091135 h 6858000"/>
            <a:gd name="connsiteX2661" fmla="*/ 7268954 w 12192000"/>
            <a:gd name="connsiteY2661" fmla="*/ 2100800 h 6858000"/>
            <a:gd name="connsiteX2662" fmla="*/ 7253514 w 12192000"/>
            <a:gd name="connsiteY2662" fmla="*/ 2091196 h 6858000"/>
            <a:gd name="connsiteX2663" fmla="*/ 7252002 w 12192000"/>
            <a:gd name="connsiteY2663" fmla="*/ 2091248 h 6858000"/>
            <a:gd name="connsiteX2664" fmla="*/ 7236329 w 12192000"/>
            <a:gd name="connsiteY2664" fmla="*/ 2104705 h 6858000"/>
            <a:gd name="connsiteX2665" fmla="*/ 7268954 w 12192000"/>
            <a:gd name="connsiteY2665" fmla="*/ 2151235 h 6858000"/>
            <a:gd name="connsiteX2666" fmla="*/ 7301550 w 12192000"/>
            <a:gd name="connsiteY2666" fmla="*/ 2103944 h 6858000"/>
            <a:gd name="connsiteX2667" fmla="*/ 7301550 w 12192000"/>
            <a:gd name="connsiteY2667" fmla="*/ 2103941 h 6858000"/>
            <a:gd name="connsiteX2668" fmla="*/ 7285790 w 12192000"/>
            <a:gd name="connsiteY2668" fmla="*/ 2091248 h 6858000"/>
            <a:gd name="connsiteX2669" fmla="*/ 7283754 w 12192000"/>
            <a:gd name="connsiteY2669" fmla="*/ 2091135 h 6858000"/>
            <a:gd name="connsiteX2670" fmla="*/ 7202338 w 12192000"/>
            <a:gd name="connsiteY2670" fmla="*/ 2097881 h 6858000"/>
            <a:gd name="connsiteX2671" fmla="*/ 7187538 w 12192000"/>
            <a:gd name="connsiteY2671" fmla="*/ 2107546 h 6858000"/>
            <a:gd name="connsiteX2672" fmla="*/ 7172098 w 12192000"/>
            <a:gd name="connsiteY2672" fmla="*/ 2097942 h 6858000"/>
            <a:gd name="connsiteX2673" fmla="*/ 7170586 w 12192000"/>
            <a:gd name="connsiteY2673" fmla="*/ 2097994 h 6858000"/>
            <a:gd name="connsiteX2674" fmla="*/ 7154913 w 12192000"/>
            <a:gd name="connsiteY2674" fmla="*/ 2111451 h 6858000"/>
            <a:gd name="connsiteX2675" fmla="*/ 7187538 w 12192000"/>
            <a:gd name="connsiteY2675" fmla="*/ 2157981 h 6858000"/>
            <a:gd name="connsiteX2676" fmla="*/ 7220134 w 12192000"/>
            <a:gd name="connsiteY2676" fmla="*/ 2110690 h 6858000"/>
            <a:gd name="connsiteX2677" fmla="*/ 7220134 w 12192000"/>
            <a:gd name="connsiteY2677" fmla="*/ 2110687 h 6858000"/>
            <a:gd name="connsiteX2678" fmla="*/ 7204374 w 12192000"/>
            <a:gd name="connsiteY2678" fmla="*/ 2097994 h 6858000"/>
            <a:gd name="connsiteX2679" fmla="*/ 7202338 w 12192000"/>
            <a:gd name="connsiteY2679" fmla="*/ 2097881 h 6858000"/>
            <a:gd name="connsiteX2680" fmla="*/ 7323009 w 12192000"/>
            <a:gd name="connsiteY2680" fmla="*/ 2155105 h 6858000"/>
            <a:gd name="connsiteX2681" fmla="*/ 7308209 w 12192000"/>
            <a:gd name="connsiteY2681" fmla="*/ 2164770 h 6858000"/>
            <a:gd name="connsiteX2682" fmla="*/ 7292769 w 12192000"/>
            <a:gd name="connsiteY2682" fmla="*/ 2155166 h 6858000"/>
            <a:gd name="connsiteX2683" fmla="*/ 7291257 w 12192000"/>
            <a:gd name="connsiteY2683" fmla="*/ 2155218 h 6858000"/>
            <a:gd name="connsiteX2684" fmla="*/ 7275584 w 12192000"/>
            <a:gd name="connsiteY2684" fmla="*/ 2168675 h 6858000"/>
            <a:gd name="connsiteX2685" fmla="*/ 7308209 w 12192000"/>
            <a:gd name="connsiteY2685" fmla="*/ 2215205 h 6858000"/>
            <a:gd name="connsiteX2686" fmla="*/ 7340805 w 12192000"/>
            <a:gd name="connsiteY2686" fmla="*/ 2167914 h 6858000"/>
            <a:gd name="connsiteX2687" fmla="*/ 7340805 w 12192000"/>
            <a:gd name="connsiteY2687" fmla="*/ 2167911 h 6858000"/>
            <a:gd name="connsiteX2688" fmla="*/ 7325045 w 12192000"/>
            <a:gd name="connsiteY2688" fmla="*/ 2155218 h 6858000"/>
            <a:gd name="connsiteX2689" fmla="*/ 7323009 w 12192000"/>
            <a:gd name="connsiteY2689" fmla="*/ 2155105 h 6858000"/>
            <a:gd name="connsiteX2690" fmla="*/ 7438738 w 12192000"/>
            <a:gd name="connsiteY2690" fmla="*/ 2200902 h 6858000"/>
            <a:gd name="connsiteX2691" fmla="*/ 7423937 w 12192000"/>
            <a:gd name="connsiteY2691" fmla="*/ 2210567 h 6858000"/>
            <a:gd name="connsiteX2692" fmla="*/ 7408497 w 12192000"/>
            <a:gd name="connsiteY2692" fmla="*/ 2200963 h 6858000"/>
            <a:gd name="connsiteX2693" fmla="*/ 7406985 w 12192000"/>
            <a:gd name="connsiteY2693" fmla="*/ 2201015 h 6858000"/>
            <a:gd name="connsiteX2694" fmla="*/ 7391312 w 12192000"/>
            <a:gd name="connsiteY2694" fmla="*/ 2214472 h 6858000"/>
            <a:gd name="connsiteX2695" fmla="*/ 7423937 w 12192000"/>
            <a:gd name="connsiteY2695" fmla="*/ 2261002 h 6858000"/>
            <a:gd name="connsiteX2696" fmla="*/ 7456533 w 12192000"/>
            <a:gd name="connsiteY2696" fmla="*/ 2213711 h 6858000"/>
            <a:gd name="connsiteX2697" fmla="*/ 7456533 w 12192000"/>
            <a:gd name="connsiteY2697" fmla="*/ 2213708 h 6858000"/>
            <a:gd name="connsiteX2698" fmla="*/ 7440773 w 12192000"/>
            <a:gd name="connsiteY2698" fmla="*/ 2201015 h 6858000"/>
            <a:gd name="connsiteX2699" fmla="*/ 7438738 w 12192000"/>
            <a:gd name="connsiteY2699" fmla="*/ 2200902 h 6858000"/>
            <a:gd name="connsiteX2700" fmla="*/ 7521318 w 12192000"/>
            <a:gd name="connsiteY2700" fmla="*/ 2203694 h 6858000"/>
            <a:gd name="connsiteX2701" fmla="*/ 7506517 w 12192000"/>
            <a:gd name="connsiteY2701" fmla="*/ 2213359 h 6858000"/>
            <a:gd name="connsiteX2702" fmla="*/ 7491077 w 12192000"/>
            <a:gd name="connsiteY2702" fmla="*/ 2203755 h 6858000"/>
            <a:gd name="connsiteX2703" fmla="*/ 7489565 w 12192000"/>
            <a:gd name="connsiteY2703" fmla="*/ 2203807 h 6858000"/>
            <a:gd name="connsiteX2704" fmla="*/ 7473892 w 12192000"/>
            <a:gd name="connsiteY2704" fmla="*/ 2217264 h 6858000"/>
            <a:gd name="connsiteX2705" fmla="*/ 7506517 w 12192000"/>
            <a:gd name="connsiteY2705" fmla="*/ 2263794 h 6858000"/>
            <a:gd name="connsiteX2706" fmla="*/ 7539113 w 12192000"/>
            <a:gd name="connsiteY2706" fmla="*/ 2216503 h 6858000"/>
            <a:gd name="connsiteX2707" fmla="*/ 7539113 w 12192000"/>
            <a:gd name="connsiteY2707" fmla="*/ 2216500 h 6858000"/>
            <a:gd name="connsiteX2708" fmla="*/ 7523353 w 12192000"/>
            <a:gd name="connsiteY2708" fmla="*/ 2203807 h 6858000"/>
            <a:gd name="connsiteX2709" fmla="*/ 7521318 w 12192000"/>
            <a:gd name="connsiteY2709" fmla="*/ 2203694 h 6858000"/>
            <a:gd name="connsiteX2710" fmla="*/ 7585288 w 12192000"/>
            <a:gd name="connsiteY2710" fmla="*/ 2258127 h 6858000"/>
            <a:gd name="connsiteX2711" fmla="*/ 7570487 w 12192000"/>
            <a:gd name="connsiteY2711" fmla="*/ 2267792 h 6858000"/>
            <a:gd name="connsiteX2712" fmla="*/ 7555047 w 12192000"/>
            <a:gd name="connsiteY2712" fmla="*/ 2258188 h 6858000"/>
            <a:gd name="connsiteX2713" fmla="*/ 7553535 w 12192000"/>
            <a:gd name="connsiteY2713" fmla="*/ 2258240 h 6858000"/>
            <a:gd name="connsiteX2714" fmla="*/ 7537862 w 12192000"/>
            <a:gd name="connsiteY2714" fmla="*/ 2271697 h 6858000"/>
            <a:gd name="connsiteX2715" fmla="*/ 7570487 w 12192000"/>
            <a:gd name="connsiteY2715" fmla="*/ 2318227 h 6858000"/>
            <a:gd name="connsiteX2716" fmla="*/ 7603083 w 12192000"/>
            <a:gd name="connsiteY2716" fmla="*/ 2270936 h 6858000"/>
            <a:gd name="connsiteX2717" fmla="*/ 7603083 w 12192000"/>
            <a:gd name="connsiteY2717" fmla="*/ 2270933 h 6858000"/>
            <a:gd name="connsiteX2718" fmla="*/ 7587323 w 12192000"/>
            <a:gd name="connsiteY2718" fmla="*/ 2258240 h 6858000"/>
            <a:gd name="connsiteX2719" fmla="*/ 7585288 w 12192000"/>
            <a:gd name="connsiteY2719" fmla="*/ 2258127 h 6858000"/>
            <a:gd name="connsiteX2720" fmla="*/ 6981349 w 12192000"/>
            <a:gd name="connsiteY2720" fmla="*/ 2057114 h 6858000"/>
            <a:gd name="connsiteX2721" fmla="*/ 6966549 w 12192000"/>
            <a:gd name="connsiteY2721" fmla="*/ 2066779 h 6858000"/>
            <a:gd name="connsiteX2722" fmla="*/ 6951109 w 12192000"/>
            <a:gd name="connsiteY2722" fmla="*/ 2057175 h 6858000"/>
            <a:gd name="connsiteX2723" fmla="*/ 6949597 w 12192000"/>
            <a:gd name="connsiteY2723" fmla="*/ 2057227 h 6858000"/>
            <a:gd name="connsiteX2724" fmla="*/ 6933924 w 12192000"/>
            <a:gd name="connsiteY2724" fmla="*/ 2070684 h 6858000"/>
            <a:gd name="connsiteX2725" fmla="*/ 6966549 w 12192000"/>
            <a:gd name="connsiteY2725" fmla="*/ 2117214 h 6858000"/>
            <a:gd name="connsiteX2726" fmla="*/ 6999145 w 12192000"/>
            <a:gd name="connsiteY2726" fmla="*/ 2069923 h 6858000"/>
            <a:gd name="connsiteX2727" fmla="*/ 6999145 w 12192000"/>
            <a:gd name="connsiteY2727" fmla="*/ 2069920 h 6858000"/>
            <a:gd name="connsiteX2728" fmla="*/ 6983385 w 12192000"/>
            <a:gd name="connsiteY2728" fmla="*/ 2057227 h 6858000"/>
            <a:gd name="connsiteX2729" fmla="*/ 6981349 w 12192000"/>
            <a:gd name="connsiteY2729" fmla="*/ 2057114 h 6858000"/>
            <a:gd name="connsiteX2730" fmla="*/ 7037469 w 12192000"/>
            <a:gd name="connsiteY2730" fmla="*/ 2115793 h 6858000"/>
            <a:gd name="connsiteX2731" fmla="*/ 7022668 w 12192000"/>
            <a:gd name="connsiteY2731" fmla="*/ 2125458 h 6858000"/>
            <a:gd name="connsiteX2732" fmla="*/ 7007228 w 12192000"/>
            <a:gd name="connsiteY2732" fmla="*/ 2115854 h 6858000"/>
            <a:gd name="connsiteX2733" fmla="*/ 7005716 w 12192000"/>
            <a:gd name="connsiteY2733" fmla="*/ 2115906 h 6858000"/>
            <a:gd name="connsiteX2734" fmla="*/ 6990043 w 12192000"/>
            <a:gd name="connsiteY2734" fmla="*/ 2129363 h 6858000"/>
            <a:gd name="connsiteX2735" fmla="*/ 7022668 w 12192000"/>
            <a:gd name="connsiteY2735" fmla="*/ 2175893 h 6858000"/>
            <a:gd name="connsiteX2736" fmla="*/ 7055264 w 12192000"/>
            <a:gd name="connsiteY2736" fmla="*/ 2128602 h 6858000"/>
            <a:gd name="connsiteX2737" fmla="*/ 7055264 w 12192000"/>
            <a:gd name="connsiteY2737" fmla="*/ 2128599 h 6858000"/>
            <a:gd name="connsiteX2738" fmla="*/ 7039504 w 12192000"/>
            <a:gd name="connsiteY2738" fmla="*/ 2115906 h 6858000"/>
            <a:gd name="connsiteX2739" fmla="*/ 7037469 w 12192000"/>
            <a:gd name="connsiteY2739" fmla="*/ 2115793 h 6858000"/>
            <a:gd name="connsiteX2740" fmla="*/ 7117723 w 12192000"/>
            <a:gd name="connsiteY2740" fmla="*/ 2116868 h 6858000"/>
            <a:gd name="connsiteX2741" fmla="*/ 7102922 w 12192000"/>
            <a:gd name="connsiteY2741" fmla="*/ 2126533 h 6858000"/>
            <a:gd name="connsiteX2742" fmla="*/ 7087482 w 12192000"/>
            <a:gd name="connsiteY2742" fmla="*/ 2116929 h 6858000"/>
            <a:gd name="connsiteX2743" fmla="*/ 7085970 w 12192000"/>
            <a:gd name="connsiteY2743" fmla="*/ 2116981 h 6858000"/>
            <a:gd name="connsiteX2744" fmla="*/ 7070297 w 12192000"/>
            <a:gd name="connsiteY2744" fmla="*/ 2130438 h 6858000"/>
            <a:gd name="connsiteX2745" fmla="*/ 7102922 w 12192000"/>
            <a:gd name="connsiteY2745" fmla="*/ 2176968 h 6858000"/>
            <a:gd name="connsiteX2746" fmla="*/ 7135518 w 12192000"/>
            <a:gd name="connsiteY2746" fmla="*/ 2129677 h 6858000"/>
            <a:gd name="connsiteX2747" fmla="*/ 7135518 w 12192000"/>
            <a:gd name="connsiteY2747" fmla="*/ 2129674 h 6858000"/>
            <a:gd name="connsiteX2748" fmla="*/ 7119758 w 12192000"/>
            <a:gd name="connsiteY2748" fmla="*/ 2116981 h 6858000"/>
            <a:gd name="connsiteX2749" fmla="*/ 7117723 w 12192000"/>
            <a:gd name="connsiteY2749" fmla="*/ 2116868 h 6858000"/>
            <a:gd name="connsiteX2750" fmla="*/ 7246536 w 12192000"/>
            <a:gd name="connsiteY2750" fmla="*/ 2169964 h 6858000"/>
            <a:gd name="connsiteX2751" fmla="*/ 7231735 w 12192000"/>
            <a:gd name="connsiteY2751" fmla="*/ 2179629 h 6858000"/>
            <a:gd name="connsiteX2752" fmla="*/ 7216295 w 12192000"/>
            <a:gd name="connsiteY2752" fmla="*/ 2170025 h 6858000"/>
            <a:gd name="connsiteX2753" fmla="*/ 7214783 w 12192000"/>
            <a:gd name="connsiteY2753" fmla="*/ 2170075 h 6858000"/>
            <a:gd name="connsiteX2754" fmla="*/ 7199110 w 12192000"/>
            <a:gd name="connsiteY2754" fmla="*/ 2183534 h 6858000"/>
            <a:gd name="connsiteX2755" fmla="*/ 7231735 w 12192000"/>
            <a:gd name="connsiteY2755" fmla="*/ 2230064 h 6858000"/>
            <a:gd name="connsiteX2756" fmla="*/ 7264331 w 12192000"/>
            <a:gd name="connsiteY2756" fmla="*/ 2182773 h 6858000"/>
            <a:gd name="connsiteX2757" fmla="*/ 7264331 w 12192000"/>
            <a:gd name="connsiteY2757" fmla="*/ 2182770 h 6858000"/>
            <a:gd name="connsiteX2758" fmla="*/ 7248571 w 12192000"/>
            <a:gd name="connsiteY2758" fmla="*/ 2170077 h 6858000"/>
            <a:gd name="connsiteX2759" fmla="*/ 7246536 w 12192000"/>
            <a:gd name="connsiteY2759" fmla="*/ 2169964 h 6858000"/>
            <a:gd name="connsiteX2760" fmla="*/ 7362264 w 12192000"/>
            <a:gd name="connsiteY2760" fmla="*/ 2217738 h 6858000"/>
            <a:gd name="connsiteX2761" fmla="*/ 7347464 w 12192000"/>
            <a:gd name="connsiteY2761" fmla="*/ 2227403 h 6858000"/>
            <a:gd name="connsiteX2762" fmla="*/ 7332024 w 12192000"/>
            <a:gd name="connsiteY2762" fmla="*/ 2217799 h 6858000"/>
            <a:gd name="connsiteX2763" fmla="*/ 7330512 w 12192000"/>
            <a:gd name="connsiteY2763" fmla="*/ 2217851 h 6858000"/>
            <a:gd name="connsiteX2764" fmla="*/ 7314839 w 12192000"/>
            <a:gd name="connsiteY2764" fmla="*/ 2231308 h 6858000"/>
            <a:gd name="connsiteX2765" fmla="*/ 7347464 w 12192000"/>
            <a:gd name="connsiteY2765" fmla="*/ 2277838 h 6858000"/>
            <a:gd name="connsiteX2766" fmla="*/ 7380060 w 12192000"/>
            <a:gd name="connsiteY2766" fmla="*/ 2230547 h 6858000"/>
            <a:gd name="connsiteX2767" fmla="*/ 7380060 w 12192000"/>
            <a:gd name="connsiteY2767" fmla="*/ 2230544 h 6858000"/>
            <a:gd name="connsiteX2768" fmla="*/ 7364300 w 12192000"/>
            <a:gd name="connsiteY2768" fmla="*/ 2217851 h 6858000"/>
            <a:gd name="connsiteX2769" fmla="*/ 7362264 w 12192000"/>
            <a:gd name="connsiteY2769" fmla="*/ 2217738 h 6858000"/>
            <a:gd name="connsiteX2770" fmla="*/ 7470141 w 12192000"/>
            <a:gd name="connsiteY2770" fmla="*/ 2264349 h 6858000"/>
            <a:gd name="connsiteX2771" fmla="*/ 7455341 w 12192000"/>
            <a:gd name="connsiteY2771" fmla="*/ 2274014 h 6858000"/>
            <a:gd name="connsiteX2772" fmla="*/ 7439901 w 12192000"/>
            <a:gd name="connsiteY2772" fmla="*/ 2264410 h 6858000"/>
            <a:gd name="connsiteX2773" fmla="*/ 7438389 w 12192000"/>
            <a:gd name="connsiteY2773" fmla="*/ 2264462 h 6858000"/>
            <a:gd name="connsiteX2774" fmla="*/ 7422716 w 12192000"/>
            <a:gd name="connsiteY2774" fmla="*/ 2277919 h 6858000"/>
            <a:gd name="connsiteX2775" fmla="*/ 7455341 w 12192000"/>
            <a:gd name="connsiteY2775" fmla="*/ 2324449 h 6858000"/>
            <a:gd name="connsiteX2776" fmla="*/ 7487937 w 12192000"/>
            <a:gd name="connsiteY2776" fmla="*/ 2277158 h 6858000"/>
            <a:gd name="connsiteX2777" fmla="*/ 7487937 w 12192000"/>
            <a:gd name="connsiteY2777" fmla="*/ 2277155 h 6858000"/>
            <a:gd name="connsiteX2778" fmla="*/ 7472177 w 12192000"/>
            <a:gd name="connsiteY2778" fmla="*/ 2264462 h 6858000"/>
            <a:gd name="connsiteX2779" fmla="*/ 7470141 w 12192000"/>
            <a:gd name="connsiteY2779" fmla="*/ 2264349 h 6858000"/>
            <a:gd name="connsiteX2780" fmla="*/ 7529459 w 12192000"/>
            <a:gd name="connsiteY2780" fmla="*/ 2287204 h 6858000"/>
            <a:gd name="connsiteX2781" fmla="*/ 7514659 w 12192000"/>
            <a:gd name="connsiteY2781" fmla="*/ 2296869 h 6858000"/>
            <a:gd name="connsiteX2782" fmla="*/ 7499219 w 12192000"/>
            <a:gd name="connsiteY2782" fmla="*/ 2287265 h 6858000"/>
            <a:gd name="connsiteX2783" fmla="*/ 7497707 w 12192000"/>
            <a:gd name="connsiteY2783" fmla="*/ 2287317 h 6858000"/>
            <a:gd name="connsiteX2784" fmla="*/ 7482034 w 12192000"/>
            <a:gd name="connsiteY2784" fmla="*/ 2300774 h 6858000"/>
            <a:gd name="connsiteX2785" fmla="*/ 7514659 w 12192000"/>
            <a:gd name="connsiteY2785" fmla="*/ 2347304 h 6858000"/>
            <a:gd name="connsiteX2786" fmla="*/ 7547255 w 12192000"/>
            <a:gd name="connsiteY2786" fmla="*/ 2300013 h 6858000"/>
            <a:gd name="connsiteX2787" fmla="*/ 7547255 w 12192000"/>
            <a:gd name="connsiteY2787" fmla="*/ 2300010 h 6858000"/>
            <a:gd name="connsiteX2788" fmla="*/ 7531495 w 12192000"/>
            <a:gd name="connsiteY2788" fmla="*/ 2287317 h 6858000"/>
            <a:gd name="connsiteX2789" fmla="*/ 7529459 w 12192000"/>
            <a:gd name="connsiteY2789" fmla="*/ 2287204 h 6858000"/>
            <a:gd name="connsiteX2790" fmla="*/ 7619018 w 12192000"/>
            <a:gd name="connsiteY2790" fmla="*/ 2322301 h 6858000"/>
            <a:gd name="connsiteX2791" fmla="*/ 7604217 w 12192000"/>
            <a:gd name="connsiteY2791" fmla="*/ 2331966 h 6858000"/>
            <a:gd name="connsiteX2792" fmla="*/ 7588777 w 12192000"/>
            <a:gd name="connsiteY2792" fmla="*/ 2322362 h 6858000"/>
            <a:gd name="connsiteX2793" fmla="*/ 7587265 w 12192000"/>
            <a:gd name="connsiteY2793" fmla="*/ 2322414 h 6858000"/>
            <a:gd name="connsiteX2794" fmla="*/ 7571592 w 12192000"/>
            <a:gd name="connsiteY2794" fmla="*/ 2335871 h 6858000"/>
            <a:gd name="connsiteX2795" fmla="*/ 7604217 w 12192000"/>
            <a:gd name="connsiteY2795" fmla="*/ 2382401 h 6858000"/>
            <a:gd name="connsiteX2796" fmla="*/ 7636813 w 12192000"/>
            <a:gd name="connsiteY2796" fmla="*/ 2335110 h 6858000"/>
            <a:gd name="connsiteX2797" fmla="*/ 7636813 w 12192000"/>
            <a:gd name="connsiteY2797" fmla="*/ 2335107 h 6858000"/>
            <a:gd name="connsiteX2798" fmla="*/ 7621053 w 12192000"/>
            <a:gd name="connsiteY2798" fmla="*/ 2322414 h 6858000"/>
            <a:gd name="connsiteX2799" fmla="*/ 7619018 w 12192000"/>
            <a:gd name="connsiteY2799" fmla="*/ 2322301 h 6858000"/>
            <a:gd name="connsiteX2800" fmla="*/ 7683569 w 12192000"/>
            <a:gd name="connsiteY2800" fmla="*/ 2380426 h 6858000"/>
            <a:gd name="connsiteX2801" fmla="*/ 7668769 w 12192000"/>
            <a:gd name="connsiteY2801" fmla="*/ 2390091 h 6858000"/>
            <a:gd name="connsiteX2802" fmla="*/ 7653329 w 12192000"/>
            <a:gd name="connsiteY2802" fmla="*/ 2380487 h 6858000"/>
            <a:gd name="connsiteX2803" fmla="*/ 7651817 w 12192000"/>
            <a:gd name="connsiteY2803" fmla="*/ 2380539 h 6858000"/>
            <a:gd name="connsiteX2804" fmla="*/ 7636144 w 12192000"/>
            <a:gd name="connsiteY2804" fmla="*/ 2393997 h 6858000"/>
            <a:gd name="connsiteX2805" fmla="*/ 7668769 w 12192000"/>
            <a:gd name="connsiteY2805" fmla="*/ 2440526 h 6858000"/>
            <a:gd name="connsiteX2806" fmla="*/ 7701365 w 12192000"/>
            <a:gd name="connsiteY2806" fmla="*/ 2393235 h 6858000"/>
            <a:gd name="connsiteX2807" fmla="*/ 7701365 w 12192000"/>
            <a:gd name="connsiteY2807" fmla="*/ 2393232 h 6858000"/>
            <a:gd name="connsiteX2808" fmla="*/ 7685605 w 12192000"/>
            <a:gd name="connsiteY2808" fmla="*/ 2380539 h 6858000"/>
            <a:gd name="connsiteX2809" fmla="*/ 7683569 w 12192000"/>
            <a:gd name="connsiteY2809" fmla="*/ 2380426 h 6858000"/>
            <a:gd name="connsiteX2810" fmla="*/ 7733001 w 12192000"/>
            <a:gd name="connsiteY2810" fmla="*/ 2436807 h 6858000"/>
            <a:gd name="connsiteX2811" fmla="*/ 7718201 w 12192000"/>
            <a:gd name="connsiteY2811" fmla="*/ 2446472 h 6858000"/>
            <a:gd name="connsiteX2812" fmla="*/ 7702761 w 12192000"/>
            <a:gd name="connsiteY2812" fmla="*/ 2436868 h 6858000"/>
            <a:gd name="connsiteX2813" fmla="*/ 7701249 w 12192000"/>
            <a:gd name="connsiteY2813" fmla="*/ 2436920 h 6858000"/>
            <a:gd name="connsiteX2814" fmla="*/ 7685576 w 12192000"/>
            <a:gd name="connsiteY2814" fmla="*/ 2450377 h 6858000"/>
            <a:gd name="connsiteX2815" fmla="*/ 7718201 w 12192000"/>
            <a:gd name="connsiteY2815" fmla="*/ 2496907 h 6858000"/>
            <a:gd name="connsiteX2816" fmla="*/ 7750797 w 12192000"/>
            <a:gd name="connsiteY2816" fmla="*/ 2449616 h 6858000"/>
            <a:gd name="connsiteX2817" fmla="*/ 7750797 w 12192000"/>
            <a:gd name="connsiteY2817" fmla="*/ 2449613 h 6858000"/>
            <a:gd name="connsiteX2818" fmla="*/ 7735037 w 12192000"/>
            <a:gd name="connsiteY2818" fmla="*/ 2436920 h 6858000"/>
            <a:gd name="connsiteX2819" fmla="*/ 7733001 w 12192000"/>
            <a:gd name="connsiteY2819" fmla="*/ 2436807 h 6858000"/>
            <a:gd name="connsiteX2820" fmla="*/ 7784760 w 12192000"/>
            <a:gd name="connsiteY2820" fmla="*/ 2486501 h 6858000"/>
            <a:gd name="connsiteX2821" fmla="*/ 7769959 w 12192000"/>
            <a:gd name="connsiteY2821" fmla="*/ 2496166 h 6858000"/>
            <a:gd name="connsiteX2822" fmla="*/ 7754519 w 12192000"/>
            <a:gd name="connsiteY2822" fmla="*/ 2486562 h 6858000"/>
            <a:gd name="connsiteX2823" fmla="*/ 7753007 w 12192000"/>
            <a:gd name="connsiteY2823" fmla="*/ 2486614 h 6858000"/>
            <a:gd name="connsiteX2824" fmla="*/ 7737334 w 12192000"/>
            <a:gd name="connsiteY2824" fmla="*/ 2500071 h 6858000"/>
            <a:gd name="connsiteX2825" fmla="*/ 7769959 w 12192000"/>
            <a:gd name="connsiteY2825" fmla="*/ 2546601 h 6858000"/>
            <a:gd name="connsiteX2826" fmla="*/ 7802555 w 12192000"/>
            <a:gd name="connsiteY2826" fmla="*/ 2499310 h 6858000"/>
            <a:gd name="connsiteX2827" fmla="*/ 7802555 w 12192000"/>
            <a:gd name="connsiteY2827" fmla="*/ 2499307 h 6858000"/>
            <a:gd name="connsiteX2828" fmla="*/ 7786795 w 12192000"/>
            <a:gd name="connsiteY2828" fmla="*/ 2486614 h 6858000"/>
            <a:gd name="connsiteX2829" fmla="*/ 7784760 w 12192000"/>
            <a:gd name="connsiteY2829" fmla="*/ 2486501 h 6858000"/>
            <a:gd name="connsiteX2830" fmla="*/ 7836226 w 12192000"/>
            <a:gd name="connsiteY2830" fmla="*/ 2536136 h 6858000"/>
            <a:gd name="connsiteX2831" fmla="*/ 7821426 w 12192000"/>
            <a:gd name="connsiteY2831" fmla="*/ 2545801 h 6858000"/>
            <a:gd name="connsiteX2832" fmla="*/ 7805986 w 12192000"/>
            <a:gd name="connsiteY2832" fmla="*/ 2536197 h 6858000"/>
            <a:gd name="connsiteX2833" fmla="*/ 7804474 w 12192000"/>
            <a:gd name="connsiteY2833" fmla="*/ 2536249 h 6858000"/>
            <a:gd name="connsiteX2834" fmla="*/ 7788801 w 12192000"/>
            <a:gd name="connsiteY2834" fmla="*/ 2549706 h 6858000"/>
            <a:gd name="connsiteX2835" fmla="*/ 7821426 w 12192000"/>
            <a:gd name="connsiteY2835" fmla="*/ 2596236 h 6858000"/>
            <a:gd name="connsiteX2836" fmla="*/ 7854022 w 12192000"/>
            <a:gd name="connsiteY2836" fmla="*/ 2548945 h 6858000"/>
            <a:gd name="connsiteX2837" fmla="*/ 7854022 w 12192000"/>
            <a:gd name="connsiteY2837" fmla="*/ 2548942 h 6858000"/>
            <a:gd name="connsiteX2838" fmla="*/ 7838262 w 12192000"/>
            <a:gd name="connsiteY2838" fmla="*/ 2536249 h 6858000"/>
            <a:gd name="connsiteX2839" fmla="*/ 7836226 w 12192000"/>
            <a:gd name="connsiteY2839" fmla="*/ 2536136 h 6858000"/>
            <a:gd name="connsiteX2840" fmla="*/ 7879261 w 12192000"/>
            <a:gd name="connsiteY2840" fmla="*/ 2585597 h 6858000"/>
            <a:gd name="connsiteX2841" fmla="*/ 7864460 w 12192000"/>
            <a:gd name="connsiteY2841" fmla="*/ 2595262 h 6858000"/>
            <a:gd name="connsiteX2842" fmla="*/ 7849020 w 12192000"/>
            <a:gd name="connsiteY2842" fmla="*/ 2585658 h 6858000"/>
            <a:gd name="connsiteX2843" fmla="*/ 7847508 w 12192000"/>
            <a:gd name="connsiteY2843" fmla="*/ 2585710 h 6858000"/>
            <a:gd name="connsiteX2844" fmla="*/ 7831835 w 12192000"/>
            <a:gd name="connsiteY2844" fmla="*/ 2599167 h 6858000"/>
            <a:gd name="connsiteX2845" fmla="*/ 7864460 w 12192000"/>
            <a:gd name="connsiteY2845" fmla="*/ 2645697 h 6858000"/>
            <a:gd name="connsiteX2846" fmla="*/ 7897056 w 12192000"/>
            <a:gd name="connsiteY2846" fmla="*/ 2598406 h 6858000"/>
            <a:gd name="connsiteX2847" fmla="*/ 7897056 w 12192000"/>
            <a:gd name="connsiteY2847" fmla="*/ 2598403 h 6858000"/>
            <a:gd name="connsiteX2848" fmla="*/ 7881296 w 12192000"/>
            <a:gd name="connsiteY2848" fmla="*/ 2585710 h 6858000"/>
            <a:gd name="connsiteX2849" fmla="*/ 7879261 w 12192000"/>
            <a:gd name="connsiteY2849" fmla="*/ 2585597 h 6858000"/>
            <a:gd name="connsiteX2850" fmla="*/ 7951082 w 12192000"/>
            <a:gd name="connsiteY2850" fmla="*/ 2585597 h 6858000"/>
            <a:gd name="connsiteX2851" fmla="*/ 7936282 w 12192000"/>
            <a:gd name="connsiteY2851" fmla="*/ 2595262 h 6858000"/>
            <a:gd name="connsiteX2852" fmla="*/ 7920842 w 12192000"/>
            <a:gd name="connsiteY2852" fmla="*/ 2585658 h 6858000"/>
            <a:gd name="connsiteX2853" fmla="*/ 7919330 w 12192000"/>
            <a:gd name="connsiteY2853" fmla="*/ 2585710 h 6858000"/>
            <a:gd name="connsiteX2854" fmla="*/ 7903657 w 12192000"/>
            <a:gd name="connsiteY2854" fmla="*/ 2599167 h 6858000"/>
            <a:gd name="connsiteX2855" fmla="*/ 7936282 w 12192000"/>
            <a:gd name="connsiteY2855" fmla="*/ 2645697 h 6858000"/>
            <a:gd name="connsiteX2856" fmla="*/ 7968878 w 12192000"/>
            <a:gd name="connsiteY2856" fmla="*/ 2598406 h 6858000"/>
            <a:gd name="connsiteX2857" fmla="*/ 7968878 w 12192000"/>
            <a:gd name="connsiteY2857" fmla="*/ 2598403 h 6858000"/>
            <a:gd name="connsiteX2858" fmla="*/ 7953118 w 12192000"/>
            <a:gd name="connsiteY2858" fmla="*/ 2585710 h 6858000"/>
            <a:gd name="connsiteX2859" fmla="*/ 7951082 w 12192000"/>
            <a:gd name="connsiteY2859" fmla="*/ 2585597 h 6858000"/>
            <a:gd name="connsiteX2860" fmla="*/ 8011273 w 12192000"/>
            <a:gd name="connsiteY2860" fmla="*/ 2642792 h 6858000"/>
            <a:gd name="connsiteX2861" fmla="*/ 7996472 w 12192000"/>
            <a:gd name="connsiteY2861" fmla="*/ 2652457 h 6858000"/>
            <a:gd name="connsiteX2862" fmla="*/ 7981032 w 12192000"/>
            <a:gd name="connsiteY2862" fmla="*/ 2642853 h 6858000"/>
            <a:gd name="connsiteX2863" fmla="*/ 7979520 w 12192000"/>
            <a:gd name="connsiteY2863" fmla="*/ 2642905 h 6858000"/>
            <a:gd name="connsiteX2864" fmla="*/ 7963847 w 12192000"/>
            <a:gd name="connsiteY2864" fmla="*/ 2656362 h 6858000"/>
            <a:gd name="connsiteX2865" fmla="*/ 7996472 w 12192000"/>
            <a:gd name="connsiteY2865" fmla="*/ 2702892 h 6858000"/>
            <a:gd name="connsiteX2866" fmla="*/ 8029068 w 12192000"/>
            <a:gd name="connsiteY2866" fmla="*/ 2655601 h 6858000"/>
            <a:gd name="connsiteX2867" fmla="*/ 8029068 w 12192000"/>
            <a:gd name="connsiteY2867" fmla="*/ 2655598 h 6858000"/>
            <a:gd name="connsiteX2868" fmla="*/ 8013308 w 12192000"/>
            <a:gd name="connsiteY2868" fmla="*/ 2642905 h 6858000"/>
            <a:gd name="connsiteX2869" fmla="*/ 8011273 w 12192000"/>
            <a:gd name="connsiteY2869" fmla="*/ 2642792 h 6858000"/>
            <a:gd name="connsiteX2870" fmla="*/ 8064194 w 12192000"/>
            <a:gd name="connsiteY2870" fmla="*/ 2691322 h 6858000"/>
            <a:gd name="connsiteX2871" fmla="*/ 8049393 w 12192000"/>
            <a:gd name="connsiteY2871" fmla="*/ 2700984 h 6858000"/>
            <a:gd name="connsiteX2872" fmla="*/ 8033953 w 12192000"/>
            <a:gd name="connsiteY2872" fmla="*/ 2691383 h 6858000"/>
            <a:gd name="connsiteX2873" fmla="*/ 8032441 w 12192000"/>
            <a:gd name="connsiteY2873" fmla="*/ 2691435 h 6858000"/>
            <a:gd name="connsiteX2874" fmla="*/ 8016768 w 12192000"/>
            <a:gd name="connsiteY2874" fmla="*/ 2704892 h 6858000"/>
            <a:gd name="connsiteX2875" fmla="*/ 8049393 w 12192000"/>
            <a:gd name="connsiteY2875" fmla="*/ 2751422 h 6858000"/>
            <a:gd name="connsiteX2876" fmla="*/ 8081989 w 12192000"/>
            <a:gd name="connsiteY2876" fmla="*/ 2704131 h 6858000"/>
            <a:gd name="connsiteX2877" fmla="*/ 8081989 w 12192000"/>
            <a:gd name="connsiteY2877" fmla="*/ 2704128 h 6858000"/>
            <a:gd name="connsiteX2878" fmla="*/ 8066229 w 12192000"/>
            <a:gd name="connsiteY2878" fmla="*/ 2691435 h 6858000"/>
            <a:gd name="connsiteX2879" fmla="*/ 8064194 w 12192000"/>
            <a:gd name="connsiteY2879" fmla="*/ 2691322 h 6858000"/>
            <a:gd name="connsiteX2880" fmla="*/ 8193298 w 12192000"/>
            <a:gd name="connsiteY2880" fmla="*/ 2721650 h 6858000"/>
            <a:gd name="connsiteX2881" fmla="*/ 8178497 w 12192000"/>
            <a:gd name="connsiteY2881" fmla="*/ 2731315 h 6858000"/>
            <a:gd name="connsiteX2882" fmla="*/ 8163057 w 12192000"/>
            <a:gd name="connsiteY2882" fmla="*/ 2721711 h 6858000"/>
            <a:gd name="connsiteX2883" fmla="*/ 8161545 w 12192000"/>
            <a:gd name="connsiteY2883" fmla="*/ 2721763 h 6858000"/>
            <a:gd name="connsiteX2884" fmla="*/ 8145872 w 12192000"/>
            <a:gd name="connsiteY2884" fmla="*/ 2735221 h 6858000"/>
            <a:gd name="connsiteX2885" fmla="*/ 8178497 w 12192000"/>
            <a:gd name="connsiteY2885" fmla="*/ 2781750 h 6858000"/>
            <a:gd name="connsiteX2886" fmla="*/ 8211093 w 12192000"/>
            <a:gd name="connsiteY2886" fmla="*/ 2734459 h 6858000"/>
            <a:gd name="connsiteX2887" fmla="*/ 8211093 w 12192000"/>
            <a:gd name="connsiteY2887" fmla="*/ 2734456 h 6858000"/>
            <a:gd name="connsiteX2888" fmla="*/ 8195333 w 12192000"/>
            <a:gd name="connsiteY2888" fmla="*/ 2721763 h 6858000"/>
            <a:gd name="connsiteX2889" fmla="*/ 8193298 w 12192000"/>
            <a:gd name="connsiteY2889" fmla="*/ 2721650 h 6858000"/>
            <a:gd name="connsiteX2890" fmla="*/ 8120604 w 12192000"/>
            <a:gd name="connsiteY2890" fmla="*/ 2735491 h 6858000"/>
            <a:gd name="connsiteX2891" fmla="*/ 8105803 w 12192000"/>
            <a:gd name="connsiteY2891" fmla="*/ 2745156 h 6858000"/>
            <a:gd name="connsiteX2892" fmla="*/ 8090363 w 12192000"/>
            <a:gd name="connsiteY2892" fmla="*/ 2735552 h 6858000"/>
            <a:gd name="connsiteX2893" fmla="*/ 8088851 w 12192000"/>
            <a:gd name="connsiteY2893" fmla="*/ 2735604 h 6858000"/>
            <a:gd name="connsiteX2894" fmla="*/ 8073178 w 12192000"/>
            <a:gd name="connsiteY2894" fmla="*/ 2749061 h 6858000"/>
            <a:gd name="connsiteX2895" fmla="*/ 8105803 w 12192000"/>
            <a:gd name="connsiteY2895" fmla="*/ 2795591 h 6858000"/>
            <a:gd name="connsiteX2896" fmla="*/ 8138399 w 12192000"/>
            <a:gd name="connsiteY2896" fmla="*/ 2748297 h 6858000"/>
            <a:gd name="connsiteX2897" fmla="*/ 8122639 w 12192000"/>
            <a:gd name="connsiteY2897" fmla="*/ 2735604 h 6858000"/>
            <a:gd name="connsiteX2898" fmla="*/ 8120604 w 12192000"/>
            <a:gd name="connsiteY2898" fmla="*/ 2735491 h 6858000"/>
            <a:gd name="connsiteX2899" fmla="*/ 8173233 w 12192000"/>
            <a:gd name="connsiteY2899" fmla="*/ 2785737 h 6858000"/>
            <a:gd name="connsiteX2900" fmla="*/ 8158433 w 12192000"/>
            <a:gd name="connsiteY2900" fmla="*/ 2795399 h 6858000"/>
            <a:gd name="connsiteX2901" fmla="*/ 8142993 w 12192000"/>
            <a:gd name="connsiteY2901" fmla="*/ 2785798 h 6858000"/>
            <a:gd name="connsiteX2902" fmla="*/ 8141481 w 12192000"/>
            <a:gd name="connsiteY2902" fmla="*/ 2785850 h 6858000"/>
            <a:gd name="connsiteX2903" fmla="*/ 8125808 w 12192000"/>
            <a:gd name="connsiteY2903" fmla="*/ 2799307 h 6858000"/>
            <a:gd name="connsiteX2904" fmla="*/ 8158433 w 12192000"/>
            <a:gd name="connsiteY2904" fmla="*/ 2845837 h 6858000"/>
            <a:gd name="connsiteX2905" fmla="*/ 8191029 w 12192000"/>
            <a:gd name="connsiteY2905" fmla="*/ 2798546 h 6858000"/>
            <a:gd name="connsiteX2906" fmla="*/ 8191029 w 12192000"/>
            <a:gd name="connsiteY2906" fmla="*/ 2798543 h 6858000"/>
            <a:gd name="connsiteX2907" fmla="*/ 8175269 w 12192000"/>
            <a:gd name="connsiteY2907" fmla="*/ 2785850 h 6858000"/>
            <a:gd name="connsiteX2908" fmla="*/ 8173233 w 12192000"/>
            <a:gd name="connsiteY2908" fmla="*/ 2785737 h 6858000"/>
            <a:gd name="connsiteX2909" fmla="*/ 8248835 w 12192000"/>
            <a:gd name="connsiteY2909" fmla="*/ 2791174 h 6858000"/>
            <a:gd name="connsiteX2910" fmla="*/ 8234035 w 12192000"/>
            <a:gd name="connsiteY2910" fmla="*/ 2800839 h 6858000"/>
            <a:gd name="connsiteX2911" fmla="*/ 8218595 w 12192000"/>
            <a:gd name="connsiteY2911" fmla="*/ 2791235 h 6858000"/>
            <a:gd name="connsiteX2912" fmla="*/ 8217083 w 12192000"/>
            <a:gd name="connsiteY2912" fmla="*/ 2791287 h 6858000"/>
            <a:gd name="connsiteX2913" fmla="*/ 8201410 w 12192000"/>
            <a:gd name="connsiteY2913" fmla="*/ 2804744 h 6858000"/>
            <a:gd name="connsiteX2914" fmla="*/ 8234035 w 12192000"/>
            <a:gd name="connsiteY2914" fmla="*/ 2851274 h 6858000"/>
            <a:gd name="connsiteX2915" fmla="*/ 8266631 w 12192000"/>
            <a:gd name="connsiteY2915" fmla="*/ 2803983 h 6858000"/>
            <a:gd name="connsiteX2916" fmla="*/ 8266631 w 12192000"/>
            <a:gd name="connsiteY2916" fmla="*/ 2803980 h 6858000"/>
            <a:gd name="connsiteX2917" fmla="*/ 8250871 w 12192000"/>
            <a:gd name="connsiteY2917" fmla="*/ 2791287 h 6858000"/>
            <a:gd name="connsiteX2918" fmla="*/ 8248835 w 12192000"/>
            <a:gd name="connsiteY2918" fmla="*/ 2791174 h 6858000"/>
            <a:gd name="connsiteX2919" fmla="*/ 6366071 w 12192000"/>
            <a:gd name="connsiteY2919" fmla="*/ 1939554 h 6858000"/>
            <a:gd name="connsiteX2920" fmla="*/ 6351270 w 12192000"/>
            <a:gd name="connsiteY2920" fmla="*/ 1949219 h 6858000"/>
            <a:gd name="connsiteX2921" fmla="*/ 6335830 w 12192000"/>
            <a:gd name="connsiteY2921" fmla="*/ 1939615 h 6858000"/>
            <a:gd name="connsiteX2922" fmla="*/ 6334318 w 12192000"/>
            <a:gd name="connsiteY2922" fmla="*/ 1939667 h 6858000"/>
            <a:gd name="connsiteX2923" fmla="*/ 6318645 w 12192000"/>
            <a:gd name="connsiteY2923" fmla="*/ 1953124 h 6858000"/>
            <a:gd name="connsiteX2924" fmla="*/ 6351270 w 12192000"/>
            <a:gd name="connsiteY2924" fmla="*/ 1999654 h 6858000"/>
            <a:gd name="connsiteX2925" fmla="*/ 6383866 w 12192000"/>
            <a:gd name="connsiteY2925" fmla="*/ 1952363 h 6858000"/>
            <a:gd name="connsiteX2926" fmla="*/ 6383866 w 12192000"/>
            <a:gd name="connsiteY2926" fmla="*/ 1952360 h 6858000"/>
            <a:gd name="connsiteX2927" fmla="*/ 6368106 w 12192000"/>
            <a:gd name="connsiteY2927" fmla="*/ 1939667 h 6858000"/>
            <a:gd name="connsiteX2928" fmla="*/ 6366071 w 12192000"/>
            <a:gd name="connsiteY2928" fmla="*/ 1939554 h 6858000"/>
            <a:gd name="connsiteX2929" fmla="*/ 6288725 w 12192000"/>
            <a:gd name="connsiteY2929" fmla="*/ 1939729 h 6858000"/>
            <a:gd name="connsiteX2930" fmla="*/ 6273924 w 12192000"/>
            <a:gd name="connsiteY2930" fmla="*/ 1949394 h 6858000"/>
            <a:gd name="connsiteX2931" fmla="*/ 6258484 w 12192000"/>
            <a:gd name="connsiteY2931" fmla="*/ 1939790 h 6858000"/>
            <a:gd name="connsiteX2932" fmla="*/ 6256972 w 12192000"/>
            <a:gd name="connsiteY2932" fmla="*/ 1939842 h 6858000"/>
            <a:gd name="connsiteX2933" fmla="*/ 6241299 w 12192000"/>
            <a:gd name="connsiteY2933" fmla="*/ 1953299 h 6858000"/>
            <a:gd name="connsiteX2934" fmla="*/ 6249052 w 12192000"/>
            <a:gd name="connsiteY2934" fmla="*/ 1976596 h 6858000"/>
            <a:gd name="connsiteX2935" fmla="*/ 6269223 w 12192000"/>
            <a:gd name="connsiteY2935" fmla="*/ 1995437 h 6858000"/>
            <a:gd name="connsiteX2936" fmla="*/ 6268952 w 12192000"/>
            <a:gd name="connsiteY2936" fmla="*/ 1995269 h 6858000"/>
            <a:gd name="connsiteX2937" fmla="*/ 6267440 w 12192000"/>
            <a:gd name="connsiteY2937" fmla="*/ 1995321 h 6858000"/>
            <a:gd name="connsiteX2938" fmla="*/ 6251767 w 12192000"/>
            <a:gd name="connsiteY2938" fmla="*/ 2008778 h 6858000"/>
            <a:gd name="connsiteX2939" fmla="*/ 6284392 w 12192000"/>
            <a:gd name="connsiteY2939" fmla="*/ 2055308 h 6858000"/>
            <a:gd name="connsiteX2940" fmla="*/ 6316988 w 12192000"/>
            <a:gd name="connsiteY2940" fmla="*/ 2008017 h 6858000"/>
            <a:gd name="connsiteX2941" fmla="*/ 6316988 w 12192000"/>
            <a:gd name="connsiteY2941" fmla="*/ 2008014 h 6858000"/>
            <a:gd name="connsiteX2942" fmla="*/ 6301228 w 12192000"/>
            <a:gd name="connsiteY2942" fmla="*/ 1995321 h 6858000"/>
            <a:gd name="connsiteX2943" fmla="*/ 6299193 w 12192000"/>
            <a:gd name="connsiteY2943" fmla="*/ 1995208 h 6858000"/>
            <a:gd name="connsiteX2944" fmla="*/ 6284392 w 12192000"/>
            <a:gd name="connsiteY2944" fmla="*/ 2004873 h 6858000"/>
            <a:gd name="connsiteX2945" fmla="*/ 6274865 w 12192000"/>
            <a:gd name="connsiteY2945" fmla="*/ 1998947 h 6858000"/>
            <a:gd name="connsiteX2946" fmla="*/ 6299316 w 12192000"/>
            <a:gd name="connsiteY2946" fmla="*/ 1976035 h 6858000"/>
            <a:gd name="connsiteX2947" fmla="*/ 6306520 w 12192000"/>
            <a:gd name="connsiteY2947" fmla="*/ 1952538 h 6858000"/>
            <a:gd name="connsiteX2948" fmla="*/ 6306520 w 12192000"/>
            <a:gd name="connsiteY2948" fmla="*/ 1952535 h 6858000"/>
            <a:gd name="connsiteX2949" fmla="*/ 6290760 w 12192000"/>
            <a:gd name="connsiteY2949" fmla="*/ 1939842 h 6858000"/>
            <a:gd name="connsiteX2950" fmla="*/ 6288725 w 12192000"/>
            <a:gd name="connsiteY2950" fmla="*/ 1939729 h 6858000"/>
            <a:gd name="connsiteX2951" fmla="*/ 6452140 w 12192000"/>
            <a:gd name="connsiteY2951" fmla="*/ 2005298 h 6858000"/>
            <a:gd name="connsiteX2952" fmla="*/ 6437340 w 12192000"/>
            <a:gd name="connsiteY2952" fmla="*/ 2014963 h 6858000"/>
            <a:gd name="connsiteX2953" fmla="*/ 6421900 w 12192000"/>
            <a:gd name="connsiteY2953" fmla="*/ 2005359 h 6858000"/>
            <a:gd name="connsiteX2954" fmla="*/ 6420388 w 12192000"/>
            <a:gd name="connsiteY2954" fmla="*/ 2005411 h 6858000"/>
            <a:gd name="connsiteX2955" fmla="*/ 6404715 w 12192000"/>
            <a:gd name="connsiteY2955" fmla="*/ 2018868 h 6858000"/>
            <a:gd name="connsiteX2956" fmla="*/ 6437340 w 12192000"/>
            <a:gd name="connsiteY2956" fmla="*/ 2065398 h 6858000"/>
            <a:gd name="connsiteX2957" fmla="*/ 6469936 w 12192000"/>
            <a:gd name="connsiteY2957" fmla="*/ 2018107 h 6858000"/>
            <a:gd name="connsiteX2958" fmla="*/ 6469936 w 12192000"/>
            <a:gd name="connsiteY2958" fmla="*/ 2018104 h 6858000"/>
            <a:gd name="connsiteX2959" fmla="*/ 6454176 w 12192000"/>
            <a:gd name="connsiteY2959" fmla="*/ 2005411 h 6858000"/>
            <a:gd name="connsiteX2960" fmla="*/ 6452140 w 12192000"/>
            <a:gd name="connsiteY2960" fmla="*/ 2005298 h 6858000"/>
            <a:gd name="connsiteX2961" fmla="*/ 6774609 w 12192000"/>
            <a:gd name="connsiteY2961" fmla="*/ 2017133 h 6858000"/>
            <a:gd name="connsiteX2962" fmla="*/ 6759808 w 12192000"/>
            <a:gd name="connsiteY2962" fmla="*/ 2026798 h 6858000"/>
            <a:gd name="connsiteX2963" fmla="*/ 6744368 w 12192000"/>
            <a:gd name="connsiteY2963" fmla="*/ 2017194 h 6858000"/>
            <a:gd name="connsiteX2964" fmla="*/ 6742856 w 12192000"/>
            <a:gd name="connsiteY2964" fmla="*/ 2017243 h 6858000"/>
            <a:gd name="connsiteX2965" fmla="*/ 6727183 w 12192000"/>
            <a:gd name="connsiteY2965" fmla="*/ 2030703 h 6858000"/>
            <a:gd name="connsiteX2966" fmla="*/ 6759808 w 12192000"/>
            <a:gd name="connsiteY2966" fmla="*/ 2077233 h 6858000"/>
            <a:gd name="connsiteX2967" fmla="*/ 6792404 w 12192000"/>
            <a:gd name="connsiteY2967" fmla="*/ 2029942 h 6858000"/>
            <a:gd name="connsiteX2968" fmla="*/ 6792404 w 12192000"/>
            <a:gd name="connsiteY2968" fmla="*/ 2029939 h 6858000"/>
            <a:gd name="connsiteX2969" fmla="*/ 6776644 w 12192000"/>
            <a:gd name="connsiteY2969" fmla="*/ 2017246 h 6858000"/>
            <a:gd name="connsiteX2970" fmla="*/ 6774609 w 12192000"/>
            <a:gd name="connsiteY2970" fmla="*/ 2017133 h 6858000"/>
            <a:gd name="connsiteX2971" fmla="*/ 6838870 w 12192000"/>
            <a:gd name="connsiteY2971" fmla="*/ 2067233 h 6858000"/>
            <a:gd name="connsiteX2972" fmla="*/ 6824070 w 12192000"/>
            <a:gd name="connsiteY2972" fmla="*/ 2076898 h 6858000"/>
            <a:gd name="connsiteX2973" fmla="*/ 6808630 w 12192000"/>
            <a:gd name="connsiteY2973" fmla="*/ 2067294 h 6858000"/>
            <a:gd name="connsiteX2974" fmla="*/ 6807118 w 12192000"/>
            <a:gd name="connsiteY2974" fmla="*/ 2067346 h 6858000"/>
            <a:gd name="connsiteX2975" fmla="*/ 6791445 w 12192000"/>
            <a:gd name="connsiteY2975" fmla="*/ 2080803 h 6858000"/>
            <a:gd name="connsiteX2976" fmla="*/ 6824070 w 12192000"/>
            <a:gd name="connsiteY2976" fmla="*/ 2127333 h 6858000"/>
            <a:gd name="connsiteX2977" fmla="*/ 6856666 w 12192000"/>
            <a:gd name="connsiteY2977" fmla="*/ 2080042 h 6858000"/>
            <a:gd name="connsiteX2978" fmla="*/ 6856666 w 12192000"/>
            <a:gd name="connsiteY2978" fmla="*/ 2080039 h 6858000"/>
            <a:gd name="connsiteX2979" fmla="*/ 6840906 w 12192000"/>
            <a:gd name="connsiteY2979" fmla="*/ 2067346 h 6858000"/>
            <a:gd name="connsiteX2980" fmla="*/ 6838870 w 12192000"/>
            <a:gd name="connsiteY2980" fmla="*/ 2067233 h 6858000"/>
            <a:gd name="connsiteX2981" fmla="*/ 6906912 w 12192000"/>
            <a:gd name="connsiteY2981" fmla="*/ 2104947 h 6858000"/>
            <a:gd name="connsiteX2982" fmla="*/ 6892111 w 12192000"/>
            <a:gd name="connsiteY2982" fmla="*/ 2114612 h 6858000"/>
            <a:gd name="connsiteX2983" fmla="*/ 6876671 w 12192000"/>
            <a:gd name="connsiteY2983" fmla="*/ 2105008 h 6858000"/>
            <a:gd name="connsiteX2984" fmla="*/ 6875159 w 12192000"/>
            <a:gd name="connsiteY2984" fmla="*/ 2105060 h 6858000"/>
            <a:gd name="connsiteX2985" fmla="*/ 6859486 w 12192000"/>
            <a:gd name="connsiteY2985" fmla="*/ 2118517 h 6858000"/>
            <a:gd name="connsiteX2986" fmla="*/ 6892111 w 12192000"/>
            <a:gd name="connsiteY2986" fmla="*/ 2165047 h 6858000"/>
            <a:gd name="connsiteX2987" fmla="*/ 6924707 w 12192000"/>
            <a:gd name="connsiteY2987" fmla="*/ 2117756 h 6858000"/>
            <a:gd name="connsiteX2988" fmla="*/ 6924707 w 12192000"/>
            <a:gd name="connsiteY2988" fmla="*/ 2117753 h 6858000"/>
            <a:gd name="connsiteX2989" fmla="*/ 6908947 w 12192000"/>
            <a:gd name="connsiteY2989" fmla="*/ 2105060 h 6858000"/>
            <a:gd name="connsiteX2990" fmla="*/ 6906912 w 12192000"/>
            <a:gd name="connsiteY2990" fmla="*/ 2104947 h 6858000"/>
            <a:gd name="connsiteX2991" fmla="*/ 6970009 w 12192000"/>
            <a:gd name="connsiteY2991" fmla="*/ 2143009 h 6858000"/>
            <a:gd name="connsiteX2992" fmla="*/ 6955209 w 12192000"/>
            <a:gd name="connsiteY2992" fmla="*/ 2152674 h 6858000"/>
            <a:gd name="connsiteX2993" fmla="*/ 6939769 w 12192000"/>
            <a:gd name="connsiteY2993" fmla="*/ 2143070 h 6858000"/>
            <a:gd name="connsiteX2994" fmla="*/ 6938257 w 12192000"/>
            <a:gd name="connsiteY2994" fmla="*/ 2143122 h 6858000"/>
            <a:gd name="connsiteX2995" fmla="*/ 6922584 w 12192000"/>
            <a:gd name="connsiteY2995" fmla="*/ 2156579 h 6858000"/>
            <a:gd name="connsiteX2996" fmla="*/ 6955209 w 12192000"/>
            <a:gd name="connsiteY2996" fmla="*/ 2203109 h 6858000"/>
            <a:gd name="connsiteX2997" fmla="*/ 6987805 w 12192000"/>
            <a:gd name="connsiteY2997" fmla="*/ 2155818 h 6858000"/>
            <a:gd name="connsiteX2998" fmla="*/ 6987805 w 12192000"/>
            <a:gd name="connsiteY2998" fmla="*/ 2155815 h 6858000"/>
            <a:gd name="connsiteX2999" fmla="*/ 6972045 w 12192000"/>
            <a:gd name="connsiteY2999" fmla="*/ 2143122 h 6858000"/>
            <a:gd name="connsiteX3000" fmla="*/ 6970009 w 12192000"/>
            <a:gd name="connsiteY3000" fmla="*/ 2143009 h 6858000"/>
            <a:gd name="connsiteX3001" fmla="*/ 7172970 w 12192000"/>
            <a:gd name="connsiteY3001" fmla="*/ 2177902 h 6858000"/>
            <a:gd name="connsiteX3002" fmla="*/ 7158169 w 12192000"/>
            <a:gd name="connsiteY3002" fmla="*/ 2187567 h 6858000"/>
            <a:gd name="connsiteX3003" fmla="*/ 7142729 w 12192000"/>
            <a:gd name="connsiteY3003" fmla="*/ 2177963 h 6858000"/>
            <a:gd name="connsiteX3004" fmla="*/ 7141217 w 12192000"/>
            <a:gd name="connsiteY3004" fmla="*/ 2178015 h 6858000"/>
            <a:gd name="connsiteX3005" fmla="*/ 7125544 w 12192000"/>
            <a:gd name="connsiteY3005" fmla="*/ 2191472 h 6858000"/>
            <a:gd name="connsiteX3006" fmla="*/ 7158169 w 12192000"/>
            <a:gd name="connsiteY3006" fmla="*/ 2238002 h 6858000"/>
            <a:gd name="connsiteX3007" fmla="*/ 7190765 w 12192000"/>
            <a:gd name="connsiteY3007" fmla="*/ 2190711 h 6858000"/>
            <a:gd name="connsiteX3008" fmla="*/ 7190765 w 12192000"/>
            <a:gd name="connsiteY3008" fmla="*/ 2190708 h 6858000"/>
            <a:gd name="connsiteX3009" fmla="*/ 7175005 w 12192000"/>
            <a:gd name="connsiteY3009" fmla="*/ 2178015 h 6858000"/>
            <a:gd name="connsiteX3010" fmla="*/ 7172970 w 12192000"/>
            <a:gd name="connsiteY3010" fmla="*/ 2177902 h 6858000"/>
            <a:gd name="connsiteX3011" fmla="*/ 7096496 w 12192000"/>
            <a:gd name="connsiteY3011" fmla="*/ 2191452 h 6858000"/>
            <a:gd name="connsiteX3012" fmla="*/ 7081696 w 12192000"/>
            <a:gd name="connsiteY3012" fmla="*/ 2201117 h 6858000"/>
            <a:gd name="connsiteX3013" fmla="*/ 7066256 w 12192000"/>
            <a:gd name="connsiteY3013" fmla="*/ 2191513 h 6858000"/>
            <a:gd name="connsiteX3014" fmla="*/ 7064744 w 12192000"/>
            <a:gd name="connsiteY3014" fmla="*/ 2191565 h 6858000"/>
            <a:gd name="connsiteX3015" fmla="*/ 7049071 w 12192000"/>
            <a:gd name="connsiteY3015" fmla="*/ 2205022 h 6858000"/>
            <a:gd name="connsiteX3016" fmla="*/ 7081696 w 12192000"/>
            <a:gd name="connsiteY3016" fmla="*/ 2251552 h 6858000"/>
            <a:gd name="connsiteX3017" fmla="*/ 7114292 w 12192000"/>
            <a:gd name="connsiteY3017" fmla="*/ 2204261 h 6858000"/>
            <a:gd name="connsiteX3018" fmla="*/ 7114292 w 12192000"/>
            <a:gd name="connsiteY3018" fmla="*/ 2204258 h 6858000"/>
            <a:gd name="connsiteX3019" fmla="*/ 7098532 w 12192000"/>
            <a:gd name="connsiteY3019" fmla="*/ 2191565 h 6858000"/>
            <a:gd name="connsiteX3020" fmla="*/ 7096496 w 12192000"/>
            <a:gd name="connsiteY3020" fmla="*/ 2191452 h 6858000"/>
            <a:gd name="connsiteX3021" fmla="*/ 7287535 w 12192000"/>
            <a:gd name="connsiteY3021" fmla="*/ 2238557 h 6858000"/>
            <a:gd name="connsiteX3022" fmla="*/ 7272734 w 12192000"/>
            <a:gd name="connsiteY3022" fmla="*/ 2248222 h 6858000"/>
            <a:gd name="connsiteX3023" fmla="*/ 7257294 w 12192000"/>
            <a:gd name="connsiteY3023" fmla="*/ 2238618 h 6858000"/>
            <a:gd name="connsiteX3024" fmla="*/ 7255782 w 12192000"/>
            <a:gd name="connsiteY3024" fmla="*/ 2238670 h 6858000"/>
            <a:gd name="connsiteX3025" fmla="*/ 7240109 w 12192000"/>
            <a:gd name="connsiteY3025" fmla="*/ 2252127 h 6858000"/>
            <a:gd name="connsiteX3026" fmla="*/ 7272734 w 12192000"/>
            <a:gd name="connsiteY3026" fmla="*/ 2298657 h 6858000"/>
            <a:gd name="connsiteX3027" fmla="*/ 7305330 w 12192000"/>
            <a:gd name="connsiteY3027" fmla="*/ 2251366 h 6858000"/>
            <a:gd name="connsiteX3028" fmla="*/ 7305330 w 12192000"/>
            <a:gd name="connsiteY3028" fmla="*/ 2251363 h 6858000"/>
            <a:gd name="connsiteX3029" fmla="*/ 7289570 w 12192000"/>
            <a:gd name="connsiteY3029" fmla="*/ 2238670 h 6858000"/>
            <a:gd name="connsiteX3030" fmla="*/ 7287535 w 12192000"/>
            <a:gd name="connsiteY3030" fmla="*/ 2238557 h 6858000"/>
            <a:gd name="connsiteX3031" fmla="*/ 7403263 w 12192000"/>
            <a:gd name="connsiteY3031" fmla="*/ 2280458 h 6858000"/>
            <a:gd name="connsiteX3032" fmla="*/ 7388463 w 12192000"/>
            <a:gd name="connsiteY3032" fmla="*/ 2290123 h 6858000"/>
            <a:gd name="connsiteX3033" fmla="*/ 7373023 w 12192000"/>
            <a:gd name="connsiteY3033" fmla="*/ 2280519 h 6858000"/>
            <a:gd name="connsiteX3034" fmla="*/ 7371511 w 12192000"/>
            <a:gd name="connsiteY3034" fmla="*/ 2280571 h 6858000"/>
            <a:gd name="connsiteX3035" fmla="*/ 7355838 w 12192000"/>
            <a:gd name="connsiteY3035" fmla="*/ 2294028 h 6858000"/>
            <a:gd name="connsiteX3036" fmla="*/ 7388463 w 12192000"/>
            <a:gd name="connsiteY3036" fmla="*/ 2340558 h 6858000"/>
            <a:gd name="connsiteX3037" fmla="*/ 7421059 w 12192000"/>
            <a:gd name="connsiteY3037" fmla="*/ 2293267 h 6858000"/>
            <a:gd name="connsiteX3038" fmla="*/ 7421059 w 12192000"/>
            <a:gd name="connsiteY3038" fmla="*/ 2293264 h 6858000"/>
            <a:gd name="connsiteX3039" fmla="*/ 7405299 w 12192000"/>
            <a:gd name="connsiteY3039" fmla="*/ 2280571 h 6858000"/>
            <a:gd name="connsiteX3040" fmla="*/ 7403263 w 12192000"/>
            <a:gd name="connsiteY3040" fmla="*/ 2280458 h 6858000"/>
            <a:gd name="connsiteX3041" fmla="*/ 7027873 w 12192000"/>
            <a:gd name="connsiteY3041" fmla="*/ 2193284 h 6858000"/>
            <a:gd name="connsiteX3042" fmla="*/ 7013073 w 12192000"/>
            <a:gd name="connsiteY3042" fmla="*/ 2202949 h 6858000"/>
            <a:gd name="connsiteX3043" fmla="*/ 6997633 w 12192000"/>
            <a:gd name="connsiteY3043" fmla="*/ 2193345 h 6858000"/>
            <a:gd name="connsiteX3044" fmla="*/ 6996121 w 12192000"/>
            <a:gd name="connsiteY3044" fmla="*/ 2193397 h 6858000"/>
            <a:gd name="connsiteX3045" fmla="*/ 6980448 w 12192000"/>
            <a:gd name="connsiteY3045" fmla="*/ 2206854 h 6858000"/>
            <a:gd name="connsiteX3046" fmla="*/ 7013073 w 12192000"/>
            <a:gd name="connsiteY3046" fmla="*/ 2253384 h 6858000"/>
            <a:gd name="connsiteX3047" fmla="*/ 7045669 w 12192000"/>
            <a:gd name="connsiteY3047" fmla="*/ 2206093 h 6858000"/>
            <a:gd name="connsiteX3048" fmla="*/ 7045669 w 12192000"/>
            <a:gd name="connsiteY3048" fmla="*/ 2206090 h 6858000"/>
            <a:gd name="connsiteX3049" fmla="*/ 7029909 w 12192000"/>
            <a:gd name="connsiteY3049" fmla="*/ 2193397 h 6858000"/>
            <a:gd name="connsiteX3050" fmla="*/ 7027873 w 12192000"/>
            <a:gd name="connsiteY3050" fmla="*/ 2193284 h 6858000"/>
            <a:gd name="connsiteX3051" fmla="*/ 6525124 w 12192000"/>
            <a:gd name="connsiteY3051" fmla="*/ 2018645 h 6858000"/>
            <a:gd name="connsiteX3052" fmla="*/ 6510324 w 12192000"/>
            <a:gd name="connsiteY3052" fmla="*/ 2028310 h 6858000"/>
            <a:gd name="connsiteX3053" fmla="*/ 6494884 w 12192000"/>
            <a:gd name="connsiteY3053" fmla="*/ 2018706 h 6858000"/>
            <a:gd name="connsiteX3054" fmla="*/ 6493372 w 12192000"/>
            <a:gd name="connsiteY3054" fmla="*/ 2018758 h 6858000"/>
            <a:gd name="connsiteX3055" fmla="*/ 6477699 w 12192000"/>
            <a:gd name="connsiteY3055" fmla="*/ 2032215 h 6858000"/>
            <a:gd name="connsiteX3056" fmla="*/ 6510324 w 12192000"/>
            <a:gd name="connsiteY3056" fmla="*/ 2078745 h 6858000"/>
            <a:gd name="connsiteX3057" fmla="*/ 6542920 w 12192000"/>
            <a:gd name="connsiteY3057" fmla="*/ 2031454 h 6858000"/>
            <a:gd name="connsiteX3058" fmla="*/ 6542920 w 12192000"/>
            <a:gd name="connsiteY3058" fmla="*/ 2031451 h 6858000"/>
            <a:gd name="connsiteX3059" fmla="*/ 6527160 w 12192000"/>
            <a:gd name="connsiteY3059" fmla="*/ 2018758 h 6858000"/>
            <a:gd name="connsiteX3060" fmla="*/ 6525124 w 12192000"/>
            <a:gd name="connsiteY3060" fmla="*/ 2018645 h 6858000"/>
            <a:gd name="connsiteX3061" fmla="*/ 6589094 w 12192000"/>
            <a:gd name="connsiteY3061" fmla="*/ 2039813 h 6858000"/>
            <a:gd name="connsiteX3062" fmla="*/ 6574294 w 12192000"/>
            <a:gd name="connsiteY3062" fmla="*/ 2049478 h 6858000"/>
            <a:gd name="connsiteX3063" fmla="*/ 6558854 w 12192000"/>
            <a:gd name="connsiteY3063" fmla="*/ 2039874 h 6858000"/>
            <a:gd name="connsiteX3064" fmla="*/ 6557342 w 12192000"/>
            <a:gd name="connsiteY3064" fmla="*/ 2039926 h 6858000"/>
            <a:gd name="connsiteX3065" fmla="*/ 6541669 w 12192000"/>
            <a:gd name="connsiteY3065" fmla="*/ 2053383 h 6858000"/>
            <a:gd name="connsiteX3066" fmla="*/ 6574294 w 12192000"/>
            <a:gd name="connsiteY3066" fmla="*/ 2099913 h 6858000"/>
            <a:gd name="connsiteX3067" fmla="*/ 6606890 w 12192000"/>
            <a:gd name="connsiteY3067" fmla="*/ 2052622 h 6858000"/>
            <a:gd name="connsiteX3068" fmla="*/ 6606890 w 12192000"/>
            <a:gd name="connsiteY3068" fmla="*/ 2052619 h 6858000"/>
            <a:gd name="connsiteX3069" fmla="*/ 6591130 w 12192000"/>
            <a:gd name="connsiteY3069" fmla="*/ 2039926 h 6858000"/>
            <a:gd name="connsiteX3070" fmla="*/ 6589094 w 12192000"/>
            <a:gd name="connsiteY3070" fmla="*/ 2039813 h 6858000"/>
            <a:gd name="connsiteX3071" fmla="*/ 6693482 w 12192000"/>
            <a:gd name="connsiteY3071" fmla="*/ 2058859 h 6858000"/>
            <a:gd name="connsiteX3072" fmla="*/ 6678682 w 12192000"/>
            <a:gd name="connsiteY3072" fmla="*/ 2068524 h 6858000"/>
            <a:gd name="connsiteX3073" fmla="*/ 6663242 w 12192000"/>
            <a:gd name="connsiteY3073" fmla="*/ 2058920 h 6858000"/>
            <a:gd name="connsiteX3074" fmla="*/ 6661730 w 12192000"/>
            <a:gd name="connsiteY3074" fmla="*/ 2058972 h 6858000"/>
            <a:gd name="connsiteX3075" fmla="*/ 6646057 w 12192000"/>
            <a:gd name="connsiteY3075" fmla="*/ 2072429 h 6858000"/>
            <a:gd name="connsiteX3076" fmla="*/ 6678682 w 12192000"/>
            <a:gd name="connsiteY3076" fmla="*/ 2118959 h 6858000"/>
            <a:gd name="connsiteX3077" fmla="*/ 6711278 w 12192000"/>
            <a:gd name="connsiteY3077" fmla="*/ 2071668 h 6858000"/>
            <a:gd name="connsiteX3078" fmla="*/ 6711278 w 12192000"/>
            <a:gd name="connsiteY3078" fmla="*/ 2071665 h 6858000"/>
            <a:gd name="connsiteX3079" fmla="*/ 6695518 w 12192000"/>
            <a:gd name="connsiteY3079" fmla="*/ 2058972 h 6858000"/>
            <a:gd name="connsiteX3080" fmla="*/ 6693482 w 12192000"/>
            <a:gd name="connsiteY3080" fmla="*/ 2058859 h 6858000"/>
            <a:gd name="connsiteX3081" fmla="*/ 6769666 w 12192000"/>
            <a:gd name="connsiteY3081" fmla="*/ 2085436 h 6858000"/>
            <a:gd name="connsiteX3082" fmla="*/ 6754865 w 12192000"/>
            <a:gd name="connsiteY3082" fmla="*/ 2095101 h 6858000"/>
            <a:gd name="connsiteX3083" fmla="*/ 6739425 w 12192000"/>
            <a:gd name="connsiteY3083" fmla="*/ 2085497 h 6858000"/>
            <a:gd name="connsiteX3084" fmla="*/ 6737913 w 12192000"/>
            <a:gd name="connsiteY3084" fmla="*/ 2085549 h 6858000"/>
            <a:gd name="connsiteX3085" fmla="*/ 6722240 w 12192000"/>
            <a:gd name="connsiteY3085" fmla="*/ 2099006 h 6858000"/>
            <a:gd name="connsiteX3086" fmla="*/ 6754865 w 12192000"/>
            <a:gd name="connsiteY3086" fmla="*/ 2145536 h 6858000"/>
            <a:gd name="connsiteX3087" fmla="*/ 6787461 w 12192000"/>
            <a:gd name="connsiteY3087" fmla="*/ 2098245 h 6858000"/>
            <a:gd name="connsiteX3088" fmla="*/ 6787461 w 12192000"/>
            <a:gd name="connsiteY3088" fmla="*/ 2098242 h 6858000"/>
            <a:gd name="connsiteX3089" fmla="*/ 6771701 w 12192000"/>
            <a:gd name="connsiteY3089" fmla="*/ 2085549 h 6858000"/>
            <a:gd name="connsiteX3090" fmla="*/ 6769666 w 12192000"/>
            <a:gd name="connsiteY3090" fmla="*/ 2085436 h 6858000"/>
            <a:gd name="connsiteX3091" fmla="*/ 6828692 w 12192000"/>
            <a:gd name="connsiteY3091" fmla="*/ 2143067 h 6858000"/>
            <a:gd name="connsiteX3092" fmla="*/ 6813892 w 12192000"/>
            <a:gd name="connsiteY3092" fmla="*/ 2152732 h 6858000"/>
            <a:gd name="connsiteX3093" fmla="*/ 6798452 w 12192000"/>
            <a:gd name="connsiteY3093" fmla="*/ 2143128 h 6858000"/>
            <a:gd name="connsiteX3094" fmla="*/ 6796940 w 12192000"/>
            <a:gd name="connsiteY3094" fmla="*/ 2143180 h 6858000"/>
            <a:gd name="connsiteX3095" fmla="*/ 6781267 w 12192000"/>
            <a:gd name="connsiteY3095" fmla="*/ 2156637 h 6858000"/>
            <a:gd name="connsiteX3096" fmla="*/ 6813892 w 12192000"/>
            <a:gd name="connsiteY3096" fmla="*/ 2203167 h 6858000"/>
            <a:gd name="connsiteX3097" fmla="*/ 6846488 w 12192000"/>
            <a:gd name="connsiteY3097" fmla="*/ 2155876 h 6858000"/>
            <a:gd name="connsiteX3098" fmla="*/ 6846488 w 12192000"/>
            <a:gd name="connsiteY3098" fmla="*/ 2155873 h 6858000"/>
            <a:gd name="connsiteX3099" fmla="*/ 6830728 w 12192000"/>
            <a:gd name="connsiteY3099" fmla="*/ 2143180 h 6858000"/>
            <a:gd name="connsiteX3100" fmla="*/ 6828692 w 12192000"/>
            <a:gd name="connsiteY3100" fmla="*/ 2143067 h 6858000"/>
            <a:gd name="connsiteX3101" fmla="*/ 6901386 w 12192000"/>
            <a:gd name="connsiteY3101" fmla="*/ 2176506 h 6858000"/>
            <a:gd name="connsiteX3102" fmla="*/ 6886586 w 12192000"/>
            <a:gd name="connsiteY3102" fmla="*/ 2186171 h 6858000"/>
            <a:gd name="connsiteX3103" fmla="*/ 6871146 w 12192000"/>
            <a:gd name="connsiteY3103" fmla="*/ 2176567 h 6858000"/>
            <a:gd name="connsiteX3104" fmla="*/ 6869634 w 12192000"/>
            <a:gd name="connsiteY3104" fmla="*/ 2176619 h 6858000"/>
            <a:gd name="connsiteX3105" fmla="*/ 6853961 w 12192000"/>
            <a:gd name="connsiteY3105" fmla="*/ 2190076 h 6858000"/>
            <a:gd name="connsiteX3106" fmla="*/ 6886586 w 12192000"/>
            <a:gd name="connsiteY3106" fmla="*/ 2236606 h 6858000"/>
            <a:gd name="connsiteX3107" fmla="*/ 6919182 w 12192000"/>
            <a:gd name="connsiteY3107" fmla="*/ 2189315 h 6858000"/>
            <a:gd name="connsiteX3108" fmla="*/ 6919182 w 12192000"/>
            <a:gd name="connsiteY3108" fmla="*/ 2189312 h 6858000"/>
            <a:gd name="connsiteX3109" fmla="*/ 6903422 w 12192000"/>
            <a:gd name="connsiteY3109" fmla="*/ 2176619 h 6858000"/>
            <a:gd name="connsiteX3110" fmla="*/ 6901386 w 12192000"/>
            <a:gd name="connsiteY3110" fmla="*/ 2176506 h 6858000"/>
            <a:gd name="connsiteX3111" fmla="*/ 6966520 w 12192000"/>
            <a:gd name="connsiteY3111" fmla="*/ 2227421 h 6858000"/>
            <a:gd name="connsiteX3112" fmla="*/ 6951719 w 12192000"/>
            <a:gd name="connsiteY3112" fmla="*/ 2237086 h 6858000"/>
            <a:gd name="connsiteX3113" fmla="*/ 6936279 w 12192000"/>
            <a:gd name="connsiteY3113" fmla="*/ 2227482 h 6858000"/>
            <a:gd name="connsiteX3114" fmla="*/ 6934767 w 12192000"/>
            <a:gd name="connsiteY3114" fmla="*/ 2227534 h 6858000"/>
            <a:gd name="connsiteX3115" fmla="*/ 6919094 w 12192000"/>
            <a:gd name="connsiteY3115" fmla="*/ 2240991 h 6858000"/>
            <a:gd name="connsiteX3116" fmla="*/ 6951719 w 12192000"/>
            <a:gd name="connsiteY3116" fmla="*/ 2287521 h 6858000"/>
            <a:gd name="connsiteX3117" fmla="*/ 6984315 w 12192000"/>
            <a:gd name="connsiteY3117" fmla="*/ 2240230 h 6858000"/>
            <a:gd name="connsiteX3118" fmla="*/ 6984315 w 12192000"/>
            <a:gd name="connsiteY3118" fmla="*/ 2240227 h 6858000"/>
            <a:gd name="connsiteX3119" fmla="*/ 6968555 w 12192000"/>
            <a:gd name="connsiteY3119" fmla="*/ 2227534 h 6858000"/>
            <a:gd name="connsiteX3120" fmla="*/ 6966520 w 12192000"/>
            <a:gd name="connsiteY3120" fmla="*/ 2227421 h 6858000"/>
            <a:gd name="connsiteX3121" fmla="*/ 7213388 w 12192000"/>
            <a:gd name="connsiteY3121" fmla="*/ 2254347 h 6858000"/>
            <a:gd name="connsiteX3122" fmla="*/ 7198587 w 12192000"/>
            <a:gd name="connsiteY3122" fmla="*/ 2264012 h 6858000"/>
            <a:gd name="connsiteX3123" fmla="*/ 7183147 w 12192000"/>
            <a:gd name="connsiteY3123" fmla="*/ 2254408 h 6858000"/>
            <a:gd name="connsiteX3124" fmla="*/ 7181635 w 12192000"/>
            <a:gd name="connsiteY3124" fmla="*/ 2254460 h 6858000"/>
            <a:gd name="connsiteX3125" fmla="*/ 7165962 w 12192000"/>
            <a:gd name="connsiteY3125" fmla="*/ 2267917 h 6858000"/>
            <a:gd name="connsiteX3126" fmla="*/ 7198587 w 12192000"/>
            <a:gd name="connsiteY3126" fmla="*/ 2314447 h 6858000"/>
            <a:gd name="connsiteX3127" fmla="*/ 7231183 w 12192000"/>
            <a:gd name="connsiteY3127" fmla="*/ 2267156 h 6858000"/>
            <a:gd name="connsiteX3128" fmla="*/ 7231183 w 12192000"/>
            <a:gd name="connsiteY3128" fmla="*/ 2267153 h 6858000"/>
            <a:gd name="connsiteX3129" fmla="*/ 7215423 w 12192000"/>
            <a:gd name="connsiteY3129" fmla="*/ 2254460 h 6858000"/>
            <a:gd name="connsiteX3130" fmla="*/ 7213388 w 12192000"/>
            <a:gd name="connsiteY3130" fmla="*/ 2254347 h 6858000"/>
            <a:gd name="connsiteX3131" fmla="*/ 7331152 w 12192000"/>
            <a:gd name="connsiteY3131" fmla="*/ 2302819 h 6858000"/>
            <a:gd name="connsiteX3132" fmla="*/ 7316351 w 12192000"/>
            <a:gd name="connsiteY3132" fmla="*/ 2312484 h 6858000"/>
            <a:gd name="connsiteX3133" fmla="*/ 7300911 w 12192000"/>
            <a:gd name="connsiteY3133" fmla="*/ 2302880 h 6858000"/>
            <a:gd name="connsiteX3134" fmla="*/ 7299399 w 12192000"/>
            <a:gd name="connsiteY3134" fmla="*/ 2302929 h 6858000"/>
            <a:gd name="connsiteX3135" fmla="*/ 7283726 w 12192000"/>
            <a:gd name="connsiteY3135" fmla="*/ 2316389 h 6858000"/>
            <a:gd name="connsiteX3136" fmla="*/ 7316351 w 12192000"/>
            <a:gd name="connsiteY3136" fmla="*/ 2362919 h 6858000"/>
            <a:gd name="connsiteX3137" fmla="*/ 7348947 w 12192000"/>
            <a:gd name="connsiteY3137" fmla="*/ 2315628 h 6858000"/>
            <a:gd name="connsiteX3138" fmla="*/ 7348947 w 12192000"/>
            <a:gd name="connsiteY3138" fmla="*/ 2315625 h 6858000"/>
            <a:gd name="connsiteX3139" fmla="*/ 7333187 w 12192000"/>
            <a:gd name="connsiteY3139" fmla="*/ 2302932 h 6858000"/>
            <a:gd name="connsiteX3140" fmla="*/ 7331152 w 12192000"/>
            <a:gd name="connsiteY3140" fmla="*/ 2302819 h 6858000"/>
            <a:gd name="connsiteX3141" fmla="*/ 7462581 w 12192000"/>
            <a:gd name="connsiteY3141" fmla="*/ 2344109 h 6858000"/>
            <a:gd name="connsiteX3142" fmla="*/ 7447781 w 12192000"/>
            <a:gd name="connsiteY3142" fmla="*/ 2353774 h 6858000"/>
            <a:gd name="connsiteX3143" fmla="*/ 7432341 w 12192000"/>
            <a:gd name="connsiteY3143" fmla="*/ 2344170 h 6858000"/>
            <a:gd name="connsiteX3144" fmla="*/ 7430829 w 12192000"/>
            <a:gd name="connsiteY3144" fmla="*/ 2344222 h 6858000"/>
            <a:gd name="connsiteX3145" fmla="*/ 7415156 w 12192000"/>
            <a:gd name="connsiteY3145" fmla="*/ 2357679 h 6858000"/>
            <a:gd name="connsiteX3146" fmla="*/ 7447781 w 12192000"/>
            <a:gd name="connsiteY3146" fmla="*/ 2404209 h 6858000"/>
            <a:gd name="connsiteX3147" fmla="*/ 7480377 w 12192000"/>
            <a:gd name="connsiteY3147" fmla="*/ 2356918 h 6858000"/>
            <a:gd name="connsiteX3148" fmla="*/ 7480377 w 12192000"/>
            <a:gd name="connsiteY3148" fmla="*/ 2356915 h 6858000"/>
            <a:gd name="connsiteX3149" fmla="*/ 7464617 w 12192000"/>
            <a:gd name="connsiteY3149" fmla="*/ 2344222 h 6858000"/>
            <a:gd name="connsiteX3150" fmla="*/ 7462581 w 12192000"/>
            <a:gd name="connsiteY3150" fmla="*/ 2344109 h 6858000"/>
            <a:gd name="connsiteX3151" fmla="*/ 7540509 w 12192000"/>
            <a:gd name="connsiteY3151" fmla="*/ 2350709 h 6858000"/>
            <a:gd name="connsiteX3152" fmla="*/ 7525708 w 12192000"/>
            <a:gd name="connsiteY3152" fmla="*/ 2360374 h 6858000"/>
            <a:gd name="connsiteX3153" fmla="*/ 7510268 w 12192000"/>
            <a:gd name="connsiteY3153" fmla="*/ 2350770 h 6858000"/>
            <a:gd name="connsiteX3154" fmla="*/ 7508756 w 12192000"/>
            <a:gd name="connsiteY3154" fmla="*/ 2350820 h 6858000"/>
            <a:gd name="connsiteX3155" fmla="*/ 7493083 w 12192000"/>
            <a:gd name="connsiteY3155" fmla="*/ 2364280 h 6858000"/>
            <a:gd name="connsiteX3156" fmla="*/ 7525708 w 12192000"/>
            <a:gd name="connsiteY3156" fmla="*/ 2410809 h 6858000"/>
            <a:gd name="connsiteX3157" fmla="*/ 7558304 w 12192000"/>
            <a:gd name="connsiteY3157" fmla="*/ 2363518 h 6858000"/>
            <a:gd name="connsiteX3158" fmla="*/ 7558304 w 12192000"/>
            <a:gd name="connsiteY3158" fmla="*/ 2363515 h 6858000"/>
            <a:gd name="connsiteX3159" fmla="*/ 7542544 w 12192000"/>
            <a:gd name="connsiteY3159" fmla="*/ 2350822 h 6858000"/>
            <a:gd name="connsiteX3160" fmla="*/ 7540509 w 12192000"/>
            <a:gd name="connsiteY3160" fmla="*/ 2350709 h 6858000"/>
            <a:gd name="connsiteX3161" fmla="*/ 7600118 w 12192000"/>
            <a:gd name="connsiteY3161" fmla="*/ 2394035 h 6858000"/>
            <a:gd name="connsiteX3162" fmla="*/ 7585317 w 12192000"/>
            <a:gd name="connsiteY3162" fmla="*/ 2403700 h 6858000"/>
            <a:gd name="connsiteX3163" fmla="*/ 7569877 w 12192000"/>
            <a:gd name="connsiteY3163" fmla="*/ 2394096 h 6858000"/>
            <a:gd name="connsiteX3164" fmla="*/ 7568365 w 12192000"/>
            <a:gd name="connsiteY3164" fmla="*/ 2394148 h 6858000"/>
            <a:gd name="connsiteX3165" fmla="*/ 7552692 w 12192000"/>
            <a:gd name="connsiteY3165" fmla="*/ 2407605 h 6858000"/>
            <a:gd name="connsiteX3166" fmla="*/ 7585317 w 12192000"/>
            <a:gd name="connsiteY3166" fmla="*/ 2454135 h 6858000"/>
            <a:gd name="connsiteX3167" fmla="*/ 7617913 w 12192000"/>
            <a:gd name="connsiteY3167" fmla="*/ 2406844 h 6858000"/>
            <a:gd name="connsiteX3168" fmla="*/ 7617913 w 12192000"/>
            <a:gd name="connsiteY3168" fmla="*/ 2406841 h 6858000"/>
            <a:gd name="connsiteX3169" fmla="*/ 7602153 w 12192000"/>
            <a:gd name="connsiteY3169" fmla="*/ 2394148 h 6858000"/>
            <a:gd name="connsiteX3170" fmla="*/ 7600118 w 12192000"/>
            <a:gd name="connsiteY3170" fmla="*/ 2394035 h 6858000"/>
            <a:gd name="connsiteX3171" fmla="*/ 7655946 w 12192000"/>
            <a:gd name="connsiteY3171" fmla="*/ 2446141 h 6858000"/>
            <a:gd name="connsiteX3172" fmla="*/ 7641146 w 12192000"/>
            <a:gd name="connsiteY3172" fmla="*/ 2455806 h 6858000"/>
            <a:gd name="connsiteX3173" fmla="*/ 7625706 w 12192000"/>
            <a:gd name="connsiteY3173" fmla="*/ 2446202 h 6858000"/>
            <a:gd name="connsiteX3174" fmla="*/ 7624194 w 12192000"/>
            <a:gd name="connsiteY3174" fmla="*/ 2446254 h 6858000"/>
            <a:gd name="connsiteX3175" fmla="*/ 7608521 w 12192000"/>
            <a:gd name="connsiteY3175" fmla="*/ 2459712 h 6858000"/>
            <a:gd name="connsiteX3176" fmla="*/ 7641146 w 12192000"/>
            <a:gd name="connsiteY3176" fmla="*/ 2506241 h 6858000"/>
            <a:gd name="connsiteX3177" fmla="*/ 7673742 w 12192000"/>
            <a:gd name="connsiteY3177" fmla="*/ 2458950 h 6858000"/>
            <a:gd name="connsiteX3178" fmla="*/ 7673742 w 12192000"/>
            <a:gd name="connsiteY3178" fmla="*/ 2458947 h 6858000"/>
            <a:gd name="connsiteX3179" fmla="*/ 7657982 w 12192000"/>
            <a:gd name="connsiteY3179" fmla="*/ 2446254 h 6858000"/>
            <a:gd name="connsiteX3180" fmla="*/ 7655946 w 12192000"/>
            <a:gd name="connsiteY3180" fmla="*/ 2446141 h 6858000"/>
            <a:gd name="connsiteX3181" fmla="*/ 7389887 w 12192000"/>
            <a:gd name="connsiteY3181" fmla="*/ 2357717 h 6858000"/>
            <a:gd name="connsiteX3182" fmla="*/ 7375087 w 12192000"/>
            <a:gd name="connsiteY3182" fmla="*/ 2367382 h 6858000"/>
            <a:gd name="connsiteX3183" fmla="*/ 7359647 w 12192000"/>
            <a:gd name="connsiteY3183" fmla="*/ 2357778 h 6858000"/>
            <a:gd name="connsiteX3184" fmla="*/ 7358135 w 12192000"/>
            <a:gd name="connsiteY3184" fmla="*/ 2357830 h 6858000"/>
            <a:gd name="connsiteX3185" fmla="*/ 7342462 w 12192000"/>
            <a:gd name="connsiteY3185" fmla="*/ 2371288 h 6858000"/>
            <a:gd name="connsiteX3186" fmla="*/ 7375087 w 12192000"/>
            <a:gd name="connsiteY3186" fmla="*/ 2417817 h 6858000"/>
            <a:gd name="connsiteX3187" fmla="*/ 7407683 w 12192000"/>
            <a:gd name="connsiteY3187" fmla="*/ 2370526 h 6858000"/>
            <a:gd name="connsiteX3188" fmla="*/ 7407683 w 12192000"/>
            <a:gd name="connsiteY3188" fmla="*/ 2370523 h 6858000"/>
            <a:gd name="connsiteX3189" fmla="*/ 7391923 w 12192000"/>
            <a:gd name="connsiteY3189" fmla="*/ 2357830 h 6858000"/>
            <a:gd name="connsiteX3190" fmla="*/ 7389887 w 12192000"/>
            <a:gd name="connsiteY3190" fmla="*/ 2357717 h 6858000"/>
            <a:gd name="connsiteX3191" fmla="*/ 7140112 w 12192000"/>
            <a:gd name="connsiteY3191" fmla="*/ 2256033 h 6858000"/>
            <a:gd name="connsiteX3192" fmla="*/ 7125312 w 12192000"/>
            <a:gd name="connsiteY3192" fmla="*/ 2265698 h 6858000"/>
            <a:gd name="connsiteX3193" fmla="*/ 7109872 w 12192000"/>
            <a:gd name="connsiteY3193" fmla="*/ 2256094 h 6858000"/>
            <a:gd name="connsiteX3194" fmla="*/ 7108360 w 12192000"/>
            <a:gd name="connsiteY3194" fmla="*/ 2256146 h 6858000"/>
            <a:gd name="connsiteX3195" fmla="*/ 7092687 w 12192000"/>
            <a:gd name="connsiteY3195" fmla="*/ 2269603 h 6858000"/>
            <a:gd name="connsiteX3196" fmla="*/ 7125312 w 12192000"/>
            <a:gd name="connsiteY3196" fmla="*/ 2316133 h 6858000"/>
            <a:gd name="connsiteX3197" fmla="*/ 7157908 w 12192000"/>
            <a:gd name="connsiteY3197" fmla="*/ 2268842 h 6858000"/>
            <a:gd name="connsiteX3198" fmla="*/ 7157908 w 12192000"/>
            <a:gd name="connsiteY3198" fmla="*/ 2268839 h 6858000"/>
            <a:gd name="connsiteX3199" fmla="*/ 7142148 w 12192000"/>
            <a:gd name="connsiteY3199" fmla="*/ 2256146 h 6858000"/>
            <a:gd name="connsiteX3200" fmla="*/ 7140112 w 12192000"/>
            <a:gd name="connsiteY3200" fmla="*/ 2256033 h 6858000"/>
            <a:gd name="connsiteX3201" fmla="*/ 7052299 w 12192000"/>
            <a:gd name="connsiteY3201" fmla="*/ 2266210 h 6858000"/>
            <a:gd name="connsiteX3202" fmla="*/ 7037498 w 12192000"/>
            <a:gd name="connsiteY3202" fmla="*/ 2275875 h 6858000"/>
            <a:gd name="connsiteX3203" fmla="*/ 7022058 w 12192000"/>
            <a:gd name="connsiteY3203" fmla="*/ 2266271 h 6858000"/>
            <a:gd name="connsiteX3204" fmla="*/ 7020546 w 12192000"/>
            <a:gd name="connsiteY3204" fmla="*/ 2266323 h 6858000"/>
            <a:gd name="connsiteX3205" fmla="*/ 7004873 w 12192000"/>
            <a:gd name="connsiteY3205" fmla="*/ 2279780 h 6858000"/>
            <a:gd name="connsiteX3206" fmla="*/ 7037498 w 12192000"/>
            <a:gd name="connsiteY3206" fmla="*/ 2326310 h 6858000"/>
            <a:gd name="connsiteX3207" fmla="*/ 7070094 w 12192000"/>
            <a:gd name="connsiteY3207" fmla="*/ 2279019 h 6858000"/>
            <a:gd name="connsiteX3208" fmla="*/ 7070094 w 12192000"/>
            <a:gd name="connsiteY3208" fmla="*/ 2279016 h 6858000"/>
            <a:gd name="connsiteX3209" fmla="*/ 7054334 w 12192000"/>
            <a:gd name="connsiteY3209" fmla="*/ 2266323 h 6858000"/>
            <a:gd name="connsiteX3210" fmla="*/ 7052299 w 12192000"/>
            <a:gd name="connsiteY3210" fmla="*/ 2266210 h 6858000"/>
            <a:gd name="connsiteX3211" fmla="*/ 7102020 w 12192000"/>
            <a:gd name="connsiteY3211" fmla="*/ 2319974 h 6858000"/>
            <a:gd name="connsiteX3212" fmla="*/ 7087220 w 12192000"/>
            <a:gd name="connsiteY3212" fmla="*/ 2329639 h 6858000"/>
            <a:gd name="connsiteX3213" fmla="*/ 7071780 w 12192000"/>
            <a:gd name="connsiteY3213" fmla="*/ 2320035 h 6858000"/>
            <a:gd name="connsiteX3214" fmla="*/ 7070268 w 12192000"/>
            <a:gd name="connsiteY3214" fmla="*/ 2320084 h 6858000"/>
            <a:gd name="connsiteX3215" fmla="*/ 7054595 w 12192000"/>
            <a:gd name="connsiteY3215" fmla="*/ 2333544 h 6858000"/>
            <a:gd name="connsiteX3216" fmla="*/ 7087220 w 12192000"/>
            <a:gd name="connsiteY3216" fmla="*/ 2380074 h 6858000"/>
            <a:gd name="connsiteX3217" fmla="*/ 7119816 w 12192000"/>
            <a:gd name="connsiteY3217" fmla="*/ 2332783 h 6858000"/>
            <a:gd name="connsiteX3218" fmla="*/ 7119816 w 12192000"/>
            <a:gd name="connsiteY3218" fmla="*/ 2332780 h 6858000"/>
            <a:gd name="connsiteX3219" fmla="*/ 7104056 w 12192000"/>
            <a:gd name="connsiteY3219" fmla="*/ 2320087 h 6858000"/>
            <a:gd name="connsiteX3220" fmla="*/ 7102020 w 12192000"/>
            <a:gd name="connsiteY3220" fmla="*/ 2319974 h 6858000"/>
            <a:gd name="connsiteX3221" fmla="*/ 7253806 w 12192000"/>
            <a:gd name="connsiteY3221" fmla="*/ 2323667 h 6858000"/>
            <a:gd name="connsiteX3222" fmla="*/ 7239005 w 12192000"/>
            <a:gd name="connsiteY3222" fmla="*/ 2333332 h 6858000"/>
            <a:gd name="connsiteX3223" fmla="*/ 7223565 w 12192000"/>
            <a:gd name="connsiteY3223" fmla="*/ 2323728 h 6858000"/>
            <a:gd name="connsiteX3224" fmla="*/ 7222053 w 12192000"/>
            <a:gd name="connsiteY3224" fmla="*/ 2323780 h 6858000"/>
            <a:gd name="connsiteX3225" fmla="*/ 7206380 w 12192000"/>
            <a:gd name="connsiteY3225" fmla="*/ 2337237 h 6858000"/>
            <a:gd name="connsiteX3226" fmla="*/ 7239005 w 12192000"/>
            <a:gd name="connsiteY3226" fmla="*/ 2383767 h 6858000"/>
            <a:gd name="connsiteX3227" fmla="*/ 7271601 w 12192000"/>
            <a:gd name="connsiteY3227" fmla="*/ 2336476 h 6858000"/>
            <a:gd name="connsiteX3228" fmla="*/ 7271601 w 12192000"/>
            <a:gd name="connsiteY3228" fmla="*/ 2336473 h 6858000"/>
            <a:gd name="connsiteX3229" fmla="*/ 7255841 w 12192000"/>
            <a:gd name="connsiteY3229" fmla="*/ 2323780 h 6858000"/>
            <a:gd name="connsiteX3230" fmla="*/ 7253806 w 12192000"/>
            <a:gd name="connsiteY3230" fmla="*/ 2323667 h 6858000"/>
            <a:gd name="connsiteX3231" fmla="*/ 7309924 w 12192000"/>
            <a:gd name="connsiteY3231" fmla="*/ 2380746 h 6858000"/>
            <a:gd name="connsiteX3232" fmla="*/ 7295124 w 12192000"/>
            <a:gd name="connsiteY3232" fmla="*/ 2390411 h 6858000"/>
            <a:gd name="connsiteX3233" fmla="*/ 7279684 w 12192000"/>
            <a:gd name="connsiteY3233" fmla="*/ 2380807 h 6858000"/>
            <a:gd name="connsiteX3234" fmla="*/ 7278172 w 12192000"/>
            <a:gd name="connsiteY3234" fmla="*/ 2380859 h 6858000"/>
            <a:gd name="connsiteX3235" fmla="*/ 7262499 w 12192000"/>
            <a:gd name="connsiteY3235" fmla="*/ 2394316 h 6858000"/>
            <a:gd name="connsiteX3236" fmla="*/ 7295124 w 12192000"/>
            <a:gd name="connsiteY3236" fmla="*/ 2440846 h 6858000"/>
            <a:gd name="connsiteX3237" fmla="*/ 7327720 w 12192000"/>
            <a:gd name="connsiteY3237" fmla="*/ 2393555 h 6858000"/>
            <a:gd name="connsiteX3238" fmla="*/ 7327720 w 12192000"/>
            <a:gd name="connsiteY3238" fmla="*/ 2393552 h 6858000"/>
            <a:gd name="connsiteX3239" fmla="*/ 7311960 w 12192000"/>
            <a:gd name="connsiteY3239" fmla="*/ 2380859 h 6858000"/>
            <a:gd name="connsiteX3240" fmla="*/ 7309924 w 12192000"/>
            <a:gd name="connsiteY3240" fmla="*/ 2380746 h 6858000"/>
            <a:gd name="connsiteX3241" fmla="*/ 7391051 w 12192000"/>
            <a:gd name="connsiteY3241" fmla="*/ 2424042 h 6858000"/>
            <a:gd name="connsiteX3242" fmla="*/ 7376250 w 12192000"/>
            <a:gd name="connsiteY3242" fmla="*/ 2433707 h 6858000"/>
            <a:gd name="connsiteX3243" fmla="*/ 7360810 w 12192000"/>
            <a:gd name="connsiteY3243" fmla="*/ 2424103 h 6858000"/>
            <a:gd name="connsiteX3244" fmla="*/ 7359298 w 12192000"/>
            <a:gd name="connsiteY3244" fmla="*/ 2424153 h 6858000"/>
            <a:gd name="connsiteX3245" fmla="*/ 7343625 w 12192000"/>
            <a:gd name="connsiteY3245" fmla="*/ 2437613 h 6858000"/>
            <a:gd name="connsiteX3246" fmla="*/ 7376250 w 12192000"/>
            <a:gd name="connsiteY3246" fmla="*/ 2484142 h 6858000"/>
            <a:gd name="connsiteX3247" fmla="*/ 7408846 w 12192000"/>
            <a:gd name="connsiteY3247" fmla="*/ 2436851 h 6858000"/>
            <a:gd name="connsiteX3248" fmla="*/ 7408846 w 12192000"/>
            <a:gd name="connsiteY3248" fmla="*/ 2436848 h 6858000"/>
            <a:gd name="connsiteX3249" fmla="*/ 7393086 w 12192000"/>
            <a:gd name="connsiteY3249" fmla="*/ 2424155 h 6858000"/>
            <a:gd name="connsiteX3250" fmla="*/ 7391051 w 12192000"/>
            <a:gd name="connsiteY3250" fmla="*/ 2424042 h 6858000"/>
            <a:gd name="connsiteX3251" fmla="*/ 7505907 w 12192000"/>
            <a:gd name="connsiteY3251" fmla="*/ 2426281 h 6858000"/>
            <a:gd name="connsiteX3252" fmla="*/ 7491106 w 12192000"/>
            <a:gd name="connsiteY3252" fmla="*/ 2435946 h 6858000"/>
            <a:gd name="connsiteX3253" fmla="*/ 7475666 w 12192000"/>
            <a:gd name="connsiteY3253" fmla="*/ 2426342 h 6858000"/>
            <a:gd name="connsiteX3254" fmla="*/ 7474154 w 12192000"/>
            <a:gd name="connsiteY3254" fmla="*/ 2426391 h 6858000"/>
            <a:gd name="connsiteX3255" fmla="*/ 7458481 w 12192000"/>
            <a:gd name="connsiteY3255" fmla="*/ 2439851 h 6858000"/>
            <a:gd name="connsiteX3256" fmla="*/ 7491106 w 12192000"/>
            <a:gd name="connsiteY3256" fmla="*/ 2486381 h 6858000"/>
            <a:gd name="connsiteX3257" fmla="*/ 7523702 w 12192000"/>
            <a:gd name="connsiteY3257" fmla="*/ 2439090 h 6858000"/>
            <a:gd name="connsiteX3258" fmla="*/ 7523702 w 12192000"/>
            <a:gd name="connsiteY3258" fmla="*/ 2439087 h 6858000"/>
            <a:gd name="connsiteX3259" fmla="*/ 7507942 w 12192000"/>
            <a:gd name="connsiteY3259" fmla="*/ 2426394 h 6858000"/>
            <a:gd name="connsiteX3260" fmla="*/ 7505907 w 12192000"/>
            <a:gd name="connsiteY3260" fmla="*/ 2426281 h 6858000"/>
            <a:gd name="connsiteX3261" fmla="*/ 7573075 w 12192000"/>
            <a:gd name="connsiteY3261" fmla="*/ 2460738 h 6858000"/>
            <a:gd name="connsiteX3262" fmla="*/ 7558275 w 12192000"/>
            <a:gd name="connsiteY3262" fmla="*/ 2470403 h 6858000"/>
            <a:gd name="connsiteX3263" fmla="*/ 7542835 w 12192000"/>
            <a:gd name="connsiteY3263" fmla="*/ 2460799 h 6858000"/>
            <a:gd name="connsiteX3264" fmla="*/ 7541323 w 12192000"/>
            <a:gd name="connsiteY3264" fmla="*/ 2460851 h 6858000"/>
            <a:gd name="connsiteX3265" fmla="*/ 7525650 w 12192000"/>
            <a:gd name="connsiteY3265" fmla="*/ 2474308 h 6858000"/>
            <a:gd name="connsiteX3266" fmla="*/ 7558275 w 12192000"/>
            <a:gd name="connsiteY3266" fmla="*/ 2520838 h 6858000"/>
            <a:gd name="connsiteX3267" fmla="*/ 7590871 w 12192000"/>
            <a:gd name="connsiteY3267" fmla="*/ 2473547 h 6858000"/>
            <a:gd name="connsiteX3268" fmla="*/ 7590871 w 12192000"/>
            <a:gd name="connsiteY3268" fmla="*/ 2473544 h 6858000"/>
            <a:gd name="connsiteX3269" fmla="*/ 7575111 w 12192000"/>
            <a:gd name="connsiteY3269" fmla="*/ 2460851 h 6858000"/>
            <a:gd name="connsiteX3270" fmla="*/ 7573075 w 12192000"/>
            <a:gd name="connsiteY3270" fmla="*/ 2460738 h 6858000"/>
            <a:gd name="connsiteX3271" fmla="*/ 7637628 w 12192000"/>
            <a:gd name="connsiteY3271" fmla="*/ 2510402 h 6858000"/>
            <a:gd name="connsiteX3272" fmla="*/ 7622827 w 12192000"/>
            <a:gd name="connsiteY3272" fmla="*/ 2520067 h 6858000"/>
            <a:gd name="connsiteX3273" fmla="*/ 7607387 w 12192000"/>
            <a:gd name="connsiteY3273" fmla="*/ 2510463 h 6858000"/>
            <a:gd name="connsiteX3274" fmla="*/ 7605875 w 12192000"/>
            <a:gd name="connsiteY3274" fmla="*/ 2510515 h 6858000"/>
            <a:gd name="connsiteX3275" fmla="*/ 7590202 w 12192000"/>
            <a:gd name="connsiteY3275" fmla="*/ 2523972 h 6858000"/>
            <a:gd name="connsiteX3276" fmla="*/ 7622827 w 12192000"/>
            <a:gd name="connsiteY3276" fmla="*/ 2570502 h 6858000"/>
            <a:gd name="connsiteX3277" fmla="*/ 7655423 w 12192000"/>
            <a:gd name="connsiteY3277" fmla="*/ 2523211 h 6858000"/>
            <a:gd name="connsiteX3278" fmla="*/ 7655423 w 12192000"/>
            <a:gd name="connsiteY3278" fmla="*/ 2523208 h 6858000"/>
            <a:gd name="connsiteX3279" fmla="*/ 7639663 w 12192000"/>
            <a:gd name="connsiteY3279" fmla="*/ 2510515 h 6858000"/>
            <a:gd name="connsiteX3280" fmla="*/ 7637628 w 12192000"/>
            <a:gd name="connsiteY3280" fmla="*/ 2510402 h 6858000"/>
            <a:gd name="connsiteX3281" fmla="*/ 7707704 w 12192000"/>
            <a:gd name="connsiteY3281" fmla="*/ 2511885 h 6858000"/>
            <a:gd name="connsiteX3282" fmla="*/ 7692903 w 12192000"/>
            <a:gd name="connsiteY3282" fmla="*/ 2521550 h 6858000"/>
            <a:gd name="connsiteX3283" fmla="*/ 7677463 w 12192000"/>
            <a:gd name="connsiteY3283" fmla="*/ 2511946 h 6858000"/>
            <a:gd name="connsiteX3284" fmla="*/ 7675951 w 12192000"/>
            <a:gd name="connsiteY3284" fmla="*/ 2511998 h 6858000"/>
            <a:gd name="connsiteX3285" fmla="*/ 7660278 w 12192000"/>
            <a:gd name="connsiteY3285" fmla="*/ 2525455 h 6858000"/>
            <a:gd name="connsiteX3286" fmla="*/ 7692903 w 12192000"/>
            <a:gd name="connsiteY3286" fmla="*/ 2571985 h 6858000"/>
            <a:gd name="connsiteX3287" fmla="*/ 7725499 w 12192000"/>
            <a:gd name="connsiteY3287" fmla="*/ 2524694 h 6858000"/>
            <a:gd name="connsiteX3288" fmla="*/ 7725499 w 12192000"/>
            <a:gd name="connsiteY3288" fmla="*/ 2524691 h 6858000"/>
            <a:gd name="connsiteX3289" fmla="*/ 7709739 w 12192000"/>
            <a:gd name="connsiteY3289" fmla="*/ 2511998 h 6858000"/>
            <a:gd name="connsiteX3290" fmla="*/ 7707704 w 12192000"/>
            <a:gd name="connsiteY3290" fmla="*/ 2511885 h 6858000"/>
            <a:gd name="connsiteX3291" fmla="*/ 7767313 w 12192000"/>
            <a:gd name="connsiteY3291" fmla="*/ 2559660 h 6858000"/>
            <a:gd name="connsiteX3292" fmla="*/ 7752512 w 12192000"/>
            <a:gd name="connsiteY3292" fmla="*/ 2569325 h 6858000"/>
            <a:gd name="connsiteX3293" fmla="*/ 7737072 w 12192000"/>
            <a:gd name="connsiteY3293" fmla="*/ 2559721 h 6858000"/>
            <a:gd name="connsiteX3294" fmla="*/ 7735560 w 12192000"/>
            <a:gd name="connsiteY3294" fmla="*/ 2559773 h 6858000"/>
            <a:gd name="connsiteX3295" fmla="*/ 7719887 w 12192000"/>
            <a:gd name="connsiteY3295" fmla="*/ 2573230 h 6858000"/>
            <a:gd name="connsiteX3296" fmla="*/ 7752512 w 12192000"/>
            <a:gd name="connsiteY3296" fmla="*/ 2619760 h 6858000"/>
            <a:gd name="connsiteX3297" fmla="*/ 7785108 w 12192000"/>
            <a:gd name="connsiteY3297" fmla="*/ 2572469 h 6858000"/>
            <a:gd name="connsiteX3298" fmla="*/ 7785108 w 12192000"/>
            <a:gd name="connsiteY3298" fmla="*/ 2572466 h 6858000"/>
            <a:gd name="connsiteX3299" fmla="*/ 7769348 w 12192000"/>
            <a:gd name="connsiteY3299" fmla="*/ 2559773 h 6858000"/>
            <a:gd name="connsiteX3300" fmla="*/ 7767313 w 12192000"/>
            <a:gd name="connsiteY3300" fmla="*/ 2559660 h 6858000"/>
            <a:gd name="connsiteX3301" fmla="*/ 7810929 w 12192000"/>
            <a:gd name="connsiteY3301" fmla="*/ 2615576 h 6858000"/>
            <a:gd name="connsiteX3302" fmla="*/ 7796128 w 12192000"/>
            <a:gd name="connsiteY3302" fmla="*/ 2625238 h 6858000"/>
            <a:gd name="connsiteX3303" fmla="*/ 7780688 w 12192000"/>
            <a:gd name="connsiteY3303" fmla="*/ 2615637 h 6858000"/>
            <a:gd name="connsiteX3304" fmla="*/ 7779176 w 12192000"/>
            <a:gd name="connsiteY3304" fmla="*/ 2615689 h 6858000"/>
            <a:gd name="connsiteX3305" fmla="*/ 7763503 w 12192000"/>
            <a:gd name="connsiteY3305" fmla="*/ 2629146 h 6858000"/>
            <a:gd name="connsiteX3306" fmla="*/ 7796128 w 12192000"/>
            <a:gd name="connsiteY3306" fmla="*/ 2675676 h 6858000"/>
            <a:gd name="connsiteX3307" fmla="*/ 7828724 w 12192000"/>
            <a:gd name="connsiteY3307" fmla="*/ 2628385 h 6858000"/>
            <a:gd name="connsiteX3308" fmla="*/ 7828724 w 12192000"/>
            <a:gd name="connsiteY3308" fmla="*/ 2628382 h 6858000"/>
            <a:gd name="connsiteX3309" fmla="*/ 7812964 w 12192000"/>
            <a:gd name="connsiteY3309" fmla="*/ 2615689 h 6858000"/>
            <a:gd name="connsiteX3310" fmla="*/ 7810929 w 12192000"/>
            <a:gd name="connsiteY3310" fmla="*/ 2615576 h 6858000"/>
            <a:gd name="connsiteX3311" fmla="*/ 7879261 w 12192000"/>
            <a:gd name="connsiteY3311" fmla="*/ 2651166 h 6858000"/>
            <a:gd name="connsiteX3312" fmla="*/ 7864460 w 12192000"/>
            <a:gd name="connsiteY3312" fmla="*/ 2660831 h 6858000"/>
            <a:gd name="connsiteX3313" fmla="*/ 7849020 w 12192000"/>
            <a:gd name="connsiteY3313" fmla="*/ 2651227 h 6858000"/>
            <a:gd name="connsiteX3314" fmla="*/ 7847508 w 12192000"/>
            <a:gd name="connsiteY3314" fmla="*/ 2651279 h 6858000"/>
            <a:gd name="connsiteX3315" fmla="*/ 7831835 w 12192000"/>
            <a:gd name="connsiteY3315" fmla="*/ 2664736 h 6858000"/>
            <a:gd name="connsiteX3316" fmla="*/ 7864460 w 12192000"/>
            <a:gd name="connsiteY3316" fmla="*/ 2711266 h 6858000"/>
            <a:gd name="connsiteX3317" fmla="*/ 7897056 w 12192000"/>
            <a:gd name="connsiteY3317" fmla="*/ 2663975 h 6858000"/>
            <a:gd name="connsiteX3318" fmla="*/ 7897056 w 12192000"/>
            <a:gd name="connsiteY3318" fmla="*/ 2663972 h 6858000"/>
            <a:gd name="connsiteX3319" fmla="*/ 7881296 w 12192000"/>
            <a:gd name="connsiteY3319" fmla="*/ 2651279 h 6858000"/>
            <a:gd name="connsiteX3320" fmla="*/ 7879261 w 12192000"/>
            <a:gd name="connsiteY3320" fmla="*/ 2651166 h 6858000"/>
            <a:gd name="connsiteX3321" fmla="*/ 7944976 w 12192000"/>
            <a:gd name="connsiteY3321" fmla="*/ 2660820 h 6858000"/>
            <a:gd name="connsiteX3322" fmla="*/ 7930175 w 12192000"/>
            <a:gd name="connsiteY3322" fmla="*/ 2670482 h 6858000"/>
            <a:gd name="connsiteX3323" fmla="*/ 7914735 w 12192000"/>
            <a:gd name="connsiteY3323" fmla="*/ 2660881 h 6858000"/>
            <a:gd name="connsiteX3324" fmla="*/ 7913223 w 12192000"/>
            <a:gd name="connsiteY3324" fmla="*/ 2660930 h 6858000"/>
            <a:gd name="connsiteX3325" fmla="*/ 7897550 w 12192000"/>
            <a:gd name="connsiteY3325" fmla="*/ 2674390 h 6858000"/>
            <a:gd name="connsiteX3326" fmla="*/ 7930175 w 12192000"/>
            <a:gd name="connsiteY3326" fmla="*/ 2720920 h 6858000"/>
            <a:gd name="connsiteX3327" fmla="*/ 7962771 w 12192000"/>
            <a:gd name="connsiteY3327" fmla="*/ 2673629 h 6858000"/>
            <a:gd name="connsiteX3328" fmla="*/ 7962771 w 12192000"/>
            <a:gd name="connsiteY3328" fmla="*/ 2673626 h 6858000"/>
            <a:gd name="connsiteX3329" fmla="*/ 7947011 w 12192000"/>
            <a:gd name="connsiteY3329" fmla="*/ 2660930 h 6858000"/>
            <a:gd name="connsiteX3330" fmla="*/ 7944976 w 12192000"/>
            <a:gd name="connsiteY3330" fmla="*/ 2660820 h 6858000"/>
            <a:gd name="connsiteX3331" fmla="*/ 7449206 w 12192000"/>
            <a:gd name="connsiteY3331" fmla="*/ 2466815 h 6858000"/>
            <a:gd name="connsiteX3332" fmla="*/ 7434405 w 12192000"/>
            <a:gd name="connsiteY3332" fmla="*/ 2476480 h 6858000"/>
            <a:gd name="connsiteX3333" fmla="*/ 7418965 w 12192000"/>
            <a:gd name="connsiteY3333" fmla="*/ 2466876 h 6858000"/>
            <a:gd name="connsiteX3334" fmla="*/ 7417453 w 12192000"/>
            <a:gd name="connsiteY3334" fmla="*/ 2466925 h 6858000"/>
            <a:gd name="connsiteX3335" fmla="*/ 7401780 w 12192000"/>
            <a:gd name="connsiteY3335" fmla="*/ 2480385 h 6858000"/>
            <a:gd name="connsiteX3336" fmla="*/ 7434405 w 12192000"/>
            <a:gd name="connsiteY3336" fmla="*/ 2526915 h 6858000"/>
            <a:gd name="connsiteX3337" fmla="*/ 7467001 w 12192000"/>
            <a:gd name="connsiteY3337" fmla="*/ 2479624 h 6858000"/>
            <a:gd name="connsiteX3338" fmla="*/ 7467001 w 12192000"/>
            <a:gd name="connsiteY3338" fmla="*/ 2479621 h 6858000"/>
            <a:gd name="connsiteX3339" fmla="*/ 7451241 w 12192000"/>
            <a:gd name="connsiteY3339" fmla="*/ 2466928 h 6858000"/>
            <a:gd name="connsiteX3340" fmla="*/ 7449206 w 12192000"/>
            <a:gd name="connsiteY3340" fmla="*/ 2466815 h 6858000"/>
            <a:gd name="connsiteX3341" fmla="*/ 7509395 w 12192000"/>
            <a:gd name="connsiteY3341" fmla="*/ 2525901 h 6858000"/>
            <a:gd name="connsiteX3342" fmla="*/ 7494595 w 12192000"/>
            <a:gd name="connsiteY3342" fmla="*/ 2535566 h 6858000"/>
            <a:gd name="connsiteX3343" fmla="*/ 7479155 w 12192000"/>
            <a:gd name="connsiteY3343" fmla="*/ 2525962 h 6858000"/>
            <a:gd name="connsiteX3344" fmla="*/ 7477643 w 12192000"/>
            <a:gd name="connsiteY3344" fmla="*/ 2526012 h 6858000"/>
            <a:gd name="connsiteX3345" fmla="*/ 7461970 w 12192000"/>
            <a:gd name="connsiteY3345" fmla="*/ 2539472 h 6858000"/>
            <a:gd name="connsiteX3346" fmla="*/ 7494595 w 12192000"/>
            <a:gd name="connsiteY3346" fmla="*/ 2586001 h 6858000"/>
            <a:gd name="connsiteX3347" fmla="*/ 7527191 w 12192000"/>
            <a:gd name="connsiteY3347" fmla="*/ 2538710 h 6858000"/>
            <a:gd name="connsiteX3348" fmla="*/ 7527191 w 12192000"/>
            <a:gd name="connsiteY3348" fmla="*/ 2538707 h 6858000"/>
            <a:gd name="connsiteX3349" fmla="*/ 7511431 w 12192000"/>
            <a:gd name="connsiteY3349" fmla="*/ 2526014 h 6858000"/>
            <a:gd name="connsiteX3350" fmla="*/ 7509395 w 12192000"/>
            <a:gd name="connsiteY3350" fmla="*/ 2525901 h 6858000"/>
            <a:gd name="connsiteX3351" fmla="*/ 7575983 w 12192000"/>
            <a:gd name="connsiteY3351" fmla="*/ 2535293 h 6858000"/>
            <a:gd name="connsiteX3352" fmla="*/ 7561183 w 12192000"/>
            <a:gd name="connsiteY3352" fmla="*/ 2544958 h 6858000"/>
            <a:gd name="connsiteX3353" fmla="*/ 7545743 w 12192000"/>
            <a:gd name="connsiteY3353" fmla="*/ 2535354 h 6858000"/>
            <a:gd name="connsiteX3354" fmla="*/ 7544231 w 12192000"/>
            <a:gd name="connsiteY3354" fmla="*/ 2535406 h 6858000"/>
            <a:gd name="connsiteX3355" fmla="*/ 7528558 w 12192000"/>
            <a:gd name="connsiteY3355" fmla="*/ 2548863 h 6858000"/>
            <a:gd name="connsiteX3356" fmla="*/ 7561183 w 12192000"/>
            <a:gd name="connsiteY3356" fmla="*/ 2595393 h 6858000"/>
            <a:gd name="connsiteX3357" fmla="*/ 7593779 w 12192000"/>
            <a:gd name="connsiteY3357" fmla="*/ 2548102 h 6858000"/>
            <a:gd name="connsiteX3358" fmla="*/ 7593779 w 12192000"/>
            <a:gd name="connsiteY3358" fmla="*/ 2548099 h 6858000"/>
            <a:gd name="connsiteX3359" fmla="*/ 7578019 w 12192000"/>
            <a:gd name="connsiteY3359" fmla="*/ 2535406 h 6858000"/>
            <a:gd name="connsiteX3360" fmla="*/ 7575983 w 12192000"/>
            <a:gd name="connsiteY3360" fmla="*/ 2535293 h 6858000"/>
            <a:gd name="connsiteX3361" fmla="*/ 7635301 w 12192000"/>
            <a:gd name="connsiteY3361" fmla="*/ 2584172 h 6858000"/>
            <a:gd name="connsiteX3362" fmla="*/ 7620500 w 12192000"/>
            <a:gd name="connsiteY3362" fmla="*/ 2593837 h 6858000"/>
            <a:gd name="connsiteX3363" fmla="*/ 7605060 w 12192000"/>
            <a:gd name="connsiteY3363" fmla="*/ 2584233 h 6858000"/>
            <a:gd name="connsiteX3364" fmla="*/ 7603548 w 12192000"/>
            <a:gd name="connsiteY3364" fmla="*/ 2584285 h 6858000"/>
            <a:gd name="connsiteX3365" fmla="*/ 7587875 w 12192000"/>
            <a:gd name="connsiteY3365" fmla="*/ 2597742 h 6858000"/>
            <a:gd name="connsiteX3366" fmla="*/ 7620500 w 12192000"/>
            <a:gd name="connsiteY3366" fmla="*/ 2644272 h 6858000"/>
            <a:gd name="connsiteX3367" fmla="*/ 7653096 w 12192000"/>
            <a:gd name="connsiteY3367" fmla="*/ 2596981 h 6858000"/>
            <a:gd name="connsiteX3368" fmla="*/ 7653096 w 12192000"/>
            <a:gd name="connsiteY3368" fmla="*/ 2596978 h 6858000"/>
            <a:gd name="connsiteX3369" fmla="*/ 7637336 w 12192000"/>
            <a:gd name="connsiteY3369" fmla="*/ 2584285 h 6858000"/>
            <a:gd name="connsiteX3370" fmla="*/ 7635301 w 12192000"/>
            <a:gd name="connsiteY3370" fmla="*/ 2584172 h 6858000"/>
            <a:gd name="connsiteX3371" fmla="*/ 7707995 w 12192000"/>
            <a:gd name="connsiteY3371" fmla="*/ 2589115 h 6858000"/>
            <a:gd name="connsiteX3372" fmla="*/ 7693194 w 12192000"/>
            <a:gd name="connsiteY3372" fmla="*/ 2598780 h 6858000"/>
            <a:gd name="connsiteX3373" fmla="*/ 7677754 w 12192000"/>
            <a:gd name="connsiteY3373" fmla="*/ 2589176 h 6858000"/>
            <a:gd name="connsiteX3374" fmla="*/ 7676242 w 12192000"/>
            <a:gd name="connsiteY3374" fmla="*/ 2589228 h 6858000"/>
            <a:gd name="connsiteX3375" fmla="*/ 7660569 w 12192000"/>
            <a:gd name="connsiteY3375" fmla="*/ 2602685 h 6858000"/>
            <a:gd name="connsiteX3376" fmla="*/ 7693194 w 12192000"/>
            <a:gd name="connsiteY3376" fmla="*/ 2649215 h 6858000"/>
            <a:gd name="connsiteX3377" fmla="*/ 7725790 w 12192000"/>
            <a:gd name="connsiteY3377" fmla="*/ 2601924 h 6858000"/>
            <a:gd name="connsiteX3378" fmla="*/ 7725790 w 12192000"/>
            <a:gd name="connsiteY3378" fmla="*/ 2601921 h 6858000"/>
            <a:gd name="connsiteX3379" fmla="*/ 7710030 w 12192000"/>
            <a:gd name="connsiteY3379" fmla="*/ 2589228 h 6858000"/>
            <a:gd name="connsiteX3380" fmla="*/ 7707995 w 12192000"/>
            <a:gd name="connsiteY3380" fmla="*/ 2589115 h 6858000"/>
            <a:gd name="connsiteX3381" fmla="*/ 7176168 w 12192000"/>
            <a:gd name="connsiteY3381" fmla="*/ 2340096 h 6858000"/>
            <a:gd name="connsiteX3382" fmla="*/ 7161368 w 12192000"/>
            <a:gd name="connsiteY3382" fmla="*/ 2349761 h 6858000"/>
            <a:gd name="connsiteX3383" fmla="*/ 7145928 w 12192000"/>
            <a:gd name="connsiteY3383" fmla="*/ 2340157 h 6858000"/>
            <a:gd name="connsiteX3384" fmla="*/ 7144416 w 12192000"/>
            <a:gd name="connsiteY3384" fmla="*/ 2340209 h 6858000"/>
            <a:gd name="connsiteX3385" fmla="*/ 7128743 w 12192000"/>
            <a:gd name="connsiteY3385" fmla="*/ 2353667 h 6858000"/>
            <a:gd name="connsiteX3386" fmla="*/ 7161368 w 12192000"/>
            <a:gd name="connsiteY3386" fmla="*/ 2400196 h 6858000"/>
            <a:gd name="connsiteX3387" fmla="*/ 7193964 w 12192000"/>
            <a:gd name="connsiteY3387" fmla="*/ 2352905 h 6858000"/>
            <a:gd name="connsiteX3388" fmla="*/ 7193964 w 12192000"/>
            <a:gd name="connsiteY3388" fmla="*/ 2352902 h 6858000"/>
            <a:gd name="connsiteX3389" fmla="*/ 7178204 w 12192000"/>
            <a:gd name="connsiteY3389" fmla="*/ 2340209 h 6858000"/>
            <a:gd name="connsiteX3390" fmla="*/ 7176168 w 12192000"/>
            <a:gd name="connsiteY3390" fmla="*/ 2340096 h 6858000"/>
            <a:gd name="connsiteX3391" fmla="*/ 5011153 w 12192000"/>
            <a:gd name="connsiteY3391" fmla="*/ 1732058 h 6858000"/>
            <a:gd name="connsiteX3392" fmla="*/ 4996341 w 12192000"/>
            <a:gd name="connsiteY3392" fmla="*/ 1741722 h 6858000"/>
            <a:gd name="connsiteX3393" fmla="*/ 4980900 w 12192000"/>
            <a:gd name="connsiteY3393" fmla="*/ 1732120 h 6858000"/>
            <a:gd name="connsiteX3394" fmla="*/ 4979403 w 12192000"/>
            <a:gd name="connsiteY3394" fmla="*/ 1732170 h 6858000"/>
            <a:gd name="connsiteX3395" fmla="*/ 4963736 w 12192000"/>
            <a:gd name="connsiteY3395" fmla="*/ 1745628 h 6858000"/>
            <a:gd name="connsiteX3396" fmla="*/ 4996341 w 12192000"/>
            <a:gd name="connsiteY3396" fmla="*/ 1792158 h 6858000"/>
            <a:gd name="connsiteX3397" fmla="*/ 5028945 w 12192000"/>
            <a:gd name="connsiteY3397" fmla="*/ 1744866 h 6858000"/>
            <a:gd name="connsiteX3398" fmla="*/ 5028945 w 12192000"/>
            <a:gd name="connsiteY3398" fmla="*/ 1744864 h 6858000"/>
            <a:gd name="connsiteX3399" fmla="*/ 5013194 w 12192000"/>
            <a:gd name="connsiteY3399" fmla="*/ 1732170 h 6858000"/>
            <a:gd name="connsiteX3400" fmla="*/ 5011153 w 12192000"/>
            <a:gd name="connsiteY3400" fmla="*/ 1732058 h 6858000"/>
            <a:gd name="connsiteX3401" fmla="*/ 4767426 w 12192000"/>
            <a:gd name="connsiteY3401" fmla="*/ 1685269 h 6858000"/>
            <a:gd name="connsiteX3402" fmla="*/ 4752614 w 12192000"/>
            <a:gd name="connsiteY3402" fmla="*/ 1694933 h 6858000"/>
            <a:gd name="connsiteX3403" fmla="*/ 4737173 w 12192000"/>
            <a:gd name="connsiteY3403" fmla="*/ 1685331 h 6858000"/>
            <a:gd name="connsiteX3404" fmla="*/ 4735676 w 12192000"/>
            <a:gd name="connsiteY3404" fmla="*/ 1685381 h 6858000"/>
            <a:gd name="connsiteX3405" fmla="*/ 4720009 w 12192000"/>
            <a:gd name="connsiteY3405" fmla="*/ 1698839 h 6858000"/>
            <a:gd name="connsiteX3406" fmla="*/ 4752614 w 12192000"/>
            <a:gd name="connsiteY3406" fmla="*/ 1745369 h 6858000"/>
            <a:gd name="connsiteX3407" fmla="*/ 4785218 w 12192000"/>
            <a:gd name="connsiteY3407" fmla="*/ 1698077 h 6858000"/>
            <a:gd name="connsiteX3408" fmla="*/ 4785218 w 12192000"/>
            <a:gd name="connsiteY3408" fmla="*/ 1698075 h 6858000"/>
            <a:gd name="connsiteX3409" fmla="*/ 4769467 w 12192000"/>
            <a:gd name="connsiteY3409" fmla="*/ 1685381 h 6858000"/>
            <a:gd name="connsiteX3410" fmla="*/ 4767426 w 12192000"/>
            <a:gd name="connsiteY3410" fmla="*/ 1685269 h 6858000"/>
            <a:gd name="connsiteX3411" fmla="*/ 4348856 w 12192000"/>
            <a:gd name="connsiteY3411" fmla="*/ 1658073 h 6858000"/>
            <a:gd name="connsiteX3412" fmla="*/ 4334043 w 12192000"/>
            <a:gd name="connsiteY3412" fmla="*/ 1667737 h 6858000"/>
            <a:gd name="connsiteX3413" fmla="*/ 4318603 w 12192000"/>
            <a:gd name="connsiteY3413" fmla="*/ 1658135 h 6858000"/>
            <a:gd name="connsiteX3414" fmla="*/ 4317106 w 12192000"/>
            <a:gd name="connsiteY3414" fmla="*/ 1658185 h 6858000"/>
            <a:gd name="connsiteX3415" fmla="*/ 4301439 w 12192000"/>
            <a:gd name="connsiteY3415" fmla="*/ 1671643 h 6858000"/>
            <a:gd name="connsiteX3416" fmla="*/ 4334043 w 12192000"/>
            <a:gd name="connsiteY3416" fmla="*/ 1718173 h 6858000"/>
            <a:gd name="connsiteX3417" fmla="*/ 4366648 w 12192000"/>
            <a:gd name="connsiteY3417" fmla="*/ 1670881 h 6858000"/>
            <a:gd name="connsiteX3418" fmla="*/ 4366648 w 12192000"/>
            <a:gd name="connsiteY3418" fmla="*/ 1670879 h 6858000"/>
            <a:gd name="connsiteX3419" fmla="*/ 4350897 w 12192000"/>
            <a:gd name="connsiteY3419" fmla="*/ 1658185 h 6858000"/>
            <a:gd name="connsiteX3420" fmla="*/ 4348856 w 12192000"/>
            <a:gd name="connsiteY3420" fmla="*/ 1658073 h 6858000"/>
            <a:gd name="connsiteX3421" fmla="*/ 4544634 w 12192000"/>
            <a:gd name="connsiteY3421" fmla="*/ 1709933 h 6858000"/>
            <a:gd name="connsiteX3422" fmla="*/ 4529822 w 12192000"/>
            <a:gd name="connsiteY3422" fmla="*/ 1719597 h 6858000"/>
            <a:gd name="connsiteX3423" fmla="*/ 4514381 w 12192000"/>
            <a:gd name="connsiteY3423" fmla="*/ 1709995 h 6858000"/>
            <a:gd name="connsiteX3424" fmla="*/ 4512884 w 12192000"/>
            <a:gd name="connsiteY3424" fmla="*/ 1710045 h 6858000"/>
            <a:gd name="connsiteX3425" fmla="*/ 4497217 w 12192000"/>
            <a:gd name="connsiteY3425" fmla="*/ 1723503 h 6858000"/>
            <a:gd name="connsiteX3426" fmla="*/ 4529822 w 12192000"/>
            <a:gd name="connsiteY3426" fmla="*/ 1770033 h 6858000"/>
            <a:gd name="connsiteX3427" fmla="*/ 4562426 w 12192000"/>
            <a:gd name="connsiteY3427" fmla="*/ 1722741 h 6858000"/>
            <a:gd name="connsiteX3428" fmla="*/ 4562426 w 12192000"/>
            <a:gd name="connsiteY3428" fmla="*/ 1722739 h 6858000"/>
            <a:gd name="connsiteX3429" fmla="*/ 4546675 w 12192000"/>
            <a:gd name="connsiteY3429" fmla="*/ 1710045 h 6858000"/>
            <a:gd name="connsiteX3430" fmla="*/ 4544634 w 12192000"/>
            <a:gd name="connsiteY3430" fmla="*/ 1709933 h 6858000"/>
            <a:gd name="connsiteX3431" fmla="*/ 4617909 w 12192000"/>
            <a:gd name="connsiteY3431" fmla="*/ 1712334 h 6858000"/>
            <a:gd name="connsiteX3432" fmla="*/ 4603097 w 12192000"/>
            <a:gd name="connsiteY3432" fmla="*/ 1721998 h 6858000"/>
            <a:gd name="connsiteX3433" fmla="*/ 4587656 w 12192000"/>
            <a:gd name="connsiteY3433" fmla="*/ 1712396 h 6858000"/>
            <a:gd name="connsiteX3434" fmla="*/ 4586159 w 12192000"/>
            <a:gd name="connsiteY3434" fmla="*/ 1712446 h 6858000"/>
            <a:gd name="connsiteX3435" fmla="*/ 4570492 w 12192000"/>
            <a:gd name="connsiteY3435" fmla="*/ 1725904 h 6858000"/>
            <a:gd name="connsiteX3436" fmla="*/ 4603097 w 12192000"/>
            <a:gd name="connsiteY3436" fmla="*/ 1772433 h 6858000"/>
            <a:gd name="connsiteX3437" fmla="*/ 4635701 w 12192000"/>
            <a:gd name="connsiteY3437" fmla="*/ 1725142 h 6858000"/>
            <a:gd name="connsiteX3438" fmla="*/ 4635701 w 12192000"/>
            <a:gd name="connsiteY3438" fmla="*/ 1725140 h 6858000"/>
            <a:gd name="connsiteX3439" fmla="*/ 4619950 w 12192000"/>
            <a:gd name="connsiteY3439" fmla="*/ 1712446 h 6858000"/>
            <a:gd name="connsiteX3440" fmla="*/ 4617909 w 12192000"/>
            <a:gd name="connsiteY3440" fmla="*/ 1712334 h 6858000"/>
            <a:gd name="connsiteX3441" fmla="*/ 4796183 w 12192000"/>
            <a:gd name="connsiteY3441" fmla="*/ 1752255 h 6858000"/>
            <a:gd name="connsiteX3442" fmla="*/ 4781371 w 12192000"/>
            <a:gd name="connsiteY3442" fmla="*/ 1761919 h 6858000"/>
            <a:gd name="connsiteX3443" fmla="*/ 4765930 w 12192000"/>
            <a:gd name="connsiteY3443" fmla="*/ 1752317 h 6858000"/>
            <a:gd name="connsiteX3444" fmla="*/ 4764433 w 12192000"/>
            <a:gd name="connsiteY3444" fmla="*/ 1752367 h 6858000"/>
            <a:gd name="connsiteX3445" fmla="*/ 4748766 w 12192000"/>
            <a:gd name="connsiteY3445" fmla="*/ 1765825 h 6858000"/>
            <a:gd name="connsiteX3446" fmla="*/ 4781371 w 12192000"/>
            <a:gd name="connsiteY3446" fmla="*/ 1812355 h 6858000"/>
            <a:gd name="connsiteX3447" fmla="*/ 4813975 w 12192000"/>
            <a:gd name="connsiteY3447" fmla="*/ 1765063 h 6858000"/>
            <a:gd name="connsiteX3448" fmla="*/ 4813975 w 12192000"/>
            <a:gd name="connsiteY3448" fmla="*/ 1765061 h 6858000"/>
            <a:gd name="connsiteX3449" fmla="*/ 4798224 w 12192000"/>
            <a:gd name="connsiteY3449" fmla="*/ 1752367 h 6858000"/>
            <a:gd name="connsiteX3450" fmla="*/ 4796183 w 12192000"/>
            <a:gd name="connsiteY3450" fmla="*/ 1752255 h 6858000"/>
            <a:gd name="connsiteX3451" fmla="*/ 4871319 w 12192000"/>
            <a:gd name="connsiteY3451" fmla="*/ 1771074 h 6858000"/>
            <a:gd name="connsiteX3452" fmla="*/ 4856506 w 12192000"/>
            <a:gd name="connsiteY3452" fmla="*/ 1780738 h 6858000"/>
            <a:gd name="connsiteX3453" fmla="*/ 4841066 w 12192000"/>
            <a:gd name="connsiteY3453" fmla="*/ 1771136 h 6858000"/>
            <a:gd name="connsiteX3454" fmla="*/ 4839569 w 12192000"/>
            <a:gd name="connsiteY3454" fmla="*/ 1771186 h 6858000"/>
            <a:gd name="connsiteX3455" fmla="*/ 4823902 w 12192000"/>
            <a:gd name="connsiteY3455" fmla="*/ 1784644 h 6858000"/>
            <a:gd name="connsiteX3456" fmla="*/ 4856506 w 12192000"/>
            <a:gd name="connsiteY3456" fmla="*/ 1831174 h 6858000"/>
            <a:gd name="connsiteX3457" fmla="*/ 4889111 w 12192000"/>
            <a:gd name="connsiteY3457" fmla="*/ 1783882 h 6858000"/>
            <a:gd name="connsiteX3458" fmla="*/ 4889111 w 12192000"/>
            <a:gd name="connsiteY3458" fmla="*/ 1783880 h 6858000"/>
            <a:gd name="connsiteX3459" fmla="*/ 4873360 w 12192000"/>
            <a:gd name="connsiteY3459" fmla="*/ 1771186 h 6858000"/>
            <a:gd name="connsiteX3460" fmla="*/ 4871319 w 12192000"/>
            <a:gd name="connsiteY3460" fmla="*/ 1771074 h 6858000"/>
            <a:gd name="connsiteX3461" fmla="*/ 4961169 w 12192000"/>
            <a:gd name="connsiteY3461" fmla="*/ 1791134 h 6858000"/>
            <a:gd name="connsiteX3462" fmla="*/ 4946357 w 12192000"/>
            <a:gd name="connsiteY3462" fmla="*/ 1800798 h 6858000"/>
            <a:gd name="connsiteX3463" fmla="*/ 4930916 w 12192000"/>
            <a:gd name="connsiteY3463" fmla="*/ 1791196 h 6858000"/>
            <a:gd name="connsiteX3464" fmla="*/ 4929419 w 12192000"/>
            <a:gd name="connsiteY3464" fmla="*/ 1791246 h 6858000"/>
            <a:gd name="connsiteX3465" fmla="*/ 4913752 w 12192000"/>
            <a:gd name="connsiteY3465" fmla="*/ 1804704 h 6858000"/>
            <a:gd name="connsiteX3466" fmla="*/ 4946357 w 12192000"/>
            <a:gd name="connsiteY3466" fmla="*/ 1851233 h 6858000"/>
            <a:gd name="connsiteX3467" fmla="*/ 4978961 w 12192000"/>
            <a:gd name="connsiteY3467" fmla="*/ 1803942 h 6858000"/>
            <a:gd name="connsiteX3468" fmla="*/ 4978961 w 12192000"/>
            <a:gd name="connsiteY3468" fmla="*/ 1803940 h 6858000"/>
            <a:gd name="connsiteX3469" fmla="*/ 4963210 w 12192000"/>
            <a:gd name="connsiteY3469" fmla="*/ 1791246 h 6858000"/>
            <a:gd name="connsiteX3470" fmla="*/ 4961169 w 12192000"/>
            <a:gd name="connsiteY3470" fmla="*/ 1791134 h 6858000"/>
            <a:gd name="connsiteX3471" fmla="*/ 5050872 w 12192000"/>
            <a:gd name="connsiteY3471" fmla="*/ 1804021 h 6858000"/>
            <a:gd name="connsiteX3472" fmla="*/ 5036059 w 12192000"/>
            <a:gd name="connsiteY3472" fmla="*/ 1813685 h 6858000"/>
            <a:gd name="connsiteX3473" fmla="*/ 5020619 w 12192000"/>
            <a:gd name="connsiteY3473" fmla="*/ 1804083 h 6858000"/>
            <a:gd name="connsiteX3474" fmla="*/ 5019122 w 12192000"/>
            <a:gd name="connsiteY3474" fmla="*/ 1804133 h 6858000"/>
            <a:gd name="connsiteX3475" fmla="*/ 5003455 w 12192000"/>
            <a:gd name="connsiteY3475" fmla="*/ 1817591 h 6858000"/>
            <a:gd name="connsiteX3476" fmla="*/ 5036059 w 12192000"/>
            <a:gd name="connsiteY3476" fmla="*/ 1864121 h 6858000"/>
            <a:gd name="connsiteX3477" fmla="*/ 5068664 w 12192000"/>
            <a:gd name="connsiteY3477" fmla="*/ 1816829 h 6858000"/>
            <a:gd name="connsiteX3478" fmla="*/ 5068664 w 12192000"/>
            <a:gd name="connsiteY3478" fmla="*/ 1816827 h 6858000"/>
            <a:gd name="connsiteX3479" fmla="*/ 5052913 w 12192000"/>
            <a:gd name="connsiteY3479" fmla="*/ 1804133 h 6858000"/>
            <a:gd name="connsiteX3480" fmla="*/ 5050872 w 12192000"/>
            <a:gd name="connsiteY3480" fmla="*/ 1804021 h 6858000"/>
            <a:gd name="connsiteX3481" fmla="*/ 5112836 w 12192000"/>
            <a:gd name="connsiteY3481" fmla="*/ 1858719 h 6858000"/>
            <a:gd name="connsiteX3482" fmla="*/ 5098023 w 12192000"/>
            <a:gd name="connsiteY3482" fmla="*/ 1868384 h 6858000"/>
            <a:gd name="connsiteX3483" fmla="*/ 5082583 w 12192000"/>
            <a:gd name="connsiteY3483" fmla="*/ 1858780 h 6858000"/>
            <a:gd name="connsiteX3484" fmla="*/ 5081086 w 12192000"/>
            <a:gd name="connsiteY3484" fmla="*/ 1858832 h 6858000"/>
            <a:gd name="connsiteX3485" fmla="*/ 5065419 w 12192000"/>
            <a:gd name="connsiteY3485" fmla="*/ 1872289 h 6858000"/>
            <a:gd name="connsiteX3486" fmla="*/ 5098023 w 12192000"/>
            <a:gd name="connsiteY3486" fmla="*/ 1918819 h 6858000"/>
            <a:gd name="connsiteX3487" fmla="*/ 5130628 w 12192000"/>
            <a:gd name="connsiteY3487" fmla="*/ 1871528 h 6858000"/>
            <a:gd name="connsiteX3488" fmla="*/ 5130628 w 12192000"/>
            <a:gd name="connsiteY3488" fmla="*/ 1871525 h 6858000"/>
            <a:gd name="connsiteX3489" fmla="*/ 5114877 w 12192000"/>
            <a:gd name="connsiteY3489" fmla="*/ 1858832 h 6858000"/>
            <a:gd name="connsiteX3490" fmla="*/ 5112836 w 12192000"/>
            <a:gd name="connsiteY3490" fmla="*/ 1858719 h 6858000"/>
            <a:gd name="connsiteX3491" fmla="*/ 5166917 w 12192000"/>
            <a:gd name="connsiteY3491" fmla="*/ 1917513 h 6858000"/>
            <a:gd name="connsiteX3492" fmla="*/ 5152117 w 12192000"/>
            <a:gd name="connsiteY3492" fmla="*/ 1927178 h 6858000"/>
            <a:gd name="connsiteX3493" fmla="*/ 5136677 w 12192000"/>
            <a:gd name="connsiteY3493" fmla="*/ 1917574 h 6858000"/>
            <a:gd name="connsiteX3494" fmla="*/ 5135165 w 12192000"/>
            <a:gd name="connsiteY3494" fmla="*/ 1917626 h 6858000"/>
            <a:gd name="connsiteX3495" fmla="*/ 5119492 w 12192000"/>
            <a:gd name="connsiteY3495" fmla="*/ 1931083 h 6858000"/>
            <a:gd name="connsiteX3496" fmla="*/ 5152117 w 12192000"/>
            <a:gd name="connsiteY3496" fmla="*/ 1977613 h 6858000"/>
            <a:gd name="connsiteX3497" fmla="*/ 5184713 w 12192000"/>
            <a:gd name="connsiteY3497" fmla="*/ 1930322 h 6858000"/>
            <a:gd name="connsiteX3498" fmla="*/ 5184713 w 12192000"/>
            <a:gd name="connsiteY3498" fmla="*/ 1930319 h 6858000"/>
            <a:gd name="connsiteX3499" fmla="*/ 5168953 w 12192000"/>
            <a:gd name="connsiteY3499" fmla="*/ 1917626 h 6858000"/>
            <a:gd name="connsiteX3500" fmla="*/ 5166917 w 12192000"/>
            <a:gd name="connsiteY3500" fmla="*/ 1917513 h 6858000"/>
            <a:gd name="connsiteX3501" fmla="*/ 6218066 w 12192000"/>
            <a:gd name="connsiteY3501" fmla="*/ 1977558 h 6858000"/>
            <a:gd name="connsiteX3502" fmla="*/ 6203266 w 12192000"/>
            <a:gd name="connsiteY3502" fmla="*/ 1987223 h 6858000"/>
            <a:gd name="connsiteX3503" fmla="*/ 6187826 w 12192000"/>
            <a:gd name="connsiteY3503" fmla="*/ 1977619 h 6858000"/>
            <a:gd name="connsiteX3504" fmla="*/ 6186314 w 12192000"/>
            <a:gd name="connsiteY3504" fmla="*/ 1977668 h 6858000"/>
            <a:gd name="connsiteX3505" fmla="*/ 6170641 w 12192000"/>
            <a:gd name="connsiteY3505" fmla="*/ 1991128 h 6858000"/>
            <a:gd name="connsiteX3506" fmla="*/ 6178394 w 12192000"/>
            <a:gd name="connsiteY3506" fmla="*/ 2014425 h 6858000"/>
            <a:gd name="connsiteX3507" fmla="*/ 6200584 w 12192000"/>
            <a:gd name="connsiteY3507" fmla="*/ 2035152 h 6858000"/>
            <a:gd name="connsiteX3508" fmla="*/ 6188088 w 12192000"/>
            <a:gd name="connsiteY3508" fmla="*/ 2045881 h 6858000"/>
            <a:gd name="connsiteX3509" fmla="*/ 6220713 w 12192000"/>
            <a:gd name="connsiteY3509" fmla="*/ 2092411 h 6858000"/>
            <a:gd name="connsiteX3510" fmla="*/ 6253309 w 12192000"/>
            <a:gd name="connsiteY3510" fmla="*/ 2045120 h 6858000"/>
            <a:gd name="connsiteX3511" fmla="*/ 6253309 w 12192000"/>
            <a:gd name="connsiteY3511" fmla="*/ 2045117 h 6858000"/>
            <a:gd name="connsiteX3512" fmla="*/ 6237549 w 12192000"/>
            <a:gd name="connsiteY3512" fmla="*/ 2032424 h 6858000"/>
            <a:gd name="connsiteX3513" fmla="*/ 6235513 w 12192000"/>
            <a:gd name="connsiteY3513" fmla="*/ 2032311 h 6858000"/>
            <a:gd name="connsiteX3514" fmla="*/ 6220713 w 12192000"/>
            <a:gd name="connsiteY3514" fmla="*/ 2041976 h 6858000"/>
            <a:gd name="connsiteX3515" fmla="*/ 6207457 w 12192000"/>
            <a:gd name="connsiteY3515" fmla="*/ 2033731 h 6858000"/>
            <a:gd name="connsiteX3516" fmla="*/ 6228658 w 12192000"/>
            <a:gd name="connsiteY3516" fmla="*/ 2013864 h 6858000"/>
            <a:gd name="connsiteX3517" fmla="*/ 6235862 w 12192000"/>
            <a:gd name="connsiteY3517" fmla="*/ 1990367 h 6858000"/>
            <a:gd name="connsiteX3518" fmla="*/ 6235862 w 12192000"/>
            <a:gd name="connsiteY3518" fmla="*/ 1990364 h 6858000"/>
            <a:gd name="connsiteX3519" fmla="*/ 6220102 w 12192000"/>
            <a:gd name="connsiteY3519" fmla="*/ 1977671 h 6858000"/>
            <a:gd name="connsiteX3520" fmla="*/ 6218066 w 12192000"/>
            <a:gd name="connsiteY3520" fmla="*/ 1977558 h 6858000"/>
            <a:gd name="connsiteX3521" fmla="*/ 6395439 w 12192000"/>
            <a:gd name="connsiteY3521" fmla="*/ 2065256 h 6858000"/>
            <a:gd name="connsiteX3522" fmla="*/ 6380639 w 12192000"/>
            <a:gd name="connsiteY3522" fmla="*/ 2074921 h 6858000"/>
            <a:gd name="connsiteX3523" fmla="*/ 6365199 w 12192000"/>
            <a:gd name="connsiteY3523" fmla="*/ 2065317 h 6858000"/>
            <a:gd name="connsiteX3524" fmla="*/ 6363687 w 12192000"/>
            <a:gd name="connsiteY3524" fmla="*/ 2065369 h 6858000"/>
            <a:gd name="connsiteX3525" fmla="*/ 6348014 w 12192000"/>
            <a:gd name="connsiteY3525" fmla="*/ 2078826 h 6858000"/>
            <a:gd name="connsiteX3526" fmla="*/ 6380639 w 12192000"/>
            <a:gd name="connsiteY3526" fmla="*/ 2125356 h 6858000"/>
            <a:gd name="connsiteX3527" fmla="*/ 6413235 w 12192000"/>
            <a:gd name="connsiteY3527" fmla="*/ 2078065 h 6858000"/>
            <a:gd name="connsiteX3528" fmla="*/ 6413235 w 12192000"/>
            <a:gd name="connsiteY3528" fmla="*/ 2078062 h 6858000"/>
            <a:gd name="connsiteX3529" fmla="*/ 6397475 w 12192000"/>
            <a:gd name="connsiteY3529" fmla="*/ 2065369 h 6858000"/>
            <a:gd name="connsiteX3530" fmla="*/ 6395439 w 12192000"/>
            <a:gd name="connsiteY3530" fmla="*/ 2065256 h 6858000"/>
            <a:gd name="connsiteX3531" fmla="*/ 6642888 w 12192000"/>
            <a:gd name="connsiteY3531" fmla="*/ 2124807 h 6858000"/>
            <a:gd name="connsiteX3532" fmla="*/ 6628088 w 12192000"/>
            <a:gd name="connsiteY3532" fmla="*/ 2134472 h 6858000"/>
            <a:gd name="connsiteX3533" fmla="*/ 6612648 w 12192000"/>
            <a:gd name="connsiteY3533" fmla="*/ 2124868 h 6858000"/>
            <a:gd name="connsiteX3534" fmla="*/ 6611136 w 12192000"/>
            <a:gd name="connsiteY3534" fmla="*/ 2124920 h 6858000"/>
            <a:gd name="connsiteX3535" fmla="*/ 6595463 w 12192000"/>
            <a:gd name="connsiteY3535" fmla="*/ 2138377 h 6858000"/>
            <a:gd name="connsiteX3536" fmla="*/ 6628088 w 12192000"/>
            <a:gd name="connsiteY3536" fmla="*/ 2184907 h 6858000"/>
            <a:gd name="connsiteX3537" fmla="*/ 6660684 w 12192000"/>
            <a:gd name="connsiteY3537" fmla="*/ 2137616 h 6858000"/>
            <a:gd name="connsiteX3538" fmla="*/ 6660684 w 12192000"/>
            <a:gd name="connsiteY3538" fmla="*/ 2137613 h 6858000"/>
            <a:gd name="connsiteX3539" fmla="*/ 6644924 w 12192000"/>
            <a:gd name="connsiteY3539" fmla="*/ 2124920 h 6858000"/>
            <a:gd name="connsiteX3540" fmla="*/ 6642888 w 12192000"/>
            <a:gd name="connsiteY3540" fmla="*/ 2124807 h 6858000"/>
            <a:gd name="connsiteX3541" fmla="*/ 6737099 w 12192000"/>
            <a:gd name="connsiteY3541" fmla="*/ 2138938 h 6858000"/>
            <a:gd name="connsiteX3542" fmla="*/ 6722299 w 12192000"/>
            <a:gd name="connsiteY3542" fmla="*/ 2148603 h 6858000"/>
            <a:gd name="connsiteX3543" fmla="*/ 6706859 w 12192000"/>
            <a:gd name="connsiteY3543" fmla="*/ 2138999 h 6858000"/>
            <a:gd name="connsiteX3544" fmla="*/ 6705347 w 12192000"/>
            <a:gd name="connsiteY3544" fmla="*/ 2139051 h 6858000"/>
            <a:gd name="connsiteX3545" fmla="*/ 6689674 w 12192000"/>
            <a:gd name="connsiteY3545" fmla="*/ 2152508 h 6858000"/>
            <a:gd name="connsiteX3546" fmla="*/ 6722299 w 12192000"/>
            <a:gd name="connsiteY3546" fmla="*/ 2199038 h 6858000"/>
            <a:gd name="connsiteX3547" fmla="*/ 6754895 w 12192000"/>
            <a:gd name="connsiteY3547" fmla="*/ 2151747 h 6858000"/>
            <a:gd name="connsiteX3548" fmla="*/ 6754895 w 12192000"/>
            <a:gd name="connsiteY3548" fmla="*/ 2151744 h 6858000"/>
            <a:gd name="connsiteX3549" fmla="*/ 6739135 w 12192000"/>
            <a:gd name="connsiteY3549" fmla="*/ 2139051 h 6858000"/>
            <a:gd name="connsiteX3550" fmla="*/ 6737099 w 12192000"/>
            <a:gd name="connsiteY3550" fmla="*/ 2138938 h 6858000"/>
            <a:gd name="connsiteX3551" fmla="*/ 4700489 w 12192000"/>
            <a:gd name="connsiteY3551" fmla="*/ 1752828 h 6858000"/>
            <a:gd name="connsiteX3552" fmla="*/ 4685676 w 12192000"/>
            <a:gd name="connsiteY3552" fmla="*/ 1762492 h 6858000"/>
            <a:gd name="connsiteX3553" fmla="*/ 4670236 w 12192000"/>
            <a:gd name="connsiteY3553" fmla="*/ 1752890 h 6858000"/>
            <a:gd name="connsiteX3554" fmla="*/ 4668739 w 12192000"/>
            <a:gd name="connsiteY3554" fmla="*/ 1752940 h 6858000"/>
            <a:gd name="connsiteX3555" fmla="*/ 4653072 w 12192000"/>
            <a:gd name="connsiteY3555" fmla="*/ 1766398 h 6858000"/>
            <a:gd name="connsiteX3556" fmla="*/ 4685676 w 12192000"/>
            <a:gd name="connsiteY3556" fmla="*/ 1812928 h 6858000"/>
            <a:gd name="connsiteX3557" fmla="*/ 4718281 w 12192000"/>
            <a:gd name="connsiteY3557" fmla="*/ 1765636 h 6858000"/>
            <a:gd name="connsiteX3558" fmla="*/ 4718281 w 12192000"/>
            <a:gd name="connsiteY3558" fmla="*/ 1765634 h 6858000"/>
            <a:gd name="connsiteX3559" fmla="*/ 4702530 w 12192000"/>
            <a:gd name="connsiteY3559" fmla="*/ 1752940 h 6858000"/>
            <a:gd name="connsiteX3560" fmla="*/ 4700489 w 12192000"/>
            <a:gd name="connsiteY3560" fmla="*/ 1752828 h 6858000"/>
            <a:gd name="connsiteX3561" fmla="*/ 4140807 w 12192000"/>
            <a:gd name="connsiteY3561" fmla="*/ 1660920 h 6858000"/>
            <a:gd name="connsiteX3562" fmla="*/ 4125995 w 12192000"/>
            <a:gd name="connsiteY3562" fmla="*/ 1670584 h 6858000"/>
            <a:gd name="connsiteX3563" fmla="*/ 4110554 w 12192000"/>
            <a:gd name="connsiteY3563" fmla="*/ 1660982 h 6858000"/>
            <a:gd name="connsiteX3564" fmla="*/ 4109057 w 12192000"/>
            <a:gd name="connsiteY3564" fmla="*/ 1661032 h 6858000"/>
            <a:gd name="connsiteX3565" fmla="*/ 4093390 w 12192000"/>
            <a:gd name="connsiteY3565" fmla="*/ 1674490 h 6858000"/>
            <a:gd name="connsiteX3566" fmla="*/ 4125995 w 12192000"/>
            <a:gd name="connsiteY3566" fmla="*/ 1721019 h 6858000"/>
            <a:gd name="connsiteX3567" fmla="*/ 4158599 w 12192000"/>
            <a:gd name="connsiteY3567" fmla="*/ 1673728 h 6858000"/>
            <a:gd name="connsiteX3568" fmla="*/ 4158599 w 12192000"/>
            <a:gd name="connsiteY3568" fmla="*/ 1673726 h 6858000"/>
            <a:gd name="connsiteX3569" fmla="*/ 4142848 w 12192000"/>
            <a:gd name="connsiteY3569" fmla="*/ 1661032 h 6858000"/>
            <a:gd name="connsiteX3570" fmla="*/ 4140807 w 12192000"/>
            <a:gd name="connsiteY3570" fmla="*/ 1660920 h 6858000"/>
            <a:gd name="connsiteX3571" fmla="*/ 4258657 w 12192000"/>
            <a:gd name="connsiteY3571" fmla="*/ 1667538 h 6858000"/>
            <a:gd name="connsiteX3572" fmla="*/ 4243845 w 12192000"/>
            <a:gd name="connsiteY3572" fmla="*/ 1677202 h 6858000"/>
            <a:gd name="connsiteX3573" fmla="*/ 4228405 w 12192000"/>
            <a:gd name="connsiteY3573" fmla="*/ 1667600 h 6858000"/>
            <a:gd name="connsiteX3574" fmla="*/ 4226908 w 12192000"/>
            <a:gd name="connsiteY3574" fmla="*/ 1667650 h 6858000"/>
            <a:gd name="connsiteX3575" fmla="*/ 4211241 w 12192000"/>
            <a:gd name="connsiteY3575" fmla="*/ 1681108 h 6858000"/>
            <a:gd name="connsiteX3576" fmla="*/ 4243845 w 12192000"/>
            <a:gd name="connsiteY3576" fmla="*/ 1727638 h 6858000"/>
            <a:gd name="connsiteX3577" fmla="*/ 4276450 w 12192000"/>
            <a:gd name="connsiteY3577" fmla="*/ 1680346 h 6858000"/>
            <a:gd name="connsiteX3578" fmla="*/ 4276450 w 12192000"/>
            <a:gd name="connsiteY3578" fmla="*/ 1680344 h 6858000"/>
            <a:gd name="connsiteX3579" fmla="*/ 4260699 w 12192000"/>
            <a:gd name="connsiteY3579" fmla="*/ 1667650 h 6858000"/>
            <a:gd name="connsiteX3580" fmla="*/ 4258657 w 12192000"/>
            <a:gd name="connsiteY3580" fmla="*/ 1667538 h 6858000"/>
            <a:gd name="connsiteX3581" fmla="*/ 4197159 w 12192000"/>
            <a:gd name="connsiteY3581" fmla="*/ 1719258 h 6858000"/>
            <a:gd name="connsiteX3582" fmla="*/ 4182347 w 12192000"/>
            <a:gd name="connsiteY3582" fmla="*/ 1728922 h 6858000"/>
            <a:gd name="connsiteX3583" fmla="*/ 4166906 w 12192000"/>
            <a:gd name="connsiteY3583" fmla="*/ 1719320 h 6858000"/>
            <a:gd name="connsiteX3584" fmla="*/ 4165409 w 12192000"/>
            <a:gd name="connsiteY3584" fmla="*/ 1719370 h 6858000"/>
            <a:gd name="connsiteX3585" fmla="*/ 4149742 w 12192000"/>
            <a:gd name="connsiteY3585" fmla="*/ 1732828 h 6858000"/>
            <a:gd name="connsiteX3586" fmla="*/ 4182347 w 12192000"/>
            <a:gd name="connsiteY3586" fmla="*/ 1779358 h 6858000"/>
            <a:gd name="connsiteX3587" fmla="*/ 4214951 w 12192000"/>
            <a:gd name="connsiteY3587" fmla="*/ 1732066 h 6858000"/>
            <a:gd name="connsiteX3588" fmla="*/ 4214951 w 12192000"/>
            <a:gd name="connsiteY3588" fmla="*/ 1732064 h 6858000"/>
            <a:gd name="connsiteX3589" fmla="*/ 4199200 w 12192000"/>
            <a:gd name="connsiteY3589" fmla="*/ 1719370 h 6858000"/>
            <a:gd name="connsiteX3590" fmla="*/ 4197159 w 12192000"/>
            <a:gd name="connsiteY3590" fmla="*/ 1719258 h 6858000"/>
            <a:gd name="connsiteX3591" fmla="*/ 4459873 w 12192000"/>
            <a:gd name="connsiteY3591" fmla="*/ 1732636 h 6858000"/>
            <a:gd name="connsiteX3592" fmla="*/ 4445060 w 12192000"/>
            <a:gd name="connsiteY3592" fmla="*/ 1742300 h 6858000"/>
            <a:gd name="connsiteX3593" fmla="*/ 4429620 w 12192000"/>
            <a:gd name="connsiteY3593" fmla="*/ 1732698 h 6858000"/>
            <a:gd name="connsiteX3594" fmla="*/ 4428123 w 12192000"/>
            <a:gd name="connsiteY3594" fmla="*/ 1732748 h 6858000"/>
            <a:gd name="connsiteX3595" fmla="*/ 4412456 w 12192000"/>
            <a:gd name="connsiteY3595" fmla="*/ 1746206 h 6858000"/>
            <a:gd name="connsiteX3596" fmla="*/ 4445060 w 12192000"/>
            <a:gd name="connsiteY3596" fmla="*/ 1792736 h 6858000"/>
            <a:gd name="connsiteX3597" fmla="*/ 4477665 w 12192000"/>
            <a:gd name="connsiteY3597" fmla="*/ 1745444 h 6858000"/>
            <a:gd name="connsiteX3598" fmla="*/ 4477665 w 12192000"/>
            <a:gd name="connsiteY3598" fmla="*/ 1745442 h 6858000"/>
            <a:gd name="connsiteX3599" fmla="*/ 4461914 w 12192000"/>
            <a:gd name="connsiteY3599" fmla="*/ 1732748 h 6858000"/>
            <a:gd name="connsiteX3600" fmla="*/ 4459873 w 12192000"/>
            <a:gd name="connsiteY3600" fmla="*/ 1732636 h 6858000"/>
            <a:gd name="connsiteX3601" fmla="*/ 4028218 w 12192000"/>
            <a:gd name="connsiteY3601" fmla="*/ 1683114 h 6858000"/>
            <a:gd name="connsiteX3602" fmla="*/ 4013406 w 12192000"/>
            <a:gd name="connsiteY3602" fmla="*/ 1692778 h 6858000"/>
            <a:gd name="connsiteX3603" fmla="*/ 3997966 w 12192000"/>
            <a:gd name="connsiteY3603" fmla="*/ 1683176 h 6858000"/>
            <a:gd name="connsiteX3604" fmla="*/ 3996469 w 12192000"/>
            <a:gd name="connsiteY3604" fmla="*/ 1683226 h 6858000"/>
            <a:gd name="connsiteX3605" fmla="*/ 3980802 w 12192000"/>
            <a:gd name="connsiteY3605" fmla="*/ 1696684 h 6858000"/>
            <a:gd name="connsiteX3606" fmla="*/ 4013406 w 12192000"/>
            <a:gd name="connsiteY3606" fmla="*/ 1743214 h 6858000"/>
            <a:gd name="connsiteX3607" fmla="*/ 4046011 w 12192000"/>
            <a:gd name="connsiteY3607" fmla="*/ 1695922 h 6858000"/>
            <a:gd name="connsiteX3608" fmla="*/ 4046011 w 12192000"/>
            <a:gd name="connsiteY3608" fmla="*/ 1695920 h 6858000"/>
            <a:gd name="connsiteX3609" fmla="*/ 4030260 w 12192000"/>
            <a:gd name="connsiteY3609" fmla="*/ 1683226 h 6858000"/>
            <a:gd name="connsiteX3610" fmla="*/ 4028218 w 12192000"/>
            <a:gd name="connsiteY3610" fmla="*/ 1683114 h 6858000"/>
            <a:gd name="connsiteX3611" fmla="*/ 3932670 w 12192000"/>
            <a:gd name="connsiteY3611" fmla="*/ 1688976 h 6858000"/>
            <a:gd name="connsiteX3612" fmla="*/ 3917857 w 12192000"/>
            <a:gd name="connsiteY3612" fmla="*/ 1698640 h 6858000"/>
            <a:gd name="connsiteX3613" fmla="*/ 3902417 w 12192000"/>
            <a:gd name="connsiteY3613" fmla="*/ 1689038 h 6858000"/>
            <a:gd name="connsiteX3614" fmla="*/ 3900920 w 12192000"/>
            <a:gd name="connsiteY3614" fmla="*/ 1689088 h 6858000"/>
            <a:gd name="connsiteX3615" fmla="*/ 3885253 w 12192000"/>
            <a:gd name="connsiteY3615" fmla="*/ 1702546 h 6858000"/>
            <a:gd name="connsiteX3616" fmla="*/ 3917857 w 12192000"/>
            <a:gd name="connsiteY3616" fmla="*/ 1749076 h 6858000"/>
            <a:gd name="connsiteX3617" fmla="*/ 3950462 w 12192000"/>
            <a:gd name="connsiteY3617" fmla="*/ 1701784 h 6858000"/>
            <a:gd name="connsiteX3618" fmla="*/ 3950462 w 12192000"/>
            <a:gd name="connsiteY3618" fmla="*/ 1701782 h 6858000"/>
            <a:gd name="connsiteX3619" fmla="*/ 3934711 w 12192000"/>
            <a:gd name="connsiteY3619" fmla="*/ 1689088 h 6858000"/>
            <a:gd name="connsiteX3620" fmla="*/ 3932670 w 12192000"/>
            <a:gd name="connsiteY3620" fmla="*/ 1688976 h 6858000"/>
            <a:gd name="connsiteX3621" fmla="*/ 4126762 w 12192000"/>
            <a:gd name="connsiteY3621" fmla="*/ 1755232 h 6858000"/>
            <a:gd name="connsiteX3622" fmla="*/ 4111949 w 12192000"/>
            <a:gd name="connsiteY3622" fmla="*/ 1764896 h 6858000"/>
            <a:gd name="connsiteX3623" fmla="*/ 4096509 w 12192000"/>
            <a:gd name="connsiteY3623" fmla="*/ 1755294 h 6858000"/>
            <a:gd name="connsiteX3624" fmla="*/ 4095012 w 12192000"/>
            <a:gd name="connsiteY3624" fmla="*/ 1755344 h 6858000"/>
            <a:gd name="connsiteX3625" fmla="*/ 4079345 w 12192000"/>
            <a:gd name="connsiteY3625" fmla="*/ 1768802 h 6858000"/>
            <a:gd name="connsiteX3626" fmla="*/ 4111949 w 12192000"/>
            <a:gd name="connsiteY3626" fmla="*/ 1815332 h 6858000"/>
            <a:gd name="connsiteX3627" fmla="*/ 4144554 w 12192000"/>
            <a:gd name="connsiteY3627" fmla="*/ 1768040 h 6858000"/>
            <a:gd name="connsiteX3628" fmla="*/ 4144554 w 12192000"/>
            <a:gd name="connsiteY3628" fmla="*/ 1768038 h 6858000"/>
            <a:gd name="connsiteX3629" fmla="*/ 4128803 w 12192000"/>
            <a:gd name="connsiteY3629" fmla="*/ 1755344 h 6858000"/>
            <a:gd name="connsiteX3630" fmla="*/ 4126762 w 12192000"/>
            <a:gd name="connsiteY3630" fmla="*/ 1755232 h 6858000"/>
            <a:gd name="connsiteX3631" fmla="*/ 3953693 w 12192000"/>
            <a:gd name="connsiteY3631" fmla="*/ 1774464 h 6858000"/>
            <a:gd name="connsiteX3632" fmla="*/ 3938880 w 12192000"/>
            <a:gd name="connsiteY3632" fmla="*/ 1784128 h 6858000"/>
            <a:gd name="connsiteX3633" fmla="*/ 3923440 w 12192000"/>
            <a:gd name="connsiteY3633" fmla="*/ 1774526 h 6858000"/>
            <a:gd name="connsiteX3634" fmla="*/ 3921943 w 12192000"/>
            <a:gd name="connsiteY3634" fmla="*/ 1774576 h 6858000"/>
            <a:gd name="connsiteX3635" fmla="*/ 3906276 w 12192000"/>
            <a:gd name="connsiteY3635" fmla="*/ 1788034 h 6858000"/>
            <a:gd name="connsiteX3636" fmla="*/ 3938880 w 12192000"/>
            <a:gd name="connsiteY3636" fmla="*/ 1834563 h 6858000"/>
            <a:gd name="connsiteX3637" fmla="*/ 3971485 w 12192000"/>
            <a:gd name="connsiteY3637" fmla="*/ 1787272 h 6858000"/>
            <a:gd name="connsiteX3638" fmla="*/ 3971485 w 12192000"/>
            <a:gd name="connsiteY3638" fmla="*/ 1787270 h 6858000"/>
            <a:gd name="connsiteX3639" fmla="*/ 3955734 w 12192000"/>
            <a:gd name="connsiteY3639" fmla="*/ 1774576 h 6858000"/>
            <a:gd name="connsiteX3640" fmla="*/ 3953693 w 12192000"/>
            <a:gd name="connsiteY3640" fmla="*/ 1774464 h 6858000"/>
            <a:gd name="connsiteX3641" fmla="*/ 4755300 w 12192000"/>
            <a:gd name="connsiteY3641" fmla="*/ 1819066 h 6858000"/>
            <a:gd name="connsiteX3642" fmla="*/ 4740488 w 12192000"/>
            <a:gd name="connsiteY3642" fmla="*/ 1828730 h 6858000"/>
            <a:gd name="connsiteX3643" fmla="*/ 4725047 w 12192000"/>
            <a:gd name="connsiteY3643" fmla="*/ 1819128 h 6858000"/>
            <a:gd name="connsiteX3644" fmla="*/ 4723550 w 12192000"/>
            <a:gd name="connsiteY3644" fmla="*/ 1819178 h 6858000"/>
            <a:gd name="connsiteX3645" fmla="*/ 4707883 w 12192000"/>
            <a:gd name="connsiteY3645" fmla="*/ 1832636 h 6858000"/>
            <a:gd name="connsiteX3646" fmla="*/ 4740488 w 12192000"/>
            <a:gd name="connsiteY3646" fmla="*/ 1879166 h 6858000"/>
            <a:gd name="connsiteX3647" fmla="*/ 4773092 w 12192000"/>
            <a:gd name="connsiteY3647" fmla="*/ 1831874 h 6858000"/>
            <a:gd name="connsiteX3648" fmla="*/ 4773092 w 12192000"/>
            <a:gd name="connsiteY3648" fmla="*/ 1831872 h 6858000"/>
            <a:gd name="connsiteX3649" fmla="*/ 4757341 w 12192000"/>
            <a:gd name="connsiteY3649" fmla="*/ 1819178 h 6858000"/>
            <a:gd name="connsiteX3650" fmla="*/ 4755300 w 12192000"/>
            <a:gd name="connsiteY3650" fmla="*/ 1819066 h 6858000"/>
            <a:gd name="connsiteX3651" fmla="*/ 4825784 w 12192000"/>
            <a:gd name="connsiteY3651" fmla="*/ 1840467 h 6858000"/>
            <a:gd name="connsiteX3652" fmla="*/ 4810972 w 12192000"/>
            <a:gd name="connsiteY3652" fmla="*/ 1850131 h 6858000"/>
            <a:gd name="connsiteX3653" fmla="*/ 4795531 w 12192000"/>
            <a:gd name="connsiteY3653" fmla="*/ 1840529 h 6858000"/>
            <a:gd name="connsiteX3654" fmla="*/ 4794034 w 12192000"/>
            <a:gd name="connsiteY3654" fmla="*/ 1840579 h 6858000"/>
            <a:gd name="connsiteX3655" fmla="*/ 4778367 w 12192000"/>
            <a:gd name="connsiteY3655" fmla="*/ 1854037 h 6858000"/>
            <a:gd name="connsiteX3656" fmla="*/ 4810972 w 12192000"/>
            <a:gd name="connsiteY3656" fmla="*/ 1900567 h 6858000"/>
            <a:gd name="connsiteX3657" fmla="*/ 4843576 w 12192000"/>
            <a:gd name="connsiteY3657" fmla="*/ 1853275 h 6858000"/>
            <a:gd name="connsiteX3658" fmla="*/ 4843576 w 12192000"/>
            <a:gd name="connsiteY3658" fmla="*/ 1853273 h 6858000"/>
            <a:gd name="connsiteX3659" fmla="*/ 4827825 w 12192000"/>
            <a:gd name="connsiteY3659" fmla="*/ 1840579 h 6858000"/>
            <a:gd name="connsiteX3660" fmla="*/ 4825784 w 12192000"/>
            <a:gd name="connsiteY3660" fmla="*/ 1840467 h 6858000"/>
            <a:gd name="connsiteX3661" fmla="*/ 4903421 w 12192000"/>
            <a:gd name="connsiteY3661" fmla="*/ 1844994 h 6858000"/>
            <a:gd name="connsiteX3662" fmla="*/ 4888609 w 12192000"/>
            <a:gd name="connsiteY3662" fmla="*/ 1854658 h 6858000"/>
            <a:gd name="connsiteX3663" fmla="*/ 4873168 w 12192000"/>
            <a:gd name="connsiteY3663" fmla="*/ 1845056 h 6858000"/>
            <a:gd name="connsiteX3664" fmla="*/ 4871671 w 12192000"/>
            <a:gd name="connsiteY3664" fmla="*/ 1845106 h 6858000"/>
            <a:gd name="connsiteX3665" fmla="*/ 4856004 w 12192000"/>
            <a:gd name="connsiteY3665" fmla="*/ 1858564 h 6858000"/>
            <a:gd name="connsiteX3666" fmla="*/ 4888609 w 12192000"/>
            <a:gd name="connsiteY3666" fmla="*/ 1905094 h 6858000"/>
            <a:gd name="connsiteX3667" fmla="*/ 4921213 w 12192000"/>
            <a:gd name="connsiteY3667" fmla="*/ 1857803 h 6858000"/>
            <a:gd name="connsiteX3668" fmla="*/ 4921213 w 12192000"/>
            <a:gd name="connsiteY3668" fmla="*/ 1857800 h 6858000"/>
            <a:gd name="connsiteX3669" fmla="*/ 4905462 w 12192000"/>
            <a:gd name="connsiteY3669" fmla="*/ 1845106 h 6858000"/>
            <a:gd name="connsiteX3670" fmla="*/ 4903421 w 12192000"/>
            <a:gd name="connsiteY3670" fmla="*/ 1844994 h 6858000"/>
            <a:gd name="connsiteX3671" fmla="*/ 4983587 w 12192000"/>
            <a:gd name="connsiteY3671" fmla="*/ 1861656 h 6858000"/>
            <a:gd name="connsiteX3672" fmla="*/ 4968774 w 12192000"/>
            <a:gd name="connsiteY3672" fmla="*/ 1871321 h 6858000"/>
            <a:gd name="connsiteX3673" fmla="*/ 4953334 w 12192000"/>
            <a:gd name="connsiteY3673" fmla="*/ 1861717 h 6858000"/>
            <a:gd name="connsiteX3674" fmla="*/ 4951837 w 12192000"/>
            <a:gd name="connsiteY3674" fmla="*/ 1861769 h 6858000"/>
            <a:gd name="connsiteX3675" fmla="*/ 4936170 w 12192000"/>
            <a:gd name="connsiteY3675" fmla="*/ 1875226 h 6858000"/>
            <a:gd name="connsiteX3676" fmla="*/ 4968774 w 12192000"/>
            <a:gd name="connsiteY3676" fmla="*/ 1921756 h 6858000"/>
            <a:gd name="connsiteX3677" fmla="*/ 5001379 w 12192000"/>
            <a:gd name="connsiteY3677" fmla="*/ 1874465 h 6858000"/>
            <a:gd name="connsiteX3678" fmla="*/ 5001379 w 12192000"/>
            <a:gd name="connsiteY3678" fmla="*/ 1874462 h 6858000"/>
            <a:gd name="connsiteX3679" fmla="*/ 4985628 w 12192000"/>
            <a:gd name="connsiteY3679" fmla="*/ 1861769 h 6858000"/>
            <a:gd name="connsiteX3680" fmla="*/ 4983587 w 12192000"/>
            <a:gd name="connsiteY3680" fmla="*/ 1861656 h 6858000"/>
            <a:gd name="connsiteX3681" fmla="*/ 5042818 w 12192000"/>
            <a:gd name="connsiteY3681" fmla="*/ 1890849 h 6858000"/>
            <a:gd name="connsiteX3682" fmla="*/ 5028005 w 12192000"/>
            <a:gd name="connsiteY3682" fmla="*/ 1900514 h 6858000"/>
            <a:gd name="connsiteX3683" fmla="*/ 5012565 w 12192000"/>
            <a:gd name="connsiteY3683" fmla="*/ 1890910 h 6858000"/>
            <a:gd name="connsiteX3684" fmla="*/ 5011068 w 12192000"/>
            <a:gd name="connsiteY3684" fmla="*/ 1890962 h 6858000"/>
            <a:gd name="connsiteX3685" fmla="*/ 4995401 w 12192000"/>
            <a:gd name="connsiteY3685" fmla="*/ 1904419 h 6858000"/>
            <a:gd name="connsiteX3686" fmla="*/ 5028005 w 12192000"/>
            <a:gd name="connsiteY3686" fmla="*/ 1950949 h 6858000"/>
            <a:gd name="connsiteX3687" fmla="*/ 5060610 w 12192000"/>
            <a:gd name="connsiteY3687" fmla="*/ 1903658 h 6858000"/>
            <a:gd name="connsiteX3688" fmla="*/ 5060610 w 12192000"/>
            <a:gd name="connsiteY3688" fmla="*/ 1903655 h 6858000"/>
            <a:gd name="connsiteX3689" fmla="*/ 5044859 w 12192000"/>
            <a:gd name="connsiteY3689" fmla="*/ 1890962 h 6858000"/>
            <a:gd name="connsiteX3690" fmla="*/ 5042818 w 12192000"/>
            <a:gd name="connsiteY3690" fmla="*/ 1890849 h 6858000"/>
            <a:gd name="connsiteX3691" fmla="*/ 5093616 w 12192000"/>
            <a:gd name="connsiteY3691" fmla="*/ 1942404 h 6858000"/>
            <a:gd name="connsiteX3692" fmla="*/ 5078804 w 12192000"/>
            <a:gd name="connsiteY3692" fmla="*/ 1952069 h 6858000"/>
            <a:gd name="connsiteX3693" fmla="*/ 5063363 w 12192000"/>
            <a:gd name="connsiteY3693" fmla="*/ 1942465 h 6858000"/>
            <a:gd name="connsiteX3694" fmla="*/ 5061866 w 12192000"/>
            <a:gd name="connsiteY3694" fmla="*/ 1942517 h 6858000"/>
            <a:gd name="connsiteX3695" fmla="*/ 5046199 w 12192000"/>
            <a:gd name="connsiteY3695" fmla="*/ 1955974 h 6858000"/>
            <a:gd name="connsiteX3696" fmla="*/ 5078804 w 12192000"/>
            <a:gd name="connsiteY3696" fmla="*/ 2002504 h 6858000"/>
            <a:gd name="connsiteX3697" fmla="*/ 5111408 w 12192000"/>
            <a:gd name="connsiteY3697" fmla="*/ 1955213 h 6858000"/>
            <a:gd name="connsiteX3698" fmla="*/ 5111408 w 12192000"/>
            <a:gd name="connsiteY3698" fmla="*/ 1955210 h 6858000"/>
            <a:gd name="connsiteX3699" fmla="*/ 5095657 w 12192000"/>
            <a:gd name="connsiteY3699" fmla="*/ 1942517 h 6858000"/>
            <a:gd name="connsiteX3700" fmla="*/ 5093616 w 12192000"/>
            <a:gd name="connsiteY3700" fmla="*/ 1942404 h 6858000"/>
            <a:gd name="connsiteX3701" fmla="*/ 3409480 w 12192000"/>
            <a:gd name="connsiteY3701" fmla="*/ 1820444 h 6858000"/>
            <a:gd name="connsiteX3702" fmla="*/ 3394668 w 12192000"/>
            <a:gd name="connsiteY3702" fmla="*/ 1830108 h 6858000"/>
            <a:gd name="connsiteX3703" fmla="*/ 3379227 w 12192000"/>
            <a:gd name="connsiteY3703" fmla="*/ 1820506 h 6858000"/>
            <a:gd name="connsiteX3704" fmla="*/ 3377730 w 12192000"/>
            <a:gd name="connsiteY3704" fmla="*/ 1820556 h 6858000"/>
            <a:gd name="connsiteX3705" fmla="*/ 3362063 w 12192000"/>
            <a:gd name="connsiteY3705" fmla="*/ 1834014 h 6858000"/>
            <a:gd name="connsiteX3706" fmla="*/ 3394668 w 12192000"/>
            <a:gd name="connsiteY3706" fmla="*/ 1880544 h 6858000"/>
            <a:gd name="connsiteX3707" fmla="*/ 3427272 w 12192000"/>
            <a:gd name="connsiteY3707" fmla="*/ 1833252 h 6858000"/>
            <a:gd name="connsiteX3708" fmla="*/ 3427272 w 12192000"/>
            <a:gd name="connsiteY3708" fmla="*/ 1833250 h 6858000"/>
            <a:gd name="connsiteX3709" fmla="*/ 3411521 w 12192000"/>
            <a:gd name="connsiteY3709" fmla="*/ 1820556 h 6858000"/>
            <a:gd name="connsiteX3710" fmla="*/ 3409480 w 12192000"/>
            <a:gd name="connsiteY3710" fmla="*/ 1820444 h 6858000"/>
            <a:gd name="connsiteX3711" fmla="*/ 3816679 w 12192000"/>
            <a:gd name="connsiteY3711" fmla="*/ 1836966 h 6858000"/>
            <a:gd name="connsiteX3712" fmla="*/ 3801867 w 12192000"/>
            <a:gd name="connsiteY3712" fmla="*/ 1846630 h 6858000"/>
            <a:gd name="connsiteX3713" fmla="*/ 3786427 w 12192000"/>
            <a:gd name="connsiteY3713" fmla="*/ 1837028 h 6858000"/>
            <a:gd name="connsiteX3714" fmla="*/ 3784930 w 12192000"/>
            <a:gd name="connsiteY3714" fmla="*/ 1837078 h 6858000"/>
            <a:gd name="connsiteX3715" fmla="*/ 3769263 w 12192000"/>
            <a:gd name="connsiteY3715" fmla="*/ 1850536 h 6858000"/>
            <a:gd name="connsiteX3716" fmla="*/ 3801867 w 12192000"/>
            <a:gd name="connsiteY3716" fmla="*/ 1897066 h 6858000"/>
            <a:gd name="connsiteX3717" fmla="*/ 3834472 w 12192000"/>
            <a:gd name="connsiteY3717" fmla="*/ 1849774 h 6858000"/>
            <a:gd name="connsiteX3718" fmla="*/ 3834472 w 12192000"/>
            <a:gd name="connsiteY3718" fmla="*/ 1849772 h 6858000"/>
            <a:gd name="connsiteX3719" fmla="*/ 3818721 w 12192000"/>
            <a:gd name="connsiteY3719" fmla="*/ 1837078 h 6858000"/>
            <a:gd name="connsiteX3720" fmla="*/ 3816679 w 12192000"/>
            <a:gd name="connsiteY3720" fmla="*/ 1836966 h 6858000"/>
            <a:gd name="connsiteX3721" fmla="*/ 4042467 w 12192000"/>
            <a:gd name="connsiteY3721" fmla="*/ 1843203 h 6858000"/>
            <a:gd name="connsiteX3722" fmla="*/ 4027655 w 12192000"/>
            <a:gd name="connsiteY3722" fmla="*/ 1852867 h 6858000"/>
            <a:gd name="connsiteX3723" fmla="*/ 4012214 w 12192000"/>
            <a:gd name="connsiteY3723" fmla="*/ 1843265 h 6858000"/>
            <a:gd name="connsiteX3724" fmla="*/ 4010717 w 12192000"/>
            <a:gd name="connsiteY3724" fmla="*/ 1843315 h 6858000"/>
            <a:gd name="connsiteX3725" fmla="*/ 3995050 w 12192000"/>
            <a:gd name="connsiteY3725" fmla="*/ 1856773 h 6858000"/>
            <a:gd name="connsiteX3726" fmla="*/ 4027655 w 12192000"/>
            <a:gd name="connsiteY3726" fmla="*/ 1903303 h 6858000"/>
            <a:gd name="connsiteX3727" fmla="*/ 4060259 w 12192000"/>
            <a:gd name="connsiteY3727" fmla="*/ 1856011 h 6858000"/>
            <a:gd name="connsiteX3728" fmla="*/ 4060259 w 12192000"/>
            <a:gd name="connsiteY3728" fmla="*/ 1856009 h 6858000"/>
            <a:gd name="connsiteX3729" fmla="*/ 4044508 w 12192000"/>
            <a:gd name="connsiteY3729" fmla="*/ 1843315 h 6858000"/>
            <a:gd name="connsiteX3730" fmla="*/ 4042467 w 12192000"/>
            <a:gd name="connsiteY3730" fmla="*/ 1843203 h 6858000"/>
            <a:gd name="connsiteX3731" fmla="*/ 4138568 w 12192000"/>
            <a:gd name="connsiteY3731" fmla="*/ 1863139 h 6858000"/>
            <a:gd name="connsiteX3732" fmla="*/ 4123755 w 12192000"/>
            <a:gd name="connsiteY3732" fmla="*/ 1872804 h 6858000"/>
            <a:gd name="connsiteX3733" fmla="*/ 4108315 w 12192000"/>
            <a:gd name="connsiteY3733" fmla="*/ 1863200 h 6858000"/>
            <a:gd name="connsiteX3734" fmla="*/ 4106818 w 12192000"/>
            <a:gd name="connsiteY3734" fmla="*/ 1863252 h 6858000"/>
            <a:gd name="connsiteX3735" fmla="*/ 4091151 w 12192000"/>
            <a:gd name="connsiteY3735" fmla="*/ 1876709 h 6858000"/>
            <a:gd name="connsiteX3736" fmla="*/ 4123755 w 12192000"/>
            <a:gd name="connsiteY3736" fmla="*/ 1923239 h 6858000"/>
            <a:gd name="connsiteX3737" fmla="*/ 4156360 w 12192000"/>
            <a:gd name="connsiteY3737" fmla="*/ 1875948 h 6858000"/>
            <a:gd name="connsiteX3738" fmla="*/ 4156360 w 12192000"/>
            <a:gd name="connsiteY3738" fmla="*/ 1875945 h 6858000"/>
            <a:gd name="connsiteX3739" fmla="*/ 4140609 w 12192000"/>
            <a:gd name="connsiteY3739" fmla="*/ 1863252 h 6858000"/>
            <a:gd name="connsiteX3740" fmla="*/ 4138568 w 12192000"/>
            <a:gd name="connsiteY3740" fmla="*/ 1863139 h 6858000"/>
            <a:gd name="connsiteX3741" fmla="*/ 4237664 w 12192000"/>
            <a:gd name="connsiteY3741" fmla="*/ 1863778 h 6858000"/>
            <a:gd name="connsiteX3742" fmla="*/ 4222852 w 12192000"/>
            <a:gd name="connsiteY3742" fmla="*/ 1873443 h 6858000"/>
            <a:gd name="connsiteX3743" fmla="*/ 4207411 w 12192000"/>
            <a:gd name="connsiteY3743" fmla="*/ 1863839 h 6858000"/>
            <a:gd name="connsiteX3744" fmla="*/ 4205914 w 12192000"/>
            <a:gd name="connsiteY3744" fmla="*/ 1863891 h 6858000"/>
            <a:gd name="connsiteX3745" fmla="*/ 4190247 w 12192000"/>
            <a:gd name="connsiteY3745" fmla="*/ 1877348 h 6858000"/>
            <a:gd name="connsiteX3746" fmla="*/ 4222852 w 12192000"/>
            <a:gd name="connsiteY3746" fmla="*/ 1923878 h 6858000"/>
            <a:gd name="connsiteX3747" fmla="*/ 4255456 w 12192000"/>
            <a:gd name="connsiteY3747" fmla="*/ 1876587 h 6858000"/>
            <a:gd name="connsiteX3748" fmla="*/ 4255456 w 12192000"/>
            <a:gd name="connsiteY3748" fmla="*/ 1876584 h 6858000"/>
            <a:gd name="connsiteX3749" fmla="*/ 4239705 w 12192000"/>
            <a:gd name="connsiteY3749" fmla="*/ 1863891 h 6858000"/>
            <a:gd name="connsiteX3750" fmla="*/ 4237664 w 12192000"/>
            <a:gd name="connsiteY3750" fmla="*/ 1863778 h 6858000"/>
            <a:gd name="connsiteX3751" fmla="*/ 4317772 w 12192000"/>
            <a:gd name="connsiteY3751" fmla="*/ 1895008 h 6858000"/>
            <a:gd name="connsiteX3752" fmla="*/ 4302959 w 12192000"/>
            <a:gd name="connsiteY3752" fmla="*/ 1904673 h 6858000"/>
            <a:gd name="connsiteX3753" fmla="*/ 4287519 w 12192000"/>
            <a:gd name="connsiteY3753" fmla="*/ 1895069 h 6858000"/>
            <a:gd name="connsiteX3754" fmla="*/ 4286022 w 12192000"/>
            <a:gd name="connsiteY3754" fmla="*/ 1895121 h 6858000"/>
            <a:gd name="connsiteX3755" fmla="*/ 4270355 w 12192000"/>
            <a:gd name="connsiteY3755" fmla="*/ 1908578 h 6858000"/>
            <a:gd name="connsiteX3756" fmla="*/ 4302959 w 12192000"/>
            <a:gd name="connsiteY3756" fmla="*/ 1955108 h 6858000"/>
            <a:gd name="connsiteX3757" fmla="*/ 4335564 w 12192000"/>
            <a:gd name="connsiteY3757" fmla="*/ 1907817 h 6858000"/>
            <a:gd name="connsiteX3758" fmla="*/ 4335564 w 12192000"/>
            <a:gd name="connsiteY3758" fmla="*/ 1907814 h 6858000"/>
            <a:gd name="connsiteX3759" fmla="*/ 4319813 w 12192000"/>
            <a:gd name="connsiteY3759" fmla="*/ 1895121 h 6858000"/>
            <a:gd name="connsiteX3760" fmla="*/ 4317772 w 12192000"/>
            <a:gd name="connsiteY3760" fmla="*/ 1895008 h 6858000"/>
            <a:gd name="connsiteX3761" fmla="*/ 4939302 w 12192000"/>
            <a:gd name="connsiteY3761" fmla="*/ 1916641 h 6858000"/>
            <a:gd name="connsiteX3762" fmla="*/ 4924489 w 12192000"/>
            <a:gd name="connsiteY3762" fmla="*/ 1926306 h 6858000"/>
            <a:gd name="connsiteX3763" fmla="*/ 4909049 w 12192000"/>
            <a:gd name="connsiteY3763" fmla="*/ 1916702 h 6858000"/>
            <a:gd name="connsiteX3764" fmla="*/ 4907552 w 12192000"/>
            <a:gd name="connsiteY3764" fmla="*/ 1916754 h 6858000"/>
            <a:gd name="connsiteX3765" fmla="*/ 4891885 w 12192000"/>
            <a:gd name="connsiteY3765" fmla="*/ 1930211 h 6858000"/>
            <a:gd name="connsiteX3766" fmla="*/ 4924489 w 12192000"/>
            <a:gd name="connsiteY3766" fmla="*/ 1976741 h 6858000"/>
            <a:gd name="connsiteX3767" fmla="*/ 4957094 w 12192000"/>
            <a:gd name="connsiteY3767" fmla="*/ 1929450 h 6858000"/>
            <a:gd name="connsiteX3768" fmla="*/ 4957094 w 12192000"/>
            <a:gd name="connsiteY3768" fmla="*/ 1929447 h 6858000"/>
            <a:gd name="connsiteX3769" fmla="*/ 4941343 w 12192000"/>
            <a:gd name="connsiteY3769" fmla="*/ 1916754 h 6858000"/>
            <a:gd name="connsiteX3770" fmla="*/ 4939302 w 12192000"/>
            <a:gd name="connsiteY3770" fmla="*/ 1916641 h 6858000"/>
            <a:gd name="connsiteX3771" fmla="*/ 5007925 w 12192000"/>
            <a:gd name="connsiteY3771" fmla="*/ 1966916 h 6858000"/>
            <a:gd name="connsiteX3772" fmla="*/ 4993112 w 12192000"/>
            <a:gd name="connsiteY3772" fmla="*/ 1976581 h 6858000"/>
            <a:gd name="connsiteX3773" fmla="*/ 4977672 w 12192000"/>
            <a:gd name="connsiteY3773" fmla="*/ 1966977 h 6858000"/>
            <a:gd name="connsiteX3774" fmla="*/ 4976175 w 12192000"/>
            <a:gd name="connsiteY3774" fmla="*/ 1967029 h 6858000"/>
            <a:gd name="connsiteX3775" fmla="*/ 4960508 w 12192000"/>
            <a:gd name="connsiteY3775" fmla="*/ 1980486 h 6858000"/>
            <a:gd name="connsiteX3776" fmla="*/ 4993112 w 12192000"/>
            <a:gd name="connsiteY3776" fmla="*/ 2027016 h 6858000"/>
            <a:gd name="connsiteX3777" fmla="*/ 5025717 w 12192000"/>
            <a:gd name="connsiteY3777" fmla="*/ 1979725 h 6858000"/>
            <a:gd name="connsiteX3778" fmla="*/ 5025717 w 12192000"/>
            <a:gd name="connsiteY3778" fmla="*/ 1979722 h 6858000"/>
            <a:gd name="connsiteX3779" fmla="*/ 5009966 w 12192000"/>
            <a:gd name="connsiteY3779" fmla="*/ 1967029 h 6858000"/>
            <a:gd name="connsiteX3780" fmla="*/ 5007925 w 12192000"/>
            <a:gd name="connsiteY3780" fmla="*/ 1966916 h 6858000"/>
            <a:gd name="connsiteX3781" fmla="*/ 5500436 w 12192000"/>
            <a:gd name="connsiteY3781" fmla="*/ 2002769 h 6858000"/>
            <a:gd name="connsiteX3782" fmla="*/ 5485635 w 12192000"/>
            <a:gd name="connsiteY3782" fmla="*/ 2012434 h 6858000"/>
            <a:gd name="connsiteX3783" fmla="*/ 5470195 w 12192000"/>
            <a:gd name="connsiteY3783" fmla="*/ 2002830 h 6858000"/>
            <a:gd name="connsiteX3784" fmla="*/ 5468683 w 12192000"/>
            <a:gd name="connsiteY3784" fmla="*/ 2002880 h 6858000"/>
            <a:gd name="connsiteX3785" fmla="*/ 5453010 w 12192000"/>
            <a:gd name="connsiteY3785" fmla="*/ 2016339 h 6858000"/>
            <a:gd name="connsiteX3786" fmla="*/ 5485635 w 12192000"/>
            <a:gd name="connsiteY3786" fmla="*/ 2062869 h 6858000"/>
            <a:gd name="connsiteX3787" fmla="*/ 5518231 w 12192000"/>
            <a:gd name="connsiteY3787" fmla="*/ 2015578 h 6858000"/>
            <a:gd name="connsiteX3788" fmla="*/ 5518231 w 12192000"/>
            <a:gd name="connsiteY3788" fmla="*/ 2015575 h 6858000"/>
            <a:gd name="connsiteX3789" fmla="*/ 5502471 w 12192000"/>
            <a:gd name="connsiteY3789" fmla="*/ 2002882 h 6858000"/>
            <a:gd name="connsiteX3790" fmla="*/ 5500436 w 12192000"/>
            <a:gd name="connsiteY3790" fmla="*/ 2002769 h 6858000"/>
            <a:gd name="connsiteX3791" fmla="*/ 6164855 w 12192000"/>
            <a:gd name="connsiteY3791" fmla="*/ 2031759 h 6858000"/>
            <a:gd name="connsiteX3792" fmla="*/ 6150054 w 12192000"/>
            <a:gd name="connsiteY3792" fmla="*/ 2041424 h 6858000"/>
            <a:gd name="connsiteX3793" fmla="*/ 6134614 w 12192000"/>
            <a:gd name="connsiteY3793" fmla="*/ 2031820 h 6858000"/>
            <a:gd name="connsiteX3794" fmla="*/ 6133102 w 12192000"/>
            <a:gd name="connsiteY3794" fmla="*/ 2031872 h 6858000"/>
            <a:gd name="connsiteX3795" fmla="*/ 6117429 w 12192000"/>
            <a:gd name="connsiteY3795" fmla="*/ 2045329 h 6858000"/>
            <a:gd name="connsiteX3796" fmla="*/ 6150054 w 12192000"/>
            <a:gd name="connsiteY3796" fmla="*/ 2091859 h 6858000"/>
            <a:gd name="connsiteX3797" fmla="*/ 6182650 w 12192000"/>
            <a:gd name="connsiteY3797" fmla="*/ 2044568 h 6858000"/>
            <a:gd name="connsiteX3798" fmla="*/ 6182650 w 12192000"/>
            <a:gd name="connsiteY3798" fmla="*/ 2044565 h 6858000"/>
            <a:gd name="connsiteX3799" fmla="*/ 6166890 w 12192000"/>
            <a:gd name="connsiteY3799" fmla="*/ 2031872 h 6858000"/>
            <a:gd name="connsiteX3800" fmla="*/ 6164855 w 12192000"/>
            <a:gd name="connsiteY3800" fmla="*/ 2031759 h 6858000"/>
            <a:gd name="connsiteX3801" fmla="*/ 4862392 w 12192000"/>
            <a:gd name="connsiteY3801" fmla="*/ 1917310 h 6858000"/>
            <a:gd name="connsiteX3802" fmla="*/ 4847579 w 12192000"/>
            <a:gd name="connsiteY3802" fmla="*/ 1926975 h 6858000"/>
            <a:gd name="connsiteX3803" fmla="*/ 4832139 w 12192000"/>
            <a:gd name="connsiteY3803" fmla="*/ 1917371 h 6858000"/>
            <a:gd name="connsiteX3804" fmla="*/ 4830642 w 12192000"/>
            <a:gd name="connsiteY3804" fmla="*/ 1917423 h 6858000"/>
            <a:gd name="connsiteX3805" fmla="*/ 4814975 w 12192000"/>
            <a:gd name="connsiteY3805" fmla="*/ 1930880 h 6858000"/>
            <a:gd name="connsiteX3806" fmla="*/ 4847579 w 12192000"/>
            <a:gd name="connsiteY3806" fmla="*/ 1977410 h 6858000"/>
            <a:gd name="connsiteX3807" fmla="*/ 4880184 w 12192000"/>
            <a:gd name="connsiteY3807" fmla="*/ 1930119 h 6858000"/>
            <a:gd name="connsiteX3808" fmla="*/ 4880184 w 12192000"/>
            <a:gd name="connsiteY3808" fmla="*/ 1930116 h 6858000"/>
            <a:gd name="connsiteX3809" fmla="*/ 4864433 w 12192000"/>
            <a:gd name="connsiteY3809" fmla="*/ 1917423 h 6858000"/>
            <a:gd name="connsiteX3810" fmla="*/ 4862392 w 12192000"/>
            <a:gd name="connsiteY3810" fmla="*/ 1917310 h 6858000"/>
            <a:gd name="connsiteX3811" fmla="*/ 4405237 w 12192000"/>
            <a:gd name="connsiteY3811" fmla="*/ 1922806 h 6858000"/>
            <a:gd name="connsiteX3812" fmla="*/ 4390425 w 12192000"/>
            <a:gd name="connsiteY3812" fmla="*/ 1932471 h 6858000"/>
            <a:gd name="connsiteX3813" fmla="*/ 4374984 w 12192000"/>
            <a:gd name="connsiteY3813" fmla="*/ 1922867 h 6858000"/>
            <a:gd name="connsiteX3814" fmla="*/ 4373487 w 12192000"/>
            <a:gd name="connsiteY3814" fmla="*/ 1922919 h 6858000"/>
            <a:gd name="connsiteX3815" fmla="*/ 4357820 w 12192000"/>
            <a:gd name="connsiteY3815" fmla="*/ 1936376 h 6858000"/>
            <a:gd name="connsiteX3816" fmla="*/ 4390425 w 12192000"/>
            <a:gd name="connsiteY3816" fmla="*/ 1982906 h 6858000"/>
            <a:gd name="connsiteX3817" fmla="*/ 4423029 w 12192000"/>
            <a:gd name="connsiteY3817" fmla="*/ 1935615 h 6858000"/>
            <a:gd name="connsiteX3818" fmla="*/ 4423029 w 12192000"/>
            <a:gd name="connsiteY3818" fmla="*/ 1935612 h 6858000"/>
            <a:gd name="connsiteX3819" fmla="*/ 4407278 w 12192000"/>
            <a:gd name="connsiteY3819" fmla="*/ 1922919 h 6858000"/>
            <a:gd name="connsiteX3820" fmla="*/ 4405237 w 12192000"/>
            <a:gd name="connsiteY3820" fmla="*/ 1922806 h 6858000"/>
            <a:gd name="connsiteX3821" fmla="*/ 4800254 w 12192000"/>
            <a:gd name="connsiteY3821" fmla="*/ 1959443 h 6858000"/>
            <a:gd name="connsiteX3822" fmla="*/ 4785441 w 12192000"/>
            <a:gd name="connsiteY3822" fmla="*/ 1969108 h 6858000"/>
            <a:gd name="connsiteX3823" fmla="*/ 4770001 w 12192000"/>
            <a:gd name="connsiteY3823" fmla="*/ 1959504 h 6858000"/>
            <a:gd name="connsiteX3824" fmla="*/ 4768504 w 12192000"/>
            <a:gd name="connsiteY3824" fmla="*/ 1959556 h 6858000"/>
            <a:gd name="connsiteX3825" fmla="*/ 4752837 w 12192000"/>
            <a:gd name="connsiteY3825" fmla="*/ 1973013 h 6858000"/>
            <a:gd name="connsiteX3826" fmla="*/ 4785441 w 12192000"/>
            <a:gd name="connsiteY3826" fmla="*/ 2019543 h 6858000"/>
            <a:gd name="connsiteX3827" fmla="*/ 4818046 w 12192000"/>
            <a:gd name="connsiteY3827" fmla="*/ 1972252 h 6858000"/>
            <a:gd name="connsiteX3828" fmla="*/ 4818046 w 12192000"/>
            <a:gd name="connsiteY3828" fmla="*/ 1972249 h 6858000"/>
            <a:gd name="connsiteX3829" fmla="*/ 4802295 w 12192000"/>
            <a:gd name="connsiteY3829" fmla="*/ 1959556 h 6858000"/>
            <a:gd name="connsiteX3830" fmla="*/ 4800254 w 12192000"/>
            <a:gd name="connsiteY3830" fmla="*/ 1959443 h 6858000"/>
            <a:gd name="connsiteX3831" fmla="*/ 4927148 w 12192000"/>
            <a:gd name="connsiteY3831" fmla="*/ 1983199 h 6858000"/>
            <a:gd name="connsiteX3832" fmla="*/ 4912336 w 12192000"/>
            <a:gd name="connsiteY3832" fmla="*/ 1992864 h 6858000"/>
            <a:gd name="connsiteX3833" fmla="*/ 4896895 w 12192000"/>
            <a:gd name="connsiteY3833" fmla="*/ 1983260 h 6858000"/>
            <a:gd name="connsiteX3834" fmla="*/ 4895398 w 12192000"/>
            <a:gd name="connsiteY3834" fmla="*/ 1983309 h 6858000"/>
            <a:gd name="connsiteX3835" fmla="*/ 4879731 w 12192000"/>
            <a:gd name="connsiteY3835" fmla="*/ 1996769 h 6858000"/>
            <a:gd name="connsiteX3836" fmla="*/ 4912336 w 12192000"/>
            <a:gd name="connsiteY3836" fmla="*/ 2043299 h 6858000"/>
            <a:gd name="connsiteX3837" fmla="*/ 4944940 w 12192000"/>
            <a:gd name="connsiteY3837" fmla="*/ 1996008 h 6858000"/>
            <a:gd name="connsiteX3838" fmla="*/ 4944940 w 12192000"/>
            <a:gd name="connsiteY3838" fmla="*/ 1996005 h 6858000"/>
            <a:gd name="connsiteX3839" fmla="*/ 4929189 w 12192000"/>
            <a:gd name="connsiteY3839" fmla="*/ 1983312 h 6858000"/>
            <a:gd name="connsiteX3840" fmla="*/ 4927148 w 12192000"/>
            <a:gd name="connsiteY3840" fmla="*/ 1983199 h 6858000"/>
            <a:gd name="connsiteX3841" fmla="*/ 4851662 w 12192000"/>
            <a:gd name="connsiteY3841" fmla="*/ 2001169 h 6858000"/>
            <a:gd name="connsiteX3842" fmla="*/ 4836850 w 12192000"/>
            <a:gd name="connsiteY3842" fmla="*/ 2010834 h 6858000"/>
            <a:gd name="connsiteX3843" fmla="*/ 4821410 w 12192000"/>
            <a:gd name="connsiteY3843" fmla="*/ 2001230 h 6858000"/>
            <a:gd name="connsiteX3844" fmla="*/ 4819913 w 12192000"/>
            <a:gd name="connsiteY3844" fmla="*/ 2001282 h 6858000"/>
            <a:gd name="connsiteX3845" fmla="*/ 4804246 w 12192000"/>
            <a:gd name="connsiteY3845" fmla="*/ 2014739 h 6858000"/>
            <a:gd name="connsiteX3846" fmla="*/ 4836850 w 12192000"/>
            <a:gd name="connsiteY3846" fmla="*/ 2061269 h 6858000"/>
            <a:gd name="connsiteX3847" fmla="*/ 4869455 w 12192000"/>
            <a:gd name="connsiteY3847" fmla="*/ 2013978 h 6858000"/>
            <a:gd name="connsiteX3848" fmla="*/ 4869455 w 12192000"/>
            <a:gd name="connsiteY3848" fmla="*/ 2013975 h 6858000"/>
            <a:gd name="connsiteX3849" fmla="*/ 4853704 w 12192000"/>
            <a:gd name="connsiteY3849" fmla="*/ 2001282 h 6858000"/>
            <a:gd name="connsiteX3850" fmla="*/ 4851662 w 12192000"/>
            <a:gd name="connsiteY3850" fmla="*/ 2001169 h 6858000"/>
            <a:gd name="connsiteX3851" fmla="*/ 4962564 w 12192000"/>
            <a:gd name="connsiteY3851" fmla="*/ 2049060 h 6858000"/>
            <a:gd name="connsiteX3852" fmla="*/ 4947751 w 12192000"/>
            <a:gd name="connsiteY3852" fmla="*/ 2058725 h 6858000"/>
            <a:gd name="connsiteX3853" fmla="*/ 4932311 w 12192000"/>
            <a:gd name="connsiteY3853" fmla="*/ 2049121 h 6858000"/>
            <a:gd name="connsiteX3854" fmla="*/ 4930814 w 12192000"/>
            <a:gd name="connsiteY3854" fmla="*/ 2049173 h 6858000"/>
            <a:gd name="connsiteX3855" fmla="*/ 4915147 w 12192000"/>
            <a:gd name="connsiteY3855" fmla="*/ 2062630 h 6858000"/>
            <a:gd name="connsiteX3856" fmla="*/ 4947751 w 12192000"/>
            <a:gd name="connsiteY3856" fmla="*/ 2109160 h 6858000"/>
            <a:gd name="connsiteX3857" fmla="*/ 4980356 w 12192000"/>
            <a:gd name="connsiteY3857" fmla="*/ 2061869 h 6858000"/>
            <a:gd name="connsiteX3858" fmla="*/ 4980356 w 12192000"/>
            <a:gd name="connsiteY3858" fmla="*/ 2061866 h 6858000"/>
            <a:gd name="connsiteX3859" fmla="*/ 4964605 w 12192000"/>
            <a:gd name="connsiteY3859" fmla="*/ 2049173 h 6858000"/>
            <a:gd name="connsiteX3860" fmla="*/ 4962564 w 12192000"/>
            <a:gd name="connsiteY3860" fmla="*/ 2049060 h 6858000"/>
            <a:gd name="connsiteX3861" fmla="*/ 6094778 w 12192000"/>
            <a:gd name="connsiteY3861" fmla="*/ 2065430 h 6858000"/>
            <a:gd name="connsiteX3862" fmla="*/ 6079978 w 12192000"/>
            <a:gd name="connsiteY3862" fmla="*/ 2075095 h 6858000"/>
            <a:gd name="connsiteX3863" fmla="*/ 6064538 w 12192000"/>
            <a:gd name="connsiteY3863" fmla="*/ 2065491 h 6858000"/>
            <a:gd name="connsiteX3864" fmla="*/ 6063026 w 12192000"/>
            <a:gd name="connsiteY3864" fmla="*/ 2065543 h 6858000"/>
            <a:gd name="connsiteX3865" fmla="*/ 6047353 w 12192000"/>
            <a:gd name="connsiteY3865" fmla="*/ 2079000 h 6858000"/>
            <a:gd name="connsiteX3866" fmla="*/ 6079978 w 12192000"/>
            <a:gd name="connsiteY3866" fmla="*/ 2125530 h 6858000"/>
            <a:gd name="connsiteX3867" fmla="*/ 6112574 w 12192000"/>
            <a:gd name="connsiteY3867" fmla="*/ 2078239 h 6858000"/>
            <a:gd name="connsiteX3868" fmla="*/ 6112574 w 12192000"/>
            <a:gd name="connsiteY3868" fmla="*/ 2078236 h 6858000"/>
            <a:gd name="connsiteX3869" fmla="*/ 6096814 w 12192000"/>
            <a:gd name="connsiteY3869" fmla="*/ 2065543 h 6858000"/>
            <a:gd name="connsiteX3870" fmla="*/ 6094778 w 12192000"/>
            <a:gd name="connsiteY3870" fmla="*/ 2065430 h 6858000"/>
            <a:gd name="connsiteX3871" fmla="*/ 6216032 w 12192000"/>
            <a:gd name="connsiteY3871" fmla="*/ 2099102 h 6858000"/>
            <a:gd name="connsiteX3872" fmla="*/ 6201231 w 12192000"/>
            <a:gd name="connsiteY3872" fmla="*/ 2108767 h 6858000"/>
            <a:gd name="connsiteX3873" fmla="*/ 6185791 w 12192000"/>
            <a:gd name="connsiteY3873" fmla="*/ 2099163 h 6858000"/>
            <a:gd name="connsiteX3874" fmla="*/ 6184279 w 12192000"/>
            <a:gd name="connsiteY3874" fmla="*/ 2099215 h 6858000"/>
            <a:gd name="connsiteX3875" fmla="*/ 6168606 w 12192000"/>
            <a:gd name="connsiteY3875" fmla="*/ 2112672 h 6858000"/>
            <a:gd name="connsiteX3876" fmla="*/ 6201231 w 12192000"/>
            <a:gd name="connsiteY3876" fmla="*/ 2159202 h 6858000"/>
            <a:gd name="connsiteX3877" fmla="*/ 6233827 w 12192000"/>
            <a:gd name="connsiteY3877" fmla="*/ 2111911 h 6858000"/>
            <a:gd name="connsiteX3878" fmla="*/ 6233827 w 12192000"/>
            <a:gd name="connsiteY3878" fmla="*/ 2111908 h 6858000"/>
            <a:gd name="connsiteX3879" fmla="*/ 6218067 w 12192000"/>
            <a:gd name="connsiteY3879" fmla="*/ 2099215 h 6858000"/>
            <a:gd name="connsiteX3880" fmla="*/ 6216032 w 12192000"/>
            <a:gd name="connsiteY3880" fmla="*/ 2099102 h 6858000"/>
            <a:gd name="connsiteX3881" fmla="*/ 6509423 w 12192000"/>
            <a:gd name="connsiteY3881" fmla="*/ 2130826 h 6858000"/>
            <a:gd name="connsiteX3882" fmla="*/ 6494622 w 12192000"/>
            <a:gd name="connsiteY3882" fmla="*/ 2140491 h 6858000"/>
            <a:gd name="connsiteX3883" fmla="*/ 6479182 w 12192000"/>
            <a:gd name="connsiteY3883" fmla="*/ 2130887 h 6858000"/>
            <a:gd name="connsiteX3884" fmla="*/ 6477670 w 12192000"/>
            <a:gd name="connsiteY3884" fmla="*/ 2130939 h 6858000"/>
            <a:gd name="connsiteX3885" fmla="*/ 6461997 w 12192000"/>
            <a:gd name="connsiteY3885" fmla="*/ 2144396 h 6858000"/>
            <a:gd name="connsiteX3886" fmla="*/ 6494622 w 12192000"/>
            <a:gd name="connsiteY3886" fmla="*/ 2190926 h 6858000"/>
            <a:gd name="connsiteX3887" fmla="*/ 6527218 w 12192000"/>
            <a:gd name="connsiteY3887" fmla="*/ 2143635 h 6858000"/>
            <a:gd name="connsiteX3888" fmla="*/ 6527218 w 12192000"/>
            <a:gd name="connsiteY3888" fmla="*/ 2143632 h 6858000"/>
            <a:gd name="connsiteX3889" fmla="*/ 6511458 w 12192000"/>
            <a:gd name="connsiteY3889" fmla="*/ 2130939 h 6858000"/>
            <a:gd name="connsiteX3890" fmla="*/ 6509423 w 12192000"/>
            <a:gd name="connsiteY3890" fmla="*/ 2130826 h 6858000"/>
            <a:gd name="connsiteX3891" fmla="*/ 6579500 w 12192000"/>
            <a:gd name="connsiteY3891" fmla="*/ 2141119 h 6858000"/>
            <a:gd name="connsiteX3892" fmla="*/ 6564699 w 12192000"/>
            <a:gd name="connsiteY3892" fmla="*/ 2150784 h 6858000"/>
            <a:gd name="connsiteX3893" fmla="*/ 6549259 w 12192000"/>
            <a:gd name="connsiteY3893" fmla="*/ 2141180 h 6858000"/>
            <a:gd name="connsiteX3894" fmla="*/ 6547747 w 12192000"/>
            <a:gd name="connsiteY3894" fmla="*/ 2141229 h 6858000"/>
            <a:gd name="connsiteX3895" fmla="*/ 6532074 w 12192000"/>
            <a:gd name="connsiteY3895" fmla="*/ 2154689 h 6858000"/>
            <a:gd name="connsiteX3896" fmla="*/ 6564699 w 12192000"/>
            <a:gd name="connsiteY3896" fmla="*/ 2201219 h 6858000"/>
            <a:gd name="connsiteX3897" fmla="*/ 6597295 w 12192000"/>
            <a:gd name="connsiteY3897" fmla="*/ 2153928 h 6858000"/>
            <a:gd name="connsiteX3898" fmla="*/ 6597295 w 12192000"/>
            <a:gd name="connsiteY3898" fmla="*/ 2153925 h 6858000"/>
            <a:gd name="connsiteX3899" fmla="*/ 6581535 w 12192000"/>
            <a:gd name="connsiteY3899" fmla="*/ 2141232 h 6858000"/>
            <a:gd name="connsiteX3900" fmla="*/ 6579500 w 12192000"/>
            <a:gd name="connsiteY3900" fmla="*/ 2141119 h 6858000"/>
            <a:gd name="connsiteX3901" fmla="*/ 6679817 w 12192000"/>
            <a:gd name="connsiteY3901" fmla="*/ 2193865 h 6858000"/>
            <a:gd name="connsiteX3902" fmla="*/ 6665016 w 12192000"/>
            <a:gd name="connsiteY3902" fmla="*/ 2203530 h 6858000"/>
            <a:gd name="connsiteX3903" fmla="*/ 6649576 w 12192000"/>
            <a:gd name="connsiteY3903" fmla="*/ 2193926 h 6858000"/>
            <a:gd name="connsiteX3904" fmla="*/ 6648064 w 12192000"/>
            <a:gd name="connsiteY3904" fmla="*/ 2193978 h 6858000"/>
            <a:gd name="connsiteX3905" fmla="*/ 6632391 w 12192000"/>
            <a:gd name="connsiteY3905" fmla="*/ 2207435 h 6858000"/>
            <a:gd name="connsiteX3906" fmla="*/ 6665016 w 12192000"/>
            <a:gd name="connsiteY3906" fmla="*/ 2253965 h 6858000"/>
            <a:gd name="connsiteX3907" fmla="*/ 6697612 w 12192000"/>
            <a:gd name="connsiteY3907" fmla="*/ 2206674 h 6858000"/>
            <a:gd name="connsiteX3908" fmla="*/ 6697612 w 12192000"/>
            <a:gd name="connsiteY3908" fmla="*/ 2206671 h 6858000"/>
            <a:gd name="connsiteX3909" fmla="*/ 6681852 w 12192000"/>
            <a:gd name="connsiteY3909" fmla="*/ 2193978 h 6858000"/>
            <a:gd name="connsiteX3910" fmla="*/ 6679817 w 12192000"/>
            <a:gd name="connsiteY3910" fmla="*/ 2193865 h 6858000"/>
            <a:gd name="connsiteX3911" fmla="*/ 6767340 w 12192000"/>
            <a:gd name="connsiteY3911" fmla="*/ 2204188 h 6858000"/>
            <a:gd name="connsiteX3912" fmla="*/ 6752539 w 12192000"/>
            <a:gd name="connsiteY3912" fmla="*/ 2213853 h 6858000"/>
            <a:gd name="connsiteX3913" fmla="*/ 6737099 w 12192000"/>
            <a:gd name="connsiteY3913" fmla="*/ 2204249 h 6858000"/>
            <a:gd name="connsiteX3914" fmla="*/ 6735587 w 12192000"/>
            <a:gd name="connsiteY3914" fmla="*/ 2204298 h 6858000"/>
            <a:gd name="connsiteX3915" fmla="*/ 6719914 w 12192000"/>
            <a:gd name="connsiteY3915" fmla="*/ 2217758 h 6858000"/>
            <a:gd name="connsiteX3916" fmla="*/ 6752539 w 12192000"/>
            <a:gd name="connsiteY3916" fmla="*/ 2264288 h 6858000"/>
            <a:gd name="connsiteX3917" fmla="*/ 6785135 w 12192000"/>
            <a:gd name="connsiteY3917" fmla="*/ 2216997 h 6858000"/>
            <a:gd name="connsiteX3918" fmla="*/ 6785135 w 12192000"/>
            <a:gd name="connsiteY3918" fmla="*/ 2216994 h 6858000"/>
            <a:gd name="connsiteX3919" fmla="*/ 6769375 w 12192000"/>
            <a:gd name="connsiteY3919" fmla="*/ 2204301 h 6858000"/>
            <a:gd name="connsiteX3920" fmla="*/ 6767340 w 12192000"/>
            <a:gd name="connsiteY3920" fmla="*/ 2204188 h 6858000"/>
            <a:gd name="connsiteX3921" fmla="*/ 6845268 w 12192000"/>
            <a:gd name="connsiteY3921" fmla="*/ 2221460 h 6858000"/>
            <a:gd name="connsiteX3922" fmla="*/ 6830467 w 12192000"/>
            <a:gd name="connsiteY3922" fmla="*/ 2231125 h 6858000"/>
            <a:gd name="connsiteX3923" fmla="*/ 6815027 w 12192000"/>
            <a:gd name="connsiteY3923" fmla="*/ 2221521 h 6858000"/>
            <a:gd name="connsiteX3924" fmla="*/ 6813515 w 12192000"/>
            <a:gd name="connsiteY3924" fmla="*/ 2221573 h 6858000"/>
            <a:gd name="connsiteX3925" fmla="*/ 6797842 w 12192000"/>
            <a:gd name="connsiteY3925" fmla="*/ 2235030 h 6858000"/>
            <a:gd name="connsiteX3926" fmla="*/ 6830467 w 12192000"/>
            <a:gd name="connsiteY3926" fmla="*/ 2281560 h 6858000"/>
            <a:gd name="connsiteX3927" fmla="*/ 6863063 w 12192000"/>
            <a:gd name="connsiteY3927" fmla="*/ 2234269 h 6858000"/>
            <a:gd name="connsiteX3928" fmla="*/ 6863063 w 12192000"/>
            <a:gd name="connsiteY3928" fmla="*/ 2234266 h 6858000"/>
            <a:gd name="connsiteX3929" fmla="*/ 6847303 w 12192000"/>
            <a:gd name="connsiteY3929" fmla="*/ 2221573 h 6858000"/>
            <a:gd name="connsiteX3930" fmla="*/ 6845268 w 12192000"/>
            <a:gd name="connsiteY3930" fmla="*/ 2221460 h 6858000"/>
            <a:gd name="connsiteX3931" fmla="*/ 6898769 w 12192000"/>
            <a:gd name="connsiteY3931" fmla="*/ 2273974 h 6858000"/>
            <a:gd name="connsiteX3932" fmla="*/ 6883969 w 12192000"/>
            <a:gd name="connsiteY3932" fmla="*/ 2283639 h 6858000"/>
            <a:gd name="connsiteX3933" fmla="*/ 6868529 w 12192000"/>
            <a:gd name="connsiteY3933" fmla="*/ 2274035 h 6858000"/>
            <a:gd name="connsiteX3934" fmla="*/ 6867017 w 12192000"/>
            <a:gd name="connsiteY3934" fmla="*/ 2274087 h 6858000"/>
            <a:gd name="connsiteX3935" fmla="*/ 6851344 w 12192000"/>
            <a:gd name="connsiteY3935" fmla="*/ 2287544 h 6858000"/>
            <a:gd name="connsiteX3936" fmla="*/ 6883969 w 12192000"/>
            <a:gd name="connsiteY3936" fmla="*/ 2334074 h 6858000"/>
            <a:gd name="connsiteX3937" fmla="*/ 6916565 w 12192000"/>
            <a:gd name="connsiteY3937" fmla="*/ 2286783 h 6858000"/>
            <a:gd name="connsiteX3938" fmla="*/ 6916565 w 12192000"/>
            <a:gd name="connsiteY3938" fmla="*/ 2286780 h 6858000"/>
            <a:gd name="connsiteX3939" fmla="*/ 6900805 w 12192000"/>
            <a:gd name="connsiteY3939" fmla="*/ 2274087 h 6858000"/>
            <a:gd name="connsiteX3940" fmla="*/ 6898769 w 12192000"/>
            <a:gd name="connsiteY3940" fmla="*/ 2273974 h 6858000"/>
            <a:gd name="connsiteX3941" fmla="*/ 6980478 w 12192000"/>
            <a:gd name="connsiteY3941" fmla="*/ 2295491 h 6858000"/>
            <a:gd name="connsiteX3942" fmla="*/ 6965677 w 12192000"/>
            <a:gd name="connsiteY3942" fmla="*/ 2305156 h 6858000"/>
            <a:gd name="connsiteX3943" fmla="*/ 6950237 w 12192000"/>
            <a:gd name="connsiteY3943" fmla="*/ 2295552 h 6858000"/>
            <a:gd name="connsiteX3944" fmla="*/ 6948725 w 12192000"/>
            <a:gd name="connsiteY3944" fmla="*/ 2295602 h 6858000"/>
            <a:gd name="connsiteX3945" fmla="*/ 6933052 w 12192000"/>
            <a:gd name="connsiteY3945" fmla="*/ 2309061 h 6858000"/>
            <a:gd name="connsiteX3946" fmla="*/ 6965677 w 12192000"/>
            <a:gd name="connsiteY3946" fmla="*/ 2355591 h 6858000"/>
            <a:gd name="connsiteX3947" fmla="*/ 6998273 w 12192000"/>
            <a:gd name="connsiteY3947" fmla="*/ 2308300 h 6858000"/>
            <a:gd name="connsiteX3948" fmla="*/ 6998273 w 12192000"/>
            <a:gd name="connsiteY3948" fmla="*/ 2308297 h 6858000"/>
            <a:gd name="connsiteX3949" fmla="*/ 6982513 w 12192000"/>
            <a:gd name="connsiteY3949" fmla="*/ 2295604 h 6858000"/>
            <a:gd name="connsiteX3950" fmla="*/ 6980478 w 12192000"/>
            <a:gd name="connsiteY3950" fmla="*/ 2295491 h 6858000"/>
            <a:gd name="connsiteX3951" fmla="*/ 7023802 w 12192000"/>
            <a:gd name="connsiteY3951" fmla="*/ 2352570 h 6858000"/>
            <a:gd name="connsiteX3952" fmla="*/ 7009002 w 12192000"/>
            <a:gd name="connsiteY3952" fmla="*/ 2362235 h 6858000"/>
            <a:gd name="connsiteX3953" fmla="*/ 6993562 w 12192000"/>
            <a:gd name="connsiteY3953" fmla="*/ 2352631 h 6858000"/>
            <a:gd name="connsiteX3954" fmla="*/ 6992050 w 12192000"/>
            <a:gd name="connsiteY3954" fmla="*/ 2352683 h 6858000"/>
            <a:gd name="connsiteX3955" fmla="*/ 6976377 w 12192000"/>
            <a:gd name="connsiteY3955" fmla="*/ 2366140 h 6858000"/>
            <a:gd name="connsiteX3956" fmla="*/ 7009002 w 12192000"/>
            <a:gd name="connsiteY3956" fmla="*/ 2412670 h 6858000"/>
            <a:gd name="connsiteX3957" fmla="*/ 7041598 w 12192000"/>
            <a:gd name="connsiteY3957" fmla="*/ 2365379 h 6858000"/>
            <a:gd name="connsiteX3958" fmla="*/ 7041598 w 12192000"/>
            <a:gd name="connsiteY3958" fmla="*/ 2365376 h 6858000"/>
            <a:gd name="connsiteX3959" fmla="*/ 7025838 w 12192000"/>
            <a:gd name="connsiteY3959" fmla="*/ 2352683 h 6858000"/>
            <a:gd name="connsiteX3960" fmla="*/ 7023802 w 12192000"/>
            <a:gd name="connsiteY3960" fmla="*/ 2352570 h 6858000"/>
            <a:gd name="connsiteX3961" fmla="*/ 7093297 w 12192000"/>
            <a:gd name="connsiteY3961" fmla="*/ 2388975 h 6858000"/>
            <a:gd name="connsiteX3962" fmla="*/ 7078497 w 12192000"/>
            <a:gd name="connsiteY3962" fmla="*/ 2398640 h 6858000"/>
            <a:gd name="connsiteX3963" fmla="*/ 7063057 w 12192000"/>
            <a:gd name="connsiteY3963" fmla="*/ 2389036 h 6858000"/>
            <a:gd name="connsiteX3964" fmla="*/ 7061545 w 12192000"/>
            <a:gd name="connsiteY3964" fmla="*/ 2389088 h 6858000"/>
            <a:gd name="connsiteX3965" fmla="*/ 7045872 w 12192000"/>
            <a:gd name="connsiteY3965" fmla="*/ 2402546 h 6858000"/>
            <a:gd name="connsiteX3966" fmla="*/ 7078497 w 12192000"/>
            <a:gd name="connsiteY3966" fmla="*/ 2449075 h 6858000"/>
            <a:gd name="connsiteX3967" fmla="*/ 7111093 w 12192000"/>
            <a:gd name="connsiteY3967" fmla="*/ 2401784 h 6858000"/>
            <a:gd name="connsiteX3968" fmla="*/ 7111093 w 12192000"/>
            <a:gd name="connsiteY3968" fmla="*/ 2401781 h 6858000"/>
            <a:gd name="connsiteX3969" fmla="*/ 7095333 w 12192000"/>
            <a:gd name="connsiteY3969" fmla="*/ 2389088 h 6858000"/>
            <a:gd name="connsiteX3970" fmla="*/ 7093297 w 12192000"/>
            <a:gd name="connsiteY3970" fmla="*/ 2388975 h 6858000"/>
            <a:gd name="connsiteX3971" fmla="*/ 7230834 w 12192000"/>
            <a:gd name="connsiteY3971" fmla="*/ 2408399 h 6858000"/>
            <a:gd name="connsiteX3972" fmla="*/ 7216033 w 12192000"/>
            <a:gd name="connsiteY3972" fmla="*/ 2418064 h 6858000"/>
            <a:gd name="connsiteX3973" fmla="*/ 7200593 w 12192000"/>
            <a:gd name="connsiteY3973" fmla="*/ 2408460 h 6858000"/>
            <a:gd name="connsiteX3974" fmla="*/ 7199081 w 12192000"/>
            <a:gd name="connsiteY3974" fmla="*/ 2408509 h 6858000"/>
            <a:gd name="connsiteX3975" fmla="*/ 7183408 w 12192000"/>
            <a:gd name="connsiteY3975" fmla="*/ 2421969 h 6858000"/>
            <a:gd name="connsiteX3976" fmla="*/ 7216033 w 12192000"/>
            <a:gd name="connsiteY3976" fmla="*/ 2468499 h 6858000"/>
            <a:gd name="connsiteX3977" fmla="*/ 7248629 w 12192000"/>
            <a:gd name="connsiteY3977" fmla="*/ 2421208 h 6858000"/>
            <a:gd name="connsiteX3978" fmla="*/ 7248629 w 12192000"/>
            <a:gd name="connsiteY3978" fmla="*/ 2421205 h 6858000"/>
            <a:gd name="connsiteX3979" fmla="*/ 7232869 w 12192000"/>
            <a:gd name="connsiteY3979" fmla="*/ 2408512 h 6858000"/>
            <a:gd name="connsiteX3980" fmla="*/ 7230834 w 12192000"/>
            <a:gd name="connsiteY3980" fmla="*/ 2408399 h 6858000"/>
            <a:gd name="connsiteX3981" fmla="*/ 7320974 w 12192000"/>
            <a:gd name="connsiteY3981" fmla="*/ 2452829 h 6858000"/>
            <a:gd name="connsiteX3982" fmla="*/ 7306173 w 12192000"/>
            <a:gd name="connsiteY3982" fmla="*/ 2462494 h 6858000"/>
            <a:gd name="connsiteX3983" fmla="*/ 7290733 w 12192000"/>
            <a:gd name="connsiteY3983" fmla="*/ 2452890 h 6858000"/>
            <a:gd name="connsiteX3984" fmla="*/ 7289221 w 12192000"/>
            <a:gd name="connsiteY3984" fmla="*/ 2452942 h 6858000"/>
            <a:gd name="connsiteX3985" fmla="*/ 7273548 w 12192000"/>
            <a:gd name="connsiteY3985" fmla="*/ 2466399 h 6858000"/>
            <a:gd name="connsiteX3986" fmla="*/ 7306173 w 12192000"/>
            <a:gd name="connsiteY3986" fmla="*/ 2512929 h 6858000"/>
            <a:gd name="connsiteX3987" fmla="*/ 7338769 w 12192000"/>
            <a:gd name="connsiteY3987" fmla="*/ 2465638 h 6858000"/>
            <a:gd name="connsiteX3988" fmla="*/ 7338769 w 12192000"/>
            <a:gd name="connsiteY3988" fmla="*/ 2465635 h 6858000"/>
            <a:gd name="connsiteX3989" fmla="*/ 7323009 w 12192000"/>
            <a:gd name="connsiteY3989" fmla="*/ 2452942 h 6858000"/>
            <a:gd name="connsiteX3990" fmla="*/ 7320974 w 12192000"/>
            <a:gd name="connsiteY3990" fmla="*/ 2452829 h 6858000"/>
            <a:gd name="connsiteX3991" fmla="*/ 7379129 w 12192000"/>
            <a:gd name="connsiteY3991" fmla="*/ 2501505 h 6858000"/>
            <a:gd name="connsiteX3992" fmla="*/ 7364328 w 12192000"/>
            <a:gd name="connsiteY3992" fmla="*/ 2511170 h 6858000"/>
            <a:gd name="connsiteX3993" fmla="*/ 7348888 w 12192000"/>
            <a:gd name="connsiteY3993" fmla="*/ 2501566 h 6858000"/>
            <a:gd name="connsiteX3994" fmla="*/ 7347376 w 12192000"/>
            <a:gd name="connsiteY3994" fmla="*/ 2501618 h 6858000"/>
            <a:gd name="connsiteX3995" fmla="*/ 7331703 w 12192000"/>
            <a:gd name="connsiteY3995" fmla="*/ 2515075 h 6858000"/>
            <a:gd name="connsiteX3996" fmla="*/ 7364328 w 12192000"/>
            <a:gd name="connsiteY3996" fmla="*/ 2561605 h 6858000"/>
            <a:gd name="connsiteX3997" fmla="*/ 7396924 w 12192000"/>
            <a:gd name="connsiteY3997" fmla="*/ 2514314 h 6858000"/>
            <a:gd name="connsiteX3998" fmla="*/ 7396924 w 12192000"/>
            <a:gd name="connsiteY3998" fmla="*/ 2514311 h 6858000"/>
            <a:gd name="connsiteX3999" fmla="*/ 7381164 w 12192000"/>
            <a:gd name="connsiteY3999" fmla="*/ 2501618 h 6858000"/>
            <a:gd name="connsiteX4000" fmla="*/ 7379129 w 12192000"/>
            <a:gd name="connsiteY4000" fmla="*/ 2501505 h 6858000"/>
            <a:gd name="connsiteX4001" fmla="*/ 7441355 w 12192000"/>
            <a:gd name="connsiteY4001" fmla="*/ 2537677 h 6858000"/>
            <a:gd name="connsiteX4002" fmla="*/ 7426554 w 12192000"/>
            <a:gd name="connsiteY4002" fmla="*/ 2547342 h 6858000"/>
            <a:gd name="connsiteX4003" fmla="*/ 7411114 w 12192000"/>
            <a:gd name="connsiteY4003" fmla="*/ 2537738 h 6858000"/>
            <a:gd name="connsiteX4004" fmla="*/ 7409602 w 12192000"/>
            <a:gd name="connsiteY4004" fmla="*/ 2537790 h 6858000"/>
            <a:gd name="connsiteX4005" fmla="*/ 7393929 w 12192000"/>
            <a:gd name="connsiteY4005" fmla="*/ 2551247 h 6858000"/>
            <a:gd name="connsiteX4006" fmla="*/ 7426554 w 12192000"/>
            <a:gd name="connsiteY4006" fmla="*/ 2597777 h 6858000"/>
            <a:gd name="connsiteX4007" fmla="*/ 7459150 w 12192000"/>
            <a:gd name="connsiteY4007" fmla="*/ 2550486 h 6858000"/>
            <a:gd name="connsiteX4008" fmla="*/ 7459150 w 12192000"/>
            <a:gd name="connsiteY4008" fmla="*/ 2550483 h 6858000"/>
            <a:gd name="connsiteX4009" fmla="*/ 7443390 w 12192000"/>
            <a:gd name="connsiteY4009" fmla="*/ 2537790 h 6858000"/>
            <a:gd name="connsiteX4010" fmla="*/ 7441355 w 12192000"/>
            <a:gd name="connsiteY4010" fmla="*/ 2537677 h 6858000"/>
            <a:gd name="connsiteX4011" fmla="*/ 6140721 w 12192000"/>
            <a:gd name="connsiteY4011" fmla="*/ 2099945 h 6858000"/>
            <a:gd name="connsiteX4012" fmla="*/ 6125920 w 12192000"/>
            <a:gd name="connsiteY4012" fmla="*/ 2109610 h 6858000"/>
            <a:gd name="connsiteX4013" fmla="*/ 6110480 w 12192000"/>
            <a:gd name="connsiteY4013" fmla="*/ 2100006 h 6858000"/>
            <a:gd name="connsiteX4014" fmla="*/ 6108968 w 12192000"/>
            <a:gd name="connsiteY4014" fmla="*/ 2100058 h 6858000"/>
            <a:gd name="connsiteX4015" fmla="*/ 6093295 w 12192000"/>
            <a:gd name="connsiteY4015" fmla="*/ 2113515 h 6858000"/>
            <a:gd name="connsiteX4016" fmla="*/ 6125920 w 12192000"/>
            <a:gd name="connsiteY4016" fmla="*/ 2160045 h 6858000"/>
            <a:gd name="connsiteX4017" fmla="*/ 6158516 w 12192000"/>
            <a:gd name="connsiteY4017" fmla="*/ 2112754 h 6858000"/>
            <a:gd name="connsiteX4018" fmla="*/ 6158516 w 12192000"/>
            <a:gd name="connsiteY4018" fmla="*/ 2112751 h 6858000"/>
            <a:gd name="connsiteX4019" fmla="*/ 6142756 w 12192000"/>
            <a:gd name="connsiteY4019" fmla="*/ 2100058 h 6858000"/>
            <a:gd name="connsiteX4020" fmla="*/ 6140721 w 12192000"/>
            <a:gd name="connsiteY4020" fmla="*/ 2099945 h 6858000"/>
            <a:gd name="connsiteX4021" fmla="*/ 6044184 w 12192000"/>
            <a:gd name="connsiteY4021" fmla="*/ 2099538 h 6858000"/>
            <a:gd name="connsiteX4022" fmla="*/ 6029383 w 12192000"/>
            <a:gd name="connsiteY4022" fmla="*/ 2109203 h 6858000"/>
            <a:gd name="connsiteX4023" fmla="*/ 6013943 w 12192000"/>
            <a:gd name="connsiteY4023" fmla="*/ 2099599 h 6858000"/>
            <a:gd name="connsiteX4024" fmla="*/ 6012431 w 12192000"/>
            <a:gd name="connsiteY4024" fmla="*/ 2099651 h 6858000"/>
            <a:gd name="connsiteX4025" fmla="*/ 5996758 w 12192000"/>
            <a:gd name="connsiteY4025" fmla="*/ 2113108 h 6858000"/>
            <a:gd name="connsiteX4026" fmla="*/ 6029383 w 12192000"/>
            <a:gd name="connsiteY4026" fmla="*/ 2159638 h 6858000"/>
            <a:gd name="connsiteX4027" fmla="*/ 6061979 w 12192000"/>
            <a:gd name="connsiteY4027" fmla="*/ 2112347 h 6858000"/>
            <a:gd name="connsiteX4028" fmla="*/ 6061979 w 12192000"/>
            <a:gd name="connsiteY4028" fmla="*/ 2112344 h 6858000"/>
            <a:gd name="connsiteX4029" fmla="*/ 6046219 w 12192000"/>
            <a:gd name="connsiteY4029" fmla="*/ 2099651 h 6858000"/>
            <a:gd name="connsiteX4030" fmla="*/ 6044184 w 12192000"/>
            <a:gd name="connsiteY4030" fmla="*/ 2099538 h 6858000"/>
            <a:gd name="connsiteX4031" fmla="*/ 4891121 w 12192000"/>
            <a:gd name="connsiteY4031" fmla="*/ 2050194 h 6858000"/>
            <a:gd name="connsiteX4032" fmla="*/ 4876308 w 12192000"/>
            <a:gd name="connsiteY4032" fmla="*/ 2059859 h 6858000"/>
            <a:gd name="connsiteX4033" fmla="*/ 4860868 w 12192000"/>
            <a:gd name="connsiteY4033" fmla="*/ 2050255 h 6858000"/>
            <a:gd name="connsiteX4034" fmla="*/ 4859371 w 12192000"/>
            <a:gd name="connsiteY4034" fmla="*/ 2050307 h 6858000"/>
            <a:gd name="connsiteX4035" fmla="*/ 4843704 w 12192000"/>
            <a:gd name="connsiteY4035" fmla="*/ 2063764 h 6858000"/>
            <a:gd name="connsiteX4036" fmla="*/ 4876308 w 12192000"/>
            <a:gd name="connsiteY4036" fmla="*/ 2110294 h 6858000"/>
            <a:gd name="connsiteX4037" fmla="*/ 4908913 w 12192000"/>
            <a:gd name="connsiteY4037" fmla="*/ 2063003 h 6858000"/>
            <a:gd name="connsiteX4038" fmla="*/ 4908913 w 12192000"/>
            <a:gd name="connsiteY4038" fmla="*/ 2063000 h 6858000"/>
            <a:gd name="connsiteX4039" fmla="*/ 4893162 w 12192000"/>
            <a:gd name="connsiteY4039" fmla="*/ 2050307 h 6858000"/>
            <a:gd name="connsiteX4040" fmla="*/ 4891121 w 12192000"/>
            <a:gd name="connsiteY4040" fmla="*/ 2050194 h 6858000"/>
            <a:gd name="connsiteX4041" fmla="*/ 4513841 w 12192000"/>
            <a:gd name="connsiteY4041" fmla="*/ 1965520 h 6858000"/>
            <a:gd name="connsiteX4042" fmla="*/ 4499028 w 12192000"/>
            <a:gd name="connsiteY4042" fmla="*/ 1975185 h 6858000"/>
            <a:gd name="connsiteX4043" fmla="*/ 4483588 w 12192000"/>
            <a:gd name="connsiteY4043" fmla="*/ 1965581 h 6858000"/>
            <a:gd name="connsiteX4044" fmla="*/ 4482091 w 12192000"/>
            <a:gd name="connsiteY4044" fmla="*/ 1965633 h 6858000"/>
            <a:gd name="connsiteX4045" fmla="*/ 4466424 w 12192000"/>
            <a:gd name="connsiteY4045" fmla="*/ 1979090 h 6858000"/>
            <a:gd name="connsiteX4046" fmla="*/ 4499028 w 12192000"/>
            <a:gd name="connsiteY4046" fmla="*/ 2025620 h 6858000"/>
            <a:gd name="connsiteX4047" fmla="*/ 4531633 w 12192000"/>
            <a:gd name="connsiteY4047" fmla="*/ 1978329 h 6858000"/>
            <a:gd name="connsiteX4048" fmla="*/ 4531633 w 12192000"/>
            <a:gd name="connsiteY4048" fmla="*/ 1978326 h 6858000"/>
            <a:gd name="connsiteX4049" fmla="*/ 4515882 w 12192000"/>
            <a:gd name="connsiteY4049" fmla="*/ 1965633 h 6858000"/>
            <a:gd name="connsiteX4050" fmla="*/ 4513841 w 12192000"/>
            <a:gd name="connsiteY4050" fmla="*/ 1965520 h 6858000"/>
            <a:gd name="connsiteX4051" fmla="*/ 3890624 w 12192000"/>
            <a:gd name="connsiteY4051" fmla="*/ 1870292 h 6858000"/>
            <a:gd name="connsiteX4052" fmla="*/ 3875811 w 12192000"/>
            <a:gd name="connsiteY4052" fmla="*/ 1879957 h 6858000"/>
            <a:gd name="connsiteX4053" fmla="*/ 3860371 w 12192000"/>
            <a:gd name="connsiteY4053" fmla="*/ 1870353 h 6858000"/>
            <a:gd name="connsiteX4054" fmla="*/ 3858874 w 12192000"/>
            <a:gd name="connsiteY4054" fmla="*/ 1870403 h 6858000"/>
            <a:gd name="connsiteX4055" fmla="*/ 3843207 w 12192000"/>
            <a:gd name="connsiteY4055" fmla="*/ 1883862 h 6858000"/>
            <a:gd name="connsiteX4056" fmla="*/ 3875811 w 12192000"/>
            <a:gd name="connsiteY4056" fmla="*/ 1930392 h 6858000"/>
            <a:gd name="connsiteX4057" fmla="*/ 3908416 w 12192000"/>
            <a:gd name="connsiteY4057" fmla="*/ 1883101 h 6858000"/>
            <a:gd name="connsiteX4058" fmla="*/ 3908416 w 12192000"/>
            <a:gd name="connsiteY4058" fmla="*/ 1883098 h 6858000"/>
            <a:gd name="connsiteX4059" fmla="*/ 3892665 w 12192000"/>
            <a:gd name="connsiteY4059" fmla="*/ 1870405 h 6858000"/>
            <a:gd name="connsiteX4060" fmla="*/ 3890624 w 12192000"/>
            <a:gd name="connsiteY4060" fmla="*/ 1870292 h 6858000"/>
            <a:gd name="connsiteX4061" fmla="*/ 3504155 w 12192000"/>
            <a:gd name="connsiteY4061" fmla="*/ 1858603 h 6858000"/>
            <a:gd name="connsiteX4062" fmla="*/ 3489343 w 12192000"/>
            <a:gd name="connsiteY4062" fmla="*/ 1868268 h 6858000"/>
            <a:gd name="connsiteX4063" fmla="*/ 3473903 w 12192000"/>
            <a:gd name="connsiteY4063" fmla="*/ 1858664 h 6858000"/>
            <a:gd name="connsiteX4064" fmla="*/ 3472406 w 12192000"/>
            <a:gd name="connsiteY4064" fmla="*/ 1858716 h 6858000"/>
            <a:gd name="connsiteX4065" fmla="*/ 3456739 w 12192000"/>
            <a:gd name="connsiteY4065" fmla="*/ 1872173 h 6858000"/>
            <a:gd name="connsiteX4066" fmla="*/ 3489343 w 12192000"/>
            <a:gd name="connsiteY4066" fmla="*/ 1918703 h 6858000"/>
            <a:gd name="connsiteX4067" fmla="*/ 3507004 w 12192000"/>
            <a:gd name="connsiteY4067" fmla="*/ 1902161 h 6858000"/>
            <a:gd name="connsiteX4068" fmla="*/ 3507748 w 12192000"/>
            <a:gd name="connsiteY4068" fmla="*/ 1911998 h 6858000"/>
            <a:gd name="connsiteX4069" fmla="*/ 3539473 w 12192000"/>
            <a:gd name="connsiteY4069" fmla="*/ 1946908 h 6858000"/>
            <a:gd name="connsiteX4070" fmla="*/ 3572078 w 12192000"/>
            <a:gd name="connsiteY4070" fmla="*/ 1899617 h 6858000"/>
            <a:gd name="connsiteX4071" fmla="*/ 3572078 w 12192000"/>
            <a:gd name="connsiteY4071" fmla="*/ 1899614 h 6858000"/>
            <a:gd name="connsiteX4072" fmla="*/ 3556327 w 12192000"/>
            <a:gd name="connsiteY4072" fmla="*/ 1886921 h 6858000"/>
            <a:gd name="connsiteX4073" fmla="*/ 3554286 w 12192000"/>
            <a:gd name="connsiteY4073" fmla="*/ 1886808 h 6858000"/>
            <a:gd name="connsiteX4074" fmla="*/ 3539473 w 12192000"/>
            <a:gd name="connsiteY4074" fmla="*/ 1896473 h 6858000"/>
            <a:gd name="connsiteX4075" fmla="*/ 3524033 w 12192000"/>
            <a:gd name="connsiteY4075" fmla="*/ 1886869 h 6858000"/>
            <a:gd name="connsiteX4076" fmla="*/ 3522536 w 12192000"/>
            <a:gd name="connsiteY4076" fmla="*/ 1886921 h 6858000"/>
            <a:gd name="connsiteX4077" fmla="*/ 3515286 w 12192000"/>
            <a:gd name="connsiteY4077" fmla="*/ 1893149 h 6858000"/>
            <a:gd name="connsiteX4078" fmla="*/ 3521948 w 12192000"/>
            <a:gd name="connsiteY4078" fmla="*/ 1871412 h 6858000"/>
            <a:gd name="connsiteX4079" fmla="*/ 3521948 w 12192000"/>
            <a:gd name="connsiteY4079" fmla="*/ 1871409 h 6858000"/>
            <a:gd name="connsiteX4080" fmla="*/ 3506197 w 12192000"/>
            <a:gd name="connsiteY4080" fmla="*/ 1858716 h 6858000"/>
            <a:gd name="connsiteX4081" fmla="*/ 3504155 w 12192000"/>
            <a:gd name="connsiteY4081" fmla="*/ 1858603 h 6858000"/>
            <a:gd name="connsiteX4082" fmla="*/ 3650096 w 12192000"/>
            <a:gd name="connsiteY4082" fmla="*/ 1869303 h 6858000"/>
            <a:gd name="connsiteX4083" fmla="*/ 3635284 w 12192000"/>
            <a:gd name="connsiteY4083" fmla="*/ 1878968 h 6858000"/>
            <a:gd name="connsiteX4084" fmla="*/ 3619843 w 12192000"/>
            <a:gd name="connsiteY4084" fmla="*/ 1869364 h 6858000"/>
            <a:gd name="connsiteX4085" fmla="*/ 3618346 w 12192000"/>
            <a:gd name="connsiteY4085" fmla="*/ 1869416 h 6858000"/>
            <a:gd name="connsiteX4086" fmla="*/ 3602679 w 12192000"/>
            <a:gd name="connsiteY4086" fmla="*/ 1882873 h 6858000"/>
            <a:gd name="connsiteX4087" fmla="*/ 3635284 w 12192000"/>
            <a:gd name="connsiteY4087" fmla="*/ 1929403 h 6858000"/>
            <a:gd name="connsiteX4088" fmla="*/ 3667888 w 12192000"/>
            <a:gd name="connsiteY4088" fmla="*/ 1882112 h 6858000"/>
            <a:gd name="connsiteX4089" fmla="*/ 3667888 w 12192000"/>
            <a:gd name="connsiteY4089" fmla="*/ 1882109 h 6858000"/>
            <a:gd name="connsiteX4090" fmla="*/ 3652137 w 12192000"/>
            <a:gd name="connsiteY4090" fmla="*/ 1869416 h 6858000"/>
            <a:gd name="connsiteX4091" fmla="*/ 3650096 w 12192000"/>
            <a:gd name="connsiteY4091" fmla="*/ 1869303 h 6858000"/>
            <a:gd name="connsiteX4092" fmla="*/ 3932205 w 12192000"/>
            <a:gd name="connsiteY4092" fmla="*/ 1943480 h 6858000"/>
            <a:gd name="connsiteX4093" fmla="*/ 3917393 w 12192000"/>
            <a:gd name="connsiteY4093" fmla="*/ 1953145 h 6858000"/>
            <a:gd name="connsiteX4094" fmla="*/ 3901952 w 12192000"/>
            <a:gd name="connsiteY4094" fmla="*/ 1943541 h 6858000"/>
            <a:gd name="connsiteX4095" fmla="*/ 3900455 w 12192000"/>
            <a:gd name="connsiteY4095" fmla="*/ 1943591 h 6858000"/>
            <a:gd name="connsiteX4096" fmla="*/ 3884788 w 12192000"/>
            <a:gd name="connsiteY4096" fmla="*/ 1957050 h 6858000"/>
            <a:gd name="connsiteX4097" fmla="*/ 3885653 w 12192000"/>
            <a:gd name="connsiteY4097" fmla="*/ 1968480 h 6858000"/>
            <a:gd name="connsiteX4098" fmla="*/ 3877431 w 12192000"/>
            <a:gd name="connsiteY4098" fmla="*/ 1975543 h 6858000"/>
            <a:gd name="connsiteX4099" fmla="*/ 3910035 w 12192000"/>
            <a:gd name="connsiteY4099" fmla="*/ 2022073 h 6858000"/>
            <a:gd name="connsiteX4100" fmla="*/ 3922102 w 12192000"/>
            <a:gd name="connsiteY4100" fmla="*/ 2010771 h 6858000"/>
            <a:gd name="connsiteX4101" fmla="*/ 3922799 w 12192000"/>
            <a:gd name="connsiteY4101" fmla="*/ 2019991 h 6858000"/>
            <a:gd name="connsiteX4102" fmla="*/ 3954524 w 12192000"/>
            <a:gd name="connsiteY4102" fmla="*/ 2054901 h 6858000"/>
            <a:gd name="connsiteX4103" fmla="*/ 3979927 w 12192000"/>
            <a:gd name="connsiteY4103" fmla="*/ 2031107 h 6858000"/>
            <a:gd name="connsiteX4104" fmla="*/ 3986231 w 12192000"/>
            <a:gd name="connsiteY4104" fmla="*/ 2010540 h 6858000"/>
            <a:gd name="connsiteX4105" fmla="*/ 4001775 w 12192000"/>
            <a:gd name="connsiteY4105" fmla="*/ 2025068 h 6858000"/>
            <a:gd name="connsiteX4106" fmla="*/ 4034380 w 12192000"/>
            <a:gd name="connsiteY4106" fmla="*/ 1977777 h 6858000"/>
            <a:gd name="connsiteX4107" fmla="*/ 4034380 w 12192000"/>
            <a:gd name="connsiteY4107" fmla="*/ 1977774 h 6858000"/>
            <a:gd name="connsiteX4108" fmla="*/ 4018629 w 12192000"/>
            <a:gd name="connsiteY4108" fmla="*/ 1965081 h 6858000"/>
            <a:gd name="connsiteX4109" fmla="*/ 4016587 w 12192000"/>
            <a:gd name="connsiteY4109" fmla="*/ 1964968 h 6858000"/>
            <a:gd name="connsiteX4110" fmla="*/ 4001775 w 12192000"/>
            <a:gd name="connsiteY4110" fmla="*/ 1974633 h 6858000"/>
            <a:gd name="connsiteX4111" fmla="*/ 3986335 w 12192000"/>
            <a:gd name="connsiteY4111" fmla="*/ 1965029 h 6858000"/>
            <a:gd name="connsiteX4112" fmla="*/ 3984838 w 12192000"/>
            <a:gd name="connsiteY4112" fmla="*/ 1965081 h 6858000"/>
            <a:gd name="connsiteX4113" fmla="*/ 3969171 w 12192000"/>
            <a:gd name="connsiteY4113" fmla="*/ 1978538 h 6858000"/>
            <a:gd name="connsiteX4114" fmla="*/ 3970050 w 12192000"/>
            <a:gd name="connsiteY4114" fmla="*/ 1990158 h 6858000"/>
            <a:gd name="connsiteX4115" fmla="*/ 3974171 w 12192000"/>
            <a:gd name="connsiteY4115" fmla="*/ 1997165 h 6858000"/>
            <a:gd name="connsiteX4116" fmla="*/ 3971378 w 12192000"/>
            <a:gd name="connsiteY4116" fmla="*/ 1994914 h 6858000"/>
            <a:gd name="connsiteX4117" fmla="*/ 3969336 w 12192000"/>
            <a:gd name="connsiteY4117" fmla="*/ 1994801 h 6858000"/>
            <a:gd name="connsiteX4118" fmla="*/ 3954524 w 12192000"/>
            <a:gd name="connsiteY4118" fmla="*/ 2004466 h 6858000"/>
            <a:gd name="connsiteX4119" fmla="*/ 3939084 w 12192000"/>
            <a:gd name="connsiteY4119" fmla="*/ 1994862 h 6858000"/>
            <a:gd name="connsiteX4120" fmla="*/ 3937587 w 12192000"/>
            <a:gd name="connsiteY4120" fmla="*/ 1994914 h 6858000"/>
            <a:gd name="connsiteX4121" fmla="*/ 3936070 w 12192000"/>
            <a:gd name="connsiteY4121" fmla="*/ 1996217 h 6858000"/>
            <a:gd name="connsiteX4122" fmla="*/ 3940426 w 12192000"/>
            <a:gd name="connsiteY4122" fmla="*/ 1982005 h 6858000"/>
            <a:gd name="connsiteX4123" fmla="*/ 3942795 w 12192000"/>
            <a:gd name="connsiteY4123" fmla="*/ 1979786 h 6858000"/>
            <a:gd name="connsiteX4124" fmla="*/ 3949997 w 12192000"/>
            <a:gd name="connsiteY4124" fmla="*/ 1956289 h 6858000"/>
            <a:gd name="connsiteX4125" fmla="*/ 3949997 w 12192000"/>
            <a:gd name="connsiteY4125" fmla="*/ 1956286 h 6858000"/>
            <a:gd name="connsiteX4126" fmla="*/ 3934246 w 12192000"/>
            <a:gd name="connsiteY4126" fmla="*/ 1943593 h 6858000"/>
            <a:gd name="connsiteX4127" fmla="*/ 3932205 w 12192000"/>
            <a:gd name="connsiteY4127" fmla="*/ 1943480 h 6858000"/>
            <a:gd name="connsiteX4128" fmla="*/ 4109083 w 12192000"/>
            <a:gd name="connsiteY4128" fmla="*/ 1964997 h 6858000"/>
            <a:gd name="connsiteX4129" fmla="*/ 4094270 w 12192000"/>
            <a:gd name="connsiteY4129" fmla="*/ 1974662 h 6858000"/>
            <a:gd name="connsiteX4130" fmla="*/ 4078830 w 12192000"/>
            <a:gd name="connsiteY4130" fmla="*/ 1965058 h 6858000"/>
            <a:gd name="connsiteX4131" fmla="*/ 4077333 w 12192000"/>
            <a:gd name="connsiteY4131" fmla="*/ 1965110 h 6858000"/>
            <a:gd name="connsiteX4132" fmla="*/ 4061666 w 12192000"/>
            <a:gd name="connsiteY4132" fmla="*/ 1978567 h 6858000"/>
            <a:gd name="connsiteX4133" fmla="*/ 4094270 w 12192000"/>
            <a:gd name="connsiteY4133" fmla="*/ 2025097 h 6858000"/>
            <a:gd name="connsiteX4134" fmla="*/ 4126875 w 12192000"/>
            <a:gd name="connsiteY4134" fmla="*/ 1977806 h 6858000"/>
            <a:gd name="connsiteX4135" fmla="*/ 4126875 w 12192000"/>
            <a:gd name="connsiteY4135" fmla="*/ 1977803 h 6858000"/>
            <a:gd name="connsiteX4136" fmla="*/ 4111124 w 12192000"/>
            <a:gd name="connsiteY4136" fmla="*/ 1965110 h 6858000"/>
            <a:gd name="connsiteX4137" fmla="*/ 4109083 w 12192000"/>
            <a:gd name="connsiteY4137" fmla="*/ 1964997 h 6858000"/>
            <a:gd name="connsiteX4138" fmla="*/ 4368716 w 12192000"/>
            <a:gd name="connsiteY4138" fmla="*/ 1997796 h 6858000"/>
            <a:gd name="connsiteX4139" fmla="*/ 4353904 w 12192000"/>
            <a:gd name="connsiteY4139" fmla="*/ 2007461 h 6858000"/>
            <a:gd name="connsiteX4140" fmla="*/ 4338463 w 12192000"/>
            <a:gd name="connsiteY4140" fmla="*/ 1997857 h 6858000"/>
            <a:gd name="connsiteX4141" fmla="*/ 4336966 w 12192000"/>
            <a:gd name="connsiteY4141" fmla="*/ 1997909 h 6858000"/>
            <a:gd name="connsiteX4142" fmla="*/ 4321299 w 12192000"/>
            <a:gd name="connsiteY4142" fmla="*/ 2011366 h 6858000"/>
            <a:gd name="connsiteX4143" fmla="*/ 4353904 w 12192000"/>
            <a:gd name="connsiteY4143" fmla="*/ 2057896 h 6858000"/>
            <a:gd name="connsiteX4144" fmla="*/ 4386508 w 12192000"/>
            <a:gd name="connsiteY4144" fmla="*/ 2010605 h 6858000"/>
            <a:gd name="connsiteX4145" fmla="*/ 4386508 w 12192000"/>
            <a:gd name="connsiteY4145" fmla="*/ 2010602 h 6858000"/>
            <a:gd name="connsiteX4146" fmla="*/ 4370757 w 12192000"/>
            <a:gd name="connsiteY4146" fmla="*/ 1997909 h 6858000"/>
            <a:gd name="connsiteX4147" fmla="*/ 4368716 w 12192000"/>
            <a:gd name="connsiteY4147" fmla="*/ 1997796 h 6858000"/>
            <a:gd name="connsiteX4148" fmla="*/ 4444869 w 12192000"/>
            <a:gd name="connsiteY4148" fmla="*/ 2008380 h 6858000"/>
            <a:gd name="connsiteX4149" fmla="*/ 4430057 w 12192000"/>
            <a:gd name="connsiteY4149" fmla="*/ 2018045 h 6858000"/>
            <a:gd name="connsiteX4150" fmla="*/ 4414616 w 12192000"/>
            <a:gd name="connsiteY4150" fmla="*/ 2008441 h 6858000"/>
            <a:gd name="connsiteX4151" fmla="*/ 4413119 w 12192000"/>
            <a:gd name="connsiteY4151" fmla="*/ 2008493 h 6858000"/>
            <a:gd name="connsiteX4152" fmla="*/ 4397452 w 12192000"/>
            <a:gd name="connsiteY4152" fmla="*/ 2021950 h 6858000"/>
            <a:gd name="connsiteX4153" fmla="*/ 4430057 w 12192000"/>
            <a:gd name="connsiteY4153" fmla="*/ 2068480 h 6858000"/>
            <a:gd name="connsiteX4154" fmla="*/ 4462661 w 12192000"/>
            <a:gd name="connsiteY4154" fmla="*/ 2021189 h 6858000"/>
            <a:gd name="connsiteX4155" fmla="*/ 4462661 w 12192000"/>
            <a:gd name="connsiteY4155" fmla="*/ 2021186 h 6858000"/>
            <a:gd name="connsiteX4156" fmla="*/ 4446910 w 12192000"/>
            <a:gd name="connsiteY4156" fmla="*/ 2008493 h 6858000"/>
            <a:gd name="connsiteX4157" fmla="*/ 4444869 w 12192000"/>
            <a:gd name="connsiteY4157" fmla="*/ 2008380 h 6858000"/>
            <a:gd name="connsiteX4158" fmla="*/ 3311256 w 12192000"/>
            <a:gd name="connsiteY4158" fmla="*/ 1833041 h 6858000"/>
            <a:gd name="connsiteX4159" fmla="*/ 3296444 w 12192000"/>
            <a:gd name="connsiteY4159" fmla="*/ 1842705 h 6858000"/>
            <a:gd name="connsiteX4160" fmla="*/ 3281003 w 12192000"/>
            <a:gd name="connsiteY4160" fmla="*/ 1833103 h 6858000"/>
            <a:gd name="connsiteX4161" fmla="*/ 3279506 w 12192000"/>
            <a:gd name="connsiteY4161" fmla="*/ 1833153 h 6858000"/>
            <a:gd name="connsiteX4162" fmla="*/ 3263839 w 12192000"/>
            <a:gd name="connsiteY4162" fmla="*/ 1846611 h 6858000"/>
            <a:gd name="connsiteX4163" fmla="*/ 3296444 w 12192000"/>
            <a:gd name="connsiteY4163" fmla="*/ 1893141 h 6858000"/>
            <a:gd name="connsiteX4164" fmla="*/ 3329048 w 12192000"/>
            <a:gd name="connsiteY4164" fmla="*/ 1845849 h 6858000"/>
            <a:gd name="connsiteX4165" fmla="*/ 3329048 w 12192000"/>
            <a:gd name="connsiteY4165" fmla="*/ 1845847 h 6858000"/>
            <a:gd name="connsiteX4166" fmla="*/ 3313297 w 12192000"/>
            <a:gd name="connsiteY4166" fmla="*/ 1833153 h 6858000"/>
            <a:gd name="connsiteX4167" fmla="*/ 3311256 w 12192000"/>
            <a:gd name="connsiteY4167" fmla="*/ 1833041 h 6858000"/>
            <a:gd name="connsiteX4168" fmla="*/ 2572660 w 12192000"/>
            <a:gd name="connsiteY4168" fmla="*/ 1916787 h 6858000"/>
            <a:gd name="connsiteX4169" fmla="*/ 2557847 w 12192000"/>
            <a:gd name="connsiteY4169" fmla="*/ 1926452 h 6858000"/>
            <a:gd name="connsiteX4170" fmla="*/ 2542407 w 12192000"/>
            <a:gd name="connsiteY4170" fmla="*/ 1916848 h 6858000"/>
            <a:gd name="connsiteX4171" fmla="*/ 2540910 w 12192000"/>
            <a:gd name="connsiteY4171" fmla="*/ 1916900 h 6858000"/>
            <a:gd name="connsiteX4172" fmla="*/ 2525243 w 12192000"/>
            <a:gd name="connsiteY4172" fmla="*/ 1930357 h 6858000"/>
            <a:gd name="connsiteX4173" fmla="*/ 2557847 w 12192000"/>
            <a:gd name="connsiteY4173" fmla="*/ 1976887 h 6858000"/>
            <a:gd name="connsiteX4174" fmla="*/ 2590452 w 12192000"/>
            <a:gd name="connsiteY4174" fmla="*/ 1929596 h 6858000"/>
            <a:gd name="connsiteX4175" fmla="*/ 2590452 w 12192000"/>
            <a:gd name="connsiteY4175" fmla="*/ 1929593 h 6858000"/>
            <a:gd name="connsiteX4176" fmla="*/ 2574701 w 12192000"/>
            <a:gd name="connsiteY4176" fmla="*/ 1916900 h 6858000"/>
            <a:gd name="connsiteX4177" fmla="*/ 2572660 w 12192000"/>
            <a:gd name="connsiteY4177" fmla="*/ 1916787 h 6858000"/>
            <a:gd name="connsiteX4178" fmla="*/ 2656665 w 12192000"/>
            <a:gd name="connsiteY4178" fmla="*/ 1918589 h 6858000"/>
            <a:gd name="connsiteX4179" fmla="*/ 2641853 w 12192000"/>
            <a:gd name="connsiteY4179" fmla="*/ 1928254 h 6858000"/>
            <a:gd name="connsiteX4180" fmla="*/ 2626412 w 12192000"/>
            <a:gd name="connsiteY4180" fmla="*/ 1918650 h 6858000"/>
            <a:gd name="connsiteX4181" fmla="*/ 2624915 w 12192000"/>
            <a:gd name="connsiteY4181" fmla="*/ 1918702 h 6858000"/>
            <a:gd name="connsiteX4182" fmla="*/ 2609248 w 12192000"/>
            <a:gd name="connsiteY4182" fmla="*/ 1932159 h 6858000"/>
            <a:gd name="connsiteX4183" fmla="*/ 2641853 w 12192000"/>
            <a:gd name="connsiteY4183" fmla="*/ 1978689 h 6858000"/>
            <a:gd name="connsiteX4184" fmla="*/ 2674457 w 12192000"/>
            <a:gd name="connsiteY4184" fmla="*/ 1931398 h 6858000"/>
            <a:gd name="connsiteX4185" fmla="*/ 2674457 w 12192000"/>
            <a:gd name="connsiteY4185" fmla="*/ 1931395 h 6858000"/>
            <a:gd name="connsiteX4186" fmla="*/ 2658706 w 12192000"/>
            <a:gd name="connsiteY4186" fmla="*/ 1918702 h 6858000"/>
            <a:gd name="connsiteX4187" fmla="*/ 2656665 w 12192000"/>
            <a:gd name="connsiteY4187" fmla="*/ 1918589 h 6858000"/>
            <a:gd name="connsiteX4188" fmla="*/ 2746689 w 12192000"/>
            <a:gd name="connsiteY4188" fmla="*/ 1924812 h 6858000"/>
            <a:gd name="connsiteX4189" fmla="*/ 2731876 w 12192000"/>
            <a:gd name="connsiteY4189" fmla="*/ 1934477 h 6858000"/>
            <a:gd name="connsiteX4190" fmla="*/ 2716436 w 12192000"/>
            <a:gd name="connsiteY4190" fmla="*/ 1924873 h 6858000"/>
            <a:gd name="connsiteX4191" fmla="*/ 2714939 w 12192000"/>
            <a:gd name="connsiteY4191" fmla="*/ 1924925 h 6858000"/>
            <a:gd name="connsiteX4192" fmla="*/ 2699272 w 12192000"/>
            <a:gd name="connsiteY4192" fmla="*/ 1938382 h 6858000"/>
            <a:gd name="connsiteX4193" fmla="*/ 2731876 w 12192000"/>
            <a:gd name="connsiteY4193" fmla="*/ 1984912 h 6858000"/>
            <a:gd name="connsiteX4194" fmla="*/ 2764481 w 12192000"/>
            <a:gd name="connsiteY4194" fmla="*/ 1937621 h 6858000"/>
            <a:gd name="connsiteX4195" fmla="*/ 2764481 w 12192000"/>
            <a:gd name="connsiteY4195" fmla="*/ 1937618 h 6858000"/>
            <a:gd name="connsiteX4196" fmla="*/ 2748730 w 12192000"/>
            <a:gd name="connsiteY4196" fmla="*/ 1924925 h 6858000"/>
            <a:gd name="connsiteX4197" fmla="*/ 2746689 w 12192000"/>
            <a:gd name="connsiteY4197" fmla="*/ 1924812 h 6858000"/>
            <a:gd name="connsiteX4198" fmla="*/ 2844941 w 12192000"/>
            <a:gd name="connsiteY4198" fmla="*/ 1929610 h 6858000"/>
            <a:gd name="connsiteX4199" fmla="*/ 2830129 w 12192000"/>
            <a:gd name="connsiteY4199" fmla="*/ 1939275 h 6858000"/>
            <a:gd name="connsiteX4200" fmla="*/ 2814688 w 12192000"/>
            <a:gd name="connsiteY4200" fmla="*/ 1929671 h 6858000"/>
            <a:gd name="connsiteX4201" fmla="*/ 2813191 w 12192000"/>
            <a:gd name="connsiteY4201" fmla="*/ 1929723 h 6858000"/>
            <a:gd name="connsiteX4202" fmla="*/ 2797524 w 12192000"/>
            <a:gd name="connsiteY4202" fmla="*/ 1943180 h 6858000"/>
            <a:gd name="connsiteX4203" fmla="*/ 2830129 w 12192000"/>
            <a:gd name="connsiteY4203" fmla="*/ 1989710 h 6858000"/>
            <a:gd name="connsiteX4204" fmla="*/ 2862733 w 12192000"/>
            <a:gd name="connsiteY4204" fmla="*/ 1942419 h 6858000"/>
            <a:gd name="connsiteX4205" fmla="*/ 2862733 w 12192000"/>
            <a:gd name="connsiteY4205" fmla="*/ 1942416 h 6858000"/>
            <a:gd name="connsiteX4206" fmla="*/ 2846982 w 12192000"/>
            <a:gd name="connsiteY4206" fmla="*/ 1929723 h 6858000"/>
            <a:gd name="connsiteX4207" fmla="*/ 2844941 w 12192000"/>
            <a:gd name="connsiteY4207" fmla="*/ 1929610 h 6858000"/>
            <a:gd name="connsiteX4208" fmla="*/ 3313466 w 12192000"/>
            <a:gd name="connsiteY4208" fmla="*/ 1935949 h 6858000"/>
            <a:gd name="connsiteX4209" fmla="*/ 3298654 w 12192000"/>
            <a:gd name="connsiteY4209" fmla="*/ 1945614 h 6858000"/>
            <a:gd name="connsiteX4210" fmla="*/ 3283213 w 12192000"/>
            <a:gd name="connsiteY4210" fmla="*/ 1936010 h 6858000"/>
            <a:gd name="connsiteX4211" fmla="*/ 3281716 w 12192000"/>
            <a:gd name="connsiteY4211" fmla="*/ 1936060 h 6858000"/>
            <a:gd name="connsiteX4212" fmla="*/ 3266049 w 12192000"/>
            <a:gd name="connsiteY4212" fmla="*/ 1949519 h 6858000"/>
            <a:gd name="connsiteX4213" fmla="*/ 3298654 w 12192000"/>
            <a:gd name="connsiteY4213" fmla="*/ 1996049 h 6858000"/>
            <a:gd name="connsiteX4214" fmla="*/ 3331258 w 12192000"/>
            <a:gd name="connsiteY4214" fmla="*/ 1948758 h 6858000"/>
            <a:gd name="connsiteX4215" fmla="*/ 3331258 w 12192000"/>
            <a:gd name="connsiteY4215" fmla="*/ 1948755 h 6858000"/>
            <a:gd name="connsiteX4216" fmla="*/ 3315507 w 12192000"/>
            <a:gd name="connsiteY4216" fmla="*/ 1936062 h 6858000"/>
            <a:gd name="connsiteX4217" fmla="*/ 3313466 w 12192000"/>
            <a:gd name="connsiteY4217" fmla="*/ 1935949 h 6858000"/>
            <a:gd name="connsiteX4218" fmla="*/ 3421402 w 12192000"/>
            <a:gd name="connsiteY4218" fmla="*/ 1946882 h 6858000"/>
            <a:gd name="connsiteX4219" fmla="*/ 3406590 w 12192000"/>
            <a:gd name="connsiteY4219" fmla="*/ 1956547 h 6858000"/>
            <a:gd name="connsiteX4220" fmla="*/ 3391149 w 12192000"/>
            <a:gd name="connsiteY4220" fmla="*/ 1946943 h 6858000"/>
            <a:gd name="connsiteX4221" fmla="*/ 3389652 w 12192000"/>
            <a:gd name="connsiteY4221" fmla="*/ 1946993 h 6858000"/>
            <a:gd name="connsiteX4222" fmla="*/ 3373985 w 12192000"/>
            <a:gd name="connsiteY4222" fmla="*/ 1960452 h 6858000"/>
            <a:gd name="connsiteX4223" fmla="*/ 3406590 w 12192000"/>
            <a:gd name="connsiteY4223" fmla="*/ 2006982 h 6858000"/>
            <a:gd name="connsiteX4224" fmla="*/ 3439194 w 12192000"/>
            <a:gd name="connsiteY4224" fmla="*/ 1959691 h 6858000"/>
            <a:gd name="connsiteX4225" fmla="*/ 3439194 w 12192000"/>
            <a:gd name="connsiteY4225" fmla="*/ 1959688 h 6858000"/>
            <a:gd name="connsiteX4226" fmla="*/ 3423443 w 12192000"/>
            <a:gd name="connsiteY4226" fmla="*/ 1946995 h 6858000"/>
            <a:gd name="connsiteX4227" fmla="*/ 3421402 w 12192000"/>
            <a:gd name="connsiteY4227" fmla="*/ 1946882 h 6858000"/>
            <a:gd name="connsiteX4228" fmla="*/ 3805601 w 12192000"/>
            <a:gd name="connsiteY4228" fmla="*/ 1968951 h 6858000"/>
            <a:gd name="connsiteX4229" fmla="*/ 3790789 w 12192000"/>
            <a:gd name="connsiteY4229" fmla="*/ 1978616 h 6858000"/>
            <a:gd name="connsiteX4230" fmla="*/ 3775349 w 12192000"/>
            <a:gd name="connsiteY4230" fmla="*/ 1969012 h 6858000"/>
            <a:gd name="connsiteX4231" fmla="*/ 3773852 w 12192000"/>
            <a:gd name="connsiteY4231" fmla="*/ 1969064 h 6858000"/>
            <a:gd name="connsiteX4232" fmla="*/ 3758185 w 12192000"/>
            <a:gd name="connsiteY4232" fmla="*/ 1982521 h 6858000"/>
            <a:gd name="connsiteX4233" fmla="*/ 3790789 w 12192000"/>
            <a:gd name="connsiteY4233" fmla="*/ 2029051 h 6858000"/>
            <a:gd name="connsiteX4234" fmla="*/ 3813874 w 12192000"/>
            <a:gd name="connsiteY4234" fmla="*/ 2007429 h 6858000"/>
            <a:gd name="connsiteX4235" fmla="*/ 3814747 w 12192000"/>
            <a:gd name="connsiteY4235" fmla="*/ 2018974 h 6858000"/>
            <a:gd name="connsiteX4236" fmla="*/ 3846473 w 12192000"/>
            <a:gd name="connsiteY4236" fmla="*/ 2053884 h 6858000"/>
            <a:gd name="connsiteX4237" fmla="*/ 3879077 w 12192000"/>
            <a:gd name="connsiteY4237" fmla="*/ 2006593 h 6858000"/>
            <a:gd name="connsiteX4238" fmla="*/ 3879077 w 12192000"/>
            <a:gd name="connsiteY4238" fmla="*/ 2006590 h 6858000"/>
            <a:gd name="connsiteX4239" fmla="*/ 3863326 w 12192000"/>
            <a:gd name="connsiteY4239" fmla="*/ 1993897 h 6858000"/>
            <a:gd name="connsiteX4240" fmla="*/ 3861285 w 12192000"/>
            <a:gd name="connsiteY4240" fmla="*/ 1993784 h 6858000"/>
            <a:gd name="connsiteX4241" fmla="*/ 3846473 w 12192000"/>
            <a:gd name="connsiteY4241" fmla="*/ 2003449 h 6858000"/>
            <a:gd name="connsiteX4242" fmla="*/ 3831032 w 12192000"/>
            <a:gd name="connsiteY4242" fmla="*/ 1993845 h 6858000"/>
            <a:gd name="connsiteX4243" fmla="*/ 3829535 w 12192000"/>
            <a:gd name="connsiteY4243" fmla="*/ 1993897 h 6858000"/>
            <a:gd name="connsiteX4244" fmla="*/ 3814895 w 12192000"/>
            <a:gd name="connsiteY4244" fmla="*/ 2006472 h 6858000"/>
            <a:gd name="connsiteX4245" fmla="*/ 3816192 w 12192000"/>
            <a:gd name="connsiteY4245" fmla="*/ 2005257 h 6858000"/>
            <a:gd name="connsiteX4246" fmla="*/ 3823394 w 12192000"/>
            <a:gd name="connsiteY4246" fmla="*/ 1981760 h 6858000"/>
            <a:gd name="connsiteX4247" fmla="*/ 3823394 w 12192000"/>
            <a:gd name="connsiteY4247" fmla="*/ 1981757 h 6858000"/>
            <a:gd name="connsiteX4248" fmla="*/ 3807643 w 12192000"/>
            <a:gd name="connsiteY4248" fmla="*/ 1969064 h 6858000"/>
            <a:gd name="connsiteX4249" fmla="*/ 3805601 w 12192000"/>
            <a:gd name="connsiteY4249" fmla="*/ 1968951 h 6858000"/>
            <a:gd name="connsiteX4250" fmla="*/ 3652422 w 12192000"/>
            <a:gd name="connsiteY4250" fmla="*/ 1980408 h 6858000"/>
            <a:gd name="connsiteX4251" fmla="*/ 3637609 w 12192000"/>
            <a:gd name="connsiteY4251" fmla="*/ 1990073 h 6858000"/>
            <a:gd name="connsiteX4252" fmla="*/ 3622169 w 12192000"/>
            <a:gd name="connsiteY4252" fmla="*/ 1980469 h 6858000"/>
            <a:gd name="connsiteX4253" fmla="*/ 3620672 w 12192000"/>
            <a:gd name="connsiteY4253" fmla="*/ 1980521 h 6858000"/>
            <a:gd name="connsiteX4254" fmla="*/ 3605005 w 12192000"/>
            <a:gd name="connsiteY4254" fmla="*/ 1993978 h 6858000"/>
            <a:gd name="connsiteX4255" fmla="*/ 3637609 w 12192000"/>
            <a:gd name="connsiteY4255" fmla="*/ 2040508 h 6858000"/>
            <a:gd name="connsiteX4256" fmla="*/ 3670214 w 12192000"/>
            <a:gd name="connsiteY4256" fmla="*/ 1993217 h 6858000"/>
            <a:gd name="connsiteX4257" fmla="*/ 3670214 w 12192000"/>
            <a:gd name="connsiteY4257" fmla="*/ 1993214 h 6858000"/>
            <a:gd name="connsiteX4258" fmla="*/ 3654463 w 12192000"/>
            <a:gd name="connsiteY4258" fmla="*/ 1980521 h 6858000"/>
            <a:gd name="connsiteX4259" fmla="*/ 3652422 w 12192000"/>
            <a:gd name="connsiteY4259" fmla="*/ 1980408 h 6858000"/>
            <a:gd name="connsiteX4260" fmla="*/ 3731338 w 12192000"/>
            <a:gd name="connsiteY4260" fmla="*/ 1986892 h 6858000"/>
            <a:gd name="connsiteX4261" fmla="*/ 3716526 w 12192000"/>
            <a:gd name="connsiteY4261" fmla="*/ 1996557 h 6858000"/>
            <a:gd name="connsiteX4262" fmla="*/ 3701085 w 12192000"/>
            <a:gd name="connsiteY4262" fmla="*/ 1986953 h 6858000"/>
            <a:gd name="connsiteX4263" fmla="*/ 3699588 w 12192000"/>
            <a:gd name="connsiteY4263" fmla="*/ 1987005 h 6858000"/>
            <a:gd name="connsiteX4264" fmla="*/ 3683921 w 12192000"/>
            <a:gd name="connsiteY4264" fmla="*/ 2000462 h 6858000"/>
            <a:gd name="connsiteX4265" fmla="*/ 3716526 w 12192000"/>
            <a:gd name="connsiteY4265" fmla="*/ 2046992 h 6858000"/>
            <a:gd name="connsiteX4266" fmla="*/ 3749130 w 12192000"/>
            <a:gd name="connsiteY4266" fmla="*/ 1999701 h 6858000"/>
            <a:gd name="connsiteX4267" fmla="*/ 3749130 w 12192000"/>
            <a:gd name="connsiteY4267" fmla="*/ 1999698 h 6858000"/>
            <a:gd name="connsiteX4268" fmla="*/ 3733379 w 12192000"/>
            <a:gd name="connsiteY4268" fmla="*/ 1987005 h 6858000"/>
            <a:gd name="connsiteX4269" fmla="*/ 3731338 w 12192000"/>
            <a:gd name="connsiteY4269" fmla="*/ 1986892 h 6858000"/>
            <a:gd name="connsiteX4270" fmla="*/ 3565829 w 12192000"/>
            <a:gd name="connsiteY4270" fmla="*/ 1991545 h 6858000"/>
            <a:gd name="connsiteX4271" fmla="*/ 3551016 w 12192000"/>
            <a:gd name="connsiteY4271" fmla="*/ 2001210 h 6858000"/>
            <a:gd name="connsiteX4272" fmla="*/ 3535576 w 12192000"/>
            <a:gd name="connsiteY4272" fmla="*/ 1991606 h 6858000"/>
            <a:gd name="connsiteX4273" fmla="*/ 3534079 w 12192000"/>
            <a:gd name="connsiteY4273" fmla="*/ 1991658 h 6858000"/>
            <a:gd name="connsiteX4274" fmla="*/ 3518412 w 12192000"/>
            <a:gd name="connsiteY4274" fmla="*/ 2005115 h 6858000"/>
            <a:gd name="connsiteX4275" fmla="*/ 3551016 w 12192000"/>
            <a:gd name="connsiteY4275" fmla="*/ 2051645 h 6858000"/>
            <a:gd name="connsiteX4276" fmla="*/ 3583621 w 12192000"/>
            <a:gd name="connsiteY4276" fmla="*/ 2004354 h 6858000"/>
            <a:gd name="connsiteX4277" fmla="*/ 3583621 w 12192000"/>
            <a:gd name="connsiteY4277" fmla="*/ 2004351 h 6858000"/>
            <a:gd name="connsiteX4278" fmla="*/ 3567870 w 12192000"/>
            <a:gd name="connsiteY4278" fmla="*/ 1991658 h 6858000"/>
            <a:gd name="connsiteX4279" fmla="*/ 3565829 w 12192000"/>
            <a:gd name="connsiteY4279" fmla="*/ 1991545 h 6858000"/>
            <a:gd name="connsiteX4280" fmla="*/ 3796181 w 12192000"/>
            <a:gd name="connsiteY4280" fmla="*/ 2049583 h 6858000"/>
            <a:gd name="connsiteX4281" fmla="*/ 3781368 w 12192000"/>
            <a:gd name="connsiteY4281" fmla="*/ 2059248 h 6858000"/>
            <a:gd name="connsiteX4282" fmla="*/ 3765928 w 12192000"/>
            <a:gd name="connsiteY4282" fmla="*/ 2049644 h 6858000"/>
            <a:gd name="connsiteX4283" fmla="*/ 3764431 w 12192000"/>
            <a:gd name="connsiteY4283" fmla="*/ 2049696 h 6858000"/>
            <a:gd name="connsiteX4284" fmla="*/ 3748764 w 12192000"/>
            <a:gd name="connsiteY4284" fmla="*/ 2063153 h 6858000"/>
            <a:gd name="connsiteX4285" fmla="*/ 3781368 w 12192000"/>
            <a:gd name="connsiteY4285" fmla="*/ 2109683 h 6858000"/>
            <a:gd name="connsiteX4286" fmla="*/ 3813973 w 12192000"/>
            <a:gd name="connsiteY4286" fmla="*/ 2062392 h 6858000"/>
            <a:gd name="connsiteX4287" fmla="*/ 3813973 w 12192000"/>
            <a:gd name="connsiteY4287" fmla="*/ 2062389 h 6858000"/>
            <a:gd name="connsiteX4288" fmla="*/ 3798222 w 12192000"/>
            <a:gd name="connsiteY4288" fmla="*/ 2049696 h 6858000"/>
            <a:gd name="connsiteX4289" fmla="*/ 3796181 w 12192000"/>
            <a:gd name="connsiteY4289" fmla="*/ 2049583 h 6858000"/>
            <a:gd name="connsiteX4290" fmla="*/ 3860965 w 12192000"/>
            <a:gd name="connsiteY4290" fmla="*/ 2071886 h 6858000"/>
            <a:gd name="connsiteX4291" fmla="*/ 3846153 w 12192000"/>
            <a:gd name="connsiteY4291" fmla="*/ 2081551 h 6858000"/>
            <a:gd name="connsiteX4292" fmla="*/ 3830712 w 12192000"/>
            <a:gd name="connsiteY4292" fmla="*/ 2071947 h 6858000"/>
            <a:gd name="connsiteX4293" fmla="*/ 3829215 w 12192000"/>
            <a:gd name="connsiteY4293" fmla="*/ 2071996 h 6858000"/>
            <a:gd name="connsiteX4294" fmla="*/ 3813548 w 12192000"/>
            <a:gd name="connsiteY4294" fmla="*/ 2085456 h 6858000"/>
            <a:gd name="connsiteX4295" fmla="*/ 3846153 w 12192000"/>
            <a:gd name="connsiteY4295" fmla="*/ 2131986 h 6858000"/>
            <a:gd name="connsiteX4296" fmla="*/ 3878757 w 12192000"/>
            <a:gd name="connsiteY4296" fmla="*/ 2084695 h 6858000"/>
            <a:gd name="connsiteX4297" fmla="*/ 3878757 w 12192000"/>
            <a:gd name="connsiteY4297" fmla="*/ 2084692 h 6858000"/>
            <a:gd name="connsiteX4298" fmla="*/ 3863006 w 12192000"/>
            <a:gd name="connsiteY4298" fmla="*/ 2071999 h 6858000"/>
            <a:gd name="connsiteX4299" fmla="*/ 3860965 w 12192000"/>
            <a:gd name="connsiteY4299" fmla="*/ 2071886 h 6858000"/>
            <a:gd name="connsiteX4300" fmla="*/ 4287415 w 12192000"/>
            <a:gd name="connsiteY4300" fmla="*/ 2092036 h 6858000"/>
            <a:gd name="connsiteX4301" fmla="*/ 4272602 w 12192000"/>
            <a:gd name="connsiteY4301" fmla="*/ 2101701 h 6858000"/>
            <a:gd name="connsiteX4302" fmla="*/ 4257162 w 12192000"/>
            <a:gd name="connsiteY4302" fmla="*/ 2092097 h 6858000"/>
            <a:gd name="connsiteX4303" fmla="*/ 4255665 w 12192000"/>
            <a:gd name="connsiteY4303" fmla="*/ 2092149 h 6858000"/>
            <a:gd name="connsiteX4304" fmla="*/ 4239998 w 12192000"/>
            <a:gd name="connsiteY4304" fmla="*/ 2105606 h 6858000"/>
            <a:gd name="connsiteX4305" fmla="*/ 4272602 w 12192000"/>
            <a:gd name="connsiteY4305" fmla="*/ 2152136 h 6858000"/>
            <a:gd name="connsiteX4306" fmla="*/ 4305207 w 12192000"/>
            <a:gd name="connsiteY4306" fmla="*/ 2104845 h 6858000"/>
            <a:gd name="connsiteX4307" fmla="*/ 4305207 w 12192000"/>
            <a:gd name="connsiteY4307" fmla="*/ 2104842 h 6858000"/>
            <a:gd name="connsiteX4308" fmla="*/ 4289456 w 12192000"/>
            <a:gd name="connsiteY4308" fmla="*/ 2092149 h 6858000"/>
            <a:gd name="connsiteX4309" fmla="*/ 4287415 w 12192000"/>
            <a:gd name="connsiteY4309" fmla="*/ 2092036 h 6858000"/>
            <a:gd name="connsiteX4310" fmla="*/ 4364383 w 12192000"/>
            <a:gd name="connsiteY4310" fmla="*/ 2110617 h 6858000"/>
            <a:gd name="connsiteX4311" fmla="*/ 4349571 w 12192000"/>
            <a:gd name="connsiteY4311" fmla="*/ 2120282 h 6858000"/>
            <a:gd name="connsiteX4312" fmla="*/ 4334130 w 12192000"/>
            <a:gd name="connsiteY4312" fmla="*/ 2110678 h 6858000"/>
            <a:gd name="connsiteX4313" fmla="*/ 4332633 w 12192000"/>
            <a:gd name="connsiteY4313" fmla="*/ 2110730 h 6858000"/>
            <a:gd name="connsiteX4314" fmla="*/ 4316966 w 12192000"/>
            <a:gd name="connsiteY4314" fmla="*/ 2124187 h 6858000"/>
            <a:gd name="connsiteX4315" fmla="*/ 4349571 w 12192000"/>
            <a:gd name="connsiteY4315" fmla="*/ 2170717 h 6858000"/>
            <a:gd name="connsiteX4316" fmla="*/ 4382175 w 12192000"/>
            <a:gd name="connsiteY4316" fmla="*/ 2123426 h 6858000"/>
            <a:gd name="connsiteX4317" fmla="*/ 4382175 w 12192000"/>
            <a:gd name="connsiteY4317" fmla="*/ 2123423 h 6858000"/>
            <a:gd name="connsiteX4318" fmla="*/ 4366424 w 12192000"/>
            <a:gd name="connsiteY4318" fmla="*/ 2110730 h 6858000"/>
            <a:gd name="connsiteX4319" fmla="*/ 4364383 w 12192000"/>
            <a:gd name="connsiteY4319" fmla="*/ 2110617 h 6858000"/>
            <a:gd name="connsiteX4320" fmla="*/ 4527595 w 12192000"/>
            <a:gd name="connsiteY4320" fmla="*/ 2159147 h 6858000"/>
            <a:gd name="connsiteX4321" fmla="*/ 4512783 w 12192000"/>
            <a:gd name="connsiteY4321" fmla="*/ 2168812 h 6858000"/>
            <a:gd name="connsiteX4322" fmla="*/ 4497342 w 12192000"/>
            <a:gd name="connsiteY4322" fmla="*/ 2159208 h 6858000"/>
            <a:gd name="connsiteX4323" fmla="*/ 4495845 w 12192000"/>
            <a:gd name="connsiteY4323" fmla="*/ 2159260 h 6858000"/>
            <a:gd name="connsiteX4324" fmla="*/ 4480178 w 12192000"/>
            <a:gd name="connsiteY4324" fmla="*/ 2172717 h 6858000"/>
            <a:gd name="connsiteX4325" fmla="*/ 4512783 w 12192000"/>
            <a:gd name="connsiteY4325" fmla="*/ 2219247 h 6858000"/>
            <a:gd name="connsiteX4326" fmla="*/ 4545387 w 12192000"/>
            <a:gd name="connsiteY4326" fmla="*/ 2171956 h 6858000"/>
            <a:gd name="connsiteX4327" fmla="*/ 4545387 w 12192000"/>
            <a:gd name="connsiteY4327" fmla="*/ 2171953 h 6858000"/>
            <a:gd name="connsiteX4328" fmla="*/ 4529636 w 12192000"/>
            <a:gd name="connsiteY4328" fmla="*/ 2159260 h 6858000"/>
            <a:gd name="connsiteX4329" fmla="*/ 4527595 w 12192000"/>
            <a:gd name="connsiteY4329" fmla="*/ 2159147 h 6858000"/>
            <a:gd name="connsiteX4330" fmla="*/ 6189862 w 12192000"/>
            <a:gd name="connsiteY4330" fmla="*/ 2163392 h 6858000"/>
            <a:gd name="connsiteX4331" fmla="*/ 6175061 w 12192000"/>
            <a:gd name="connsiteY4331" fmla="*/ 2173057 h 6858000"/>
            <a:gd name="connsiteX4332" fmla="*/ 6159621 w 12192000"/>
            <a:gd name="connsiteY4332" fmla="*/ 2163453 h 6858000"/>
            <a:gd name="connsiteX4333" fmla="*/ 6158109 w 12192000"/>
            <a:gd name="connsiteY4333" fmla="*/ 2163505 h 6858000"/>
            <a:gd name="connsiteX4334" fmla="*/ 6142436 w 12192000"/>
            <a:gd name="connsiteY4334" fmla="*/ 2176962 h 6858000"/>
            <a:gd name="connsiteX4335" fmla="*/ 6175061 w 12192000"/>
            <a:gd name="connsiteY4335" fmla="*/ 2223492 h 6858000"/>
            <a:gd name="connsiteX4336" fmla="*/ 6207657 w 12192000"/>
            <a:gd name="connsiteY4336" fmla="*/ 2176201 h 6858000"/>
            <a:gd name="connsiteX4337" fmla="*/ 6207657 w 12192000"/>
            <a:gd name="connsiteY4337" fmla="*/ 2176198 h 6858000"/>
            <a:gd name="connsiteX4338" fmla="*/ 6191897 w 12192000"/>
            <a:gd name="connsiteY4338" fmla="*/ 2163505 h 6858000"/>
            <a:gd name="connsiteX4339" fmla="*/ 6189862 w 12192000"/>
            <a:gd name="connsiteY4339" fmla="*/ 2163392 h 6858000"/>
            <a:gd name="connsiteX4340" fmla="*/ 6438183 w 12192000"/>
            <a:gd name="connsiteY4340" fmla="*/ 2165137 h 6858000"/>
            <a:gd name="connsiteX4341" fmla="*/ 6423382 w 12192000"/>
            <a:gd name="connsiteY4341" fmla="*/ 2174802 h 6858000"/>
            <a:gd name="connsiteX4342" fmla="*/ 6407942 w 12192000"/>
            <a:gd name="connsiteY4342" fmla="*/ 2165198 h 6858000"/>
            <a:gd name="connsiteX4343" fmla="*/ 6406430 w 12192000"/>
            <a:gd name="connsiteY4343" fmla="*/ 2165250 h 6858000"/>
            <a:gd name="connsiteX4344" fmla="*/ 6390757 w 12192000"/>
            <a:gd name="connsiteY4344" fmla="*/ 2178707 h 6858000"/>
            <a:gd name="connsiteX4345" fmla="*/ 6423382 w 12192000"/>
            <a:gd name="connsiteY4345" fmla="*/ 2225237 h 6858000"/>
            <a:gd name="connsiteX4346" fmla="*/ 6455978 w 12192000"/>
            <a:gd name="connsiteY4346" fmla="*/ 2177946 h 6858000"/>
            <a:gd name="connsiteX4347" fmla="*/ 6455978 w 12192000"/>
            <a:gd name="connsiteY4347" fmla="*/ 2177943 h 6858000"/>
            <a:gd name="connsiteX4348" fmla="*/ 6440218 w 12192000"/>
            <a:gd name="connsiteY4348" fmla="*/ 2165250 h 6858000"/>
            <a:gd name="connsiteX4349" fmla="*/ 6438183 w 12192000"/>
            <a:gd name="connsiteY4349" fmla="*/ 2165137 h 6858000"/>
            <a:gd name="connsiteX4350" fmla="*/ 6509423 w 12192000"/>
            <a:gd name="connsiteY4350" fmla="*/ 2202240 h 6858000"/>
            <a:gd name="connsiteX4351" fmla="*/ 6494622 w 12192000"/>
            <a:gd name="connsiteY4351" fmla="*/ 2211905 h 6858000"/>
            <a:gd name="connsiteX4352" fmla="*/ 6479182 w 12192000"/>
            <a:gd name="connsiteY4352" fmla="*/ 2202301 h 6858000"/>
            <a:gd name="connsiteX4353" fmla="*/ 6477670 w 12192000"/>
            <a:gd name="connsiteY4353" fmla="*/ 2202353 h 6858000"/>
            <a:gd name="connsiteX4354" fmla="*/ 6461997 w 12192000"/>
            <a:gd name="connsiteY4354" fmla="*/ 2215810 h 6858000"/>
            <a:gd name="connsiteX4355" fmla="*/ 6494622 w 12192000"/>
            <a:gd name="connsiteY4355" fmla="*/ 2262340 h 6858000"/>
            <a:gd name="connsiteX4356" fmla="*/ 6527218 w 12192000"/>
            <a:gd name="connsiteY4356" fmla="*/ 2215049 h 6858000"/>
            <a:gd name="connsiteX4357" fmla="*/ 6527218 w 12192000"/>
            <a:gd name="connsiteY4357" fmla="*/ 2215046 h 6858000"/>
            <a:gd name="connsiteX4358" fmla="*/ 6511458 w 12192000"/>
            <a:gd name="connsiteY4358" fmla="*/ 2202353 h 6858000"/>
            <a:gd name="connsiteX4359" fmla="*/ 6509423 w 12192000"/>
            <a:gd name="connsiteY4359" fmla="*/ 2202240 h 6858000"/>
            <a:gd name="connsiteX4360" fmla="*/ 6594329 w 12192000"/>
            <a:gd name="connsiteY4360" fmla="*/ 2211428 h 6858000"/>
            <a:gd name="connsiteX4361" fmla="*/ 6579528 w 12192000"/>
            <a:gd name="connsiteY4361" fmla="*/ 2221093 h 6858000"/>
            <a:gd name="connsiteX4362" fmla="*/ 6564088 w 12192000"/>
            <a:gd name="connsiteY4362" fmla="*/ 2211489 h 6858000"/>
            <a:gd name="connsiteX4363" fmla="*/ 6562576 w 12192000"/>
            <a:gd name="connsiteY4363" fmla="*/ 2211541 h 6858000"/>
            <a:gd name="connsiteX4364" fmla="*/ 6546903 w 12192000"/>
            <a:gd name="connsiteY4364" fmla="*/ 2224998 h 6858000"/>
            <a:gd name="connsiteX4365" fmla="*/ 6579528 w 12192000"/>
            <a:gd name="connsiteY4365" fmla="*/ 2271528 h 6858000"/>
            <a:gd name="connsiteX4366" fmla="*/ 6612124 w 12192000"/>
            <a:gd name="connsiteY4366" fmla="*/ 2224237 h 6858000"/>
            <a:gd name="connsiteX4367" fmla="*/ 6612124 w 12192000"/>
            <a:gd name="connsiteY4367" fmla="*/ 2224234 h 6858000"/>
            <a:gd name="connsiteX4368" fmla="*/ 6596364 w 12192000"/>
            <a:gd name="connsiteY4368" fmla="*/ 2211541 h 6858000"/>
            <a:gd name="connsiteX4369" fmla="*/ 6594329 w 12192000"/>
            <a:gd name="connsiteY4369" fmla="*/ 2211428 h 6858000"/>
            <a:gd name="connsiteX4370" fmla="*/ 6651030 w 12192000"/>
            <a:gd name="connsiteY4370" fmla="*/ 2263768 h 6858000"/>
            <a:gd name="connsiteX4371" fmla="*/ 6636229 w 12192000"/>
            <a:gd name="connsiteY4371" fmla="*/ 2273433 h 6858000"/>
            <a:gd name="connsiteX4372" fmla="*/ 6620789 w 12192000"/>
            <a:gd name="connsiteY4372" fmla="*/ 2263829 h 6858000"/>
            <a:gd name="connsiteX4373" fmla="*/ 6619277 w 12192000"/>
            <a:gd name="connsiteY4373" fmla="*/ 2263881 h 6858000"/>
            <a:gd name="connsiteX4374" fmla="*/ 6603604 w 12192000"/>
            <a:gd name="connsiteY4374" fmla="*/ 2277338 h 6858000"/>
            <a:gd name="connsiteX4375" fmla="*/ 6636229 w 12192000"/>
            <a:gd name="connsiteY4375" fmla="*/ 2323868 h 6858000"/>
            <a:gd name="connsiteX4376" fmla="*/ 6668825 w 12192000"/>
            <a:gd name="connsiteY4376" fmla="*/ 2276577 h 6858000"/>
            <a:gd name="connsiteX4377" fmla="*/ 6668825 w 12192000"/>
            <a:gd name="connsiteY4377" fmla="*/ 2276574 h 6858000"/>
            <a:gd name="connsiteX4378" fmla="*/ 6653065 w 12192000"/>
            <a:gd name="connsiteY4378" fmla="*/ 2263881 h 6858000"/>
            <a:gd name="connsiteX4379" fmla="*/ 6651030 w 12192000"/>
            <a:gd name="connsiteY4379" fmla="*/ 2263768 h 6858000"/>
            <a:gd name="connsiteX4380" fmla="*/ 6721397 w 12192000"/>
            <a:gd name="connsiteY4380" fmla="*/ 2266792 h 6858000"/>
            <a:gd name="connsiteX4381" fmla="*/ 6706597 w 12192000"/>
            <a:gd name="connsiteY4381" fmla="*/ 2276457 h 6858000"/>
            <a:gd name="connsiteX4382" fmla="*/ 6691157 w 12192000"/>
            <a:gd name="connsiteY4382" fmla="*/ 2266853 h 6858000"/>
            <a:gd name="connsiteX4383" fmla="*/ 6689645 w 12192000"/>
            <a:gd name="connsiteY4383" fmla="*/ 2266902 h 6858000"/>
            <a:gd name="connsiteX4384" fmla="*/ 6673972 w 12192000"/>
            <a:gd name="connsiteY4384" fmla="*/ 2280362 h 6858000"/>
            <a:gd name="connsiteX4385" fmla="*/ 6706597 w 12192000"/>
            <a:gd name="connsiteY4385" fmla="*/ 2326892 h 6858000"/>
            <a:gd name="connsiteX4386" fmla="*/ 6739193 w 12192000"/>
            <a:gd name="connsiteY4386" fmla="*/ 2279601 h 6858000"/>
            <a:gd name="connsiteX4387" fmla="*/ 6739193 w 12192000"/>
            <a:gd name="connsiteY4387" fmla="*/ 2279598 h 6858000"/>
            <a:gd name="connsiteX4388" fmla="*/ 6723433 w 12192000"/>
            <a:gd name="connsiteY4388" fmla="*/ 2266905 h 6858000"/>
            <a:gd name="connsiteX4389" fmla="*/ 6721397 w 12192000"/>
            <a:gd name="connsiteY4389" fmla="*/ 2266792 h 6858000"/>
            <a:gd name="connsiteX4390" fmla="*/ 6796998 w 12192000"/>
            <a:gd name="connsiteY4390" fmla="*/ 2274788 h 6858000"/>
            <a:gd name="connsiteX4391" fmla="*/ 6782198 w 12192000"/>
            <a:gd name="connsiteY4391" fmla="*/ 2284453 h 6858000"/>
            <a:gd name="connsiteX4392" fmla="*/ 6766758 w 12192000"/>
            <a:gd name="connsiteY4392" fmla="*/ 2274849 h 6858000"/>
            <a:gd name="connsiteX4393" fmla="*/ 6765246 w 12192000"/>
            <a:gd name="connsiteY4393" fmla="*/ 2274898 h 6858000"/>
            <a:gd name="connsiteX4394" fmla="*/ 6749573 w 12192000"/>
            <a:gd name="connsiteY4394" fmla="*/ 2288358 h 6858000"/>
            <a:gd name="connsiteX4395" fmla="*/ 6782198 w 12192000"/>
            <a:gd name="connsiteY4395" fmla="*/ 2334888 h 6858000"/>
            <a:gd name="connsiteX4396" fmla="*/ 6814794 w 12192000"/>
            <a:gd name="connsiteY4396" fmla="*/ 2287597 h 6858000"/>
            <a:gd name="connsiteX4397" fmla="*/ 6814794 w 12192000"/>
            <a:gd name="connsiteY4397" fmla="*/ 2287594 h 6858000"/>
            <a:gd name="connsiteX4398" fmla="*/ 6799034 w 12192000"/>
            <a:gd name="connsiteY4398" fmla="*/ 2274901 h 6858000"/>
            <a:gd name="connsiteX4399" fmla="*/ 6796998 w 12192000"/>
            <a:gd name="connsiteY4399" fmla="*/ 2274788 h 6858000"/>
            <a:gd name="connsiteX4400" fmla="*/ 6842651 w 12192000"/>
            <a:gd name="connsiteY4400" fmla="*/ 2324336 h 6858000"/>
            <a:gd name="connsiteX4401" fmla="*/ 6827850 w 12192000"/>
            <a:gd name="connsiteY4401" fmla="*/ 2334001 h 6858000"/>
            <a:gd name="connsiteX4402" fmla="*/ 6812410 w 12192000"/>
            <a:gd name="connsiteY4402" fmla="*/ 2324397 h 6858000"/>
            <a:gd name="connsiteX4403" fmla="*/ 6810898 w 12192000"/>
            <a:gd name="connsiteY4403" fmla="*/ 2324449 h 6858000"/>
            <a:gd name="connsiteX4404" fmla="*/ 6795225 w 12192000"/>
            <a:gd name="connsiteY4404" fmla="*/ 2337906 h 6858000"/>
            <a:gd name="connsiteX4405" fmla="*/ 6827850 w 12192000"/>
            <a:gd name="connsiteY4405" fmla="*/ 2384436 h 6858000"/>
            <a:gd name="connsiteX4406" fmla="*/ 6860446 w 12192000"/>
            <a:gd name="connsiteY4406" fmla="*/ 2337145 h 6858000"/>
            <a:gd name="connsiteX4407" fmla="*/ 6860446 w 12192000"/>
            <a:gd name="connsiteY4407" fmla="*/ 2337142 h 6858000"/>
            <a:gd name="connsiteX4408" fmla="*/ 6844686 w 12192000"/>
            <a:gd name="connsiteY4408" fmla="*/ 2324449 h 6858000"/>
            <a:gd name="connsiteX4409" fmla="*/ 6842651 w 12192000"/>
            <a:gd name="connsiteY4409" fmla="*/ 2324336 h 6858000"/>
            <a:gd name="connsiteX4410" fmla="*/ 6931046 w 12192000"/>
            <a:gd name="connsiteY4410" fmla="*/ 2345650 h 6858000"/>
            <a:gd name="connsiteX4411" fmla="*/ 6916245 w 12192000"/>
            <a:gd name="connsiteY4411" fmla="*/ 2355315 h 6858000"/>
            <a:gd name="connsiteX4412" fmla="*/ 6900805 w 12192000"/>
            <a:gd name="connsiteY4412" fmla="*/ 2345711 h 6858000"/>
            <a:gd name="connsiteX4413" fmla="*/ 6899293 w 12192000"/>
            <a:gd name="connsiteY4413" fmla="*/ 2345763 h 6858000"/>
            <a:gd name="connsiteX4414" fmla="*/ 6883620 w 12192000"/>
            <a:gd name="connsiteY4414" fmla="*/ 2359220 h 6858000"/>
            <a:gd name="connsiteX4415" fmla="*/ 6916245 w 12192000"/>
            <a:gd name="connsiteY4415" fmla="*/ 2405750 h 6858000"/>
            <a:gd name="connsiteX4416" fmla="*/ 6948841 w 12192000"/>
            <a:gd name="connsiteY4416" fmla="*/ 2358459 h 6858000"/>
            <a:gd name="connsiteX4417" fmla="*/ 6948841 w 12192000"/>
            <a:gd name="connsiteY4417" fmla="*/ 2358456 h 6858000"/>
            <a:gd name="connsiteX4418" fmla="*/ 6933081 w 12192000"/>
            <a:gd name="connsiteY4418" fmla="*/ 2345763 h 6858000"/>
            <a:gd name="connsiteX4419" fmla="*/ 6931046 w 12192000"/>
            <a:gd name="connsiteY4419" fmla="*/ 2345650 h 6858000"/>
            <a:gd name="connsiteX4420" fmla="*/ 6872019 w 12192000"/>
            <a:gd name="connsiteY4420" fmla="*/ 2384148 h 6858000"/>
            <a:gd name="connsiteX4421" fmla="*/ 6857218 w 12192000"/>
            <a:gd name="connsiteY4421" fmla="*/ 2393813 h 6858000"/>
            <a:gd name="connsiteX4422" fmla="*/ 6841778 w 12192000"/>
            <a:gd name="connsiteY4422" fmla="*/ 2384209 h 6858000"/>
            <a:gd name="connsiteX4423" fmla="*/ 6840266 w 12192000"/>
            <a:gd name="connsiteY4423" fmla="*/ 2384261 h 6858000"/>
            <a:gd name="connsiteX4424" fmla="*/ 6824593 w 12192000"/>
            <a:gd name="connsiteY4424" fmla="*/ 2397719 h 6858000"/>
            <a:gd name="connsiteX4425" fmla="*/ 6857218 w 12192000"/>
            <a:gd name="connsiteY4425" fmla="*/ 2444248 h 6858000"/>
            <a:gd name="connsiteX4426" fmla="*/ 6889814 w 12192000"/>
            <a:gd name="connsiteY4426" fmla="*/ 2396957 h 6858000"/>
            <a:gd name="connsiteX4427" fmla="*/ 6889814 w 12192000"/>
            <a:gd name="connsiteY4427" fmla="*/ 2396954 h 6858000"/>
            <a:gd name="connsiteX4428" fmla="*/ 6874054 w 12192000"/>
            <a:gd name="connsiteY4428" fmla="*/ 2384261 h 6858000"/>
            <a:gd name="connsiteX4429" fmla="*/ 6872019 w 12192000"/>
            <a:gd name="connsiteY4429" fmla="*/ 2384148 h 6858000"/>
            <a:gd name="connsiteX4430" fmla="*/ 7016242 w 12192000"/>
            <a:gd name="connsiteY4430" fmla="*/ 2436982 h 6858000"/>
            <a:gd name="connsiteX4431" fmla="*/ 7001442 w 12192000"/>
            <a:gd name="connsiteY4431" fmla="*/ 2446647 h 6858000"/>
            <a:gd name="connsiteX4432" fmla="*/ 6986002 w 12192000"/>
            <a:gd name="connsiteY4432" fmla="*/ 2437043 h 6858000"/>
            <a:gd name="connsiteX4433" fmla="*/ 6984490 w 12192000"/>
            <a:gd name="connsiteY4433" fmla="*/ 2437095 h 6858000"/>
            <a:gd name="connsiteX4434" fmla="*/ 6968817 w 12192000"/>
            <a:gd name="connsiteY4434" fmla="*/ 2450552 h 6858000"/>
            <a:gd name="connsiteX4435" fmla="*/ 7001442 w 12192000"/>
            <a:gd name="connsiteY4435" fmla="*/ 2497082 h 6858000"/>
            <a:gd name="connsiteX4436" fmla="*/ 7034038 w 12192000"/>
            <a:gd name="connsiteY4436" fmla="*/ 2449791 h 6858000"/>
            <a:gd name="connsiteX4437" fmla="*/ 7034038 w 12192000"/>
            <a:gd name="connsiteY4437" fmla="*/ 2449788 h 6858000"/>
            <a:gd name="connsiteX4438" fmla="*/ 7018278 w 12192000"/>
            <a:gd name="connsiteY4438" fmla="*/ 2437095 h 6858000"/>
            <a:gd name="connsiteX4439" fmla="*/ 7016242 w 12192000"/>
            <a:gd name="connsiteY4439" fmla="*/ 2436982 h 6858000"/>
            <a:gd name="connsiteX4440" fmla="*/ 7072653 w 12192000"/>
            <a:gd name="connsiteY4440" fmla="*/ 2464053 h 6858000"/>
            <a:gd name="connsiteX4441" fmla="*/ 7057852 w 12192000"/>
            <a:gd name="connsiteY4441" fmla="*/ 2473718 h 6858000"/>
            <a:gd name="connsiteX4442" fmla="*/ 7042412 w 12192000"/>
            <a:gd name="connsiteY4442" fmla="*/ 2464114 h 6858000"/>
            <a:gd name="connsiteX4443" fmla="*/ 7040900 w 12192000"/>
            <a:gd name="connsiteY4443" fmla="*/ 2464166 h 6858000"/>
            <a:gd name="connsiteX4444" fmla="*/ 7025227 w 12192000"/>
            <a:gd name="connsiteY4444" fmla="*/ 2477623 h 6858000"/>
            <a:gd name="connsiteX4445" fmla="*/ 7057852 w 12192000"/>
            <a:gd name="connsiteY4445" fmla="*/ 2524153 h 6858000"/>
            <a:gd name="connsiteX4446" fmla="*/ 7090448 w 12192000"/>
            <a:gd name="connsiteY4446" fmla="*/ 2476862 h 6858000"/>
            <a:gd name="connsiteX4447" fmla="*/ 7090448 w 12192000"/>
            <a:gd name="connsiteY4447" fmla="*/ 2476859 h 6858000"/>
            <a:gd name="connsiteX4448" fmla="*/ 7074688 w 12192000"/>
            <a:gd name="connsiteY4448" fmla="*/ 2464166 h 6858000"/>
            <a:gd name="connsiteX4449" fmla="*/ 7072653 w 12192000"/>
            <a:gd name="connsiteY4449" fmla="*/ 2464053 h 6858000"/>
            <a:gd name="connsiteX4450" fmla="*/ 7262529 w 12192000"/>
            <a:gd name="connsiteY4450" fmla="*/ 2482052 h 6858000"/>
            <a:gd name="connsiteX4451" fmla="*/ 7247728 w 12192000"/>
            <a:gd name="connsiteY4451" fmla="*/ 2491717 h 6858000"/>
            <a:gd name="connsiteX4452" fmla="*/ 7232288 w 12192000"/>
            <a:gd name="connsiteY4452" fmla="*/ 2482113 h 6858000"/>
            <a:gd name="connsiteX4453" fmla="*/ 7230776 w 12192000"/>
            <a:gd name="connsiteY4453" fmla="*/ 2482165 h 6858000"/>
            <a:gd name="connsiteX4454" fmla="*/ 7215103 w 12192000"/>
            <a:gd name="connsiteY4454" fmla="*/ 2495622 h 6858000"/>
            <a:gd name="connsiteX4455" fmla="*/ 7247728 w 12192000"/>
            <a:gd name="connsiteY4455" fmla="*/ 2542152 h 6858000"/>
            <a:gd name="connsiteX4456" fmla="*/ 7280324 w 12192000"/>
            <a:gd name="connsiteY4456" fmla="*/ 2494861 h 6858000"/>
            <a:gd name="connsiteX4457" fmla="*/ 7280324 w 12192000"/>
            <a:gd name="connsiteY4457" fmla="*/ 2494858 h 6858000"/>
            <a:gd name="connsiteX4458" fmla="*/ 7264564 w 12192000"/>
            <a:gd name="connsiteY4458" fmla="*/ 2482165 h 6858000"/>
            <a:gd name="connsiteX4459" fmla="*/ 7262529 w 12192000"/>
            <a:gd name="connsiteY4459" fmla="*/ 2482052 h 6858000"/>
            <a:gd name="connsiteX4460" fmla="*/ 7318647 w 12192000"/>
            <a:gd name="connsiteY4460" fmla="*/ 2539044 h 6858000"/>
            <a:gd name="connsiteX4461" fmla="*/ 7303847 w 12192000"/>
            <a:gd name="connsiteY4461" fmla="*/ 2548709 h 6858000"/>
            <a:gd name="connsiteX4462" fmla="*/ 7288407 w 12192000"/>
            <a:gd name="connsiteY4462" fmla="*/ 2539105 h 6858000"/>
            <a:gd name="connsiteX4463" fmla="*/ 7286895 w 12192000"/>
            <a:gd name="connsiteY4463" fmla="*/ 2539157 h 6858000"/>
            <a:gd name="connsiteX4464" fmla="*/ 7271222 w 12192000"/>
            <a:gd name="connsiteY4464" fmla="*/ 2552614 h 6858000"/>
            <a:gd name="connsiteX4465" fmla="*/ 7303847 w 12192000"/>
            <a:gd name="connsiteY4465" fmla="*/ 2599144 h 6858000"/>
            <a:gd name="connsiteX4466" fmla="*/ 7336443 w 12192000"/>
            <a:gd name="connsiteY4466" fmla="*/ 2551853 h 6858000"/>
            <a:gd name="connsiteX4467" fmla="*/ 7336443 w 12192000"/>
            <a:gd name="connsiteY4467" fmla="*/ 2551850 h 6858000"/>
            <a:gd name="connsiteX4468" fmla="*/ 7320683 w 12192000"/>
            <a:gd name="connsiteY4468" fmla="*/ 2539157 h 6858000"/>
            <a:gd name="connsiteX4469" fmla="*/ 7318647 w 12192000"/>
            <a:gd name="connsiteY4469" fmla="*/ 2539044 h 6858000"/>
            <a:gd name="connsiteX4470" fmla="*/ 7389597 w 12192000"/>
            <a:gd name="connsiteY4470" fmla="*/ 2583038 h 6858000"/>
            <a:gd name="connsiteX4471" fmla="*/ 7374796 w 12192000"/>
            <a:gd name="connsiteY4471" fmla="*/ 2592703 h 6858000"/>
            <a:gd name="connsiteX4472" fmla="*/ 7359356 w 12192000"/>
            <a:gd name="connsiteY4472" fmla="*/ 2583099 h 6858000"/>
            <a:gd name="connsiteX4473" fmla="*/ 7357844 w 12192000"/>
            <a:gd name="connsiteY4473" fmla="*/ 2583151 h 6858000"/>
            <a:gd name="connsiteX4474" fmla="*/ 7342171 w 12192000"/>
            <a:gd name="connsiteY4474" fmla="*/ 2596608 h 6858000"/>
            <a:gd name="connsiteX4475" fmla="*/ 7374796 w 12192000"/>
            <a:gd name="connsiteY4475" fmla="*/ 2643138 h 6858000"/>
            <a:gd name="connsiteX4476" fmla="*/ 7407392 w 12192000"/>
            <a:gd name="connsiteY4476" fmla="*/ 2595847 h 6858000"/>
            <a:gd name="connsiteX4477" fmla="*/ 7407392 w 12192000"/>
            <a:gd name="connsiteY4477" fmla="*/ 2595844 h 6858000"/>
            <a:gd name="connsiteX4478" fmla="*/ 7391632 w 12192000"/>
            <a:gd name="connsiteY4478" fmla="*/ 2583151 h 6858000"/>
            <a:gd name="connsiteX4479" fmla="*/ 7389597 w 12192000"/>
            <a:gd name="connsiteY4479" fmla="*/ 2583038 h 6858000"/>
            <a:gd name="connsiteX4480" fmla="*/ 7551267 w 12192000"/>
            <a:gd name="connsiteY4480" fmla="*/ 2599292 h 6858000"/>
            <a:gd name="connsiteX4481" fmla="*/ 7536467 w 12192000"/>
            <a:gd name="connsiteY4481" fmla="*/ 2608957 h 6858000"/>
            <a:gd name="connsiteX4482" fmla="*/ 7521027 w 12192000"/>
            <a:gd name="connsiteY4482" fmla="*/ 2599353 h 6858000"/>
            <a:gd name="connsiteX4483" fmla="*/ 7519515 w 12192000"/>
            <a:gd name="connsiteY4483" fmla="*/ 2599405 h 6858000"/>
            <a:gd name="connsiteX4484" fmla="*/ 7503842 w 12192000"/>
            <a:gd name="connsiteY4484" fmla="*/ 2612862 h 6858000"/>
            <a:gd name="connsiteX4485" fmla="*/ 7536467 w 12192000"/>
            <a:gd name="connsiteY4485" fmla="*/ 2659392 h 6858000"/>
            <a:gd name="connsiteX4486" fmla="*/ 7569063 w 12192000"/>
            <a:gd name="connsiteY4486" fmla="*/ 2612101 h 6858000"/>
            <a:gd name="connsiteX4487" fmla="*/ 7569063 w 12192000"/>
            <a:gd name="connsiteY4487" fmla="*/ 2612098 h 6858000"/>
            <a:gd name="connsiteX4488" fmla="*/ 7553303 w 12192000"/>
            <a:gd name="connsiteY4488" fmla="*/ 2599405 h 6858000"/>
            <a:gd name="connsiteX4489" fmla="*/ 7551267 w 12192000"/>
            <a:gd name="connsiteY4489" fmla="*/ 2599292 h 6858000"/>
            <a:gd name="connsiteX4490" fmla="*/ 7676591 w 12192000"/>
            <a:gd name="connsiteY4490" fmla="*/ 2652882 h 6858000"/>
            <a:gd name="connsiteX4491" fmla="*/ 7661791 w 12192000"/>
            <a:gd name="connsiteY4491" fmla="*/ 2662544 h 6858000"/>
            <a:gd name="connsiteX4492" fmla="*/ 7646351 w 12192000"/>
            <a:gd name="connsiteY4492" fmla="*/ 2652943 h 6858000"/>
            <a:gd name="connsiteX4493" fmla="*/ 7644839 w 12192000"/>
            <a:gd name="connsiteY4493" fmla="*/ 2652995 h 6858000"/>
            <a:gd name="connsiteX4494" fmla="*/ 7629166 w 12192000"/>
            <a:gd name="connsiteY4494" fmla="*/ 2666452 h 6858000"/>
            <a:gd name="connsiteX4495" fmla="*/ 7661791 w 12192000"/>
            <a:gd name="connsiteY4495" fmla="*/ 2712982 h 6858000"/>
            <a:gd name="connsiteX4496" fmla="*/ 7694387 w 12192000"/>
            <a:gd name="connsiteY4496" fmla="*/ 2665691 h 6858000"/>
            <a:gd name="connsiteX4497" fmla="*/ 7694387 w 12192000"/>
            <a:gd name="connsiteY4497" fmla="*/ 2665688 h 6858000"/>
            <a:gd name="connsiteX4498" fmla="*/ 7678627 w 12192000"/>
            <a:gd name="connsiteY4498" fmla="*/ 2652995 h 6858000"/>
            <a:gd name="connsiteX4499" fmla="*/ 7676591 w 12192000"/>
            <a:gd name="connsiteY4499" fmla="*/ 2652882 h 6858000"/>
            <a:gd name="connsiteX4500" fmla="*/ 7753065 w 12192000"/>
            <a:gd name="connsiteY4500" fmla="*/ 2655586 h 6858000"/>
            <a:gd name="connsiteX4501" fmla="*/ 7738264 w 12192000"/>
            <a:gd name="connsiteY4501" fmla="*/ 2665251 h 6858000"/>
            <a:gd name="connsiteX4502" fmla="*/ 7722824 w 12192000"/>
            <a:gd name="connsiteY4502" fmla="*/ 2655647 h 6858000"/>
            <a:gd name="connsiteX4503" fmla="*/ 7721312 w 12192000"/>
            <a:gd name="connsiteY4503" fmla="*/ 2655699 h 6858000"/>
            <a:gd name="connsiteX4504" fmla="*/ 7705639 w 12192000"/>
            <a:gd name="connsiteY4504" fmla="*/ 2669157 h 6858000"/>
            <a:gd name="connsiteX4505" fmla="*/ 7738264 w 12192000"/>
            <a:gd name="connsiteY4505" fmla="*/ 2715686 h 6858000"/>
            <a:gd name="connsiteX4506" fmla="*/ 7770860 w 12192000"/>
            <a:gd name="connsiteY4506" fmla="*/ 2668395 h 6858000"/>
            <a:gd name="connsiteX4507" fmla="*/ 7770860 w 12192000"/>
            <a:gd name="connsiteY4507" fmla="*/ 2668392 h 6858000"/>
            <a:gd name="connsiteX4508" fmla="*/ 7755100 w 12192000"/>
            <a:gd name="connsiteY4508" fmla="*/ 2655699 h 6858000"/>
            <a:gd name="connsiteX4509" fmla="*/ 7753065 w 12192000"/>
            <a:gd name="connsiteY4509" fmla="*/ 2655586 h 6858000"/>
            <a:gd name="connsiteX4510" fmla="*/ 7826049 w 12192000"/>
            <a:gd name="connsiteY4510" fmla="*/ 2692893 h 6858000"/>
            <a:gd name="connsiteX4511" fmla="*/ 7811249 w 12192000"/>
            <a:gd name="connsiteY4511" fmla="*/ 2702558 h 6858000"/>
            <a:gd name="connsiteX4512" fmla="*/ 7795809 w 12192000"/>
            <a:gd name="connsiteY4512" fmla="*/ 2692954 h 6858000"/>
            <a:gd name="connsiteX4513" fmla="*/ 7794297 w 12192000"/>
            <a:gd name="connsiteY4513" fmla="*/ 2693006 h 6858000"/>
            <a:gd name="connsiteX4514" fmla="*/ 7778624 w 12192000"/>
            <a:gd name="connsiteY4514" fmla="*/ 2706463 h 6858000"/>
            <a:gd name="connsiteX4515" fmla="*/ 7811249 w 12192000"/>
            <a:gd name="connsiteY4515" fmla="*/ 2752993 h 6858000"/>
            <a:gd name="connsiteX4516" fmla="*/ 7843845 w 12192000"/>
            <a:gd name="connsiteY4516" fmla="*/ 2705702 h 6858000"/>
            <a:gd name="connsiteX4517" fmla="*/ 7843845 w 12192000"/>
            <a:gd name="connsiteY4517" fmla="*/ 2705699 h 6858000"/>
            <a:gd name="connsiteX4518" fmla="*/ 7828085 w 12192000"/>
            <a:gd name="connsiteY4518" fmla="*/ 2693006 h 6858000"/>
            <a:gd name="connsiteX4519" fmla="*/ 7826049 w 12192000"/>
            <a:gd name="connsiteY4519" fmla="*/ 2692893 h 6858000"/>
            <a:gd name="connsiteX4520" fmla="*/ 7983649 w 12192000"/>
            <a:gd name="connsiteY4520" fmla="*/ 2722871 h 6858000"/>
            <a:gd name="connsiteX4521" fmla="*/ 7968848 w 12192000"/>
            <a:gd name="connsiteY4521" fmla="*/ 2732536 h 6858000"/>
            <a:gd name="connsiteX4522" fmla="*/ 7953408 w 12192000"/>
            <a:gd name="connsiteY4522" fmla="*/ 2722932 h 6858000"/>
            <a:gd name="connsiteX4523" fmla="*/ 7951896 w 12192000"/>
            <a:gd name="connsiteY4523" fmla="*/ 2722984 h 6858000"/>
            <a:gd name="connsiteX4524" fmla="*/ 7936223 w 12192000"/>
            <a:gd name="connsiteY4524" fmla="*/ 2736441 h 6858000"/>
            <a:gd name="connsiteX4525" fmla="*/ 7968848 w 12192000"/>
            <a:gd name="connsiteY4525" fmla="*/ 2782971 h 6858000"/>
            <a:gd name="connsiteX4526" fmla="*/ 8001444 w 12192000"/>
            <a:gd name="connsiteY4526" fmla="*/ 2735680 h 6858000"/>
            <a:gd name="connsiteX4527" fmla="*/ 8001444 w 12192000"/>
            <a:gd name="connsiteY4527" fmla="*/ 2735677 h 6858000"/>
            <a:gd name="connsiteX4528" fmla="*/ 7985684 w 12192000"/>
            <a:gd name="connsiteY4528" fmla="*/ 2722984 h 6858000"/>
            <a:gd name="connsiteX4529" fmla="*/ 7983649 w 12192000"/>
            <a:gd name="connsiteY4529" fmla="*/ 2722871 h 6858000"/>
            <a:gd name="connsiteX4530" fmla="*/ 8051399 w 12192000"/>
            <a:gd name="connsiteY4530" fmla="*/ 2763783 h 6858000"/>
            <a:gd name="connsiteX4531" fmla="*/ 8036599 w 12192000"/>
            <a:gd name="connsiteY4531" fmla="*/ 2773448 h 6858000"/>
            <a:gd name="connsiteX4532" fmla="*/ 8021159 w 12192000"/>
            <a:gd name="connsiteY4532" fmla="*/ 2763844 h 6858000"/>
            <a:gd name="connsiteX4533" fmla="*/ 8019647 w 12192000"/>
            <a:gd name="connsiteY4533" fmla="*/ 2763896 h 6858000"/>
            <a:gd name="connsiteX4534" fmla="*/ 8003974 w 12192000"/>
            <a:gd name="connsiteY4534" fmla="*/ 2777353 h 6858000"/>
            <a:gd name="connsiteX4535" fmla="*/ 8036599 w 12192000"/>
            <a:gd name="connsiteY4535" fmla="*/ 2823883 h 6858000"/>
            <a:gd name="connsiteX4536" fmla="*/ 8069195 w 12192000"/>
            <a:gd name="connsiteY4536" fmla="*/ 2776592 h 6858000"/>
            <a:gd name="connsiteX4537" fmla="*/ 8069195 w 12192000"/>
            <a:gd name="connsiteY4537" fmla="*/ 2776589 h 6858000"/>
            <a:gd name="connsiteX4538" fmla="*/ 8053435 w 12192000"/>
            <a:gd name="connsiteY4538" fmla="*/ 2763896 h 6858000"/>
            <a:gd name="connsiteX4539" fmla="*/ 8051399 w 12192000"/>
            <a:gd name="connsiteY4539" fmla="*/ 2763783 h 6858000"/>
            <a:gd name="connsiteX4540" fmla="*/ 8112752 w 12192000"/>
            <a:gd name="connsiteY4540" fmla="*/ 2821269 h 6858000"/>
            <a:gd name="connsiteX4541" fmla="*/ 8097952 w 12192000"/>
            <a:gd name="connsiteY4541" fmla="*/ 2830934 h 6858000"/>
            <a:gd name="connsiteX4542" fmla="*/ 8082512 w 12192000"/>
            <a:gd name="connsiteY4542" fmla="*/ 2821330 h 6858000"/>
            <a:gd name="connsiteX4543" fmla="*/ 8081000 w 12192000"/>
            <a:gd name="connsiteY4543" fmla="*/ 2821382 h 6858000"/>
            <a:gd name="connsiteX4544" fmla="*/ 8065327 w 12192000"/>
            <a:gd name="connsiteY4544" fmla="*/ 2834839 h 6858000"/>
            <a:gd name="connsiteX4545" fmla="*/ 8097952 w 12192000"/>
            <a:gd name="connsiteY4545" fmla="*/ 2881369 h 6858000"/>
            <a:gd name="connsiteX4546" fmla="*/ 8130548 w 12192000"/>
            <a:gd name="connsiteY4546" fmla="*/ 2834078 h 6858000"/>
            <a:gd name="connsiteX4547" fmla="*/ 8130548 w 12192000"/>
            <a:gd name="connsiteY4547" fmla="*/ 2834075 h 6858000"/>
            <a:gd name="connsiteX4548" fmla="*/ 8114788 w 12192000"/>
            <a:gd name="connsiteY4548" fmla="*/ 2821382 h 6858000"/>
            <a:gd name="connsiteX4549" fmla="*/ 8112752 w 12192000"/>
            <a:gd name="connsiteY4549" fmla="*/ 2821269 h 6858000"/>
            <a:gd name="connsiteX4550" fmla="*/ 8196495 w 12192000"/>
            <a:gd name="connsiteY4550" fmla="*/ 2846683 h 6858000"/>
            <a:gd name="connsiteX4551" fmla="*/ 8181695 w 12192000"/>
            <a:gd name="connsiteY4551" fmla="*/ 2856348 h 6858000"/>
            <a:gd name="connsiteX4552" fmla="*/ 8166255 w 12192000"/>
            <a:gd name="connsiteY4552" fmla="*/ 2846744 h 6858000"/>
            <a:gd name="connsiteX4553" fmla="*/ 8164743 w 12192000"/>
            <a:gd name="connsiteY4553" fmla="*/ 2846796 h 6858000"/>
            <a:gd name="connsiteX4554" fmla="*/ 8149070 w 12192000"/>
            <a:gd name="connsiteY4554" fmla="*/ 2860254 h 6858000"/>
            <a:gd name="connsiteX4555" fmla="*/ 8156823 w 12192000"/>
            <a:gd name="connsiteY4555" fmla="*/ 2883550 h 6858000"/>
            <a:gd name="connsiteX4556" fmla="*/ 8181172 w 12192000"/>
            <a:gd name="connsiteY4556" fmla="*/ 2906294 h 6858000"/>
            <a:gd name="connsiteX4557" fmla="*/ 8168552 w 12192000"/>
            <a:gd name="connsiteY4557" fmla="*/ 2917130 h 6858000"/>
            <a:gd name="connsiteX4558" fmla="*/ 8201177 w 12192000"/>
            <a:gd name="connsiteY4558" fmla="*/ 2963659 h 6858000"/>
            <a:gd name="connsiteX4559" fmla="*/ 8233773 w 12192000"/>
            <a:gd name="connsiteY4559" fmla="*/ 2916368 h 6858000"/>
            <a:gd name="connsiteX4560" fmla="*/ 8233773 w 12192000"/>
            <a:gd name="connsiteY4560" fmla="*/ 2916365 h 6858000"/>
            <a:gd name="connsiteX4561" fmla="*/ 8218013 w 12192000"/>
            <a:gd name="connsiteY4561" fmla="*/ 2903672 h 6858000"/>
            <a:gd name="connsiteX4562" fmla="*/ 8215978 w 12192000"/>
            <a:gd name="connsiteY4562" fmla="*/ 2903559 h 6858000"/>
            <a:gd name="connsiteX4563" fmla="*/ 8201177 w 12192000"/>
            <a:gd name="connsiteY4563" fmla="*/ 2913224 h 6858000"/>
            <a:gd name="connsiteX4564" fmla="*/ 8185737 w 12192000"/>
            <a:gd name="connsiteY4564" fmla="*/ 2903620 h 6858000"/>
            <a:gd name="connsiteX4565" fmla="*/ 8185045 w 12192000"/>
            <a:gd name="connsiteY4565" fmla="*/ 2903644 h 6858000"/>
            <a:gd name="connsiteX4566" fmla="*/ 8207087 w 12192000"/>
            <a:gd name="connsiteY4566" fmla="*/ 2882989 h 6858000"/>
            <a:gd name="connsiteX4567" fmla="*/ 8214291 w 12192000"/>
            <a:gd name="connsiteY4567" fmla="*/ 2859492 h 6858000"/>
            <a:gd name="connsiteX4568" fmla="*/ 8214291 w 12192000"/>
            <a:gd name="connsiteY4568" fmla="*/ 2859489 h 6858000"/>
            <a:gd name="connsiteX4569" fmla="*/ 8198531 w 12192000"/>
            <a:gd name="connsiteY4569" fmla="*/ 2846796 h 6858000"/>
            <a:gd name="connsiteX4570" fmla="*/ 8196495 w 12192000"/>
            <a:gd name="connsiteY4570" fmla="*/ 2846683 h 6858000"/>
            <a:gd name="connsiteX4571" fmla="*/ 8292451 w 12192000"/>
            <a:gd name="connsiteY4571" fmla="*/ 2854360 h 6858000"/>
            <a:gd name="connsiteX4572" fmla="*/ 8277651 w 12192000"/>
            <a:gd name="connsiteY4572" fmla="*/ 2864025 h 6858000"/>
            <a:gd name="connsiteX4573" fmla="*/ 8262211 w 12192000"/>
            <a:gd name="connsiteY4573" fmla="*/ 2854421 h 6858000"/>
            <a:gd name="connsiteX4574" fmla="*/ 8260699 w 12192000"/>
            <a:gd name="connsiteY4574" fmla="*/ 2854473 h 6858000"/>
            <a:gd name="connsiteX4575" fmla="*/ 8245026 w 12192000"/>
            <a:gd name="connsiteY4575" fmla="*/ 2867930 h 6858000"/>
            <a:gd name="connsiteX4576" fmla="*/ 8277651 w 12192000"/>
            <a:gd name="connsiteY4576" fmla="*/ 2914460 h 6858000"/>
            <a:gd name="connsiteX4577" fmla="*/ 8310247 w 12192000"/>
            <a:gd name="connsiteY4577" fmla="*/ 2867169 h 6858000"/>
            <a:gd name="connsiteX4578" fmla="*/ 8310247 w 12192000"/>
            <a:gd name="connsiteY4578" fmla="*/ 2867166 h 6858000"/>
            <a:gd name="connsiteX4579" fmla="*/ 8294487 w 12192000"/>
            <a:gd name="connsiteY4579" fmla="*/ 2854473 h 6858000"/>
            <a:gd name="connsiteX4580" fmla="*/ 8292451 w 12192000"/>
            <a:gd name="connsiteY4580" fmla="*/ 2854360 h 6858000"/>
            <a:gd name="connsiteX4581" fmla="*/ 7901941 w 12192000"/>
            <a:gd name="connsiteY4581" fmla="*/ 2723715 h 6858000"/>
            <a:gd name="connsiteX4582" fmla="*/ 7887141 w 12192000"/>
            <a:gd name="connsiteY4582" fmla="*/ 2733380 h 6858000"/>
            <a:gd name="connsiteX4583" fmla="*/ 7871701 w 12192000"/>
            <a:gd name="connsiteY4583" fmla="*/ 2723776 h 6858000"/>
            <a:gd name="connsiteX4584" fmla="*/ 7870189 w 12192000"/>
            <a:gd name="connsiteY4584" fmla="*/ 2723828 h 6858000"/>
            <a:gd name="connsiteX4585" fmla="*/ 7854516 w 12192000"/>
            <a:gd name="connsiteY4585" fmla="*/ 2737285 h 6858000"/>
            <a:gd name="connsiteX4586" fmla="*/ 7887141 w 12192000"/>
            <a:gd name="connsiteY4586" fmla="*/ 2783815 h 6858000"/>
            <a:gd name="connsiteX4587" fmla="*/ 7919737 w 12192000"/>
            <a:gd name="connsiteY4587" fmla="*/ 2736524 h 6858000"/>
            <a:gd name="connsiteX4588" fmla="*/ 7919737 w 12192000"/>
            <a:gd name="connsiteY4588" fmla="*/ 2736521 h 6858000"/>
            <a:gd name="connsiteX4589" fmla="*/ 7903977 w 12192000"/>
            <a:gd name="connsiteY4589" fmla="*/ 2723828 h 6858000"/>
            <a:gd name="connsiteX4590" fmla="*/ 7901941 w 12192000"/>
            <a:gd name="connsiteY4590" fmla="*/ 2723715 h 6858000"/>
            <a:gd name="connsiteX4591" fmla="*/ 7599827 w 12192000"/>
            <a:gd name="connsiteY4591" fmla="*/ 2655412 h 6858000"/>
            <a:gd name="connsiteX4592" fmla="*/ 7585026 w 12192000"/>
            <a:gd name="connsiteY4592" fmla="*/ 2665077 h 6858000"/>
            <a:gd name="connsiteX4593" fmla="*/ 7569586 w 12192000"/>
            <a:gd name="connsiteY4593" fmla="*/ 2655473 h 6858000"/>
            <a:gd name="connsiteX4594" fmla="*/ 7568074 w 12192000"/>
            <a:gd name="connsiteY4594" fmla="*/ 2655525 h 6858000"/>
            <a:gd name="connsiteX4595" fmla="*/ 7552401 w 12192000"/>
            <a:gd name="connsiteY4595" fmla="*/ 2668982 h 6858000"/>
            <a:gd name="connsiteX4596" fmla="*/ 7585026 w 12192000"/>
            <a:gd name="connsiteY4596" fmla="*/ 2715512 h 6858000"/>
            <a:gd name="connsiteX4597" fmla="*/ 7617622 w 12192000"/>
            <a:gd name="connsiteY4597" fmla="*/ 2668221 h 6858000"/>
            <a:gd name="connsiteX4598" fmla="*/ 7617622 w 12192000"/>
            <a:gd name="connsiteY4598" fmla="*/ 2668218 h 6858000"/>
            <a:gd name="connsiteX4599" fmla="*/ 7601862 w 12192000"/>
            <a:gd name="connsiteY4599" fmla="*/ 2655525 h 6858000"/>
            <a:gd name="connsiteX4600" fmla="*/ 7599827 w 12192000"/>
            <a:gd name="connsiteY4600" fmla="*/ 2655412 h 6858000"/>
            <a:gd name="connsiteX4601" fmla="*/ 7472468 w 12192000"/>
            <a:gd name="connsiteY4601" fmla="*/ 2602665 h 6858000"/>
            <a:gd name="connsiteX4602" fmla="*/ 7457667 w 12192000"/>
            <a:gd name="connsiteY4602" fmla="*/ 2612330 h 6858000"/>
            <a:gd name="connsiteX4603" fmla="*/ 7442227 w 12192000"/>
            <a:gd name="connsiteY4603" fmla="*/ 2602726 h 6858000"/>
            <a:gd name="connsiteX4604" fmla="*/ 7440715 w 12192000"/>
            <a:gd name="connsiteY4604" fmla="*/ 2602778 h 6858000"/>
            <a:gd name="connsiteX4605" fmla="*/ 7425042 w 12192000"/>
            <a:gd name="connsiteY4605" fmla="*/ 2616235 h 6858000"/>
            <a:gd name="connsiteX4606" fmla="*/ 7457667 w 12192000"/>
            <a:gd name="connsiteY4606" fmla="*/ 2662765 h 6858000"/>
            <a:gd name="connsiteX4607" fmla="*/ 7490263 w 12192000"/>
            <a:gd name="connsiteY4607" fmla="*/ 2615474 h 6858000"/>
            <a:gd name="connsiteX4608" fmla="*/ 7490263 w 12192000"/>
            <a:gd name="connsiteY4608" fmla="*/ 2615471 h 6858000"/>
            <a:gd name="connsiteX4609" fmla="*/ 7474503 w 12192000"/>
            <a:gd name="connsiteY4609" fmla="*/ 2602778 h 6858000"/>
            <a:gd name="connsiteX4610" fmla="*/ 7472468 w 12192000"/>
            <a:gd name="connsiteY4610" fmla="*/ 2602665 h 6858000"/>
            <a:gd name="connsiteX4611" fmla="*/ 7194488 w 12192000"/>
            <a:gd name="connsiteY4611" fmla="*/ 2491008 h 6858000"/>
            <a:gd name="connsiteX4612" fmla="*/ 7179687 w 12192000"/>
            <a:gd name="connsiteY4612" fmla="*/ 2500673 h 6858000"/>
            <a:gd name="connsiteX4613" fmla="*/ 7164247 w 12192000"/>
            <a:gd name="connsiteY4613" fmla="*/ 2491069 h 6858000"/>
            <a:gd name="connsiteX4614" fmla="*/ 7162735 w 12192000"/>
            <a:gd name="connsiteY4614" fmla="*/ 2491121 h 6858000"/>
            <a:gd name="connsiteX4615" fmla="*/ 7147062 w 12192000"/>
            <a:gd name="connsiteY4615" fmla="*/ 2504579 h 6858000"/>
            <a:gd name="connsiteX4616" fmla="*/ 7179687 w 12192000"/>
            <a:gd name="connsiteY4616" fmla="*/ 2551108 h 6858000"/>
            <a:gd name="connsiteX4617" fmla="*/ 7212283 w 12192000"/>
            <a:gd name="connsiteY4617" fmla="*/ 2503817 h 6858000"/>
            <a:gd name="connsiteX4618" fmla="*/ 7212283 w 12192000"/>
            <a:gd name="connsiteY4618" fmla="*/ 2503814 h 6858000"/>
            <a:gd name="connsiteX4619" fmla="*/ 7196523 w 12192000"/>
            <a:gd name="connsiteY4619" fmla="*/ 2491121 h 6858000"/>
            <a:gd name="connsiteX4620" fmla="*/ 7194488 w 12192000"/>
            <a:gd name="connsiteY4620" fmla="*/ 2491008 h 6858000"/>
            <a:gd name="connsiteX4621" fmla="*/ 7129063 w 12192000"/>
            <a:gd name="connsiteY4621" fmla="*/ 2495166 h 6858000"/>
            <a:gd name="connsiteX4622" fmla="*/ 7114262 w 12192000"/>
            <a:gd name="connsiteY4622" fmla="*/ 2504831 h 6858000"/>
            <a:gd name="connsiteX4623" fmla="*/ 7098822 w 12192000"/>
            <a:gd name="connsiteY4623" fmla="*/ 2495227 h 6858000"/>
            <a:gd name="connsiteX4624" fmla="*/ 7097310 w 12192000"/>
            <a:gd name="connsiteY4624" fmla="*/ 2495279 h 6858000"/>
            <a:gd name="connsiteX4625" fmla="*/ 7081637 w 12192000"/>
            <a:gd name="connsiteY4625" fmla="*/ 2508736 h 6858000"/>
            <a:gd name="connsiteX4626" fmla="*/ 7114262 w 12192000"/>
            <a:gd name="connsiteY4626" fmla="*/ 2555266 h 6858000"/>
            <a:gd name="connsiteX4627" fmla="*/ 7146858 w 12192000"/>
            <a:gd name="connsiteY4627" fmla="*/ 2507975 h 6858000"/>
            <a:gd name="connsiteX4628" fmla="*/ 7146858 w 12192000"/>
            <a:gd name="connsiteY4628" fmla="*/ 2507972 h 6858000"/>
            <a:gd name="connsiteX4629" fmla="*/ 7131098 w 12192000"/>
            <a:gd name="connsiteY4629" fmla="*/ 2495279 h 6858000"/>
            <a:gd name="connsiteX4630" fmla="*/ 7129063 w 12192000"/>
            <a:gd name="connsiteY4630" fmla="*/ 2495166 h 6858000"/>
            <a:gd name="connsiteX4631" fmla="*/ 6376538 w 12192000"/>
            <a:gd name="connsiteY4631" fmla="*/ 2214656 h 6858000"/>
            <a:gd name="connsiteX4632" fmla="*/ 6361738 w 12192000"/>
            <a:gd name="connsiteY4632" fmla="*/ 2224321 h 6858000"/>
            <a:gd name="connsiteX4633" fmla="*/ 6346298 w 12192000"/>
            <a:gd name="connsiteY4633" fmla="*/ 2214717 h 6858000"/>
            <a:gd name="connsiteX4634" fmla="*/ 6344786 w 12192000"/>
            <a:gd name="connsiteY4634" fmla="*/ 2214769 h 6858000"/>
            <a:gd name="connsiteX4635" fmla="*/ 6329113 w 12192000"/>
            <a:gd name="connsiteY4635" fmla="*/ 2228226 h 6858000"/>
            <a:gd name="connsiteX4636" fmla="*/ 6361738 w 12192000"/>
            <a:gd name="connsiteY4636" fmla="*/ 2274756 h 6858000"/>
            <a:gd name="connsiteX4637" fmla="*/ 6394334 w 12192000"/>
            <a:gd name="connsiteY4637" fmla="*/ 2227465 h 6858000"/>
            <a:gd name="connsiteX4638" fmla="*/ 6394334 w 12192000"/>
            <a:gd name="connsiteY4638" fmla="*/ 2227462 h 6858000"/>
            <a:gd name="connsiteX4639" fmla="*/ 6378574 w 12192000"/>
            <a:gd name="connsiteY4639" fmla="*/ 2214769 h 6858000"/>
            <a:gd name="connsiteX4640" fmla="*/ 6376538 w 12192000"/>
            <a:gd name="connsiteY4640" fmla="*/ 2214656 h 6858000"/>
            <a:gd name="connsiteX4641" fmla="*/ 6445161 w 12192000"/>
            <a:gd name="connsiteY4641" fmla="*/ 2263331 h 6858000"/>
            <a:gd name="connsiteX4642" fmla="*/ 6430361 w 12192000"/>
            <a:gd name="connsiteY4642" fmla="*/ 2272996 h 6858000"/>
            <a:gd name="connsiteX4643" fmla="*/ 6414921 w 12192000"/>
            <a:gd name="connsiteY4643" fmla="*/ 2263392 h 6858000"/>
            <a:gd name="connsiteX4644" fmla="*/ 6413409 w 12192000"/>
            <a:gd name="connsiteY4644" fmla="*/ 2263442 h 6858000"/>
            <a:gd name="connsiteX4645" fmla="*/ 6397736 w 12192000"/>
            <a:gd name="connsiteY4645" fmla="*/ 2276901 h 6858000"/>
            <a:gd name="connsiteX4646" fmla="*/ 6430361 w 12192000"/>
            <a:gd name="connsiteY4646" fmla="*/ 2323431 h 6858000"/>
            <a:gd name="connsiteX4647" fmla="*/ 6462957 w 12192000"/>
            <a:gd name="connsiteY4647" fmla="*/ 2276140 h 6858000"/>
            <a:gd name="connsiteX4648" fmla="*/ 6462957 w 12192000"/>
            <a:gd name="connsiteY4648" fmla="*/ 2276137 h 6858000"/>
            <a:gd name="connsiteX4649" fmla="*/ 6447197 w 12192000"/>
            <a:gd name="connsiteY4649" fmla="*/ 2263444 h 6858000"/>
            <a:gd name="connsiteX4650" fmla="*/ 6445161 w 12192000"/>
            <a:gd name="connsiteY4650" fmla="*/ 2263331 h 6858000"/>
            <a:gd name="connsiteX4651" fmla="*/ 6525124 w 12192000"/>
            <a:gd name="connsiteY4651" fmla="*/ 2269554 h 6858000"/>
            <a:gd name="connsiteX4652" fmla="*/ 6510324 w 12192000"/>
            <a:gd name="connsiteY4652" fmla="*/ 2279219 h 6858000"/>
            <a:gd name="connsiteX4653" fmla="*/ 6494884 w 12192000"/>
            <a:gd name="connsiteY4653" fmla="*/ 2269615 h 6858000"/>
            <a:gd name="connsiteX4654" fmla="*/ 6493372 w 12192000"/>
            <a:gd name="connsiteY4654" fmla="*/ 2269665 h 6858000"/>
            <a:gd name="connsiteX4655" fmla="*/ 6477699 w 12192000"/>
            <a:gd name="connsiteY4655" fmla="*/ 2283124 h 6858000"/>
            <a:gd name="connsiteX4656" fmla="*/ 6510324 w 12192000"/>
            <a:gd name="connsiteY4656" fmla="*/ 2329654 h 6858000"/>
            <a:gd name="connsiteX4657" fmla="*/ 6542920 w 12192000"/>
            <a:gd name="connsiteY4657" fmla="*/ 2282363 h 6858000"/>
            <a:gd name="connsiteX4658" fmla="*/ 6542920 w 12192000"/>
            <a:gd name="connsiteY4658" fmla="*/ 2282360 h 6858000"/>
            <a:gd name="connsiteX4659" fmla="*/ 6527160 w 12192000"/>
            <a:gd name="connsiteY4659" fmla="*/ 2269667 h 6858000"/>
            <a:gd name="connsiteX4660" fmla="*/ 6525124 w 12192000"/>
            <a:gd name="connsiteY4660" fmla="*/ 2269554 h 6858000"/>
            <a:gd name="connsiteX4661" fmla="*/ 6589677 w 12192000"/>
            <a:gd name="connsiteY4661" fmla="*/ 2297614 h 6858000"/>
            <a:gd name="connsiteX4662" fmla="*/ 6574876 w 12192000"/>
            <a:gd name="connsiteY4662" fmla="*/ 2307279 h 6858000"/>
            <a:gd name="connsiteX4663" fmla="*/ 6559436 w 12192000"/>
            <a:gd name="connsiteY4663" fmla="*/ 2297675 h 6858000"/>
            <a:gd name="connsiteX4664" fmla="*/ 6557924 w 12192000"/>
            <a:gd name="connsiteY4664" fmla="*/ 2297727 h 6858000"/>
            <a:gd name="connsiteX4665" fmla="*/ 6542251 w 12192000"/>
            <a:gd name="connsiteY4665" fmla="*/ 2311184 h 6858000"/>
            <a:gd name="connsiteX4666" fmla="*/ 6574876 w 12192000"/>
            <a:gd name="connsiteY4666" fmla="*/ 2357714 h 6858000"/>
            <a:gd name="connsiteX4667" fmla="*/ 6607472 w 12192000"/>
            <a:gd name="connsiteY4667" fmla="*/ 2310423 h 6858000"/>
            <a:gd name="connsiteX4668" fmla="*/ 6607472 w 12192000"/>
            <a:gd name="connsiteY4668" fmla="*/ 2310420 h 6858000"/>
            <a:gd name="connsiteX4669" fmla="*/ 6591712 w 12192000"/>
            <a:gd name="connsiteY4669" fmla="*/ 2297727 h 6858000"/>
            <a:gd name="connsiteX4670" fmla="*/ 6589677 w 12192000"/>
            <a:gd name="connsiteY4670" fmla="*/ 2297614 h 6858000"/>
            <a:gd name="connsiteX4671" fmla="*/ 6751057 w 12192000"/>
            <a:gd name="connsiteY4671" fmla="*/ 2336374 h 6858000"/>
            <a:gd name="connsiteX4672" fmla="*/ 6736256 w 12192000"/>
            <a:gd name="connsiteY4672" fmla="*/ 2346039 h 6858000"/>
            <a:gd name="connsiteX4673" fmla="*/ 6720816 w 12192000"/>
            <a:gd name="connsiteY4673" fmla="*/ 2336435 h 6858000"/>
            <a:gd name="connsiteX4674" fmla="*/ 6719304 w 12192000"/>
            <a:gd name="connsiteY4674" fmla="*/ 2336487 h 6858000"/>
            <a:gd name="connsiteX4675" fmla="*/ 6703631 w 12192000"/>
            <a:gd name="connsiteY4675" fmla="*/ 2349945 h 6858000"/>
            <a:gd name="connsiteX4676" fmla="*/ 6736256 w 12192000"/>
            <a:gd name="connsiteY4676" fmla="*/ 2396474 h 6858000"/>
            <a:gd name="connsiteX4677" fmla="*/ 6768852 w 12192000"/>
            <a:gd name="connsiteY4677" fmla="*/ 2349183 h 6858000"/>
            <a:gd name="connsiteX4678" fmla="*/ 6768852 w 12192000"/>
            <a:gd name="connsiteY4678" fmla="*/ 2349180 h 6858000"/>
            <a:gd name="connsiteX4679" fmla="*/ 6753092 w 12192000"/>
            <a:gd name="connsiteY4679" fmla="*/ 2336487 h 6858000"/>
            <a:gd name="connsiteX4680" fmla="*/ 6751057 w 12192000"/>
            <a:gd name="connsiteY4680" fmla="*/ 2336374 h 6858000"/>
            <a:gd name="connsiteX4681" fmla="*/ 6807467 w 12192000"/>
            <a:gd name="connsiteY4681" fmla="*/ 2394994 h 6858000"/>
            <a:gd name="connsiteX4682" fmla="*/ 6792666 w 12192000"/>
            <a:gd name="connsiteY4682" fmla="*/ 2404659 h 6858000"/>
            <a:gd name="connsiteX4683" fmla="*/ 6777226 w 12192000"/>
            <a:gd name="connsiteY4683" fmla="*/ 2395055 h 6858000"/>
            <a:gd name="connsiteX4684" fmla="*/ 6775714 w 12192000"/>
            <a:gd name="connsiteY4684" fmla="*/ 2395107 h 6858000"/>
            <a:gd name="connsiteX4685" fmla="*/ 6760041 w 12192000"/>
            <a:gd name="connsiteY4685" fmla="*/ 2408564 h 6858000"/>
            <a:gd name="connsiteX4686" fmla="*/ 6792666 w 12192000"/>
            <a:gd name="connsiteY4686" fmla="*/ 2455094 h 6858000"/>
            <a:gd name="connsiteX4687" fmla="*/ 6825262 w 12192000"/>
            <a:gd name="connsiteY4687" fmla="*/ 2407803 h 6858000"/>
            <a:gd name="connsiteX4688" fmla="*/ 6825262 w 12192000"/>
            <a:gd name="connsiteY4688" fmla="*/ 2407800 h 6858000"/>
            <a:gd name="connsiteX4689" fmla="*/ 6809502 w 12192000"/>
            <a:gd name="connsiteY4689" fmla="*/ 2395107 h 6858000"/>
            <a:gd name="connsiteX4690" fmla="*/ 6807467 w 12192000"/>
            <a:gd name="connsiteY4690" fmla="*/ 2394994 h 6858000"/>
            <a:gd name="connsiteX4691" fmla="*/ 6669057 w 12192000"/>
            <a:gd name="connsiteY4691" fmla="*/ 2339253 h 6858000"/>
            <a:gd name="connsiteX4692" fmla="*/ 6654257 w 12192000"/>
            <a:gd name="connsiteY4692" fmla="*/ 2348918 h 6858000"/>
            <a:gd name="connsiteX4693" fmla="*/ 6638817 w 12192000"/>
            <a:gd name="connsiteY4693" fmla="*/ 2339314 h 6858000"/>
            <a:gd name="connsiteX4694" fmla="*/ 6637305 w 12192000"/>
            <a:gd name="connsiteY4694" fmla="*/ 2339366 h 6858000"/>
            <a:gd name="connsiteX4695" fmla="*/ 6621632 w 12192000"/>
            <a:gd name="connsiteY4695" fmla="*/ 2352823 h 6858000"/>
            <a:gd name="connsiteX4696" fmla="*/ 6654257 w 12192000"/>
            <a:gd name="connsiteY4696" fmla="*/ 2399353 h 6858000"/>
            <a:gd name="connsiteX4697" fmla="*/ 6686853 w 12192000"/>
            <a:gd name="connsiteY4697" fmla="*/ 2352062 h 6858000"/>
            <a:gd name="connsiteX4698" fmla="*/ 6686853 w 12192000"/>
            <a:gd name="connsiteY4698" fmla="*/ 2352059 h 6858000"/>
            <a:gd name="connsiteX4699" fmla="*/ 6671093 w 12192000"/>
            <a:gd name="connsiteY4699" fmla="*/ 2339366 h 6858000"/>
            <a:gd name="connsiteX4700" fmla="*/ 6669057 w 12192000"/>
            <a:gd name="connsiteY4700" fmla="*/ 2339253 h 6858000"/>
            <a:gd name="connsiteX4701" fmla="*/ 4576416 w 12192000"/>
            <a:gd name="connsiteY4701" fmla="*/ 2215644 h 6858000"/>
            <a:gd name="connsiteX4702" fmla="*/ 4561604 w 12192000"/>
            <a:gd name="connsiteY4702" fmla="*/ 2225309 h 6858000"/>
            <a:gd name="connsiteX4703" fmla="*/ 4546163 w 12192000"/>
            <a:gd name="connsiteY4703" fmla="*/ 2215705 h 6858000"/>
            <a:gd name="connsiteX4704" fmla="*/ 4544666 w 12192000"/>
            <a:gd name="connsiteY4704" fmla="*/ 2215757 h 6858000"/>
            <a:gd name="connsiteX4705" fmla="*/ 4528999 w 12192000"/>
            <a:gd name="connsiteY4705" fmla="*/ 2229214 h 6858000"/>
            <a:gd name="connsiteX4706" fmla="*/ 4561604 w 12192000"/>
            <a:gd name="connsiteY4706" fmla="*/ 2275744 h 6858000"/>
            <a:gd name="connsiteX4707" fmla="*/ 4594208 w 12192000"/>
            <a:gd name="connsiteY4707" fmla="*/ 2228453 h 6858000"/>
            <a:gd name="connsiteX4708" fmla="*/ 4594208 w 12192000"/>
            <a:gd name="connsiteY4708" fmla="*/ 2228450 h 6858000"/>
            <a:gd name="connsiteX4709" fmla="*/ 4578457 w 12192000"/>
            <a:gd name="connsiteY4709" fmla="*/ 2215757 h 6858000"/>
            <a:gd name="connsiteX4710" fmla="*/ 4576416 w 12192000"/>
            <a:gd name="connsiteY4710" fmla="*/ 2215644 h 6858000"/>
            <a:gd name="connsiteX4711" fmla="*/ 5754864 w 12192000"/>
            <a:gd name="connsiteY4711" fmla="*/ 2215703 h 6858000"/>
            <a:gd name="connsiteX4712" fmla="*/ 5740063 w 12192000"/>
            <a:gd name="connsiteY4712" fmla="*/ 2225368 h 6858000"/>
            <a:gd name="connsiteX4713" fmla="*/ 5724623 w 12192000"/>
            <a:gd name="connsiteY4713" fmla="*/ 2215764 h 6858000"/>
            <a:gd name="connsiteX4714" fmla="*/ 5723111 w 12192000"/>
            <a:gd name="connsiteY4714" fmla="*/ 2215816 h 6858000"/>
            <a:gd name="connsiteX4715" fmla="*/ 5707438 w 12192000"/>
            <a:gd name="connsiteY4715" fmla="*/ 2229273 h 6858000"/>
            <a:gd name="connsiteX4716" fmla="*/ 5740063 w 12192000"/>
            <a:gd name="connsiteY4716" fmla="*/ 2275803 h 6858000"/>
            <a:gd name="connsiteX4717" fmla="*/ 5772659 w 12192000"/>
            <a:gd name="connsiteY4717" fmla="*/ 2228512 h 6858000"/>
            <a:gd name="connsiteX4718" fmla="*/ 5772659 w 12192000"/>
            <a:gd name="connsiteY4718" fmla="*/ 2228509 h 6858000"/>
            <a:gd name="connsiteX4719" fmla="*/ 5756899 w 12192000"/>
            <a:gd name="connsiteY4719" fmla="*/ 2215816 h 6858000"/>
            <a:gd name="connsiteX4720" fmla="*/ 5754864 w 12192000"/>
            <a:gd name="connsiteY4720" fmla="*/ 2215703 h 6858000"/>
            <a:gd name="connsiteX4721" fmla="*/ 6092453 w 12192000"/>
            <a:gd name="connsiteY4721" fmla="*/ 2238441 h 6858000"/>
            <a:gd name="connsiteX4722" fmla="*/ 6077652 w 12192000"/>
            <a:gd name="connsiteY4722" fmla="*/ 2248106 h 6858000"/>
            <a:gd name="connsiteX4723" fmla="*/ 6062212 w 12192000"/>
            <a:gd name="connsiteY4723" fmla="*/ 2238502 h 6858000"/>
            <a:gd name="connsiteX4724" fmla="*/ 6060700 w 12192000"/>
            <a:gd name="connsiteY4724" fmla="*/ 2238554 h 6858000"/>
            <a:gd name="connsiteX4725" fmla="*/ 6045027 w 12192000"/>
            <a:gd name="connsiteY4725" fmla="*/ 2252011 h 6858000"/>
            <a:gd name="connsiteX4726" fmla="*/ 6077652 w 12192000"/>
            <a:gd name="connsiteY4726" fmla="*/ 2298541 h 6858000"/>
            <a:gd name="connsiteX4727" fmla="*/ 6110248 w 12192000"/>
            <a:gd name="connsiteY4727" fmla="*/ 2251250 h 6858000"/>
            <a:gd name="connsiteX4728" fmla="*/ 6110248 w 12192000"/>
            <a:gd name="connsiteY4728" fmla="*/ 2251247 h 6858000"/>
            <a:gd name="connsiteX4729" fmla="*/ 6094488 w 12192000"/>
            <a:gd name="connsiteY4729" fmla="*/ 2238554 h 6858000"/>
            <a:gd name="connsiteX4730" fmla="*/ 6092453 w 12192000"/>
            <a:gd name="connsiteY4730" fmla="*/ 2238441 h 6858000"/>
            <a:gd name="connsiteX4731" fmla="*/ 6320420 w 12192000"/>
            <a:gd name="connsiteY4731" fmla="*/ 2268129 h 6858000"/>
            <a:gd name="connsiteX4732" fmla="*/ 6305619 w 12192000"/>
            <a:gd name="connsiteY4732" fmla="*/ 2277794 h 6858000"/>
            <a:gd name="connsiteX4733" fmla="*/ 6290179 w 12192000"/>
            <a:gd name="connsiteY4733" fmla="*/ 2268190 h 6858000"/>
            <a:gd name="connsiteX4734" fmla="*/ 6288667 w 12192000"/>
            <a:gd name="connsiteY4734" fmla="*/ 2268242 h 6858000"/>
            <a:gd name="connsiteX4735" fmla="*/ 6272994 w 12192000"/>
            <a:gd name="connsiteY4735" fmla="*/ 2281699 h 6858000"/>
            <a:gd name="connsiteX4736" fmla="*/ 6305619 w 12192000"/>
            <a:gd name="connsiteY4736" fmla="*/ 2328229 h 6858000"/>
            <a:gd name="connsiteX4737" fmla="*/ 6338215 w 12192000"/>
            <a:gd name="connsiteY4737" fmla="*/ 2280938 h 6858000"/>
            <a:gd name="connsiteX4738" fmla="*/ 6338215 w 12192000"/>
            <a:gd name="connsiteY4738" fmla="*/ 2280935 h 6858000"/>
            <a:gd name="connsiteX4739" fmla="*/ 6322455 w 12192000"/>
            <a:gd name="connsiteY4739" fmla="*/ 2268242 h 6858000"/>
            <a:gd name="connsiteX4740" fmla="*/ 6320420 w 12192000"/>
            <a:gd name="connsiteY4740" fmla="*/ 2268129 h 6858000"/>
            <a:gd name="connsiteX4741" fmla="*/ 6395149 w 12192000"/>
            <a:gd name="connsiteY4741" fmla="*/ 2323754 h 6858000"/>
            <a:gd name="connsiteX4742" fmla="*/ 6380348 w 12192000"/>
            <a:gd name="connsiteY4742" fmla="*/ 2333419 h 6858000"/>
            <a:gd name="connsiteX4743" fmla="*/ 6364908 w 12192000"/>
            <a:gd name="connsiteY4743" fmla="*/ 2323815 h 6858000"/>
            <a:gd name="connsiteX4744" fmla="*/ 6363396 w 12192000"/>
            <a:gd name="connsiteY4744" fmla="*/ 2323867 h 6858000"/>
            <a:gd name="connsiteX4745" fmla="*/ 6347723 w 12192000"/>
            <a:gd name="connsiteY4745" fmla="*/ 2337324 h 6858000"/>
            <a:gd name="connsiteX4746" fmla="*/ 6380348 w 12192000"/>
            <a:gd name="connsiteY4746" fmla="*/ 2383854 h 6858000"/>
            <a:gd name="connsiteX4747" fmla="*/ 6412944 w 12192000"/>
            <a:gd name="connsiteY4747" fmla="*/ 2336563 h 6858000"/>
            <a:gd name="connsiteX4748" fmla="*/ 6412944 w 12192000"/>
            <a:gd name="connsiteY4748" fmla="*/ 2336560 h 6858000"/>
            <a:gd name="connsiteX4749" fmla="*/ 6397184 w 12192000"/>
            <a:gd name="connsiteY4749" fmla="*/ 2323867 h 6858000"/>
            <a:gd name="connsiteX4750" fmla="*/ 6395149 w 12192000"/>
            <a:gd name="connsiteY4750" fmla="*/ 2323754 h 6858000"/>
            <a:gd name="connsiteX4751" fmla="*/ 6503025 w 12192000"/>
            <a:gd name="connsiteY4751" fmla="*/ 2342306 h 6858000"/>
            <a:gd name="connsiteX4752" fmla="*/ 6488225 w 12192000"/>
            <a:gd name="connsiteY4752" fmla="*/ 2351971 h 6858000"/>
            <a:gd name="connsiteX4753" fmla="*/ 6472785 w 12192000"/>
            <a:gd name="connsiteY4753" fmla="*/ 2342367 h 6858000"/>
            <a:gd name="connsiteX4754" fmla="*/ 6471273 w 12192000"/>
            <a:gd name="connsiteY4754" fmla="*/ 2342419 h 6858000"/>
            <a:gd name="connsiteX4755" fmla="*/ 6455600 w 12192000"/>
            <a:gd name="connsiteY4755" fmla="*/ 2355876 h 6858000"/>
            <a:gd name="connsiteX4756" fmla="*/ 6488225 w 12192000"/>
            <a:gd name="connsiteY4756" fmla="*/ 2402406 h 6858000"/>
            <a:gd name="connsiteX4757" fmla="*/ 6520821 w 12192000"/>
            <a:gd name="connsiteY4757" fmla="*/ 2355115 h 6858000"/>
            <a:gd name="connsiteX4758" fmla="*/ 6520821 w 12192000"/>
            <a:gd name="connsiteY4758" fmla="*/ 2355112 h 6858000"/>
            <a:gd name="connsiteX4759" fmla="*/ 6505061 w 12192000"/>
            <a:gd name="connsiteY4759" fmla="*/ 2342419 h 6858000"/>
            <a:gd name="connsiteX4760" fmla="*/ 6503025 w 12192000"/>
            <a:gd name="connsiteY4760" fmla="*/ 2342306 h 6858000"/>
            <a:gd name="connsiteX4761" fmla="*/ 6589967 w 12192000"/>
            <a:gd name="connsiteY4761" fmla="*/ 2369813 h 6858000"/>
            <a:gd name="connsiteX4762" fmla="*/ 6575166 w 12192000"/>
            <a:gd name="connsiteY4762" fmla="*/ 2379478 h 6858000"/>
            <a:gd name="connsiteX4763" fmla="*/ 6559726 w 12192000"/>
            <a:gd name="connsiteY4763" fmla="*/ 2369874 h 6858000"/>
            <a:gd name="connsiteX4764" fmla="*/ 6558214 w 12192000"/>
            <a:gd name="connsiteY4764" fmla="*/ 2369926 h 6858000"/>
            <a:gd name="connsiteX4765" fmla="*/ 6542541 w 12192000"/>
            <a:gd name="connsiteY4765" fmla="*/ 2383384 h 6858000"/>
            <a:gd name="connsiteX4766" fmla="*/ 6575166 w 12192000"/>
            <a:gd name="connsiteY4766" fmla="*/ 2429913 h 6858000"/>
            <a:gd name="connsiteX4767" fmla="*/ 6607762 w 12192000"/>
            <a:gd name="connsiteY4767" fmla="*/ 2382622 h 6858000"/>
            <a:gd name="connsiteX4768" fmla="*/ 6607762 w 12192000"/>
            <a:gd name="connsiteY4768" fmla="*/ 2382619 h 6858000"/>
            <a:gd name="connsiteX4769" fmla="*/ 6592002 w 12192000"/>
            <a:gd name="connsiteY4769" fmla="*/ 2369926 h 6858000"/>
            <a:gd name="connsiteX4770" fmla="*/ 6589967 w 12192000"/>
            <a:gd name="connsiteY4770" fmla="*/ 2369813 h 6858000"/>
            <a:gd name="connsiteX4771" fmla="*/ 6733319 w 12192000"/>
            <a:gd name="connsiteY4771" fmla="*/ 2410202 h 6858000"/>
            <a:gd name="connsiteX4772" fmla="*/ 6718518 w 12192000"/>
            <a:gd name="connsiteY4772" fmla="*/ 2419867 h 6858000"/>
            <a:gd name="connsiteX4773" fmla="*/ 6703078 w 12192000"/>
            <a:gd name="connsiteY4773" fmla="*/ 2410263 h 6858000"/>
            <a:gd name="connsiteX4774" fmla="*/ 6701566 w 12192000"/>
            <a:gd name="connsiteY4774" fmla="*/ 2410315 h 6858000"/>
            <a:gd name="connsiteX4775" fmla="*/ 6685893 w 12192000"/>
            <a:gd name="connsiteY4775" fmla="*/ 2423772 h 6858000"/>
            <a:gd name="connsiteX4776" fmla="*/ 6718518 w 12192000"/>
            <a:gd name="connsiteY4776" fmla="*/ 2470302 h 6858000"/>
            <a:gd name="connsiteX4777" fmla="*/ 6751114 w 12192000"/>
            <a:gd name="connsiteY4777" fmla="*/ 2423011 h 6858000"/>
            <a:gd name="connsiteX4778" fmla="*/ 6751114 w 12192000"/>
            <a:gd name="connsiteY4778" fmla="*/ 2423008 h 6858000"/>
            <a:gd name="connsiteX4779" fmla="*/ 6735354 w 12192000"/>
            <a:gd name="connsiteY4779" fmla="*/ 2410315 h 6858000"/>
            <a:gd name="connsiteX4780" fmla="*/ 6733319 w 12192000"/>
            <a:gd name="connsiteY4780" fmla="*/ 2410202 h 6858000"/>
            <a:gd name="connsiteX4781" fmla="*/ 6789438 w 12192000"/>
            <a:gd name="connsiteY4781" fmla="*/ 2455911 h 6858000"/>
            <a:gd name="connsiteX4782" fmla="*/ 6774638 w 12192000"/>
            <a:gd name="connsiteY4782" fmla="*/ 2465576 h 6858000"/>
            <a:gd name="connsiteX4783" fmla="*/ 6759198 w 12192000"/>
            <a:gd name="connsiteY4783" fmla="*/ 2455972 h 6858000"/>
            <a:gd name="connsiteX4784" fmla="*/ 6757686 w 12192000"/>
            <a:gd name="connsiteY4784" fmla="*/ 2456021 h 6858000"/>
            <a:gd name="connsiteX4785" fmla="*/ 6742013 w 12192000"/>
            <a:gd name="connsiteY4785" fmla="*/ 2469481 h 6858000"/>
            <a:gd name="connsiteX4786" fmla="*/ 6774638 w 12192000"/>
            <a:gd name="connsiteY4786" fmla="*/ 2516011 h 6858000"/>
            <a:gd name="connsiteX4787" fmla="*/ 6807234 w 12192000"/>
            <a:gd name="connsiteY4787" fmla="*/ 2468720 h 6858000"/>
            <a:gd name="connsiteX4788" fmla="*/ 6807234 w 12192000"/>
            <a:gd name="connsiteY4788" fmla="*/ 2468717 h 6858000"/>
            <a:gd name="connsiteX4789" fmla="*/ 6791474 w 12192000"/>
            <a:gd name="connsiteY4789" fmla="*/ 2456024 h 6858000"/>
            <a:gd name="connsiteX4790" fmla="*/ 6789438 w 12192000"/>
            <a:gd name="connsiteY4790" fmla="*/ 2455911 h 6858000"/>
            <a:gd name="connsiteX4791" fmla="*/ 6852828 w 12192000"/>
            <a:gd name="connsiteY4791" fmla="*/ 2466641 h 6858000"/>
            <a:gd name="connsiteX4792" fmla="*/ 6838027 w 12192000"/>
            <a:gd name="connsiteY4792" fmla="*/ 2476306 h 6858000"/>
            <a:gd name="connsiteX4793" fmla="*/ 6822587 w 12192000"/>
            <a:gd name="connsiteY4793" fmla="*/ 2466702 h 6858000"/>
            <a:gd name="connsiteX4794" fmla="*/ 6821075 w 12192000"/>
            <a:gd name="connsiteY4794" fmla="*/ 2466754 h 6858000"/>
            <a:gd name="connsiteX4795" fmla="*/ 6805402 w 12192000"/>
            <a:gd name="connsiteY4795" fmla="*/ 2480211 h 6858000"/>
            <a:gd name="connsiteX4796" fmla="*/ 6838027 w 12192000"/>
            <a:gd name="connsiteY4796" fmla="*/ 2526741 h 6858000"/>
            <a:gd name="connsiteX4797" fmla="*/ 6870623 w 12192000"/>
            <a:gd name="connsiteY4797" fmla="*/ 2479450 h 6858000"/>
            <a:gd name="connsiteX4798" fmla="*/ 6870623 w 12192000"/>
            <a:gd name="connsiteY4798" fmla="*/ 2479447 h 6858000"/>
            <a:gd name="connsiteX4799" fmla="*/ 6854863 w 12192000"/>
            <a:gd name="connsiteY4799" fmla="*/ 2466754 h 6858000"/>
            <a:gd name="connsiteX4800" fmla="*/ 6852828 w 12192000"/>
            <a:gd name="connsiteY4800" fmla="*/ 2466641 h 6858000"/>
            <a:gd name="connsiteX4801" fmla="*/ 6236677 w 12192000"/>
            <a:gd name="connsiteY4801" fmla="*/ 2270572 h 6858000"/>
            <a:gd name="connsiteX4802" fmla="*/ 6221876 w 12192000"/>
            <a:gd name="connsiteY4802" fmla="*/ 2280237 h 6858000"/>
            <a:gd name="connsiteX4803" fmla="*/ 6206436 w 12192000"/>
            <a:gd name="connsiteY4803" fmla="*/ 2270633 h 6858000"/>
            <a:gd name="connsiteX4804" fmla="*/ 6204924 w 12192000"/>
            <a:gd name="connsiteY4804" fmla="*/ 2270685 h 6858000"/>
            <a:gd name="connsiteX4805" fmla="*/ 6189251 w 12192000"/>
            <a:gd name="connsiteY4805" fmla="*/ 2284142 h 6858000"/>
            <a:gd name="connsiteX4806" fmla="*/ 6221876 w 12192000"/>
            <a:gd name="connsiteY4806" fmla="*/ 2330672 h 6858000"/>
            <a:gd name="connsiteX4807" fmla="*/ 6254472 w 12192000"/>
            <a:gd name="connsiteY4807" fmla="*/ 2283381 h 6858000"/>
            <a:gd name="connsiteX4808" fmla="*/ 6254472 w 12192000"/>
            <a:gd name="connsiteY4808" fmla="*/ 2283378 h 6858000"/>
            <a:gd name="connsiteX4809" fmla="*/ 6238712 w 12192000"/>
            <a:gd name="connsiteY4809" fmla="*/ 2270685 h 6858000"/>
            <a:gd name="connsiteX4810" fmla="*/ 6236677 w 12192000"/>
            <a:gd name="connsiteY4810" fmla="*/ 2270572 h 6858000"/>
            <a:gd name="connsiteX4811" fmla="*/ 6147117 w 12192000"/>
            <a:gd name="connsiteY4811" fmla="*/ 2284529 h 6858000"/>
            <a:gd name="connsiteX4812" fmla="*/ 6132317 w 12192000"/>
            <a:gd name="connsiteY4812" fmla="*/ 2294194 h 6858000"/>
            <a:gd name="connsiteX4813" fmla="*/ 6116877 w 12192000"/>
            <a:gd name="connsiteY4813" fmla="*/ 2284590 h 6858000"/>
            <a:gd name="connsiteX4814" fmla="*/ 6115365 w 12192000"/>
            <a:gd name="connsiteY4814" fmla="*/ 2284642 h 6858000"/>
            <a:gd name="connsiteX4815" fmla="*/ 6099692 w 12192000"/>
            <a:gd name="connsiteY4815" fmla="*/ 2298099 h 6858000"/>
            <a:gd name="connsiteX4816" fmla="*/ 6132317 w 12192000"/>
            <a:gd name="connsiteY4816" fmla="*/ 2344629 h 6858000"/>
            <a:gd name="connsiteX4817" fmla="*/ 6164913 w 12192000"/>
            <a:gd name="connsiteY4817" fmla="*/ 2297338 h 6858000"/>
            <a:gd name="connsiteX4818" fmla="*/ 6164913 w 12192000"/>
            <a:gd name="connsiteY4818" fmla="*/ 2297335 h 6858000"/>
            <a:gd name="connsiteX4819" fmla="*/ 6149153 w 12192000"/>
            <a:gd name="connsiteY4819" fmla="*/ 2284642 h 6858000"/>
            <a:gd name="connsiteX4820" fmla="*/ 6147117 w 12192000"/>
            <a:gd name="connsiteY4820" fmla="*/ 2284529 h 6858000"/>
            <a:gd name="connsiteX4821" fmla="*/ 5852273 w 12192000"/>
            <a:gd name="connsiteY4821" fmla="*/ 2257661 h 6858000"/>
            <a:gd name="connsiteX4822" fmla="*/ 5837472 w 12192000"/>
            <a:gd name="connsiteY4822" fmla="*/ 2267326 h 6858000"/>
            <a:gd name="connsiteX4823" fmla="*/ 5822032 w 12192000"/>
            <a:gd name="connsiteY4823" fmla="*/ 2257722 h 6858000"/>
            <a:gd name="connsiteX4824" fmla="*/ 5820520 w 12192000"/>
            <a:gd name="connsiteY4824" fmla="*/ 2257774 h 6858000"/>
            <a:gd name="connsiteX4825" fmla="*/ 5804847 w 12192000"/>
            <a:gd name="connsiteY4825" fmla="*/ 2271231 h 6858000"/>
            <a:gd name="connsiteX4826" fmla="*/ 5837472 w 12192000"/>
            <a:gd name="connsiteY4826" fmla="*/ 2317761 h 6858000"/>
            <a:gd name="connsiteX4827" fmla="*/ 5870068 w 12192000"/>
            <a:gd name="connsiteY4827" fmla="*/ 2270470 h 6858000"/>
            <a:gd name="connsiteX4828" fmla="*/ 5870068 w 12192000"/>
            <a:gd name="connsiteY4828" fmla="*/ 2270467 h 6858000"/>
            <a:gd name="connsiteX4829" fmla="*/ 5854308 w 12192000"/>
            <a:gd name="connsiteY4829" fmla="*/ 2257774 h 6858000"/>
            <a:gd name="connsiteX4830" fmla="*/ 5852273 w 12192000"/>
            <a:gd name="connsiteY4830" fmla="*/ 2257661 h 6858000"/>
            <a:gd name="connsiteX4831" fmla="*/ 6034588 w 12192000"/>
            <a:gd name="connsiteY4831" fmla="*/ 2288483 h 6858000"/>
            <a:gd name="connsiteX4832" fmla="*/ 6019787 w 12192000"/>
            <a:gd name="connsiteY4832" fmla="*/ 2298148 h 6858000"/>
            <a:gd name="connsiteX4833" fmla="*/ 6004347 w 12192000"/>
            <a:gd name="connsiteY4833" fmla="*/ 2288544 h 6858000"/>
            <a:gd name="connsiteX4834" fmla="*/ 6002835 w 12192000"/>
            <a:gd name="connsiteY4834" fmla="*/ 2288596 h 6858000"/>
            <a:gd name="connsiteX4835" fmla="*/ 5987162 w 12192000"/>
            <a:gd name="connsiteY4835" fmla="*/ 2302053 h 6858000"/>
            <a:gd name="connsiteX4836" fmla="*/ 6019787 w 12192000"/>
            <a:gd name="connsiteY4836" fmla="*/ 2348583 h 6858000"/>
            <a:gd name="connsiteX4837" fmla="*/ 6052383 w 12192000"/>
            <a:gd name="connsiteY4837" fmla="*/ 2301292 h 6858000"/>
            <a:gd name="connsiteX4838" fmla="*/ 6052383 w 12192000"/>
            <a:gd name="connsiteY4838" fmla="*/ 2301289 h 6858000"/>
            <a:gd name="connsiteX4839" fmla="*/ 6036623 w 12192000"/>
            <a:gd name="connsiteY4839" fmla="*/ 2288596 h 6858000"/>
            <a:gd name="connsiteX4840" fmla="*/ 6034588 w 12192000"/>
            <a:gd name="connsiteY4840" fmla="*/ 2288483 h 6858000"/>
            <a:gd name="connsiteX4841" fmla="*/ 6074424 w 12192000"/>
            <a:gd name="connsiteY4841" fmla="*/ 2345621 h 6858000"/>
            <a:gd name="connsiteX4842" fmla="*/ 6059624 w 12192000"/>
            <a:gd name="connsiteY4842" fmla="*/ 2355286 h 6858000"/>
            <a:gd name="connsiteX4843" fmla="*/ 6044184 w 12192000"/>
            <a:gd name="connsiteY4843" fmla="*/ 2345682 h 6858000"/>
            <a:gd name="connsiteX4844" fmla="*/ 6042672 w 12192000"/>
            <a:gd name="connsiteY4844" fmla="*/ 2345734 h 6858000"/>
            <a:gd name="connsiteX4845" fmla="*/ 6026999 w 12192000"/>
            <a:gd name="connsiteY4845" fmla="*/ 2359192 h 6858000"/>
            <a:gd name="connsiteX4846" fmla="*/ 6059624 w 12192000"/>
            <a:gd name="connsiteY4846" fmla="*/ 2405721 h 6858000"/>
            <a:gd name="connsiteX4847" fmla="*/ 6092220 w 12192000"/>
            <a:gd name="connsiteY4847" fmla="*/ 2358430 h 6858000"/>
            <a:gd name="connsiteX4848" fmla="*/ 6092220 w 12192000"/>
            <a:gd name="connsiteY4848" fmla="*/ 2358427 h 6858000"/>
            <a:gd name="connsiteX4849" fmla="*/ 6076460 w 12192000"/>
            <a:gd name="connsiteY4849" fmla="*/ 2345734 h 6858000"/>
            <a:gd name="connsiteX4850" fmla="*/ 6074424 w 12192000"/>
            <a:gd name="connsiteY4850" fmla="*/ 2345621 h 6858000"/>
            <a:gd name="connsiteX4851" fmla="*/ 6298029 w 12192000"/>
            <a:gd name="connsiteY4851" fmla="*/ 2345940 h 6858000"/>
            <a:gd name="connsiteX4852" fmla="*/ 6283229 w 12192000"/>
            <a:gd name="connsiteY4852" fmla="*/ 2355605 h 6858000"/>
            <a:gd name="connsiteX4853" fmla="*/ 6267789 w 12192000"/>
            <a:gd name="connsiteY4853" fmla="*/ 2346001 h 6858000"/>
            <a:gd name="connsiteX4854" fmla="*/ 6266277 w 12192000"/>
            <a:gd name="connsiteY4854" fmla="*/ 2346053 h 6858000"/>
            <a:gd name="connsiteX4855" fmla="*/ 6250604 w 12192000"/>
            <a:gd name="connsiteY4855" fmla="*/ 2359510 h 6858000"/>
            <a:gd name="connsiteX4856" fmla="*/ 6283229 w 12192000"/>
            <a:gd name="connsiteY4856" fmla="*/ 2406040 h 6858000"/>
            <a:gd name="connsiteX4857" fmla="*/ 6315825 w 12192000"/>
            <a:gd name="connsiteY4857" fmla="*/ 2358749 h 6858000"/>
            <a:gd name="connsiteX4858" fmla="*/ 6315825 w 12192000"/>
            <a:gd name="connsiteY4858" fmla="*/ 2358746 h 6858000"/>
            <a:gd name="connsiteX4859" fmla="*/ 6300065 w 12192000"/>
            <a:gd name="connsiteY4859" fmla="*/ 2346053 h 6858000"/>
            <a:gd name="connsiteX4860" fmla="*/ 6298029 w 12192000"/>
            <a:gd name="connsiteY4860" fmla="*/ 2345940 h 6858000"/>
            <a:gd name="connsiteX4861" fmla="*/ 6459700 w 12192000"/>
            <a:gd name="connsiteY4861" fmla="*/ 2397698 h 6858000"/>
            <a:gd name="connsiteX4862" fmla="*/ 6444900 w 12192000"/>
            <a:gd name="connsiteY4862" fmla="*/ 2407363 h 6858000"/>
            <a:gd name="connsiteX4863" fmla="*/ 6429460 w 12192000"/>
            <a:gd name="connsiteY4863" fmla="*/ 2397759 h 6858000"/>
            <a:gd name="connsiteX4864" fmla="*/ 6427948 w 12192000"/>
            <a:gd name="connsiteY4864" fmla="*/ 2397811 h 6858000"/>
            <a:gd name="connsiteX4865" fmla="*/ 6412275 w 12192000"/>
            <a:gd name="connsiteY4865" fmla="*/ 2411269 h 6858000"/>
            <a:gd name="connsiteX4866" fmla="*/ 6444900 w 12192000"/>
            <a:gd name="connsiteY4866" fmla="*/ 2457798 h 6858000"/>
            <a:gd name="connsiteX4867" fmla="*/ 6477496 w 12192000"/>
            <a:gd name="connsiteY4867" fmla="*/ 2410507 h 6858000"/>
            <a:gd name="connsiteX4868" fmla="*/ 6477496 w 12192000"/>
            <a:gd name="connsiteY4868" fmla="*/ 2410504 h 6858000"/>
            <a:gd name="connsiteX4869" fmla="*/ 6461736 w 12192000"/>
            <a:gd name="connsiteY4869" fmla="*/ 2397811 h 6858000"/>
            <a:gd name="connsiteX4870" fmla="*/ 6459700 w 12192000"/>
            <a:gd name="connsiteY4870" fmla="*/ 2397698 h 6858000"/>
            <a:gd name="connsiteX4871" fmla="*/ 6373050 w 12192000"/>
            <a:gd name="connsiteY4871" fmla="*/ 2404793 h 6858000"/>
            <a:gd name="connsiteX4872" fmla="*/ 6358249 w 12192000"/>
            <a:gd name="connsiteY4872" fmla="*/ 2414458 h 6858000"/>
            <a:gd name="connsiteX4873" fmla="*/ 6342809 w 12192000"/>
            <a:gd name="connsiteY4873" fmla="*/ 2404854 h 6858000"/>
            <a:gd name="connsiteX4874" fmla="*/ 6341297 w 12192000"/>
            <a:gd name="connsiteY4874" fmla="*/ 2404906 h 6858000"/>
            <a:gd name="connsiteX4875" fmla="*/ 6325624 w 12192000"/>
            <a:gd name="connsiteY4875" fmla="*/ 2418364 h 6858000"/>
            <a:gd name="connsiteX4876" fmla="*/ 6358249 w 12192000"/>
            <a:gd name="connsiteY4876" fmla="*/ 2464893 h 6858000"/>
            <a:gd name="connsiteX4877" fmla="*/ 6390845 w 12192000"/>
            <a:gd name="connsiteY4877" fmla="*/ 2417602 h 6858000"/>
            <a:gd name="connsiteX4878" fmla="*/ 6390845 w 12192000"/>
            <a:gd name="connsiteY4878" fmla="*/ 2417599 h 6858000"/>
            <a:gd name="connsiteX4879" fmla="*/ 6375085 w 12192000"/>
            <a:gd name="connsiteY4879" fmla="*/ 2404906 h 6858000"/>
            <a:gd name="connsiteX4880" fmla="*/ 6373050 w 12192000"/>
            <a:gd name="connsiteY4880" fmla="*/ 2404793 h 6858000"/>
            <a:gd name="connsiteX4881" fmla="*/ 6191897 w 12192000"/>
            <a:gd name="connsiteY4881" fmla="*/ 2347656 h 6858000"/>
            <a:gd name="connsiteX4882" fmla="*/ 6177097 w 12192000"/>
            <a:gd name="connsiteY4882" fmla="*/ 2357321 h 6858000"/>
            <a:gd name="connsiteX4883" fmla="*/ 6161657 w 12192000"/>
            <a:gd name="connsiteY4883" fmla="*/ 2347717 h 6858000"/>
            <a:gd name="connsiteX4884" fmla="*/ 6160145 w 12192000"/>
            <a:gd name="connsiteY4884" fmla="*/ 2347769 h 6858000"/>
            <a:gd name="connsiteX4885" fmla="*/ 6144472 w 12192000"/>
            <a:gd name="connsiteY4885" fmla="*/ 2361226 h 6858000"/>
            <a:gd name="connsiteX4886" fmla="*/ 6177097 w 12192000"/>
            <a:gd name="connsiteY4886" fmla="*/ 2407756 h 6858000"/>
            <a:gd name="connsiteX4887" fmla="*/ 6209693 w 12192000"/>
            <a:gd name="connsiteY4887" fmla="*/ 2360465 h 6858000"/>
            <a:gd name="connsiteX4888" fmla="*/ 6209693 w 12192000"/>
            <a:gd name="connsiteY4888" fmla="*/ 2360462 h 6858000"/>
            <a:gd name="connsiteX4889" fmla="*/ 6193933 w 12192000"/>
            <a:gd name="connsiteY4889" fmla="*/ 2347769 h 6858000"/>
            <a:gd name="connsiteX4890" fmla="*/ 6191897 w 12192000"/>
            <a:gd name="connsiteY4890" fmla="*/ 2347656 h 6858000"/>
            <a:gd name="connsiteX4891" fmla="*/ 6236967 w 12192000"/>
            <a:gd name="connsiteY4891" fmla="*/ 2405026 h 6858000"/>
            <a:gd name="connsiteX4892" fmla="*/ 6222167 w 12192000"/>
            <a:gd name="connsiteY4892" fmla="*/ 2414691 h 6858000"/>
            <a:gd name="connsiteX4893" fmla="*/ 6206727 w 12192000"/>
            <a:gd name="connsiteY4893" fmla="*/ 2405087 h 6858000"/>
            <a:gd name="connsiteX4894" fmla="*/ 6205215 w 12192000"/>
            <a:gd name="connsiteY4894" fmla="*/ 2405139 h 6858000"/>
            <a:gd name="connsiteX4895" fmla="*/ 6189542 w 12192000"/>
            <a:gd name="connsiteY4895" fmla="*/ 2418596 h 6858000"/>
            <a:gd name="connsiteX4896" fmla="*/ 6222167 w 12192000"/>
            <a:gd name="connsiteY4896" fmla="*/ 2465126 h 6858000"/>
            <a:gd name="connsiteX4897" fmla="*/ 6254763 w 12192000"/>
            <a:gd name="connsiteY4897" fmla="*/ 2417835 h 6858000"/>
            <a:gd name="connsiteX4898" fmla="*/ 6254763 w 12192000"/>
            <a:gd name="connsiteY4898" fmla="*/ 2417832 h 6858000"/>
            <a:gd name="connsiteX4899" fmla="*/ 6239003 w 12192000"/>
            <a:gd name="connsiteY4899" fmla="*/ 2405139 h 6858000"/>
            <a:gd name="connsiteX4900" fmla="*/ 6236967 w 12192000"/>
            <a:gd name="connsiteY4900" fmla="*/ 2405026 h 6858000"/>
            <a:gd name="connsiteX4901" fmla="*/ 6305009 w 12192000"/>
            <a:gd name="connsiteY4901" fmla="*/ 2438872 h 6858000"/>
            <a:gd name="connsiteX4902" fmla="*/ 6290208 w 12192000"/>
            <a:gd name="connsiteY4902" fmla="*/ 2448537 h 6858000"/>
            <a:gd name="connsiteX4903" fmla="*/ 6274768 w 12192000"/>
            <a:gd name="connsiteY4903" fmla="*/ 2438933 h 6858000"/>
            <a:gd name="connsiteX4904" fmla="*/ 6273256 w 12192000"/>
            <a:gd name="connsiteY4904" fmla="*/ 2438985 h 6858000"/>
            <a:gd name="connsiteX4905" fmla="*/ 6257583 w 12192000"/>
            <a:gd name="connsiteY4905" fmla="*/ 2452443 h 6858000"/>
            <a:gd name="connsiteX4906" fmla="*/ 6290208 w 12192000"/>
            <a:gd name="connsiteY4906" fmla="*/ 2498972 h 6858000"/>
            <a:gd name="connsiteX4907" fmla="*/ 6322804 w 12192000"/>
            <a:gd name="connsiteY4907" fmla="*/ 2451681 h 6858000"/>
            <a:gd name="connsiteX4908" fmla="*/ 6322804 w 12192000"/>
            <a:gd name="connsiteY4908" fmla="*/ 2451678 h 6858000"/>
            <a:gd name="connsiteX4909" fmla="*/ 6307044 w 12192000"/>
            <a:gd name="connsiteY4909" fmla="*/ 2438985 h 6858000"/>
            <a:gd name="connsiteX4910" fmla="*/ 6305009 w 12192000"/>
            <a:gd name="connsiteY4910" fmla="*/ 2438872 h 6858000"/>
            <a:gd name="connsiteX4911" fmla="*/ 6427424 w 12192000"/>
            <a:gd name="connsiteY4911" fmla="*/ 2469781 h 6858000"/>
            <a:gd name="connsiteX4912" fmla="*/ 6412624 w 12192000"/>
            <a:gd name="connsiteY4912" fmla="*/ 2479446 h 6858000"/>
            <a:gd name="connsiteX4913" fmla="*/ 6397184 w 12192000"/>
            <a:gd name="connsiteY4913" fmla="*/ 2469842 h 6858000"/>
            <a:gd name="connsiteX4914" fmla="*/ 6395672 w 12192000"/>
            <a:gd name="connsiteY4914" fmla="*/ 2469894 h 6858000"/>
            <a:gd name="connsiteX4915" fmla="*/ 6379999 w 12192000"/>
            <a:gd name="connsiteY4915" fmla="*/ 2483351 h 6858000"/>
            <a:gd name="connsiteX4916" fmla="*/ 6412624 w 12192000"/>
            <a:gd name="connsiteY4916" fmla="*/ 2529881 h 6858000"/>
            <a:gd name="connsiteX4917" fmla="*/ 6445220 w 12192000"/>
            <a:gd name="connsiteY4917" fmla="*/ 2482590 h 6858000"/>
            <a:gd name="connsiteX4918" fmla="*/ 6445220 w 12192000"/>
            <a:gd name="connsiteY4918" fmla="*/ 2482587 h 6858000"/>
            <a:gd name="connsiteX4919" fmla="*/ 6429460 w 12192000"/>
            <a:gd name="connsiteY4919" fmla="*/ 2469894 h 6858000"/>
            <a:gd name="connsiteX4920" fmla="*/ 6427424 w 12192000"/>
            <a:gd name="connsiteY4920" fmla="*/ 2469781 h 6858000"/>
            <a:gd name="connsiteX4921" fmla="*/ 6603052 w 12192000"/>
            <a:gd name="connsiteY4921" fmla="*/ 2518660 h 6858000"/>
            <a:gd name="connsiteX4922" fmla="*/ 6588251 w 12192000"/>
            <a:gd name="connsiteY4922" fmla="*/ 2528325 h 6858000"/>
            <a:gd name="connsiteX4923" fmla="*/ 6572811 w 12192000"/>
            <a:gd name="connsiteY4923" fmla="*/ 2518721 h 6858000"/>
            <a:gd name="connsiteX4924" fmla="*/ 6571299 w 12192000"/>
            <a:gd name="connsiteY4924" fmla="*/ 2518773 h 6858000"/>
            <a:gd name="connsiteX4925" fmla="*/ 6555626 w 12192000"/>
            <a:gd name="connsiteY4925" fmla="*/ 2532230 h 6858000"/>
            <a:gd name="connsiteX4926" fmla="*/ 6588251 w 12192000"/>
            <a:gd name="connsiteY4926" fmla="*/ 2578760 h 6858000"/>
            <a:gd name="connsiteX4927" fmla="*/ 6620847 w 12192000"/>
            <a:gd name="connsiteY4927" fmla="*/ 2531469 h 6858000"/>
            <a:gd name="connsiteX4928" fmla="*/ 6620847 w 12192000"/>
            <a:gd name="connsiteY4928" fmla="*/ 2531466 h 6858000"/>
            <a:gd name="connsiteX4929" fmla="*/ 6605087 w 12192000"/>
            <a:gd name="connsiteY4929" fmla="*/ 2518773 h 6858000"/>
            <a:gd name="connsiteX4930" fmla="*/ 6603052 w 12192000"/>
            <a:gd name="connsiteY4930" fmla="*/ 2518660 h 6858000"/>
            <a:gd name="connsiteX4931" fmla="*/ 6809211 w 12192000"/>
            <a:gd name="connsiteY4931" fmla="*/ 2525552 h 6858000"/>
            <a:gd name="connsiteX4932" fmla="*/ 6794410 w 12192000"/>
            <a:gd name="connsiteY4932" fmla="*/ 2535217 h 6858000"/>
            <a:gd name="connsiteX4933" fmla="*/ 6778970 w 12192000"/>
            <a:gd name="connsiteY4933" fmla="*/ 2525613 h 6858000"/>
            <a:gd name="connsiteX4934" fmla="*/ 6777458 w 12192000"/>
            <a:gd name="connsiteY4934" fmla="*/ 2525665 h 6858000"/>
            <a:gd name="connsiteX4935" fmla="*/ 6761785 w 12192000"/>
            <a:gd name="connsiteY4935" fmla="*/ 2539123 h 6858000"/>
            <a:gd name="connsiteX4936" fmla="*/ 6794410 w 12192000"/>
            <a:gd name="connsiteY4936" fmla="*/ 2585652 h 6858000"/>
            <a:gd name="connsiteX4937" fmla="*/ 6827006 w 12192000"/>
            <a:gd name="connsiteY4937" fmla="*/ 2538361 h 6858000"/>
            <a:gd name="connsiteX4938" fmla="*/ 6827006 w 12192000"/>
            <a:gd name="connsiteY4938" fmla="*/ 2538358 h 6858000"/>
            <a:gd name="connsiteX4939" fmla="*/ 6811246 w 12192000"/>
            <a:gd name="connsiteY4939" fmla="*/ 2525665 h 6858000"/>
            <a:gd name="connsiteX4940" fmla="*/ 6809211 w 12192000"/>
            <a:gd name="connsiteY4940" fmla="*/ 2525552 h 6858000"/>
            <a:gd name="connsiteX4941" fmla="*/ 6884230 w 12192000"/>
            <a:gd name="connsiteY4941" fmla="*/ 2533723 h 6858000"/>
            <a:gd name="connsiteX4942" fmla="*/ 6869430 w 12192000"/>
            <a:gd name="connsiteY4942" fmla="*/ 2543388 h 6858000"/>
            <a:gd name="connsiteX4943" fmla="*/ 6853990 w 12192000"/>
            <a:gd name="connsiteY4943" fmla="*/ 2533784 h 6858000"/>
            <a:gd name="connsiteX4944" fmla="*/ 6852478 w 12192000"/>
            <a:gd name="connsiteY4944" fmla="*/ 2533836 h 6858000"/>
            <a:gd name="connsiteX4945" fmla="*/ 6836805 w 12192000"/>
            <a:gd name="connsiteY4945" fmla="*/ 2547294 h 6858000"/>
            <a:gd name="connsiteX4946" fmla="*/ 6869430 w 12192000"/>
            <a:gd name="connsiteY4946" fmla="*/ 2593823 h 6858000"/>
            <a:gd name="connsiteX4947" fmla="*/ 6902026 w 12192000"/>
            <a:gd name="connsiteY4947" fmla="*/ 2546532 h 6858000"/>
            <a:gd name="connsiteX4948" fmla="*/ 6902026 w 12192000"/>
            <a:gd name="connsiteY4948" fmla="*/ 2546529 h 6858000"/>
            <a:gd name="connsiteX4949" fmla="*/ 6886266 w 12192000"/>
            <a:gd name="connsiteY4949" fmla="*/ 2533836 h 6858000"/>
            <a:gd name="connsiteX4950" fmla="*/ 6884230 w 12192000"/>
            <a:gd name="connsiteY4950" fmla="*/ 2533723 h 6858000"/>
            <a:gd name="connsiteX4951" fmla="*/ 7061603 w 12192000"/>
            <a:gd name="connsiteY4951" fmla="*/ 2539625 h 6858000"/>
            <a:gd name="connsiteX4952" fmla="*/ 7046803 w 12192000"/>
            <a:gd name="connsiteY4952" fmla="*/ 2549290 h 6858000"/>
            <a:gd name="connsiteX4953" fmla="*/ 7031363 w 12192000"/>
            <a:gd name="connsiteY4953" fmla="*/ 2539686 h 6858000"/>
            <a:gd name="connsiteX4954" fmla="*/ 7029851 w 12192000"/>
            <a:gd name="connsiteY4954" fmla="*/ 2539736 h 6858000"/>
            <a:gd name="connsiteX4955" fmla="*/ 7014178 w 12192000"/>
            <a:gd name="connsiteY4955" fmla="*/ 2553196 h 6858000"/>
            <a:gd name="connsiteX4956" fmla="*/ 7046803 w 12192000"/>
            <a:gd name="connsiteY4956" fmla="*/ 2599725 h 6858000"/>
            <a:gd name="connsiteX4957" fmla="*/ 7079399 w 12192000"/>
            <a:gd name="connsiteY4957" fmla="*/ 2552434 h 6858000"/>
            <a:gd name="connsiteX4958" fmla="*/ 7079399 w 12192000"/>
            <a:gd name="connsiteY4958" fmla="*/ 2552431 h 6858000"/>
            <a:gd name="connsiteX4959" fmla="*/ 7063639 w 12192000"/>
            <a:gd name="connsiteY4959" fmla="*/ 2539738 h 6858000"/>
            <a:gd name="connsiteX4960" fmla="*/ 7061603 w 12192000"/>
            <a:gd name="connsiteY4960" fmla="*/ 2539625 h 6858000"/>
            <a:gd name="connsiteX4961" fmla="*/ 7245082 w 12192000"/>
            <a:gd name="connsiteY4961" fmla="*/ 2556781 h 6858000"/>
            <a:gd name="connsiteX4962" fmla="*/ 7230281 w 12192000"/>
            <a:gd name="connsiteY4962" fmla="*/ 2566446 h 6858000"/>
            <a:gd name="connsiteX4963" fmla="*/ 7214841 w 12192000"/>
            <a:gd name="connsiteY4963" fmla="*/ 2556842 h 6858000"/>
            <a:gd name="connsiteX4964" fmla="*/ 7213329 w 12192000"/>
            <a:gd name="connsiteY4964" fmla="*/ 2556891 h 6858000"/>
            <a:gd name="connsiteX4965" fmla="*/ 7197656 w 12192000"/>
            <a:gd name="connsiteY4965" fmla="*/ 2570351 h 6858000"/>
            <a:gd name="connsiteX4966" fmla="*/ 7230281 w 12192000"/>
            <a:gd name="connsiteY4966" fmla="*/ 2616881 h 6858000"/>
            <a:gd name="connsiteX4967" fmla="*/ 7262877 w 12192000"/>
            <a:gd name="connsiteY4967" fmla="*/ 2569590 h 6858000"/>
            <a:gd name="connsiteX4968" fmla="*/ 7262877 w 12192000"/>
            <a:gd name="connsiteY4968" fmla="*/ 2569587 h 6858000"/>
            <a:gd name="connsiteX4969" fmla="*/ 7247117 w 12192000"/>
            <a:gd name="connsiteY4969" fmla="*/ 2556894 h 6858000"/>
            <a:gd name="connsiteX4970" fmla="*/ 7245082 w 12192000"/>
            <a:gd name="connsiteY4970" fmla="*/ 2556781 h 6858000"/>
            <a:gd name="connsiteX4971" fmla="*/ 7319230 w 12192000"/>
            <a:gd name="connsiteY4971" fmla="*/ 2610632 h 6858000"/>
            <a:gd name="connsiteX4972" fmla="*/ 7304429 w 12192000"/>
            <a:gd name="connsiteY4972" fmla="*/ 2620297 h 6858000"/>
            <a:gd name="connsiteX4973" fmla="*/ 7288989 w 12192000"/>
            <a:gd name="connsiteY4973" fmla="*/ 2610693 h 6858000"/>
            <a:gd name="connsiteX4974" fmla="*/ 7287477 w 12192000"/>
            <a:gd name="connsiteY4974" fmla="*/ 2610745 h 6858000"/>
            <a:gd name="connsiteX4975" fmla="*/ 7271804 w 12192000"/>
            <a:gd name="connsiteY4975" fmla="*/ 2624202 h 6858000"/>
            <a:gd name="connsiteX4976" fmla="*/ 7304429 w 12192000"/>
            <a:gd name="connsiteY4976" fmla="*/ 2670732 h 6858000"/>
            <a:gd name="connsiteX4977" fmla="*/ 7337025 w 12192000"/>
            <a:gd name="connsiteY4977" fmla="*/ 2623441 h 6858000"/>
            <a:gd name="connsiteX4978" fmla="*/ 7337025 w 12192000"/>
            <a:gd name="connsiteY4978" fmla="*/ 2623438 h 6858000"/>
            <a:gd name="connsiteX4979" fmla="*/ 7321265 w 12192000"/>
            <a:gd name="connsiteY4979" fmla="*/ 2610745 h 6858000"/>
            <a:gd name="connsiteX4980" fmla="*/ 7319230 w 12192000"/>
            <a:gd name="connsiteY4980" fmla="*/ 2610632 h 6858000"/>
            <a:gd name="connsiteX4981" fmla="*/ 7388433 w 12192000"/>
            <a:gd name="connsiteY4981" fmla="*/ 2650963 h 6858000"/>
            <a:gd name="connsiteX4982" fmla="*/ 7373633 w 12192000"/>
            <a:gd name="connsiteY4982" fmla="*/ 2660628 h 6858000"/>
            <a:gd name="connsiteX4983" fmla="*/ 7358193 w 12192000"/>
            <a:gd name="connsiteY4983" fmla="*/ 2651024 h 6858000"/>
            <a:gd name="connsiteX4984" fmla="*/ 7356681 w 12192000"/>
            <a:gd name="connsiteY4984" fmla="*/ 2651076 h 6858000"/>
            <a:gd name="connsiteX4985" fmla="*/ 7341008 w 12192000"/>
            <a:gd name="connsiteY4985" fmla="*/ 2664533 h 6858000"/>
            <a:gd name="connsiteX4986" fmla="*/ 7373633 w 12192000"/>
            <a:gd name="connsiteY4986" fmla="*/ 2711063 h 6858000"/>
            <a:gd name="connsiteX4987" fmla="*/ 7406229 w 12192000"/>
            <a:gd name="connsiteY4987" fmla="*/ 2663772 h 6858000"/>
            <a:gd name="connsiteX4988" fmla="*/ 7406229 w 12192000"/>
            <a:gd name="connsiteY4988" fmla="*/ 2663769 h 6858000"/>
            <a:gd name="connsiteX4989" fmla="*/ 7390469 w 12192000"/>
            <a:gd name="connsiteY4989" fmla="*/ 2651076 h 6858000"/>
            <a:gd name="connsiteX4990" fmla="*/ 7388433 w 12192000"/>
            <a:gd name="connsiteY4990" fmla="*/ 2650963 h 6858000"/>
            <a:gd name="connsiteX4991" fmla="*/ 7520736 w 12192000"/>
            <a:gd name="connsiteY4991" fmla="*/ 2668584 h 6858000"/>
            <a:gd name="connsiteX4992" fmla="*/ 7505936 w 12192000"/>
            <a:gd name="connsiteY4992" fmla="*/ 2678249 h 6858000"/>
            <a:gd name="connsiteX4993" fmla="*/ 7490496 w 12192000"/>
            <a:gd name="connsiteY4993" fmla="*/ 2668645 h 6858000"/>
            <a:gd name="connsiteX4994" fmla="*/ 7488984 w 12192000"/>
            <a:gd name="connsiteY4994" fmla="*/ 2668697 h 6858000"/>
            <a:gd name="connsiteX4995" fmla="*/ 7473311 w 12192000"/>
            <a:gd name="connsiteY4995" fmla="*/ 2682155 h 6858000"/>
            <a:gd name="connsiteX4996" fmla="*/ 7505936 w 12192000"/>
            <a:gd name="connsiteY4996" fmla="*/ 2728684 h 6858000"/>
            <a:gd name="connsiteX4997" fmla="*/ 7538532 w 12192000"/>
            <a:gd name="connsiteY4997" fmla="*/ 2681393 h 6858000"/>
            <a:gd name="connsiteX4998" fmla="*/ 7538532 w 12192000"/>
            <a:gd name="connsiteY4998" fmla="*/ 2681390 h 6858000"/>
            <a:gd name="connsiteX4999" fmla="*/ 7522772 w 12192000"/>
            <a:gd name="connsiteY4999" fmla="*/ 2668697 h 6858000"/>
            <a:gd name="connsiteX5000" fmla="*/ 7520736 w 12192000"/>
            <a:gd name="connsiteY5000" fmla="*/ 2668584 h 6858000"/>
            <a:gd name="connsiteX5001" fmla="*/ 7640826 w 12192000"/>
            <a:gd name="connsiteY5001" fmla="*/ 2719033 h 6858000"/>
            <a:gd name="connsiteX5002" fmla="*/ 7626025 w 12192000"/>
            <a:gd name="connsiteY5002" fmla="*/ 2728698 h 6858000"/>
            <a:gd name="connsiteX5003" fmla="*/ 7610585 w 12192000"/>
            <a:gd name="connsiteY5003" fmla="*/ 2719094 h 6858000"/>
            <a:gd name="connsiteX5004" fmla="*/ 7609073 w 12192000"/>
            <a:gd name="connsiteY5004" fmla="*/ 2719146 h 6858000"/>
            <a:gd name="connsiteX5005" fmla="*/ 7593400 w 12192000"/>
            <a:gd name="connsiteY5005" fmla="*/ 2732603 h 6858000"/>
            <a:gd name="connsiteX5006" fmla="*/ 7626025 w 12192000"/>
            <a:gd name="connsiteY5006" fmla="*/ 2779133 h 6858000"/>
            <a:gd name="connsiteX5007" fmla="*/ 7658621 w 12192000"/>
            <a:gd name="connsiteY5007" fmla="*/ 2731842 h 6858000"/>
            <a:gd name="connsiteX5008" fmla="*/ 7658621 w 12192000"/>
            <a:gd name="connsiteY5008" fmla="*/ 2731839 h 6858000"/>
            <a:gd name="connsiteX5009" fmla="*/ 7642861 w 12192000"/>
            <a:gd name="connsiteY5009" fmla="*/ 2719146 h 6858000"/>
            <a:gd name="connsiteX5010" fmla="*/ 7640826 w 12192000"/>
            <a:gd name="connsiteY5010" fmla="*/ 2719033 h 6858000"/>
            <a:gd name="connsiteX5011" fmla="*/ 7711775 w 12192000"/>
            <a:gd name="connsiteY5011" fmla="*/ 2721534 h 6858000"/>
            <a:gd name="connsiteX5012" fmla="*/ 7696974 w 12192000"/>
            <a:gd name="connsiteY5012" fmla="*/ 2731199 h 6858000"/>
            <a:gd name="connsiteX5013" fmla="*/ 7681534 w 12192000"/>
            <a:gd name="connsiteY5013" fmla="*/ 2721595 h 6858000"/>
            <a:gd name="connsiteX5014" fmla="*/ 7680022 w 12192000"/>
            <a:gd name="connsiteY5014" fmla="*/ 2721647 h 6858000"/>
            <a:gd name="connsiteX5015" fmla="*/ 7664349 w 12192000"/>
            <a:gd name="connsiteY5015" fmla="*/ 2735104 h 6858000"/>
            <a:gd name="connsiteX5016" fmla="*/ 7696974 w 12192000"/>
            <a:gd name="connsiteY5016" fmla="*/ 2781634 h 6858000"/>
            <a:gd name="connsiteX5017" fmla="*/ 7729570 w 12192000"/>
            <a:gd name="connsiteY5017" fmla="*/ 2734343 h 6858000"/>
            <a:gd name="connsiteX5018" fmla="*/ 7729570 w 12192000"/>
            <a:gd name="connsiteY5018" fmla="*/ 2734340 h 6858000"/>
            <a:gd name="connsiteX5019" fmla="*/ 7713810 w 12192000"/>
            <a:gd name="connsiteY5019" fmla="*/ 2721647 h 6858000"/>
            <a:gd name="connsiteX5020" fmla="*/ 7711775 w 12192000"/>
            <a:gd name="connsiteY5020" fmla="*/ 2721534 h 6858000"/>
            <a:gd name="connsiteX5021" fmla="*/ 7774582 w 12192000"/>
            <a:gd name="connsiteY5021" fmla="*/ 2734735 h 6858000"/>
            <a:gd name="connsiteX5022" fmla="*/ 7759781 w 12192000"/>
            <a:gd name="connsiteY5022" fmla="*/ 2744400 h 6858000"/>
            <a:gd name="connsiteX5023" fmla="*/ 7744341 w 12192000"/>
            <a:gd name="connsiteY5023" fmla="*/ 2734796 h 6858000"/>
            <a:gd name="connsiteX5024" fmla="*/ 7742829 w 12192000"/>
            <a:gd name="connsiteY5024" fmla="*/ 2734848 h 6858000"/>
            <a:gd name="connsiteX5025" fmla="*/ 7727156 w 12192000"/>
            <a:gd name="connsiteY5025" fmla="*/ 2748306 h 6858000"/>
            <a:gd name="connsiteX5026" fmla="*/ 7759781 w 12192000"/>
            <a:gd name="connsiteY5026" fmla="*/ 2794835 h 6858000"/>
            <a:gd name="connsiteX5027" fmla="*/ 7792377 w 12192000"/>
            <a:gd name="connsiteY5027" fmla="*/ 2747544 h 6858000"/>
            <a:gd name="connsiteX5028" fmla="*/ 7792377 w 12192000"/>
            <a:gd name="connsiteY5028" fmla="*/ 2747541 h 6858000"/>
            <a:gd name="connsiteX5029" fmla="*/ 7776617 w 12192000"/>
            <a:gd name="connsiteY5029" fmla="*/ 2734848 h 6858000"/>
            <a:gd name="connsiteX5030" fmla="*/ 7774582 w 12192000"/>
            <a:gd name="connsiteY5030" fmla="*/ 2734735 h 6858000"/>
            <a:gd name="connsiteX5031" fmla="*/ 7836808 w 12192000"/>
            <a:gd name="connsiteY5031" fmla="*/ 2772245 h 6858000"/>
            <a:gd name="connsiteX5032" fmla="*/ 7822007 w 12192000"/>
            <a:gd name="connsiteY5032" fmla="*/ 2781910 h 6858000"/>
            <a:gd name="connsiteX5033" fmla="*/ 7806567 w 12192000"/>
            <a:gd name="connsiteY5033" fmla="*/ 2772306 h 6858000"/>
            <a:gd name="connsiteX5034" fmla="*/ 7805055 w 12192000"/>
            <a:gd name="connsiteY5034" fmla="*/ 2772358 h 6858000"/>
            <a:gd name="connsiteX5035" fmla="*/ 7789382 w 12192000"/>
            <a:gd name="connsiteY5035" fmla="*/ 2785816 h 6858000"/>
            <a:gd name="connsiteX5036" fmla="*/ 7822007 w 12192000"/>
            <a:gd name="connsiteY5036" fmla="*/ 2832345 h 6858000"/>
            <a:gd name="connsiteX5037" fmla="*/ 7854603 w 12192000"/>
            <a:gd name="connsiteY5037" fmla="*/ 2785054 h 6858000"/>
            <a:gd name="connsiteX5038" fmla="*/ 7854603 w 12192000"/>
            <a:gd name="connsiteY5038" fmla="*/ 2785051 h 6858000"/>
            <a:gd name="connsiteX5039" fmla="*/ 7838843 w 12192000"/>
            <a:gd name="connsiteY5039" fmla="*/ 2772358 h 6858000"/>
            <a:gd name="connsiteX5040" fmla="*/ 7836808 w 12192000"/>
            <a:gd name="connsiteY5040" fmla="*/ 2772245 h 6858000"/>
            <a:gd name="connsiteX5041" fmla="*/ 7905140 w 12192000"/>
            <a:gd name="connsiteY5041" fmla="*/ 2792163 h 6858000"/>
            <a:gd name="connsiteX5042" fmla="*/ 7890339 w 12192000"/>
            <a:gd name="connsiteY5042" fmla="*/ 2801828 h 6858000"/>
            <a:gd name="connsiteX5043" fmla="*/ 7874899 w 12192000"/>
            <a:gd name="connsiteY5043" fmla="*/ 2792224 h 6858000"/>
            <a:gd name="connsiteX5044" fmla="*/ 7873387 w 12192000"/>
            <a:gd name="connsiteY5044" fmla="*/ 2792276 h 6858000"/>
            <a:gd name="connsiteX5045" fmla="*/ 7857714 w 12192000"/>
            <a:gd name="connsiteY5045" fmla="*/ 2805734 h 6858000"/>
            <a:gd name="connsiteX5046" fmla="*/ 7890339 w 12192000"/>
            <a:gd name="connsiteY5046" fmla="*/ 2852263 h 6858000"/>
            <a:gd name="connsiteX5047" fmla="*/ 7922935 w 12192000"/>
            <a:gd name="connsiteY5047" fmla="*/ 2804972 h 6858000"/>
            <a:gd name="connsiteX5048" fmla="*/ 7922935 w 12192000"/>
            <a:gd name="connsiteY5048" fmla="*/ 2804969 h 6858000"/>
            <a:gd name="connsiteX5049" fmla="*/ 7907175 w 12192000"/>
            <a:gd name="connsiteY5049" fmla="*/ 2792276 h 6858000"/>
            <a:gd name="connsiteX5050" fmla="*/ 7905140 w 12192000"/>
            <a:gd name="connsiteY5050" fmla="*/ 2792163 h 6858000"/>
            <a:gd name="connsiteX5051" fmla="*/ 7976671 w 12192000"/>
            <a:gd name="connsiteY5051" fmla="*/ 2795216 h 6858000"/>
            <a:gd name="connsiteX5052" fmla="*/ 7961870 w 12192000"/>
            <a:gd name="connsiteY5052" fmla="*/ 2804881 h 6858000"/>
            <a:gd name="connsiteX5053" fmla="*/ 7946430 w 12192000"/>
            <a:gd name="connsiteY5053" fmla="*/ 2795277 h 6858000"/>
            <a:gd name="connsiteX5054" fmla="*/ 7944918 w 12192000"/>
            <a:gd name="connsiteY5054" fmla="*/ 2795329 h 6858000"/>
            <a:gd name="connsiteX5055" fmla="*/ 7929245 w 12192000"/>
            <a:gd name="connsiteY5055" fmla="*/ 2808786 h 6858000"/>
            <a:gd name="connsiteX5056" fmla="*/ 7961870 w 12192000"/>
            <a:gd name="connsiteY5056" fmla="*/ 2855316 h 6858000"/>
            <a:gd name="connsiteX5057" fmla="*/ 7994466 w 12192000"/>
            <a:gd name="connsiteY5057" fmla="*/ 2808025 h 6858000"/>
            <a:gd name="connsiteX5058" fmla="*/ 7994466 w 12192000"/>
            <a:gd name="connsiteY5058" fmla="*/ 2808022 h 6858000"/>
            <a:gd name="connsiteX5059" fmla="*/ 7978706 w 12192000"/>
            <a:gd name="connsiteY5059" fmla="*/ 2795329 h 6858000"/>
            <a:gd name="connsiteX5060" fmla="*/ 7976671 w 12192000"/>
            <a:gd name="connsiteY5060" fmla="*/ 2795216 h 6858000"/>
            <a:gd name="connsiteX5061" fmla="*/ 8042966 w 12192000"/>
            <a:gd name="connsiteY5061" fmla="*/ 2832900 h 6858000"/>
            <a:gd name="connsiteX5062" fmla="*/ 8028166 w 12192000"/>
            <a:gd name="connsiteY5062" fmla="*/ 2842565 h 6858000"/>
            <a:gd name="connsiteX5063" fmla="*/ 8012726 w 12192000"/>
            <a:gd name="connsiteY5063" fmla="*/ 2832961 h 6858000"/>
            <a:gd name="connsiteX5064" fmla="*/ 8011214 w 12192000"/>
            <a:gd name="connsiteY5064" fmla="*/ 2833013 h 6858000"/>
            <a:gd name="connsiteX5065" fmla="*/ 7995541 w 12192000"/>
            <a:gd name="connsiteY5065" fmla="*/ 2846470 h 6858000"/>
            <a:gd name="connsiteX5066" fmla="*/ 8028166 w 12192000"/>
            <a:gd name="connsiteY5066" fmla="*/ 2893000 h 6858000"/>
            <a:gd name="connsiteX5067" fmla="*/ 8060762 w 12192000"/>
            <a:gd name="connsiteY5067" fmla="*/ 2845709 h 6858000"/>
            <a:gd name="connsiteX5068" fmla="*/ 8060762 w 12192000"/>
            <a:gd name="connsiteY5068" fmla="*/ 2845706 h 6858000"/>
            <a:gd name="connsiteX5069" fmla="*/ 8045002 w 12192000"/>
            <a:gd name="connsiteY5069" fmla="*/ 2833013 h 6858000"/>
            <a:gd name="connsiteX5070" fmla="*/ 8042966 w 12192000"/>
            <a:gd name="connsiteY5070" fmla="*/ 2832900 h 6858000"/>
            <a:gd name="connsiteX5071" fmla="*/ 7560281 w 12192000"/>
            <a:gd name="connsiteY5071" fmla="*/ 2726680 h 6858000"/>
            <a:gd name="connsiteX5072" fmla="*/ 7545481 w 12192000"/>
            <a:gd name="connsiteY5072" fmla="*/ 2736345 h 6858000"/>
            <a:gd name="connsiteX5073" fmla="*/ 7530041 w 12192000"/>
            <a:gd name="connsiteY5073" fmla="*/ 2726741 h 6858000"/>
            <a:gd name="connsiteX5074" fmla="*/ 7528529 w 12192000"/>
            <a:gd name="connsiteY5074" fmla="*/ 2726793 h 6858000"/>
            <a:gd name="connsiteX5075" fmla="*/ 7512856 w 12192000"/>
            <a:gd name="connsiteY5075" fmla="*/ 2740250 h 6858000"/>
            <a:gd name="connsiteX5076" fmla="*/ 7545481 w 12192000"/>
            <a:gd name="connsiteY5076" fmla="*/ 2786780 h 6858000"/>
            <a:gd name="connsiteX5077" fmla="*/ 7578077 w 12192000"/>
            <a:gd name="connsiteY5077" fmla="*/ 2739489 h 6858000"/>
            <a:gd name="connsiteX5078" fmla="*/ 7578077 w 12192000"/>
            <a:gd name="connsiteY5078" fmla="*/ 2739486 h 6858000"/>
            <a:gd name="connsiteX5079" fmla="*/ 7562317 w 12192000"/>
            <a:gd name="connsiteY5079" fmla="*/ 2726793 h 6858000"/>
            <a:gd name="connsiteX5080" fmla="*/ 7560281 w 12192000"/>
            <a:gd name="connsiteY5080" fmla="*/ 2726680 h 6858000"/>
            <a:gd name="connsiteX5081" fmla="*/ 7612620 w 12192000"/>
            <a:gd name="connsiteY5081" fmla="*/ 2781491 h 6858000"/>
            <a:gd name="connsiteX5082" fmla="*/ 7597820 w 12192000"/>
            <a:gd name="connsiteY5082" fmla="*/ 2791156 h 6858000"/>
            <a:gd name="connsiteX5083" fmla="*/ 7582380 w 12192000"/>
            <a:gd name="connsiteY5083" fmla="*/ 2781552 h 6858000"/>
            <a:gd name="connsiteX5084" fmla="*/ 7580868 w 12192000"/>
            <a:gd name="connsiteY5084" fmla="*/ 2781604 h 6858000"/>
            <a:gd name="connsiteX5085" fmla="*/ 7565195 w 12192000"/>
            <a:gd name="connsiteY5085" fmla="*/ 2795061 h 6858000"/>
            <a:gd name="connsiteX5086" fmla="*/ 7597820 w 12192000"/>
            <a:gd name="connsiteY5086" fmla="*/ 2841591 h 6858000"/>
            <a:gd name="connsiteX5087" fmla="*/ 7630416 w 12192000"/>
            <a:gd name="connsiteY5087" fmla="*/ 2794300 h 6858000"/>
            <a:gd name="connsiteX5088" fmla="*/ 7630416 w 12192000"/>
            <a:gd name="connsiteY5088" fmla="*/ 2794297 h 6858000"/>
            <a:gd name="connsiteX5089" fmla="*/ 7614656 w 12192000"/>
            <a:gd name="connsiteY5089" fmla="*/ 2781604 h 6858000"/>
            <a:gd name="connsiteX5090" fmla="*/ 7612620 w 12192000"/>
            <a:gd name="connsiteY5090" fmla="*/ 2781491 h 6858000"/>
            <a:gd name="connsiteX5091" fmla="*/ 7687350 w 12192000"/>
            <a:gd name="connsiteY5091" fmla="*/ 2790825 h 6858000"/>
            <a:gd name="connsiteX5092" fmla="*/ 7672549 w 12192000"/>
            <a:gd name="connsiteY5092" fmla="*/ 2800490 h 6858000"/>
            <a:gd name="connsiteX5093" fmla="*/ 7657109 w 12192000"/>
            <a:gd name="connsiteY5093" fmla="*/ 2790886 h 6858000"/>
            <a:gd name="connsiteX5094" fmla="*/ 7655597 w 12192000"/>
            <a:gd name="connsiteY5094" fmla="*/ 2790938 h 6858000"/>
            <a:gd name="connsiteX5095" fmla="*/ 7639924 w 12192000"/>
            <a:gd name="connsiteY5095" fmla="*/ 2804395 h 6858000"/>
            <a:gd name="connsiteX5096" fmla="*/ 7672549 w 12192000"/>
            <a:gd name="connsiteY5096" fmla="*/ 2850925 h 6858000"/>
            <a:gd name="connsiteX5097" fmla="*/ 7705145 w 12192000"/>
            <a:gd name="connsiteY5097" fmla="*/ 2803634 h 6858000"/>
            <a:gd name="connsiteX5098" fmla="*/ 7705145 w 12192000"/>
            <a:gd name="connsiteY5098" fmla="*/ 2803631 h 6858000"/>
            <a:gd name="connsiteX5099" fmla="*/ 7689385 w 12192000"/>
            <a:gd name="connsiteY5099" fmla="*/ 2790938 h 6858000"/>
            <a:gd name="connsiteX5100" fmla="*/ 7687350 w 12192000"/>
            <a:gd name="connsiteY5100" fmla="*/ 2790825 h 6858000"/>
            <a:gd name="connsiteX5101" fmla="*/ 7762952 w 12192000"/>
            <a:gd name="connsiteY5101" fmla="*/ 2804346 h 6858000"/>
            <a:gd name="connsiteX5102" fmla="*/ 7748151 w 12192000"/>
            <a:gd name="connsiteY5102" fmla="*/ 2814011 h 6858000"/>
            <a:gd name="connsiteX5103" fmla="*/ 7732711 w 12192000"/>
            <a:gd name="connsiteY5103" fmla="*/ 2804407 h 6858000"/>
            <a:gd name="connsiteX5104" fmla="*/ 7731199 w 12192000"/>
            <a:gd name="connsiteY5104" fmla="*/ 2804459 h 6858000"/>
            <a:gd name="connsiteX5105" fmla="*/ 7715526 w 12192000"/>
            <a:gd name="connsiteY5105" fmla="*/ 2817916 h 6858000"/>
            <a:gd name="connsiteX5106" fmla="*/ 7748151 w 12192000"/>
            <a:gd name="connsiteY5106" fmla="*/ 2864446 h 6858000"/>
            <a:gd name="connsiteX5107" fmla="*/ 7780747 w 12192000"/>
            <a:gd name="connsiteY5107" fmla="*/ 2817155 h 6858000"/>
            <a:gd name="connsiteX5108" fmla="*/ 7780747 w 12192000"/>
            <a:gd name="connsiteY5108" fmla="*/ 2817152 h 6858000"/>
            <a:gd name="connsiteX5109" fmla="*/ 7764987 w 12192000"/>
            <a:gd name="connsiteY5109" fmla="*/ 2804459 h 6858000"/>
            <a:gd name="connsiteX5110" fmla="*/ 7762952 w 12192000"/>
            <a:gd name="connsiteY5110" fmla="*/ 2804346 h 6858000"/>
            <a:gd name="connsiteX5111" fmla="*/ 7836226 w 12192000"/>
            <a:gd name="connsiteY5111" fmla="*/ 2847643 h 6858000"/>
            <a:gd name="connsiteX5112" fmla="*/ 7821426 w 12192000"/>
            <a:gd name="connsiteY5112" fmla="*/ 2857308 h 6858000"/>
            <a:gd name="connsiteX5113" fmla="*/ 7805986 w 12192000"/>
            <a:gd name="connsiteY5113" fmla="*/ 2847704 h 6858000"/>
            <a:gd name="connsiteX5114" fmla="*/ 7804474 w 12192000"/>
            <a:gd name="connsiteY5114" fmla="*/ 2847756 h 6858000"/>
            <a:gd name="connsiteX5115" fmla="*/ 7788801 w 12192000"/>
            <a:gd name="connsiteY5115" fmla="*/ 2861213 h 6858000"/>
            <a:gd name="connsiteX5116" fmla="*/ 7821426 w 12192000"/>
            <a:gd name="connsiteY5116" fmla="*/ 2907743 h 6858000"/>
            <a:gd name="connsiteX5117" fmla="*/ 7854022 w 12192000"/>
            <a:gd name="connsiteY5117" fmla="*/ 2860452 h 6858000"/>
            <a:gd name="connsiteX5118" fmla="*/ 7854022 w 12192000"/>
            <a:gd name="connsiteY5118" fmla="*/ 2860449 h 6858000"/>
            <a:gd name="connsiteX5119" fmla="*/ 7838262 w 12192000"/>
            <a:gd name="connsiteY5119" fmla="*/ 2847756 h 6858000"/>
            <a:gd name="connsiteX5120" fmla="*/ 7836226 w 12192000"/>
            <a:gd name="connsiteY5120" fmla="*/ 2847643 h 6858000"/>
            <a:gd name="connsiteX5121" fmla="*/ 7915608 w 12192000"/>
            <a:gd name="connsiteY5121" fmla="*/ 2857151 h 6858000"/>
            <a:gd name="connsiteX5122" fmla="*/ 7900807 w 12192000"/>
            <a:gd name="connsiteY5122" fmla="*/ 2866813 h 6858000"/>
            <a:gd name="connsiteX5123" fmla="*/ 7885367 w 12192000"/>
            <a:gd name="connsiteY5123" fmla="*/ 2857212 h 6858000"/>
            <a:gd name="connsiteX5124" fmla="*/ 7883855 w 12192000"/>
            <a:gd name="connsiteY5124" fmla="*/ 2857264 h 6858000"/>
            <a:gd name="connsiteX5125" fmla="*/ 7868182 w 12192000"/>
            <a:gd name="connsiteY5125" fmla="*/ 2870721 h 6858000"/>
            <a:gd name="connsiteX5126" fmla="*/ 7900807 w 12192000"/>
            <a:gd name="connsiteY5126" fmla="*/ 2917251 h 6858000"/>
            <a:gd name="connsiteX5127" fmla="*/ 7933403 w 12192000"/>
            <a:gd name="connsiteY5127" fmla="*/ 2869960 h 6858000"/>
            <a:gd name="connsiteX5128" fmla="*/ 7933403 w 12192000"/>
            <a:gd name="connsiteY5128" fmla="*/ 2869957 h 6858000"/>
            <a:gd name="connsiteX5129" fmla="*/ 7917643 w 12192000"/>
            <a:gd name="connsiteY5129" fmla="*/ 2857264 h 6858000"/>
            <a:gd name="connsiteX5130" fmla="*/ 7915608 w 12192000"/>
            <a:gd name="connsiteY5130" fmla="*/ 2857151 h 6858000"/>
            <a:gd name="connsiteX5131" fmla="*/ 7986557 w 12192000"/>
            <a:gd name="connsiteY5131" fmla="*/ 2871283 h 6858000"/>
            <a:gd name="connsiteX5132" fmla="*/ 7971756 w 12192000"/>
            <a:gd name="connsiteY5132" fmla="*/ 2880948 h 6858000"/>
            <a:gd name="connsiteX5133" fmla="*/ 7956316 w 12192000"/>
            <a:gd name="connsiteY5133" fmla="*/ 2871344 h 6858000"/>
            <a:gd name="connsiteX5134" fmla="*/ 7954804 w 12192000"/>
            <a:gd name="connsiteY5134" fmla="*/ 2871396 h 6858000"/>
            <a:gd name="connsiteX5135" fmla="*/ 7939131 w 12192000"/>
            <a:gd name="connsiteY5135" fmla="*/ 2884853 h 6858000"/>
            <a:gd name="connsiteX5136" fmla="*/ 7971756 w 12192000"/>
            <a:gd name="connsiteY5136" fmla="*/ 2931383 h 6858000"/>
            <a:gd name="connsiteX5137" fmla="*/ 8004352 w 12192000"/>
            <a:gd name="connsiteY5137" fmla="*/ 2884092 h 6858000"/>
            <a:gd name="connsiteX5138" fmla="*/ 8004352 w 12192000"/>
            <a:gd name="connsiteY5138" fmla="*/ 2884089 h 6858000"/>
            <a:gd name="connsiteX5139" fmla="*/ 7988592 w 12192000"/>
            <a:gd name="connsiteY5139" fmla="*/ 2871396 h 6858000"/>
            <a:gd name="connsiteX5140" fmla="*/ 7986557 w 12192000"/>
            <a:gd name="connsiteY5140" fmla="*/ 2871283 h 6858000"/>
            <a:gd name="connsiteX5141" fmla="*/ 8131072 w 12192000"/>
            <a:gd name="connsiteY5141" fmla="*/ 2894690 h 6858000"/>
            <a:gd name="connsiteX5142" fmla="*/ 8116271 w 12192000"/>
            <a:gd name="connsiteY5142" fmla="*/ 2904355 h 6858000"/>
            <a:gd name="connsiteX5143" fmla="*/ 8100831 w 12192000"/>
            <a:gd name="connsiteY5143" fmla="*/ 2894751 h 6858000"/>
            <a:gd name="connsiteX5144" fmla="*/ 8099319 w 12192000"/>
            <a:gd name="connsiteY5144" fmla="*/ 2894803 h 6858000"/>
            <a:gd name="connsiteX5145" fmla="*/ 8083646 w 12192000"/>
            <a:gd name="connsiteY5145" fmla="*/ 2908260 h 6858000"/>
            <a:gd name="connsiteX5146" fmla="*/ 8116271 w 12192000"/>
            <a:gd name="connsiteY5146" fmla="*/ 2954790 h 6858000"/>
            <a:gd name="connsiteX5147" fmla="*/ 8148867 w 12192000"/>
            <a:gd name="connsiteY5147" fmla="*/ 2907496 h 6858000"/>
            <a:gd name="connsiteX5148" fmla="*/ 8133107 w 12192000"/>
            <a:gd name="connsiteY5148" fmla="*/ 2894803 h 6858000"/>
            <a:gd name="connsiteX5149" fmla="*/ 8131072 w 12192000"/>
            <a:gd name="connsiteY5149" fmla="*/ 2894690 h 6858000"/>
            <a:gd name="connsiteX5150" fmla="*/ 8065938 w 12192000"/>
            <a:gd name="connsiteY5150" fmla="*/ 2900273 h 6858000"/>
            <a:gd name="connsiteX5151" fmla="*/ 8051138 w 12192000"/>
            <a:gd name="connsiteY5151" fmla="*/ 2909938 h 6858000"/>
            <a:gd name="connsiteX5152" fmla="*/ 8035698 w 12192000"/>
            <a:gd name="connsiteY5152" fmla="*/ 2900334 h 6858000"/>
            <a:gd name="connsiteX5153" fmla="*/ 8034186 w 12192000"/>
            <a:gd name="connsiteY5153" fmla="*/ 2900386 h 6858000"/>
            <a:gd name="connsiteX5154" fmla="*/ 8018513 w 12192000"/>
            <a:gd name="connsiteY5154" fmla="*/ 2913844 h 6858000"/>
            <a:gd name="connsiteX5155" fmla="*/ 8051138 w 12192000"/>
            <a:gd name="connsiteY5155" fmla="*/ 2960373 h 6858000"/>
            <a:gd name="connsiteX5156" fmla="*/ 8083734 w 12192000"/>
            <a:gd name="connsiteY5156" fmla="*/ 2913082 h 6858000"/>
            <a:gd name="connsiteX5157" fmla="*/ 8083734 w 12192000"/>
            <a:gd name="connsiteY5157" fmla="*/ 2913079 h 6858000"/>
            <a:gd name="connsiteX5158" fmla="*/ 8067974 w 12192000"/>
            <a:gd name="connsiteY5158" fmla="*/ 2900386 h 6858000"/>
            <a:gd name="connsiteX5159" fmla="*/ 8065938 w 12192000"/>
            <a:gd name="connsiteY5159" fmla="*/ 2900273 h 6858000"/>
            <a:gd name="connsiteX5160" fmla="*/ 7452114 w 12192000"/>
            <a:gd name="connsiteY5160" fmla="*/ 2674545 h 6858000"/>
            <a:gd name="connsiteX5161" fmla="*/ 7437313 w 12192000"/>
            <a:gd name="connsiteY5161" fmla="*/ 2684210 h 6858000"/>
            <a:gd name="connsiteX5162" fmla="*/ 7421873 w 12192000"/>
            <a:gd name="connsiteY5162" fmla="*/ 2674606 h 6858000"/>
            <a:gd name="connsiteX5163" fmla="*/ 7420361 w 12192000"/>
            <a:gd name="connsiteY5163" fmla="*/ 2674658 h 6858000"/>
            <a:gd name="connsiteX5164" fmla="*/ 7404688 w 12192000"/>
            <a:gd name="connsiteY5164" fmla="*/ 2688115 h 6858000"/>
            <a:gd name="connsiteX5165" fmla="*/ 7437313 w 12192000"/>
            <a:gd name="connsiteY5165" fmla="*/ 2734645 h 6858000"/>
            <a:gd name="connsiteX5166" fmla="*/ 7469909 w 12192000"/>
            <a:gd name="connsiteY5166" fmla="*/ 2687354 h 6858000"/>
            <a:gd name="connsiteX5167" fmla="*/ 7469909 w 12192000"/>
            <a:gd name="connsiteY5167" fmla="*/ 2687351 h 6858000"/>
            <a:gd name="connsiteX5168" fmla="*/ 7454149 w 12192000"/>
            <a:gd name="connsiteY5168" fmla="*/ 2674658 h 6858000"/>
            <a:gd name="connsiteX5169" fmla="*/ 7452114 w 12192000"/>
            <a:gd name="connsiteY5169" fmla="*/ 2674545 h 6858000"/>
            <a:gd name="connsiteX5170" fmla="*/ 7137496 w 12192000"/>
            <a:gd name="connsiteY5170" fmla="*/ 2563265 h 6858000"/>
            <a:gd name="connsiteX5171" fmla="*/ 7122695 w 12192000"/>
            <a:gd name="connsiteY5171" fmla="*/ 2572930 h 6858000"/>
            <a:gd name="connsiteX5172" fmla="*/ 7107255 w 12192000"/>
            <a:gd name="connsiteY5172" fmla="*/ 2563326 h 6858000"/>
            <a:gd name="connsiteX5173" fmla="*/ 7105743 w 12192000"/>
            <a:gd name="connsiteY5173" fmla="*/ 2563378 h 6858000"/>
            <a:gd name="connsiteX5174" fmla="*/ 7090070 w 12192000"/>
            <a:gd name="connsiteY5174" fmla="*/ 2576836 h 6858000"/>
            <a:gd name="connsiteX5175" fmla="*/ 7122695 w 12192000"/>
            <a:gd name="connsiteY5175" fmla="*/ 2623365 h 6858000"/>
            <a:gd name="connsiteX5176" fmla="*/ 7155291 w 12192000"/>
            <a:gd name="connsiteY5176" fmla="*/ 2576074 h 6858000"/>
            <a:gd name="connsiteX5177" fmla="*/ 7155291 w 12192000"/>
            <a:gd name="connsiteY5177" fmla="*/ 2576071 h 6858000"/>
            <a:gd name="connsiteX5178" fmla="*/ 7139531 w 12192000"/>
            <a:gd name="connsiteY5178" fmla="*/ 2563378 h 6858000"/>
            <a:gd name="connsiteX5179" fmla="*/ 7137496 w 12192000"/>
            <a:gd name="connsiteY5179" fmla="*/ 2563265 h 6858000"/>
            <a:gd name="connsiteX5180" fmla="*/ 7192451 w 12192000"/>
            <a:gd name="connsiteY5180" fmla="*/ 2599990 h 6858000"/>
            <a:gd name="connsiteX5181" fmla="*/ 7177651 w 12192000"/>
            <a:gd name="connsiteY5181" fmla="*/ 2609655 h 6858000"/>
            <a:gd name="connsiteX5182" fmla="*/ 7162211 w 12192000"/>
            <a:gd name="connsiteY5182" fmla="*/ 2600051 h 6858000"/>
            <a:gd name="connsiteX5183" fmla="*/ 7160699 w 12192000"/>
            <a:gd name="connsiteY5183" fmla="*/ 2600103 h 6858000"/>
            <a:gd name="connsiteX5184" fmla="*/ 7145026 w 12192000"/>
            <a:gd name="connsiteY5184" fmla="*/ 2613560 h 6858000"/>
            <a:gd name="connsiteX5185" fmla="*/ 7177651 w 12192000"/>
            <a:gd name="connsiteY5185" fmla="*/ 2660090 h 6858000"/>
            <a:gd name="connsiteX5186" fmla="*/ 7210247 w 12192000"/>
            <a:gd name="connsiteY5186" fmla="*/ 2612799 h 6858000"/>
            <a:gd name="connsiteX5187" fmla="*/ 7210247 w 12192000"/>
            <a:gd name="connsiteY5187" fmla="*/ 2612796 h 6858000"/>
            <a:gd name="connsiteX5188" fmla="*/ 7194487 w 12192000"/>
            <a:gd name="connsiteY5188" fmla="*/ 2600103 h 6858000"/>
            <a:gd name="connsiteX5189" fmla="*/ 7192451 w 12192000"/>
            <a:gd name="connsiteY5189" fmla="*/ 2599990 h 6858000"/>
            <a:gd name="connsiteX5190" fmla="*/ 7258749 w 12192000"/>
            <a:gd name="connsiteY5190" fmla="*/ 2640815 h 6858000"/>
            <a:gd name="connsiteX5191" fmla="*/ 7243948 w 12192000"/>
            <a:gd name="connsiteY5191" fmla="*/ 2650477 h 6858000"/>
            <a:gd name="connsiteX5192" fmla="*/ 7228508 w 12192000"/>
            <a:gd name="connsiteY5192" fmla="*/ 2640876 h 6858000"/>
            <a:gd name="connsiteX5193" fmla="*/ 7226996 w 12192000"/>
            <a:gd name="connsiteY5193" fmla="*/ 2640928 h 6858000"/>
            <a:gd name="connsiteX5194" fmla="*/ 7211323 w 12192000"/>
            <a:gd name="connsiteY5194" fmla="*/ 2654385 h 6858000"/>
            <a:gd name="connsiteX5195" fmla="*/ 7243948 w 12192000"/>
            <a:gd name="connsiteY5195" fmla="*/ 2700915 h 6858000"/>
            <a:gd name="connsiteX5196" fmla="*/ 7276544 w 12192000"/>
            <a:gd name="connsiteY5196" fmla="*/ 2653624 h 6858000"/>
            <a:gd name="connsiteX5197" fmla="*/ 7276544 w 12192000"/>
            <a:gd name="connsiteY5197" fmla="*/ 2653621 h 6858000"/>
            <a:gd name="connsiteX5198" fmla="*/ 7260784 w 12192000"/>
            <a:gd name="connsiteY5198" fmla="*/ 2640928 h 6858000"/>
            <a:gd name="connsiteX5199" fmla="*/ 7258749 w 12192000"/>
            <a:gd name="connsiteY5199" fmla="*/ 2640815 h 6858000"/>
            <a:gd name="connsiteX5200" fmla="*/ 7327371 w 12192000"/>
            <a:gd name="connsiteY5200" fmla="*/ 2689636 h 6858000"/>
            <a:gd name="connsiteX5201" fmla="*/ 7312571 w 12192000"/>
            <a:gd name="connsiteY5201" fmla="*/ 2699301 h 6858000"/>
            <a:gd name="connsiteX5202" fmla="*/ 7297131 w 12192000"/>
            <a:gd name="connsiteY5202" fmla="*/ 2689697 h 6858000"/>
            <a:gd name="connsiteX5203" fmla="*/ 7295619 w 12192000"/>
            <a:gd name="connsiteY5203" fmla="*/ 2689749 h 6858000"/>
            <a:gd name="connsiteX5204" fmla="*/ 7279946 w 12192000"/>
            <a:gd name="connsiteY5204" fmla="*/ 2703206 h 6858000"/>
            <a:gd name="connsiteX5205" fmla="*/ 7312571 w 12192000"/>
            <a:gd name="connsiteY5205" fmla="*/ 2749736 h 6858000"/>
            <a:gd name="connsiteX5206" fmla="*/ 7345167 w 12192000"/>
            <a:gd name="connsiteY5206" fmla="*/ 2702445 h 6858000"/>
            <a:gd name="connsiteX5207" fmla="*/ 7345167 w 12192000"/>
            <a:gd name="connsiteY5207" fmla="*/ 2702442 h 6858000"/>
            <a:gd name="connsiteX5208" fmla="*/ 7329407 w 12192000"/>
            <a:gd name="connsiteY5208" fmla="*/ 2689749 h 6858000"/>
            <a:gd name="connsiteX5209" fmla="*/ 7327371 w 12192000"/>
            <a:gd name="connsiteY5209" fmla="*/ 2689636 h 6858000"/>
            <a:gd name="connsiteX5210" fmla="*/ 7399193 w 12192000"/>
            <a:gd name="connsiteY5210" fmla="*/ 2727378 h 6858000"/>
            <a:gd name="connsiteX5211" fmla="*/ 7384392 w 12192000"/>
            <a:gd name="connsiteY5211" fmla="*/ 2737043 h 6858000"/>
            <a:gd name="connsiteX5212" fmla="*/ 7368952 w 12192000"/>
            <a:gd name="connsiteY5212" fmla="*/ 2727439 h 6858000"/>
            <a:gd name="connsiteX5213" fmla="*/ 7367440 w 12192000"/>
            <a:gd name="connsiteY5213" fmla="*/ 2727491 h 6858000"/>
            <a:gd name="connsiteX5214" fmla="*/ 7351767 w 12192000"/>
            <a:gd name="connsiteY5214" fmla="*/ 2740948 h 6858000"/>
            <a:gd name="connsiteX5215" fmla="*/ 7384392 w 12192000"/>
            <a:gd name="connsiteY5215" fmla="*/ 2787478 h 6858000"/>
            <a:gd name="connsiteX5216" fmla="*/ 7416988 w 12192000"/>
            <a:gd name="connsiteY5216" fmla="*/ 2740187 h 6858000"/>
            <a:gd name="connsiteX5217" fmla="*/ 7416988 w 12192000"/>
            <a:gd name="connsiteY5217" fmla="*/ 2740184 h 6858000"/>
            <a:gd name="connsiteX5218" fmla="*/ 7401228 w 12192000"/>
            <a:gd name="connsiteY5218" fmla="*/ 2727491 h 6858000"/>
            <a:gd name="connsiteX5219" fmla="*/ 7399193 w 12192000"/>
            <a:gd name="connsiteY5219" fmla="*/ 2727378 h 6858000"/>
            <a:gd name="connsiteX5220" fmla="*/ 7479446 w 12192000"/>
            <a:gd name="connsiteY5220" fmla="*/ 2748430 h 6858000"/>
            <a:gd name="connsiteX5221" fmla="*/ 7464645 w 12192000"/>
            <a:gd name="connsiteY5221" fmla="*/ 2758095 h 6858000"/>
            <a:gd name="connsiteX5222" fmla="*/ 7449205 w 12192000"/>
            <a:gd name="connsiteY5222" fmla="*/ 2748491 h 6858000"/>
            <a:gd name="connsiteX5223" fmla="*/ 7447693 w 12192000"/>
            <a:gd name="connsiteY5223" fmla="*/ 2748543 h 6858000"/>
            <a:gd name="connsiteX5224" fmla="*/ 7432020 w 12192000"/>
            <a:gd name="connsiteY5224" fmla="*/ 2762000 h 6858000"/>
            <a:gd name="connsiteX5225" fmla="*/ 7464645 w 12192000"/>
            <a:gd name="connsiteY5225" fmla="*/ 2808530 h 6858000"/>
            <a:gd name="connsiteX5226" fmla="*/ 7497241 w 12192000"/>
            <a:gd name="connsiteY5226" fmla="*/ 2761239 h 6858000"/>
            <a:gd name="connsiteX5227" fmla="*/ 7497241 w 12192000"/>
            <a:gd name="connsiteY5227" fmla="*/ 2761236 h 6858000"/>
            <a:gd name="connsiteX5228" fmla="*/ 7481481 w 12192000"/>
            <a:gd name="connsiteY5228" fmla="*/ 2748543 h 6858000"/>
            <a:gd name="connsiteX5229" fmla="*/ 7479446 w 12192000"/>
            <a:gd name="connsiteY5229" fmla="*/ 2748430 h 6858000"/>
            <a:gd name="connsiteX5230" fmla="*/ 7541963 w 12192000"/>
            <a:gd name="connsiteY5230" fmla="*/ 2800595 h 6858000"/>
            <a:gd name="connsiteX5231" fmla="*/ 7527162 w 12192000"/>
            <a:gd name="connsiteY5231" fmla="*/ 2810260 h 6858000"/>
            <a:gd name="connsiteX5232" fmla="*/ 7511722 w 12192000"/>
            <a:gd name="connsiteY5232" fmla="*/ 2800656 h 6858000"/>
            <a:gd name="connsiteX5233" fmla="*/ 7510210 w 12192000"/>
            <a:gd name="connsiteY5233" fmla="*/ 2800708 h 6858000"/>
            <a:gd name="connsiteX5234" fmla="*/ 7494537 w 12192000"/>
            <a:gd name="connsiteY5234" fmla="*/ 2814166 h 6858000"/>
            <a:gd name="connsiteX5235" fmla="*/ 7527162 w 12192000"/>
            <a:gd name="connsiteY5235" fmla="*/ 2860695 h 6858000"/>
            <a:gd name="connsiteX5236" fmla="*/ 7559758 w 12192000"/>
            <a:gd name="connsiteY5236" fmla="*/ 2813404 h 6858000"/>
            <a:gd name="connsiteX5237" fmla="*/ 7559758 w 12192000"/>
            <a:gd name="connsiteY5237" fmla="*/ 2813401 h 6858000"/>
            <a:gd name="connsiteX5238" fmla="*/ 7543998 w 12192000"/>
            <a:gd name="connsiteY5238" fmla="*/ 2800708 h 6858000"/>
            <a:gd name="connsiteX5239" fmla="*/ 7541963 w 12192000"/>
            <a:gd name="connsiteY5239" fmla="*/ 2800595 h 6858000"/>
            <a:gd name="connsiteX5240" fmla="*/ 7622507 w 12192000"/>
            <a:gd name="connsiteY5240" fmla="*/ 2848021 h 6858000"/>
            <a:gd name="connsiteX5241" fmla="*/ 7607707 w 12192000"/>
            <a:gd name="connsiteY5241" fmla="*/ 2857686 h 6858000"/>
            <a:gd name="connsiteX5242" fmla="*/ 7592267 w 12192000"/>
            <a:gd name="connsiteY5242" fmla="*/ 2848082 h 6858000"/>
            <a:gd name="connsiteX5243" fmla="*/ 7590755 w 12192000"/>
            <a:gd name="connsiteY5243" fmla="*/ 2848134 h 6858000"/>
            <a:gd name="connsiteX5244" fmla="*/ 7575082 w 12192000"/>
            <a:gd name="connsiteY5244" fmla="*/ 2861591 h 6858000"/>
            <a:gd name="connsiteX5245" fmla="*/ 7607707 w 12192000"/>
            <a:gd name="connsiteY5245" fmla="*/ 2908121 h 6858000"/>
            <a:gd name="connsiteX5246" fmla="*/ 7640303 w 12192000"/>
            <a:gd name="connsiteY5246" fmla="*/ 2860830 h 6858000"/>
            <a:gd name="connsiteX5247" fmla="*/ 7640303 w 12192000"/>
            <a:gd name="connsiteY5247" fmla="*/ 2860827 h 6858000"/>
            <a:gd name="connsiteX5248" fmla="*/ 7624543 w 12192000"/>
            <a:gd name="connsiteY5248" fmla="*/ 2848134 h 6858000"/>
            <a:gd name="connsiteX5249" fmla="*/ 7622507 w 12192000"/>
            <a:gd name="connsiteY5249" fmla="*/ 2848021 h 6858000"/>
            <a:gd name="connsiteX5250" fmla="*/ 7699272 w 12192000"/>
            <a:gd name="connsiteY5250" fmla="*/ 2863025 h 6858000"/>
            <a:gd name="connsiteX5251" fmla="*/ 7684471 w 12192000"/>
            <a:gd name="connsiteY5251" fmla="*/ 2872690 h 6858000"/>
            <a:gd name="connsiteX5252" fmla="*/ 7669031 w 12192000"/>
            <a:gd name="connsiteY5252" fmla="*/ 2863086 h 6858000"/>
            <a:gd name="connsiteX5253" fmla="*/ 7667519 w 12192000"/>
            <a:gd name="connsiteY5253" fmla="*/ 2863138 h 6858000"/>
            <a:gd name="connsiteX5254" fmla="*/ 7651846 w 12192000"/>
            <a:gd name="connsiteY5254" fmla="*/ 2876596 h 6858000"/>
            <a:gd name="connsiteX5255" fmla="*/ 7684471 w 12192000"/>
            <a:gd name="connsiteY5255" fmla="*/ 2923125 h 6858000"/>
            <a:gd name="connsiteX5256" fmla="*/ 7717067 w 12192000"/>
            <a:gd name="connsiteY5256" fmla="*/ 2875834 h 6858000"/>
            <a:gd name="connsiteX5257" fmla="*/ 7717067 w 12192000"/>
            <a:gd name="connsiteY5257" fmla="*/ 2875831 h 6858000"/>
            <a:gd name="connsiteX5258" fmla="*/ 7701307 w 12192000"/>
            <a:gd name="connsiteY5258" fmla="*/ 2863138 h 6858000"/>
            <a:gd name="connsiteX5259" fmla="*/ 7699272 w 12192000"/>
            <a:gd name="connsiteY5259" fmla="*/ 2863025 h 6858000"/>
            <a:gd name="connsiteX5260" fmla="*/ 7764115 w 12192000"/>
            <a:gd name="connsiteY5260" fmla="*/ 2873638 h 6858000"/>
            <a:gd name="connsiteX5261" fmla="*/ 7749314 w 12192000"/>
            <a:gd name="connsiteY5261" fmla="*/ 2883303 h 6858000"/>
            <a:gd name="connsiteX5262" fmla="*/ 7733874 w 12192000"/>
            <a:gd name="connsiteY5262" fmla="*/ 2873699 h 6858000"/>
            <a:gd name="connsiteX5263" fmla="*/ 7732362 w 12192000"/>
            <a:gd name="connsiteY5263" fmla="*/ 2873751 h 6858000"/>
            <a:gd name="connsiteX5264" fmla="*/ 7716689 w 12192000"/>
            <a:gd name="connsiteY5264" fmla="*/ 2887208 h 6858000"/>
            <a:gd name="connsiteX5265" fmla="*/ 7749314 w 12192000"/>
            <a:gd name="connsiteY5265" fmla="*/ 2933738 h 6858000"/>
            <a:gd name="connsiteX5266" fmla="*/ 7781910 w 12192000"/>
            <a:gd name="connsiteY5266" fmla="*/ 2886447 h 6858000"/>
            <a:gd name="connsiteX5267" fmla="*/ 7781910 w 12192000"/>
            <a:gd name="connsiteY5267" fmla="*/ 2886444 h 6858000"/>
            <a:gd name="connsiteX5268" fmla="*/ 7766150 w 12192000"/>
            <a:gd name="connsiteY5268" fmla="*/ 2873751 h 6858000"/>
            <a:gd name="connsiteX5269" fmla="*/ 7764115 w 12192000"/>
            <a:gd name="connsiteY5269" fmla="*/ 2873638 h 6858000"/>
            <a:gd name="connsiteX5270" fmla="*/ 7870829 w 12192000"/>
            <a:gd name="connsiteY5270" fmla="*/ 2914056 h 6858000"/>
            <a:gd name="connsiteX5271" fmla="*/ 7856028 w 12192000"/>
            <a:gd name="connsiteY5271" fmla="*/ 2923721 h 6858000"/>
            <a:gd name="connsiteX5272" fmla="*/ 7840588 w 12192000"/>
            <a:gd name="connsiteY5272" fmla="*/ 2914117 h 6858000"/>
            <a:gd name="connsiteX5273" fmla="*/ 7839076 w 12192000"/>
            <a:gd name="connsiteY5273" fmla="*/ 2914169 h 6858000"/>
            <a:gd name="connsiteX5274" fmla="*/ 7823403 w 12192000"/>
            <a:gd name="connsiteY5274" fmla="*/ 2927626 h 6858000"/>
            <a:gd name="connsiteX5275" fmla="*/ 7856028 w 12192000"/>
            <a:gd name="connsiteY5275" fmla="*/ 2974156 h 6858000"/>
            <a:gd name="connsiteX5276" fmla="*/ 7888624 w 12192000"/>
            <a:gd name="connsiteY5276" fmla="*/ 2926865 h 6858000"/>
            <a:gd name="connsiteX5277" fmla="*/ 7888624 w 12192000"/>
            <a:gd name="connsiteY5277" fmla="*/ 2926862 h 6858000"/>
            <a:gd name="connsiteX5278" fmla="*/ 7872864 w 12192000"/>
            <a:gd name="connsiteY5278" fmla="*/ 2914169 h 6858000"/>
            <a:gd name="connsiteX5279" fmla="*/ 7870829 w 12192000"/>
            <a:gd name="connsiteY5279" fmla="*/ 2914056 h 6858000"/>
            <a:gd name="connsiteX5280" fmla="*/ 7942649 w 12192000"/>
            <a:gd name="connsiteY5280" fmla="*/ 2928245 h 6858000"/>
            <a:gd name="connsiteX5281" fmla="*/ 7927849 w 12192000"/>
            <a:gd name="connsiteY5281" fmla="*/ 2937910 h 6858000"/>
            <a:gd name="connsiteX5282" fmla="*/ 7912409 w 12192000"/>
            <a:gd name="connsiteY5282" fmla="*/ 2928306 h 6858000"/>
            <a:gd name="connsiteX5283" fmla="*/ 7910897 w 12192000"/>
            <a:gd name="connsiteY5283" fmla="*/ 2928358 h 6858000"/>
            <a:gd name="connsiteX5284" fmla="*/ 7895224 w 12192000"/>
            <a:gd name="connsiteY5284" fmla="*/ 2941815 h 6858000"/>
            <a:gd name="connsiteX5285" fmla="*/ 7927849 w 12192000"/>
            <a:gd name="connsiteY5285" fmla="*/ 2988345 h 6858000"/>
            <a:gd name="connsiteX5286" fmla="*/ 7960445 w 12192000"/>
            <a:gd name="connsiteY5286" fmla="*/ 2941054 h 6858000"/>
            <a:gd name="connsiteX5287" fmla="*/ 7960445 w 12192000"/>
            <a:gd name="connsiteY5287" fmla="*/ 2941051 h 6858000"/>
            <a:gd name="connsiteX5288" fmla="*/ 7944685 w 12192000"/>
            <a:gd name="connsiteY5288" fmla="*/ 2928358 h 6858000"/>
            <a:gd name="connsiteX5289" fmla="*/ 7942649 w 12192000"/>
            <a:gd name="connsiteY5289" fmla="*/ 2928245 h 6858000"/>
            <a:gd name="connsiteX5290" fmla="*/ 8010400 w 12192000"/>
            <a:gd name="connsiteY5290" fmla="*/ 2941476 h 6858000"/>
            <a:gd name="connsiteX5291" fmla="*/ 7995599 w 12192000"/>
            <a:gd name="connsiteY5291" fmla="*/ 2951141 h 6858000"/>
            <a:gd name="connsiteX5292" fmla="*/ 7980159 w 12192000"/>
            <a:gd name="connsiteY5292" fmla="*/ 2941537 h 6858000"/>
            <a:gd name="connsiteX5293" fmla="*/ 7978647 w 12192000"/>
            <a:gd name="connsiteY5293" fmla="*/ 2941589 h 6858000"/>
            <a:gd name="connsiteX5294" fmla="*/ 7962974 w 12192000"/>
            <a:gd name="connsiteY5294" fmla="*/ 2955046 h 6858000"/>
            <a:gd name="connsiteX5295" fmla="*/ 7995599 w 12192000"/>
            <a:gd name="connsiteY5295" fmla="*/ 3001576 h 6858000"/>
            <a:gd name="connsiteX5296" fmla="*/ 8028195 w 12192000"/>
            <a:gd name="connsiteY5296" fmla="*/ 2954285 h 6858000"/>
            <a:gd name="connsiteX5297" fmla="*/ 8028195 w 12192000"/>
            <a:gd name="connsiteY5297" fmla="*/ 2954282 h 6858000"/>
            <a:gd name="connsiteX5298" fmla="*/ 8012435 w 12192000"/>
            <a:gd name="connsiteY5298" fmla="*/ 2941589 h 6858000"/>
            <a:gd name="connsiteX5299" fmla="*/ 8010400 w 12192000"/>
            <a:gd name="connsiteY5299" fmla="*/ 2941476 h 6858000"/>
            <a:gd name="connsiteX5300" fmla="*/ 8074952 w 12192000"/>
            <a:gd name="connsiteY5300" fmla="*/ 2978229 h 6858000"/>
            <a:gd name="connsiteX5301" fmla="*/ 8060152 w 12192000"/>
            <a:gd name="connsiteY5301" fmla="*/ 2987894 h 6858000"/>
            <a:gd name="connsiteX5302" fmla="*/ 8044712 w 12192000"/>
            <a:gd name="connsiteY5302" fmla="*/ 2978290 h 6858000"/>
            <a:gd name="connsiteX5303" fmla="*/ 8043200 w 12192000"/>
            <a:gd name="connsiteY5303" fmla="*/ 2978342 h 6858000"/>
            <a:gd name="connsiteX5304" fmla="*/ 8027527 w 12192000"/>
            <a:gd name="connsiteY5304" fmla="*/ 2991799 h 6858000"/>
            <a:gd name="connsiteX5305" fmla="*/ 8060152 w 12192000"/>
            <a:gd name="connsiteY5305" fmla="*/ 3038329 h 6858000"/>
            <a:gd name="connsiteX5306" fmla="*/ 8092748 w 12192000"/>
            <a:gd name="connsiteY5306" fmla="*/ 2991038 h 6858000"/>
            <a:gd name="connsiteX5307" fmla="*/ 8092748 w 12192000"/>
            <a:gd name="connsiteY5307" fmla="*/ 2991035 h 6858000"/>
            <a:gd name="connsiteX5308" fmla="*/ 8076988 w 12192000"/>
            <a:gd name="connsiteY5308" fmla="*/ 2978342 h 6858000"/>
            <a:gd name="connsiteX5309" fmla="*/ 8074952 w 12192000"/>
            <a:gd name="connsiteY5309" fmla="*/ 2978229 h 6858000"/>
            <a:gd name="connsiteX5310" fmla="*/ 8440746 w 12192000"/>
            <a:gd name="connsiteY5310" fmla="*/ 3023096 h 6858000"/>
            <a:gd name="connsiteX5311" fmla="*/ 8425946 w 12192000"/>
            <a:gd name="connsiteY5311" fmla="*/ 3032758 h 6858000"/>
            <a:gd name="connsiteX5312" fmla="*/ 8410506 w 12192000"/>
            <a:gd name="connsiteY5312" fmla="*/ 3023157 h 6858000"/>
            <a:gd name="connsiteX5313" fmla="*/ 8408994 w 12192000"/>
            <a:gd name="connsiteY5313" fmla="*/ 3023209 h 6858000"/>
            <a:gd name="connsiteX5314" fmla="*/ 8393321 w 12192000"/>
            <a:gd name="connsiteY5314" fmla="*/ 3036666 h 6858000"/>
            <a:gd name="connsiteX5315" fmla="*/ 8425946 w 12192000"/>
            <a:gd name="connsiteY5315" fmla="*/ 3083196 h 6858000"/>
            <a:gd name="connsiteX5316" fmla="*/ 8458542 w 12192000"/>
            <a:gd name="connsiteY5316" fmla="*/ 3035905 h 6858000"/>
            <a:gd name="connsiteX5317" fmla="*/ 8458542 w 12192000"/>
            <a:gd name="connsiteY5317" fmla="*/ 3035902 h 6858000"/>
            <a:gd name="connsiteX5318" fmla="*/ 8442782 w 12192000"/>
            <a:gd name="connsiteY5318" fmla="*/ 3023209 h 6858000"/>
            <a:gd name="connsiteX5319" fmla="*/ 8440746 w 12192000"/>
            <a:gd name="connsiteY5319" fmla="*/ 3023096 h 6858000"/>
            <a:gd name="connsiteX5320" fmla="*/ 6669057 w 12192000"/>
            <a:gd name="connsiteY5320" fmla="*/ 2543434 h 6858000"/>
            <a:gd name="connsiteX5321" fmla="*/ 6654257 w 12192000"/>
            <a:gd name="connsiteY5321" fmla="*/ 2553099 h 6858000"/>
            <a:gd name="connsiteX5322" fmla="*/ 6638817 w 12192000"/>
            <a:gd name="connsiteY5322" fmla="*/ 2543495 h 6858000"/>
            <a:gd name="connsiteX5323" fmla="*/ 6637305 w 12192000"/>
            <a:gd name="connsiteY5323" fmla="*/ 2543547 h 6858000"/>
            <a:gd name="connsiteX5324" fmla="*/ 6621632 w 12192000"/>
            <a:gd name="connsiteY5324" fmla="*/ 2557004 h 6858000"/>
            <a:gd name="connsiteX5325" fmla="*/ 6654257 w 12192000"/>
            <a:gd name="connsiteY5325" fmla="*/ 2603534 h 6858000"/>
            <a:gd name="connsiteX5326" fmla="*/ 6686853 w 12192000"/>
            <a:gd name="connsiteY5326" fmla="*/ 2556243 h 6858000"/>
            <a:gd name="connsiteX5327" fmla="*/ 6686853 w 12192000"/>
            <a:gd name="connsiteY5327" fmla="*/ 2556240 h 6858000"/>
            <a:gd name="connsiteX5328" fmla="*/ 6671093 w 12192000"/>
            <a:gd name="connsiteY5328" fmla="*/ 2543547 h 6858000"/>
            <a:gd name="connsiteX5329" fmla="*/ 6669057 w 12192000"/>
            <a:gd name="connsiteY5329" fmla="*/ 2543434 h 6858000"/>
            <a:gd name="connsiteX5330" fmla="*/ 6739426 w 12192000"/>
            <a:gd name="connsiteY5330" fmla="*/ 2551373 h 6858000"/>
            <a:gd name="connsiteX5331" fmla="*/ 6724625 w 12192000"/>
            <a:gd name="connsiteY5331" fmla="*/ 2561038 h 6858000"/>
            <a:gd name="connsiteX5332" fmla="*/ 6709185 w 12192000"/>
            <a:gd name="connsiteY5332" fmla="*/ 2551434 h 6858000"/>
            <a:gd name="connsiteX5333" fmla="*/ 6707673 w 12192000"/>
            <a:gd name="connsiteY5333" fmla="*/ 2551486 h 6858000"/>
            <a:gd name="connsiteX5334" fmla="*/ 6692000 w 12192000"/>
            <a:gd name="connsiteY5334" fmla="*/ 2564943 h 6858000"/>
            <a:gd name="connsiteX5335" fmla="*/ 6724625 w 12192000"/>
            <a:gd name="connsiteY5335" fmla="*/ 2611473 h 6858000"/>
            <a:gd name="connsiteX5336" fmla="*/ 6757221 w 12192000"/>
            <a:gd name="connsiteY5336" fmla="*/ 2564182 h 6858000"/>
            <a:gd name="connsiteX5337" fmla="*/ 6757221 w 12192000"/>
            <a:gd name="connsiteY5337" fmla="*/ 2564179 h 6858000"/>
            <a:gd name="connsiteX5338" fmla="*/ 6741461 w 12192000"/>
            <a:gd name="connsiteY5338" fmla="*/ 2551486 h 6858000"/>
            <a:gd name="connsiteX5339" fmla="*/ 6739426 w 12192000"/>
            <a:gd name="connsiteY5339" fmla="*/ 2551373 h 6858000"/>
            <a:gd name="connsiteX5340" fmla="*/ 6796707 w 12192000"/>
            <a:gd name="connsiteY5340" fmla="*/ 2600862 h 6858000"/>
            <a:gd name="connsiteX5341" fmla="*/ 6781907 w 12192000"/>
            <a:gd name="connsiteY5341" fmla="*/ 2610527 h 6858000"/>
            <a:gd name="connsiteX5342" fmla="*/ 6766467 w 12192000"/>
            <a:gd name="connsiteY5342" fmla="*/ 2600923 h 6858000"/>
            <a:gd name="connsiteX5343" fmla="*/ 6764955 w 12192000"/>
            <a:gd name="connsiteY5343" fmla="*/ 2600975 h 6858000"/>
            <a:gd name="connsiteX5344" fmla="*/ 6749282 w 12192000"/>
            <a:gd name="connsiteY5344" fmla="*/ 2614432 h 6858000"/>
            <a:gd name="connsiteX5345" fmla="*/ 6781907 w 12192000"/>
            <a:gd name="connsiteY5345" fmla="*/ 2660962 h 6858000"/>
            <a:gd name="connsiteX5346" fmla="*/ 6814503 w 12192000"/>
            <a:gd name="connsiteY5346" fmla="*/ 2613671 h 6858000"/>
            <a:gd name="connsiteX5347" fmla="*/ 6814503 w 12192000"/>
            <a:gd name="connsiteY5347" fmla="*/ 2613668 h 6858000"/>
            <a:gd name="connsiteX5348" fmla="*/ 6798743 w 12192000"/>
            <a:gd name="connsiteY5348" fmla="*/ 2600975 h 6858000"/>
            <a:gd name="connsiteX5349" fmla="*/ 6796707 w 12192000"/>
            <a:gd name="connsiteY5349" fmla="*/ 2600862 h 6858000"/>
            <a:gd name="connsiteX5350" fmla="*/ 6876670 w 12192000"/>
            <a:gd name="connsiteY5350" fmla="*/ 2609382 h 6858000"/>
            <a:gd name="connsiteX5351" fmla="*/ 6861870 w 12192000"/>
            <a:gd name="connsiteY5351" fmla="*/ 2619044 h 6858000"/>
            <a:gd name="connsiteX5352" fmla="*/ 6846430 w 12192000"/>
            <a:gd name="connsiteY5352" fmla="*/ 2609443 h 6858000"/>
            <a:gd name="connsiteX5353" fmla="*/ 6844918 w 12192000"/>
            <a:gd name="connsiteY5353" fmla="*/ 2609492 h 6858000"/>
            <a:gd name="connsiteX5354" fmla="*/ 6829245 w 12192000"/>
            <a:gd name="connsiteY5354" fmla="*/ 2622952 h 6858000"/>
            <a:gd name="connsiteX5355" fmla="*/ 6861870 w 12192000"/>
            <a:gd name="connsiteY5355" fmla="*/ 2669482 h 6858000"/>
            <a:gd name="connsiteX5356" fmla="*/ 6894466 w 12192000"/>
            <a:gd name="connsiteY5356" fmla="*/ 2622191 h 6858000"/>
            <a:gd name="connsiteX5357" fmla="*/ 6894466 w 12192000"/>
            <a:gd name="connsiteY5357" fmla="*/ 2622188 h 6858000"/>
            <a:gd name="connsiteX5358" fmla="*/ 6878706 w 12192000"/>
            <a:gd name="connsiteY5358" fmla="*/ 2609492 h 6858000"/>
            <a:gd name="connsiteX5359" fmla="*/ 6876670 w 12192000"/>
            <a:gd name="connsiteY5359" fmla="*/ 2609382 h 6858000"/>
            <a:gd name="connsiteX5360" fmla="*/ 7065384 w 12192000"/>
            <a:gd name="connsiteY5360" fmla="*/ 2609411 h 6858000"/>
            <a:gd name="connsiteX5361" fmla="*/ 7050583 w 12192000"/>
            <a:gd name="connsiteY5361" fmla="*/ 2619076 h 6858000"/>
            <a:gd name="connsiteX5362" fmla="*/ 7035143 w 12192000"/>
            <a:gd name="connsiteY5362" fmla="*/ 2609472 h 6858000"/>
            <a:gd name="connsiteX5363" fmla="*/ 7033631 w 12192000"/>
            <a:gd name="connsiteY5363" fmla="*/ 2609524 h 6858000"/>
            <a:gd name="connsiteX5364" fmla="*/ 7017958 w 12192000"/>
            <a:gd name="connsiteY5364" fmla="*/ 2622982 h 6858000"/>
            <a:gd name="connsiteX5365" fmla="*/ 7050583 w 12192000"/>
            <a:gd name="connsiteY5365" fmla="*/ 2669511 h 6858000"/>
            <a:gd name="connsiteX5366" fmla="*/ 7083179 w 12192000"/>
            <a:gd name="connsiteY5366" fmla="*/ 2622220 h 6858000"/>
            <a:gd name="connsiteX5367" fmla="*/ 7083179 w 12192000"/>
            <a:gd name="connsiteY5367" fmla="*/ 2622217 h 6858000"/>
            <a:gd name="connsiteX5368" fmla="*/ 7067419 w 12192000"/>
            <a:gd name="connsiteY5368" fmla="*/ 2609524 h 6858000"/>
            <a:gd name="connsiteX5369" fmla="*/ 7065384 w 12192000"/>
            <a:gd name="connsiteY5369" fmla="*/ 2609411 h 6858000"/>
            <a:gd name="connsiteX5370" fmla="*/ 7125865 w 12192000"/>
            <a:gd name="connsiteY5370" fmla="*/ 2643810 h 6858000"/>
            <a:gd name="connsiteX5371" fmla="*/ 7111064 w 12192000"/>
            <a:gd name="connsiteY5371" fmla="*/ 2653475 h 6858000"/>
            <a:gd name="connsiteX5372" fmla="*/ 7095624 w 12192000"/>
            <a:gd name="connsiteY5372" fmla="*/ 2643871 h 6858000"/>
            <a:gd name="connsiteX5373" fmla="*/ 7094112 w 12192000"/>
            <a:gd name="connsiteY5373" fmla="*/ 2643923 h 6858000"/>
            <a:gd name="connsiteX5374" fmla="*/ 7078439 w 12192000"/>
            <a:gd name="connsiteY5374" fmla="*/ 2657380 h 6858000"/>
            <a:gd name="connsiteX5375" fmla="*/ 7111064 w 12192000"/>
            <a:gd name="connsiteY5375" fmla="*/ 2703910 h 6858000"/>
            <a:gd name="connsiteX5376" fmla="*/ 7143660 w 12192000"/>
            <a:gd name="connsiteY5376" fmla="*/ 2656616 h 6858000"/>
            <a:gd name="connsiteX5377" fmla="*/ 7127900 w 12192000"/>
            <a:gd name="connsiteY5377" fmla="*/ 2643923 h 6858000"/>
            <a:gd name="connsiteX5378" fmla="*/ 7125865 w 12192000"/>
            <a:gd name="connsiteY5378" fmla="*/ 2643810 h 6858000"/>
            <a:gd name="connsiteX5379" fmla="*/ 7194488 w 12192000"/>
            <a:gd name="connsiteY5379" fmla="*/ 2674952 h 6858000"/>
            <a:gd name="connsiteX5380" fmla="*/ 7179687 w 12192000"/>
            <a:gd name="connsiteY5380" fmla="*/ 2684617 h 6858000"/>
            <a:gd name="connsiteX5381" fmla="*/ 7164247 w 12192000"/>
            <a:gd name="connsiteY5381" fmla="*/ 2675013 h 6858000"/>
            <a:gd name="connsiteX5382" fmla="*/ 7162735 w 12192000"/>
            <a:gd name="connsiteY5382" fmla="*/ 2675065 h 6858000"/>
            <a:gd name="connsiteX5383" fmla="*/ 7147062 w 12192000"/>
            <a:gd name="connsiteY5383" fmla="*/ 2688522 h 6858000"/>
            <a:gd name="connsiteX5384" fmla="*/ 7179687 w 12192000"/>
            <a:gd name="connsiteY5384" fmla="*/ 2735052 h 6858000"/>
            <a:gd name="connsiteX5385" fmla="*/ 7212283 w 12192000"/>
            <a:gd name="connsiteY5385" fmla="*/ 2687758 h 6858000"/>
            <a:gd name="connsiteX5386" fmla="*/ 7196523 w 12192000"/>
            <a:gd name="connsiteY5386" fmla="*/ 2675065 h 6858000"/>
            <a:gd name="connsiteX5387" fmla="*/ 7194488 w 12192000"/>
            <a:gd name="connsiteY5387" fmla="*/ 2674952 h 6858000"/>
            <a:gd name="connsiteX5388" fmla="*/ 7263400 w 12192000"/>
            <a:gd name="connsiteY5388" fmla="*/ 2720109 h 6858000"/>
            <a:gd name="connsiteX5389" fmla="*/ 7248600 w 12192000"/>
            <a:gd name="connsiteY5389" fmla="*/ 2729774 h 6858000"/>
            <a:gd name="connsiteX5390" fmla="*/ 7233160 w 12192000"/>
            <a:gd name="connsiteY5390" fmla="*/ 2720170 h 6858000"/>
            <a:gd name="connsiteX5391" fmla="*/ 7231648 w 12192000"/>
            <a:gd name="connsiteY5391" fmla="*/ 2720222 h 6858000"/>
            <a:gd name="connsiteX5392" fmla="*/ 7215975 w 12192000"/>
            <a:gd name="connsiteY5392" fmla="*/ 2733679 h 6858000"/>
            <a:gd name="connsiteX5393" fmla="*/ 7248600 w 12192000"/>
            <a:gd name="connsiteY5393" fmla="*/ 2780209 h 6858000"/>
            <a:gd name="connsiteX5394" fmla="*/ 7281196 w 12192000"/>
            <a:gd name="connsiteY5394" fmla="*/ 2732918 h 6858000"/>
            <a:gd name="connsiteX5395" fmla="*/ 7281196 w 12192000"/>
            <a:gd name="connsiteY5395" fmla="*/ 2732915 h 6858000"/>
            <a:gd name="connsiteX5396" fmla="*/ 7265436 w 12192000"/>
            <a:gd name="connsiteY5396" fmla="*/ 2720222 h 6858000"/>
            <a:gd name="connsiteX5397" fmla="*/ 7263400 w 12192000"/>
            <a:gd name="connsiteY5397" fmla="*/ 2720109 h 6858000"/>
            <a:gd name="connsiteX5398" fmla="*/ 7327661 w 12192000"/>
            <a:gd name="connsiteY5398" fmla="*/ 2764830 h 6858000"/>
            <a:gd name="connsiteX5399" fmla="*/ 7312861 w 12192000"/>
            <a:gd name="connsiteY5399" fmla="*/ 2774495 h 6858000"/>
            <a:gd name="connsiteX5400" fmla="*/ 7297421 w 12192000"/>
            <a:gd name="connsiteY5400" fmla="*/ 2764891 h 6858000"/>
            <a:gd name="connsiteX5401" fmla="*/ 7295909 w 12192000"/>
            <a:gd name="connsiteY5401" fmla="*/ 2764943 h 6858000"/>
            <a:gd name="connsiteX5402" fmla="*/ 7280236 w 12192000"/>
            <a:gd name="connsiteY5402" fmla="*/ 2778400 h 6858000"/>
            <a:gd name="connsiteX5403" fmla="*/ 7312861 w 12192000"/>
            <a:gd name="connsiteY5403" fmla="*/ 2824930 h 6858000"/>
            <a:gd name="connsiteX5404" fmla="*/ 7345457 w 12192000"/>
            <a:gd name="connsiteY5404" fmla="*/ 2777639 h 6858000"/>
            <a:gd name="connsiteX5405" fmla="*/ 7345457 w 12192000"/>
            <a:gd name="connsiteY5405" fmla="*/ 2777636 h 6858000"/>
            <a:gd name="connsiteX5406" fmla="*/ 7329697 w 12192000"/>
            <a:gd name="connsiteY5406" fmla="*/ 2764943 h 6858000"/>
            <a:gd name="connsiteX5407" fmla="*/ 7327661 w 12192000"/>
            <a:gd name="connsiteY5407" fmla="*/ 2764830 h 6858000"/>
            <a:gd name="connsiteX5408" fmla="*/ 7405880 w 12192000"/>
            <a:gd name="connsiteY5408" fmla="*/ 2797920 h 6858000"/>
            <a:gd name="connsiteX5409" fmla="*/ 7391080 w 12192000"/>
            <a:gd name="connsiteY5409" fmla="*/ 2807585 h 6858000"/>
            <a:gd name="connsiteX5410" fmla="*/ 7375640 w 12192000"/>
            <a:gd name="connsiteY5410" fmla="*/ 2797981 h 6858000"/>
            <a:gd name="connsiteX5411" fmla="*/ 7374128 w 12192000"/>
            <a:gd name="connsiteY5411" fmla="*/ 2798033 h 6858000"/>
            <a:gd name="connsiteX5412" fmla="*/ 7358455 w 12192000"/>
            <a:gd name="connsiteY5412" fmla="*/ 2811490 h 6858000"/>
            <a:gd name="connsiteX5413" fmla="*/ 7391080 w 12192000"/>
            <a:gd name="connsiteY5413" fmla="*/ 2858020 h 6858000"/>
            <a:gd name="connsiteX5414" fmla="*/ 7423676 w 12192000"/>
            <a:gd name="connsiteY5414" fmla="*/ 2810729 h 6858000"/>
            <a:gd name="connsiteX5415" fmla="*/ 7423676 w 12192000"/>
            <a:gd name="connsiteY5415" fmla="*/ 2810726 h 6858000"/>
            <a:gd name="connsiteX5416" fmla="*/ 7407916 w 12192000"/>
            <a:gd name="connsiteY5416" fmla="*/ 2798033 h 6858000"/>
            <a:gd name="connsiteX5417" fmla="*/ 7405880 w 12192000"/>
            <a:gd name="connsiteY5417" fmla="*/ 2797920 h 6858000"/>
            <a:gd name="connsiteX5418" fmla="*/ 7468979 w 12192000"/>
            <a:gd name="connsiteY5418" fmla="*/ 2831708 h 6858000"/>
            <a:gd name="connsiteX5419" fmla="*/ 7454178 w 12192000"/>
            <a:gd name="connsiteY5419" fmla="*/ 2841373 h 6858000"/>
            <a:gd name="connsiteX5420" fmla="*/ 7438738 w 12192000"/>
            <a:gd name="connsiteY5420" fmla="*/ 2831769 h 6858000"/>
            <a:gd name="connsiteX5421" fmla="*/ 7437226 w 12192000"/>
            <a:gd name="connsiteY5421" fmla="*/ 2831821 h 6858000"/>
            <a:gd name="connsiteX5422" fmla="*/ 7421553 w 12192000"/>
            <a:gd name="connsiteY5422" fmla="*/ 2845278 h 6858000"/>
            <a:gd name="connsiteX5423" fmla="*/ 7454178 w 12192000"/>
            <a:gd name="connsiteY5423" fmla="*/ 2891808 h 6858000"/>
            <a:gd name="connsiteX5424" fmla="*/ 7486774 w 12192000"/>
            <a:gd name="connsiteY5424" fmla="*/ 2844517 h 6858000"/>
            <a:gd name="connsiteX5425" fmla="*/ 7486774 w 12192000"/>
            <a:gd name="connsiteY5425" fmla="*/ 2844514 h 6858000"/>
            <a:gd name="connsiteX5426" fmla="*/ 7471014 w 12192000"/>
            <a:gd name="connsiteY5426" fmla="*/ 2831821 h 6858000"/>
            <a:gd name="connsiteX5427" fmla="*/ 7468979 w 12192000"/>
            <a:gd name="connsiteY5427" fmla="*/ 2831708 h 6858000"/>
            <a:gd name="connsiteX5428" fmla="*/ 7535565 w 12192000"/>
            <a:gd name="connsiteY5428" fmla="*/ 2871980 h 6858000"/>
            <a:gd name="connsiteX5429" fmla="*/ 7520765 w 12192000"/>
            <a:gd name="connsiteY5429" fmla="*/ 2881645 h 6858000"/>
            <a:gd name="connsiteX5430" fmla="*/ 7505325 w 12192000"/>
            <a:gd name="connsiteY5430" fmla="*/ 2872041 h 6858000"/>
            <a:gd name="connsiteX5431" fmla="*/ 7503813 w 12192000"/>
            <a:gd name="connsiteY5431" fmla="*/ 2872093 h 6858000"/>
            <a:gd name="connsiteX5432" fmla="*/ 7488140 w 12192000"/>
            <a:gd name="connsiteY5432" fmla="*/ 2885550 h 6858000"/>
            <a:gd name="connsiteX5433" fmla="*/ 7520765 w 12192000"/>
            <a:gd name="connsiteY5433" fmla="*/ 2932080 h 6858000"/>
            <a:gd name="connsiteX5434" fmla="*/ 7553361 w 12192000"/>
            <a:gd name="connsiteY5434" fmla="*/ 2884789 h 6858000"/>
            <a:gd name="connsiteX5435" fmla="*/ 7553361 w 12192000"/>
            <a:gd name="connsiteY5435" fmla="*/ 2884786 h 6858000"/>
            <a:gd name="connsiteX5436" fmla="*/ 7537601 w 12192000"/>
            <a:gd name="connsiteY5436" fmla="*/ 2872093 h 6858000"/>
            <a:gd name="connsiteX5437" fmla="*/ 7535565 w 12192000"/>
            <a:gd name="connsiteY5437" fmla="*/ 2871980 h 6858000"/>
            <a:gd name="connsiteX5438" fmla="*/ 7595756 w 12192000"/>
            <a:gd name="connsiteY5438" fmla="*/ 2910566 h 6858000"/>
            <a:gd name="connsiteX5439" fmla="*/ 7580955 w 12192000"/>
            <a:gd name="connsiteY5439" fmla="*/ 2920231 h 6858000"/>
            <a:gd name="connsiteX5440" fmla="*/ 7565515 w 12192000"/>
            <a:gd name="connsiteY5440" fmla="*/ 2910627 h 6858000"/>
            <a:gd name="connsiteX5441" fmla="*/ 7564003 w 12192000"/>
            <a:gd name="connsiteY5441" fmla="*/ 2910679 h 6858000"/>
            <a:gd name="connsiteX5442" fmla="*/ 7548330 w 12192000"/>
            <a:gd name="connsiteY5442" fmla="*/ 2924136 h 6858000"/>
            <a:gd name="connsiteX5443" fmla="*/ 7580955 w 12192000"/>
            <a:gd name="connsiteY5443" fmla="*/ 2970666 h 6858000"/>
            <a:gd name="connsiteX5444" fmla="*/ 7613551 w 12192000"/>
            <a:gd name="connsiteY5444" fmla="*/ 2923375 h 6858000"/>
            <a:gd name="connsiteX5445" fmla="*/ 7613551 w 12192000"/>
            <a:gd name="connsiteY5445" fmla="*/ 2923372 h 6858000"/>
            <a:gd name="connsiteX5446" fmla="*/ 7597791 w 12192000"/>
            <a:gd name="connsiteY5446" fmla="*/ 2910679 h 6858000"/>
            <a:gd name="connsiteX5447" fmla="*/ 7595756 w 12192000"/>
            <a:gd name="connsiteY5447" fmla="*/ 2910566 h 6858000"/>
            <a:gd name="connsiteX5448" fmla="*/ 7669031 w 12192000"/>
            <a:gd name="connsiteY5448" fmla="*/ 2925047 h 6858000"/>
            <a:gd name="connsiteX5449" fmla="*/ 7654231 w 12192000"/>
            <a:gd name="connsiteY5449" fmla="*/ 2934709 h 6858000"/>
            <a:gd name="connsiteX5450" fmla="*/ 7638791 w 12192000"/>
            <a:gd name="connsiteY5450" fmla="*/ 2925108 h 6858000"/>
            <a:gd name="connsiteX5451" fmla="*/ 7637279 w 12192000"/>
            <a:gd name="connsiteY5451" fmla="*/ 2925160 h 6858000"/>
            <a:gd name="connsiteX5452" fmla="*/ 7621606 w 12192000"/>
            <a:gd name="connsiteY5452" fmla="*/ 2938617 h 6858000"/>
            <a:gd name="connsiteX5453" fmla="*/ 7654231 w 12192000"/>
            <a:gd name="connsiteY5453" fmla="*/ 2985147 h 6858000"/>
            <a:gd name="connsiteX5454" fmla="*/ 7686827 w 12192000"/>
            <a:gd name="connsiteY5454" fmla="*/ 2937856 h 6858000"/>
            <a:gd name="connsiteX5455" fmla="*/ 7686827 w 12192000"/>
            <a:gd name="connsiteY5455" fmla="*/ 2937853 h 6858000"/>
            <a:gd name="connsiteX5456" fmla="*/ 7671067 w 12192000"/>
            <a:gd name="connsiteY5456" fmla="*/ 2925160 h 6858000"/>
            <a:gd name="connsiteX5457" fmla="*/ 7669031 w 12192000"/>
            <a:gd name="connsiteY5457" fmla="*/ 2925047 h 6858000"/>
            <a:gd name="connsiteX5458" fmla="*/ 6938024 w 12192000"/>
            <a:gd name="connsiteY5458" fmla="*/ 2630521 h 6858000"/>
            <a:gd name="connsiteX5459" fmla="*/ 6923224 w 12192000"/>
            <a:gd name="connsiteY5459" fmla="*/ 2640186 h 6858000"/>
            <a:gd name="connsiteX5460" fmla="*/ 6907784 w 12192000"/>
            <a:gd name="connsiteY5460" fmla="*/ 2630582 h 6858000"/>
            <a:gd name="connsiteX5461" fmla="*/ 6906272 w 12192000"/>
            <a:gd name="connsiteY5461" fmla="*/ 2630634 h 6858000"/>
            <a:gd name="connsiteX5462" fmla="*/ 6890599 w 12192000"/>
            <a:gd name="connsiteY5462" fmla="*/ 2644091 h 6858000"/>
            <a:gd name="connsiteX5463" fmla="*/ 6923224 w 12192000"/>
            <a:gd name="connsiteY5463" fmla="*/ 2690621 h 6858000"/>
            <a:gd name="connsiteX5464" fmla="*/ 6955820 w 12192000"/>
            <a:gd name="connsiteY5464" fmla="*/ 2643330 h 6858000"/>
            <a:gd name="connsiteX5465" fmla="*/ 6955820 w 12192000"/>
            <a:gd name="connsiteY5465" fmla="*/ 2643327 h 6858000"/>
            <a:gd name="connsiteX5466" fmla="*/ 6940060 w 12192000"/>
            <a:gd name="connsiteY5466" fmla="*/ 2630634 h 6858000"/>
            <a:gd name="connsiteX5467" fmla="*/ 6938024 w 12192000"/>
            <a:gd name="connsiteY5467" fmla="*/ 2630521 h 6858000"/>
            <a:gd name="connsiteX5468" fmla="*/ 7004321 w 12192000"/>
            <a:gd name="connsiteY5468" fmla="*/ 2640553 h 6858000"/>
            <a:gd name="connsiteX5469" fmla="*/ 6989520 w 12192000"/>
            <a:gd name="connsiteY5469" fmla="*/ 2650218 h 6858000"/>
            <a:gd name="connsiteX5470" fmla="*/ 6974080 w 12192000"/>
            <a:gd name="connsiteY5470" fmla="*/ 2640614 h 6858000"/>
            <a:gd name="connsiteX5471" fmla="*/ 6972568 w 12192000"/>
            <a:gd name="connsiteY5471" fmla="*/ 2640666 h 6858000"/>
            <a:gd name="connsiteX5472" fmla="*/ 6956895 w 12192000"/>
            <a:gd name="connsiteY5472" fmla="*/ 2654123 h 6858000"/>
            <a:gd name="connsiteX5473" fmla="*/ 6989520 w 12192000"/>
            <a:gd name="connsiteY5473" fmla="*/ 2700653 h 6858000"/>
            <a:gd name="connsiteX5474" fmla="*/ 7022116 w 12192000"/>
            <a:gd name="connsiteY5474" fmla="*/ 2653362 h 6858000"/>
            <a:gd name="connsiteX5475" fmla="*/ 7022116 w 12192000"/>
            <a:gd name="connsiteY5475" fmla="*/ 2653359 h 6858000"/>
            <a:gd name="connsiteX5476" fmla="*/ 7006356 w 12192000"/>
            <a:gd name="connsiteY5476" fmla="*/ 2640666 h 6858000"/>
            <a:gd name="connsiteX5477" fmla="*/ 7004321 w 12192000"/>
            <a:gd name="connsiteY5477" fmla="*/ 2640553 h 6858000"/>
            <a:gd name="connsiteX5478" fmla="*/ 7057824 w 12192000"/>
            <a:gd name="connsiteY5478" fmla="*/ 2693765 h 6858000"/>
            <a:gd name="connsiteX5479" fmla="*/ 7043023 w 12192000"/>
            <a:gd name="connsiteY5479" fmla="*/ 2703430 h 6858000"/>
            <a:gd name="connsiteX5480" fmla="*/ 7027583 w 12192000"/>
            <a:gd name="connsiteY5480" fmla="*/ 2693826 h 6858000"/>
            <a:gd name="connsiteX5481" fmla="*/ 7026071 w 12192000"/>
            <a:gd name="connsiteY5481" fmla="*/ 2693878 h 6858000"/>
            <a:gd name="connsiteX5482" fmla="*/ 7010398 w 12192000"/>
            <a:gd name="connsiteY5482" fmla="*/ 2707335 h 6858000"/>
            <a:gd name="connsiteX5483" fmla="*/ 7043023 w 12192000"/>
            <a:gd name="connsiteY5483" fmla="*/ 2753865 h 6858000"/>
            <a:gd name="connsiteX5484" fmla="*/ 7075619 w 12192000"/>
            <a:gd name="connsiteY5484" fmla="*/ 2706574 h 6858000"/>
            <a:gd name="connsiteX5485" fmla="*/ 7075619 w 12192000"/>
            <a:gd name="connsiteY5485" fmla="*/ 2706571 h 6858000"/>
            <a:gd name="connsiteX5486" fmla="*/ 7059859 w 12192000"/>
            <a:gd name="connsiteY5486" fmla="*/ 2693878 h 6858000"/>
            <a:gd name="connsiteX5487" fmla="*/ 7057824 w 12192000"/>
            <a:gd name="connsiteY5487" fmla="*/ 2693765 h 6858000"/>
            <a:gd name="connsiteX5488" fmla="*/ 7131971 w 12192000"/>
            <a:gd name="connsiteY5488" fmla="*/ 2718423 h 6858000"/>
            <a:gd name="connsiteX5489" fmla="*/ 7117170 w 12192000"/>
            <a:gd name="connsiteY5489" fmla="*/ 2728085 h 6858000"/>
            <a:gd name="connsiteX5490" fmla="*/ 7101730 w 12192000"/>
            <a:gd name="connsiteY5490" fmla="*/ 2718484 h 6858000"/>
            <a:gd name="connsiteX5491" fmla="*/ 7100218 w 12192000"/>
            <a:gd name="connsiteY5491" fmla="*/ 2718536 h 6858000"/>
            <a:gd name="connsiteX5492" fmla="*/ 7084545 w 12192000"/>
            <a:gd name="connsiteY5492" fmla="*/ 2731993 h 6858000"/>
            <a:gd name="connsiteX5493" fmla="*/ 7117170 w 12192000"/>
            <a:gd name="connsiteY5493" fmla="*/ 2778523 h 6858000"/>
            <a:gd name="connsiteX5494" fmla="*/ 7149766 w 12192000"/>
            <a:gd name="connsiteY5494" fmla="*/ 2731232 h 6858000"/>
            <a:gd name="connsiteX5495" fmla="*/ 7149766 w 12192000"/>
            <a:gd name="connsiteY5495" fmla="*/ 2731229 h 6858000"/>
            <a:gd name="connsiteX5496" fmla="*/ 7134006 w 12192000"/>
            <a:gd name="connsiteY5496" fmla="*/ 2718536 h 6858000"/>
            <a:gd name="connsiteX5497" fmla="*/ 7131971 w 12192000"/>
            <a:gd name="connsiteY5497" fmla="*/ 2718423 h 6858000"/>
            <a:gd name="connsiteX5498" fmla="*/ 7200012 w 12192000"/>
            <a:gd name="connsiteY5498" fmla="*/ 2747413 h 6858000"/>
            <a:gd name="connsiteX5499" fmla="*/ 7185211 w 12192000"/>
            <a:gd name="connsiteY5499" fmla="*/ 2757078 h 6858000"/>
            <a:gd name="connsiteX5500" fmla="*/ 7169771 w 12192000"/>
            <a:gd name="connsiteY5500" fmla="*/ 2747474 h 6858000"/>
            <a:gd name="connsiteX5501" fmla="*/ 7168259 w 12192000"/>
            <a:gd name="connsiteY5501" fmla="*/ 2747526 h 6858000"/>
            <a:gd name="connsiteX5502" fmla="*/ 7152586 w 12192000"/>
            <a:gd name="connsiteY5502" fmla="*/ 2760983 h 6858000"/>
            <a:gd name="connsiteX5503" fmla="*/ 7185211 w 12192000"/>
            <a:gd name="connsiteY5503" fmla="*/ 2807513 h 6858000"/>
            <a:gd name="connsiteX5504" fmla="*/ 7217807 w 12192000"/>
            <a:gd name="connsiteY5504" fmla="*/ 2760219 h 6858000"/>
            <a:gd name="connsiteX5505" fmla="*/ 7202047 w 12192000"/>
            <a:gd name="connsiteY5505" fmla="*/ 2747526 h 6858000"/>
            <a:gd name="connsiteX5506" fmla="*/ 7200012 w 12192000"/>
            <a:gd name="connsiteY5506" fmla="*/ 2747413 h 6858000"/>
            <a:gd name="connsiteX5507" fmla="*/ 7251189 w 12192000"/>
            <a:gd name="connsiteY5507" fmla="*/ 2799665 h 6858000"/>
            <a:gd name="connsiteX5508" fmla="*/ 7236388 w 12192000"/>
            <a:gd name="connsiteY5508" fmla="*/ 2809330 h 6858000"/>
            <a:gd name="connsiteX5509" fmla="*/ 7220948 w 12192000"/>
            <a:gd name="connsiteY5509" fmla="*/ 2799726 h 6858000"/>
            <a:gd name="connsiteX5510" fmla="*/ 7219436 w 12192000"/>
            <a:gd name="connsiteY5510" fmla="*/ 2799778 h 6858000"/>
            <a:gd name="connsiteX5511" fmla="*/ 7203763 w 12192000"/>
            <a:gd name="connsiteY5511" fmla="*/ 2813235 h 6858000"/>
            <a:gd name="connsiteX5512" fmla="*/ 7236388 w 12192000"/>
            <a:gd name="connsiteY5512" fmla="*/ 2859765 h 6858000"/>
            <a:gd name="connsiteX5513" fmla="*/ 7268984 w 12192000"/>
            <a:gd name="connsiteY5513" fmla="*/ 2812474 h 6858000"/>
            <a:gd name="connsiteX5514" fmla="*/ 7268984 w 12192000"/>
            <a:gd name="connsiteY5514" fmla="*/ 2812471 h 6858000"/>
            <a:gd name="connsiteX5515" fmla="*/ 7253224 w 12192000"/>
            <a:gd name="connsiteY5515" fmla="*/ 2799778 h 6858000"/>
            <a:gd name="connsiteX5516" fmla="*/ 7251189 w 12192000"/>
            <a:gd name="connsiteY5516" fmla="*/ 2799665 h 6858000"/>
            <a:gd name="connsiteX5517" fmla="*/ 7336385 w 12192000"/>
            <a:gd name="connsiteY5517" fmla="*/ 2831563 h 6858000"/>
            <a:gd name="connsiteX5518" fmla="*/ 7321585 w 12192000"/>
            <a:gd name="connsiteY5518" fmla="*/ 2841225 h 6858000"/>
            <a:gd name="connsiteX5519" fmla="*/ 7306145 w 12192000"/>
            <a:gd name="connsiteY5519" fmla="*/ 2831624 h 6858000"/>
            <a:gd name="connsiteX5520" fmla="*/ 7304633 w 12192000"/>
            <a:gd name="connsiteY5520" fmla="*/ 2831676 h 6858000"/>
            <a:gd name="connsiteX5521" fmla="*/ 7288960 w 12192000"/>
            <a:gd name="connsiteY5521" fmla="*/ 2845133 h 6858000"/>
            <a:gd name="connsiteX5522" fmla="*/ 7321585 w 12192000"/>
            <a:gd name="connsiteY5522" fmla="*/ 2891663 h 6858000"/>
            <a:gd name="connsiteX5523" fmla="*/ 7354181 w 12192000"/>
            <a:gd name="connsiteY5523" fmla="*/ 2844372 h 6858000"/>
            <a:gd name="connsiteX5524" fmla="*/ 7354181 w 12192000"/>
            <a:gd name="connsiteY5524" fmla="*/ 2844369 h 6858000"/>
            <a:gd name="connsiteX5525" fmla="*/ 7338421 w 12192000"/>
            <a:gd name="connsiteY5525" fmla="*/ 2831676 h 6858000"/>
            <a:gd name="connsiteX5526" fmla="*/ 7336385 w 12192000"/>
            <a:gd name="connsiteY5526" fmla="*/ 2831563 h 6858000"/>
            <a:gd name="connsiteX5527" fmla="*/ 7394539 w 12192000"/>
            <a:gd name="connsiteY5527" fmla="*/ 2877563 h 6858000"/>
            <a:gd name="connsiteX5528" fmla="*/ 7379739 w 12192000"/>
            <a:gd name="connsiteY5528" fmla="*/ 2887228 h 6858000"/>
            <a:gd name="connsiteX5529" fmla="*/ 7364299 w 12192000"/>
            <a:gd name="connsiteY5529" fmla="*/ 2877624 h 6858000"/>
            <a:gd name="connsiteX5530" fmla="*/ 7362787 w 12192000"/>
            <a:gd name="connsiteY5530" fmla="*/ 2877676 h 6858000"/>
            <a:gd name="connsiteX5531" fmla="*/ 7347114 w 12192000"/>
            <a:gd name="connsiteY5531" fmla="*/ 2891134 h 6858000"/>
            <a:gd name="connsiteX5532" fmla="*/ 7379739 w 12192000"/>
            <a:gd name="connsiteY5532" fmla="*/ 2937663 h 6858000"/>
            <a:gd name="connsiteX5533" fmla="*/ 7412335 w 12192000"/>
            <a:gd name="connsiteY5533" fmla="*/ 2890372 h 6858000"/>
            <a:gd name="connsiteX5534" fmla="*/ 7412335 w 12192000"/>
            <a:gd name="connsiteY5534" fmla="*/ 2890369 h 6858000"/>
            <a:gd name="connsiteX5535" fmla="*/ 7396575 w 12192000"/>
            <a:gd name="connsiteY5535" fmla="*/ 2877676 h 6858000"/>
            <a:gd name="connsiteX5536" fmla="*/ 7394539 w 12192000"/>
            <a:gd name="connsiteY5536" fmla="*/ 2877563 h 6858000"/>
            <a:gd name="connsiteX5537" fmla="*/ 7463454 w 12192000"/>
            <a:gd name="connsiteY5537" fmla="*/ 2911816 h 6858000"/>
            <a:gd name="connsiteX5538" fmla="*/ 7448653 w 12192000"/>
            <a:gd name="connsiteY5538" fmla="*/ 2921481 h 6858000"/>
            <a:gd name="connsiteX5539" fmla="*/ 7433213 w 12192000"/>
            <a:gd name="connsiteY5539" fmla="*/ 2911877 h 6858000"/>
            <a:gd name="connsiteX5540" fmla="*/ 7431701 w 12192000"/>
            <a:gd name="connsiteY5540" fmla="*/ 2911929 h 6858000"/>
            <a:gd name="connsiteX5541" fmla="*/ 7416028 w 12192000"/>
            <a:gd name="connsiteY5541" fmla="*/ 2925387 h 6858000"/>
            <a:gd name="connsiteX5542" fmla="*/ 7448653 w 12192000"/>
            <a:gd name="connsiteY5542" fmla="*/ 2971916 h 6858000"/>
            <a:gd name="connsiteX5543" fmla="*/ 7481249 w 12192000"/>
            <a:gd name="connsiteY5543" fmla="*/ 2924622 h 6858000"/>
            <a:gd name="connsiteX5544" fmla="*/ 7465489 w 12192000"/>
            <a:gd name="connsiteY5544" fmla="*/ 2911929 h 6858000"/>
            <a:gd name="connsiteX5545" fmla="*/ 7463454 w 12192000"/>
            <a:gd name="connsiteY5545" fmla="*/ 2911816 h 6858000"/>
            <a:gd name="connsiteX5546" fmla="*/ 7532367 w 12192000"/>
            <a:gd name="connsiteY5546" fmla="*/ 2953455 h 6858000"/>
            <a:gd name="connsiteX5547" fmla="*/ 7517567 w 12192000"/>
            <a:gd name="connsiteY5547" fmla="*/ 2963120 h 6858000"/>
            <a:gd name="connsiteX5548" fmla="*/ 7502127 w 12192000"/>
            <a:gd name="connsiteY5548" fmla="*/ 2953516 h 6858000"/>
            <a:gd name="connsiteX5549" fmla="*/ 7500615 w 12192000"/>
            <a:gd name="connsiteY5549" fmla="*/ 2953568 h 6858000"/>
            <a:gd name="connsiteX5550" fmla="*/ 7484942 w 12192000"/>
            <a:gd name="connsiteY5550" fmla="*/ 2967025 h 6858000"/>
            <a:gd name="connsiteX5551" fmla="*/ 7517567 w 12192000"/>
            <a:gd name="connsiteY5551" fmla="*/ 3013555 h 6858000"/>
            <a:gd name="connsiteX5552" fmla="*/ 7550163 w 12192000"/>
            <a:gd name="connsiteY5552" fmla="*/ 2966264 h 6858000"/>
            <a:gd name="connsiteX5553" fmla="*/ 7550163 w 12192000"/>
            <a:gd name="connsiteY5553" fmla="*/ 2966261 h 6858000"/>
            <a:gd name="connsiteX5554" fmla="*/ 7534403 w 12192000"/>
            <a:gd name="connsiteY5554" fmla="*/ 2953568 h 6858000"/>
            <a:gd name="connsiteX5555" fmla="*/ 7532367 w 12192000"/>
            <a:gd name="connsiteY5555" fmla="*/ 2953455 h 6858000"/>
            <a:gd name="connsiteX5556" fmla="*/ 7605060 w 12192000"/>
            <a:gd name="connsiteY5556" fmla="*/ 2979858 h 6858000"/>
            <a:gd name="connsiteX5557" fmla="*/ 7590260 w 12192000"/>
            <a:gd name="connsiteY5557" fmla="*/ 2989520 h 6858000"/>
            <a:gd name="connsiteX5558" fmla="*/ 7574820 w 12192000"/>
            <a:gd name="connsiteY5558" fmla="*/ 2979919 h 6858000"/>
            <a:gd name="connsiteX5559" fmla="*/ 7573308 w 12192000"/>
            <a:gd name="connsiteY5559" fmla="*/ 2979968 h 6858000"/>
            <a:gd name="connsiteX5560" fmla="*/ 7557635 w 12192000"/>
            <a:gd name="connsiteY5560" fmla="*/ 2993428 h 6858000"/>
            <a:gd name="connsiteX5561" fmla="*/ 7590260 w 12192000"/>
            <a:gd name="connsiteY5561" fmla="*/ 3039958 h 6858000"/>
            <a:gd name="connsiteX5562" fmla="*/ 7622856 w 12192000"/>
            <a:gd name="connsiteY5562" fmla="*/ 2992667 h 6858000"/>
            <a:gd name="connsiteX5563" fmla="*/ 7622856 w 12192000"/>
            <a:gd name="connsiteY5563" fmla="*/ 2992664 h 6858000"/>
            <a:gd name="connsiteX5564" fmla="*/ 7607096 w 12192000"/>
            <a:gd name="connsiteY5564" fmla="*/ 2979968 h 6858000"/>
            <a:gd name="connsiteX5565" fmla="*/ 7605060 w 12192000"/>
            <a:gd name="connsiteY5565" fmla="*/ 2979858 h 6858000"/>
            <a:gd name="connsiteX5566" fmla="*/ 7912118 w 12192000"/>
            <a:gd name="connsiteY5566" fmla="*/ 2985819 h 6858000"/>
            <a:gd name="connsiteX5567" fmla="*/ 7897318 w 12192000"/>
            <a:gd name="connsiteY5567" fmla="*/ 2995484 h 6858000"/>
            <a:gd name="connsiteX5568" fmla="*/ 7881878 w 12192000"/>
            <a:gd name="connsiteY5568" fmla="*/ 2985880 h 6858000"/>
            <a:gd name="connsiteX5569" fmla="*/ 7880366 w 12192000"/>
            <a:gd name="connsiteY5569" fmla="*/ 2985932 h 6858000"/>
            <a:gd name="connsiteX5570" fmla="*/ 7864693 w 12192000"/>
            <a:gd name="connsiteY5570" fmla="*/ 2999389 h 6858000"/>
            <a:gd name="connsiteX5571" fmla="*/ 7897318 w 12192000"/>
            <a:gd name="connsiteY5571" fmla="*/ 3045919 h 6858000"/>
            <a:gd name="connsiteX5572" fmla="*/ 7929914 w 12192000"/>
            <a:gd name="connsiteY5572" fmla="*/ 2998628 h 6858000"/>
            <a:gd name="connsiteX5573" fmla="*/ 7929914 w 12192000"/>
            <a:gd name="connsiteY5573" fmla="*/ 2998625 h 6858000"/>
            <a:gd name="connsiteX5574" fmla="*/ 7914154 w 12192000"/>
            <a:gd name="connsiteY5574" fmla="*/ 2985932 h 6858000"/>
            <a:gd name="connsiteX5575" fmla="*/ 7912118 w 12192000"/>
            <a:gd name="connsiteY5575" fmla="*/ 2985819 h 6858000"/>
            <a:gd name="connsiteX5576" fmla="*/ 7991790 w 12192000"/>
            <a:gd name="connsiteY5576" fmla="*/ 3005766 h 6858000"/>
            <a:gd name="connsiteX5577" fmla="*/ 7976990 w 12192000"/>
            <a:gd name="connsiteY5577" fmla="*/ 3015431 h 6858000"/>
            <a:gd name="connsiteX5578" fmla="*/ 7961550 w 12192000"/>
            <a:gd name="connsiteY5578" fmla="*/ 3005827 h 6858000"/>
            <a:gd name="connsiteX5579" fmla="*/ 7960038 w 12192000"/>
            <a:gd name="connsiteY5579" fmla="*/ 3005879 h 6858000"/>
            <a:gd name="connsiteX5580" fmla="*/ 7944365 w 12192000"/>
            <a:gd name="connsiteY5580" fmla="*/ 3019336 h 6858000"/>
            <a:gd name="connsiteX5581" fmla="*/ 7976990 w 12192000"/>
            <a:gd name="connsiteY5581" fmla="*/ 3065866 h 6858000"/>
            <a:gd name="connsiteX5582" fmla="*/ 8009586 w 12192000"/>
            <a:gd name="connsiteY5582" fmla="*/ 3018575 h 6858000"/>
            <a:gd name="connsiteX5583" fmla="*/ 8009586 w 12192000"/>
            <a:gd name="connsiteY5583" fmla="*/ 3018572 h 6858000"/>
            <a:gd name="connsiteX5584" fmla="*/ 7993826 w 12192000"/>
            <a:gd name="connsiteY5584" fmla="*/ 3005879 h 6858000"/>
            <a:gd name="connsiteX5585" fmla="*/ 7991790 w 12192000"/>
            <a:gd name="connsiteY5585" fmla="*/ 3005766 h 6858000"/>
            <a:gd name="connsiteX5586" fmla="*/ 8117114 w 12192000"/>
            <a:gd name="connsiteY5586" fmla="*/ 3040339 h 6858000"/>
            <a:gd name="connsiteX5587" fmla="*/ 8102314 w 12192000"/>
            <a:gd name="connsiteY5587" fmla="*/ 3050004 h 6858000"/>
            <a:gd name="connsiteX5588" fmla="*/ 8086874 w 12192000"/>
            <a:gd name="connsiteY5588" fmla="*/ 3040400 h 6858000"/>
            <a:gd name="connsiteX5589" fmla="*/ 8085362 w 12192000"/>
            <a:gd name="connsiteY5589" fmla="*/ 3040452 h 6858000"/>
            <a:gd name="connsiteX5590" fmla="*/ 8069689 w 12192000"/>
            <a:gd name="connsiteY5590" fmla="*/ 3053909 h 6858000"/>
            <a:gd name="connsiteX5591" fmla="*/ 8102314 w 12192000"/>
            <a:gd name="connsiteY5591" fmla="*/ 3100439 h 6858000"/>
            <a:gd name="connsiteX5592" fmla="*/ 8134910 w 12192000"/>
            <a:gd name="connsiteY5592" fmla="*/ 3053148 h 6858000"/>
            <a:gd name="connsiteX5593" fmla="*/ 8134910 w 12192000"/>
            <a:gd name="connsiteY5593" fmla="*/ 3053145 h 6858000"/>
            <a:gd name="connsiteX5594" fmla="*/ 8119150 w 12192000"/>
            <a:gd name="connsiteY5594" fmla="*/ 3040452 h 6858000"/>
            <a:gd name="connsiteX5595" fmla="*/ 8117114 w 12192000"/>
            <a:gd name="connsiteY5595" fmla="*/ 3040339 h 6858000"/>
            <a:gd name="connsiteX5596" fmla="*/ 8158114 w 12192000"/>
            <a:gd name="connsiteY5596" fmla="*/ 3092969 h 6858000"/>
            <a:gd name="connsiteX5597" fmla="*/ 8143313 w 12192000"/>
            <a:gd name="connsiteY5597" fmla="*/ 3102634 h 6858000"/>
            <a:gd name="connsiteX5598" fmla="*/ 8127873 w 12192000"/>
            <a:gd name="connsiteY5598" fmla="*/ 3093030 h 6858000"/>
            <a:gd name="connsiteX5599" fmla="*/ 8126361 w 12192000"/>
            <a:gd name="connsiteY5599" fmla="*/ 3093082 h 6858000"/>
            <a:gd name="connsiteX5600" fmla="*/ 8110688 w 12192000"/>
            <a:gd name="connsiteY5600" fmla="*/ 3106540 h 6858000"/>
            <a:gd name="connsiteX5601" fmla="*/ 8143313 w 12192000"/>
            <a:gd name="connsiteY5601" fmla="*/ 3153069 h 6858000"/>
            <a:gd name="connsiteX5602" fmla="*/ 8175909 w 12192000"/>
            <a:gd name="connsiteY5602" fmla="*/ 3105778 h 6858000"/>
            <a:gd name="connsiteX5603" fmla="*/ 8175909 w 12192000"/>
            <a:gd name="connsiteY5603" fmla="*/ 3105775 h 6858000"/>
            <a:gd name="connsiteX5604" fmla="*/ 8160149 w 12192000"/>
            <a:gd name="connsiteY5604" fmla="*/ 3093082 h 6858000"/>
            <a:gd name="connsiteX5605" fmla="*/ 8158114 w 12192000"/>
            <a:gd name="connsiteY5605" fmla="*/ 3092969 h 6858000"/>
            <a:gd name="connsiteX5606" fmla="*/ 8053435 w 12192000"/>
            <a:gd name="connsiteY5606" fmla="*/ 3063426 h 6858000"/>
            <a:gd name="connsiteX5607" fmla="*/ 8038634 w 12192000"/>
            <a:gd name="connsiteY5607" fmla="*/ 3073091 h 6858000"/>
            <a:gd name="connsiteX5608" fmla="*/ 8023194 w 12192000"/>
            <a:gd name="connsiteY5608" fmla="*/ 3063487 h 6858000"/>
            <a:gd name="connsiteX5609" fmla="*/ 8021682 w 12192000"/>
            <a:gd name="connsiteY5609" fmla="*/ 3063539 h 6858000"/>
            <a:gd name="connsiteX5610" fmla="*/ 8006009 w 12192000"/>
            <a:gd name="connsiteY5610" fmla="*/ 3076996 h 6858000"/>
            <a:gd name="connsiteX5611" fmla="*/ 8038634 w 12192000"/>
            <a:gd name="connsiteY5611" fmla="*/ 3123526 h 6858000"/>
            <a:gd name="connsiteX5612" fmla="*/ 8071230 w 12192000"/>
            <a:gd name="connsiteY5612" fmla="*/ 3076235 h 6858000"/>
            <a:gd name="connsiteX5613" fmla="*/ 8071230 w 12192000"/>
            <a:gd name="connsiteY5613" fmla="*/ 3076232 h 6858000"/>
            <a:gd name="connsiteX5614" fmla="*/ 8055470 w 12192000"/>
            <a:gd name="connsiteY5614" fmla="*/ 3063539 h 6858000"/>
            <a:gd name="connsiteX5615" fmla="*/ 8053435 w 12192000"/>
            <a:gd name="connsiteY5615" fmla="*/ 3063426 h 6858000"/>
            <a:gd name="connsiteX5616" fmla="*/ 6603052 w 12192000"/>
            <a:gd name="connsiteY5616" fmla="*/ 2576466 h 6858000"/>
            <a:gd name="connsiteX5617" fmla="*/ 6588251 w 12192000"/>
            <a:gd name="connsiteY5617" fmla="*/ 2586131 h 6858000"/>
            <a:gd name="connsiteX5618" fmla="*/ 6572811 w 12192000"/>
            <a:gd name="connsiteY5618" fmla="*/ 2576527 h 6858000"/>
            <a:gd name="connsiteX5619" fmla="*/ 6571299 w 12192000"/>
            <a:gd name="connsiteY5619" fmla="*/ 2576579 h 6858000"/>
            <a:gd name="connsiteX5620" fmla="*/ 6555626 w 12192000"/>
            <a:gd name="connsiteY5620" fmla="*/ 2590036 h 6858000"/>
            <a:gd name="connsiteX5621" fmla="*/ 6588251 w 12192000"/>
            <a:gd name="connsiteY5621" fmla="*/ 2636566 h 6858000"/>
            <a:gd name="connsiteX5622" fmla="*/ 6620847 w 12192000"/>
            <a:gd name="connsiteY5622" fmla="*/ 2589275 h 6858000"/>
            <a:gd name="connsiteX5623" fmla="*/ 6620847 w 12192000"/>
            <a:gd name="connsiteY5623" fmla="*/ 2589272 h 6858000"/>
            <a:gd name="connsiteX5624" fmla="*/ 6605087 w 12192000"/>
            <a:gd name="connsiteY5624" fmla="*/ 2576579 h 6858000"/>
            <a:gd name="connsiteX5625" fmla="*/ 6603052 w 12192000"/>
            <a:gd name="connsiteY5625" fmla="*/ 2576466 h 6858000"/>
            <a:gd name="connsiteX5626" fmla="*/ 6690285 w 12192000"/>
            <a:gd name="connsiteY5626" fmla="*/ 2610632 h 6858000"/>
            <a:gd name="connsiteX5627" fmla="*/ 6675484 w 12192000"/>
            <a:gd name="connsiteY5627" fmla="*/ 2620297 h 6858000"/>
            <a:gd name="connsiteX5628" fmla="*/ 6660044 w 12192000"/>
            <a:gd name="connsiteY5628" fmla="*/ 2610693 h 6858000"/>
            <a:gd name="connsiteX5629" fmla="*/ 6658532 w 12192000"/>
            <a:gd name="connsiteY5629" fmla="*/ 2610745 h 6858000"/>
            <a:gd name="connsiteX5630" fmla="*/ 6642859 w 12192000"/>
            <a:gd name="connsiteY5630" fmla="*/ 2624202 h 6858000"/>
            <a:gd name="connsiteX5631" fmla="*/ 6675484 w 12192000"/>
            <a:gd name="connsiteY5631" fmla="*/ 2670732 h 6858000"/>
            <a:gd name="connsiteX5632" fmla="*/ 6708080 w 12192000"/>
            <a:gd name="connsiteY5632" fmla="*/ 2623441 h 6858000"/>
            <a:gd name="connsiteX5633" fmla="*/ 6708080 w 12192000"/>
            <a:gd name="connsiteY5633" fmla="*/ 2623438 h 6858000"/>
            <a:gd name="connsiteX5634" fmla="*/ 6692320 w 12192000"/>
            <a:gd name="connsiteY5634" fmla="*/ 2610745 h 6858000"/>
            <a:gd name="connsiteX5635" fmla="*/ 6690285 w 12192000"/>
            <a:gd name="connsiteY5635" fmla="*/ 2610632 h 6858000"/>
            <a:gd name="connsiteX5636" fmla="*/ 6746695 w 12192000"/>
            <a:gd name="connsiteY5636" fmla="*/ 2655383 h 6858000"/>
            <a:gd name="connsiteX5637" fmla="*/ 6731894 w 12192000"/>
            <a:gd name="connsiteY5637" fmla="*/ 2665048 h 6858000"/>
            <a:gd name="connsiteX5638" fmla="*/ 6716454 w 12192000"/>
            <a:gd name="connsiteY5638" fmla="*/ 2655444 h 6858000"/>
            <a:gd name="connsiteX5639" fmla="*/ 6714942 w 12192000"/>
            <a:gd name="connsiteY5639" fmla="*/ 2655496 h 6858000"/>
            <a:gd name="connsiteX5640" fmla="*/ 6699269 w 12192000"/>
            <a:gd name="connsiteY5640" fmla="*/ 2668953 h 6858000"/>
            <a:gd name="connsiteX5641" fmla="*/ 6731894 w 12192000"/>
            <a:gd name="connsiteY5641" fmla="*/ 2715483 h 6858000"/>
            <a:gd name="connsiteX5642" fmla="*/ 6764490 w 12192000"/>
            <a:gd name="connsiteY5642" fmla="*/ 2668192 h 6858000"/>
            <a:gd name="connsiteX5643" fmla="*/ 6764490 w 12192000"/>
            <a:gd name="connsiteY5643" fmla="*/ 2668189 h 6858000"/>
            <a:gd name="connsiteX5644" fmla="*/ 6748730 w 12192000"/>
            <a:gd name="connsiteY5644" fmla="*/ 2655496 h 6858000"/>
            <a:gd name="connsiteX5645" fmla="*/ 6746695 w 12192000"/>
            <a:gd name="connsiteY5645" fmla="*/ 2655383 h 6858000"/>
            <a:gd name="connsiteX5646" fmla="*/ 6828403 w 12192000"/>
            <a:gd name="connsiteY5646" fmla="*/ 2667421 h 6858000"/>
            <a:gd name="connsiteX5647" fmla="*/ 6813602 w 12192000"/>
            <a:gd name="connsiteY5647" fmla="*/ 2677086 h 6858000"/>
            <a:gd name="connsiteX5648" fmla="*/ 6798162 w 12192000"/>
            <a:gd name="connsiteY5648" fmla="*/ 2667482 h 6858000"/>
            <a:gd name="connsiteX5649" fmla="*/ 6796650 w 12192000"/>
            <a:gd name="connsiteY5649" fmla="*/ 2667534 h 6858000"/>
            <a:gd name="connsiteX5650" fmla="*/ 6780977 w 12192000"/>
            <a:gd name="connsiteY5650" fmla="*/ 2680991 h 6858000"/>
            <a:gd name="connsiteX5651" fmla="*/ 6813602 w 12192000"/>
            <a:gd name="connsiteY5651" fmla="*/ 2727521 h 6858000"/>
            <a:gd name="connsiteX5652" fmla="*/ 6846198 w 12192000"/>
            <a:gd name="connsiteY5652" fmla="*/ 2680227 h 6858000"/>
            <a:gd name="connsiteX5653" fmla="*/ 6830438 w 12192000"/>
            <a:gd name="connsiteY5653" fmla="*/ 2667534 h 6858000"/>
            <a:gd name="connsiteX5654" fmla="*/ 6828403 w 12192000"/>
            <a:gd name="connsiteY5654" fmla="*/ 2667421 h 6858000"/>
            <a:gd name="connsiteX5655" fmla="*/ 6900805 w 12192000"/>
            <a:gd name="connsiteY5655" fmla="*/ 2691293 h 6858000"/>
            <a:gd name="connsiteX5656" fmla="*/ 6886004 w 12192000"/>
            <a:gd name="connsiteY5656" fmla="*/ 2700958 h 6858000"/>
            <a:gd name="connsiteX5657" fmla="*/ 6870564 w 12192000"/>
            <a:gd name="connsiteY5657" fmla="*/ 2691354 h 6858000"/>
            <a:gd name="connsiteX5658" fmla="*/ 6869052 w 12192000"/>
            <a:gd name="connsiteY5658" fmla="*/ 2691406 h 6858000"/>
            <a:gd name="connsiteX5659" fmla="*/ 6853379 w 12192000"/>
            <a:gd name="connsiteY5659" fmla="*/ 2704864 h 6858000"/>
            <a:gd name="connsiteX5660" fmla="*/ 6886004 w 12192000"/>
            <a:gd name="connsiteY5660" fmla="*/ 2751393 h 6858000"/>
            <a:gd name="connsiteX5661" fmla="*/ 6918600 w 12192000"/>
            <a:gd name="connsiteY5661" fmla="*/ 2704102 h 6858000"/>
            <a:gd name="connsiteX5662" fmla="*/ 6918600 w 12192000"/>
            <a:gd name="connsiteY5662" fmla="*/ 2704099 h 6858000"/>
            <a:gd name="connsiteX5663" fmla="*/ 6902840 w 12192000"/>
            <a:gd name="connsiteY5663" fmla="*/ 2691406 h 6858000"/>
            <a:gd name="connsiteX5664" fmla="*/ 6900805 w 12192000"/>
            <a:gd name="connsiteY5664" fmla="*/ 2691293 h 6858000"/>
            <a:gd name="connsiteX5665" fmla="*/ 6974080 w 12192000"/>
            <a:gd name="connsiteY5665" fmla="*/ 2707170 h 6858000"/>
            <a:gd name="connsiteX5666" fmla="*/ 6959280 w 12192000"/>
            <a:gd name="connsiteY5666" fmla="*/ 2716835 h 6858000"/>
            <a:gd name="connsiteX5667" fmla="*/ 6943840 w 12192000"/>
            <a:gd name="connsiteY5667" fmla="*/ 2707231 h 6858000"/>
            <a:gd name="connsiteX5668" fmla="*/ 6942328 w 12192000"/>
            <a:gd name="connsiteY5668" fmla="*/ 2707283 h 6858000"/>
            <a:gd name="connsiteX5669" fmla="*/ 6926655 w 12192000"/>
            <a:gd name="connsiteY5669" fmla="*/ 2720740 h 6858000"/>
            <a:gd name="connsiteX5670" fmla="*/ 6959280 w 12192000"/>
            <a:gd name="connsiteY5670" fmla="*/ 2767270 h 6858000"/>
            <a:gd name="connsiteX5671" fmla="*/ 6991876 w 12192000"/>
            <a:gd name="connsiteY5671" fmla="*/ 2719979 h 6858000"/>
            <a:gd name="connsiteX5672" fmla="*/ 6991876 w 12192000"/>
            <a:gd name="connsiteY5672" fmla="*/ 2719976 h 6858000"/>
            <a:gd name="connsiteX5673" fmla="*/ 6976116 w 12192000"/>
            <a:gd name="connsiteY5673" fmla="*/ 2707283 h 6858000"/>
            <a:gd name="connsiteX5674" fmla="*/ 6974080 w 12192000"/>
            <a:gd name="connsiteY5674" fmla="*/ 2707170 h 6858000"/>
            <a:gd name="connsiteX5675" fmla="*/ 7019150 w 12192000"/>
            <a:gd name="connsiteY5675" fmla="*/ 2762620 h 6858000"/>
            <a:gd name="connsiteX5676" fmla="*/ 7004350 w 12192000"/>
            <a:gd name="connsiteY5676" fmla="*/ 2772285 h 6858000"/>
            <a:gd name="connsiteX5677" fmla="*/ 6988910 w 12192000"/>
            <a:gd name="connsiteY5677" fmla="*/ 2762681 h 6858000"/>
            <a:gd name="connsiteX5678" fmla="*/ 6987398 w 12192000"/>
            <a:gd name="connsiteY5678" fmla="*/ 2762733 h 6858000"/>
            <a:gd name="connsiteX5679" fmla="*/ 6971725 w 12192000"/>
            <a:gd name="connsiteY5679" fmla="*/ 2776191 h 6858000"/>
            <a:gd name="connsiteX5680" fmla="*/ 7004350 w 12192000"/>
            <a:gd name="connsiteY5680" fmla="*/ 2822720 h 6858000"/>
            <a:gd name="connsiteX5681" fmla="*/ 7036946 w 12192000"/>
            <a:gd name="connsiteY5681" fmla="*/ 2775429 h 6858000"/>
            <a:gd name="connsiteX5682" fmla="*/ 7036946 w 12192000"/>
            <a:gd name="connsiteY5682" fmla="*/ 2775426 h 6858000"/>
            <a:gd name="connsiteX5683" fmla="*/ 7021186 w 12192000"/>
            <a:gd name="connsiteY5683" fmla="*/ 2762733 h 6858000"/>
            <a:gd name="connsiteX5684" fmla="*/ 7019150 w 12192000"/>
            <a:gd name="connsiteY5684" fmla="*/ 2762620 h 6858000"/>
            <a:gd name="connsiteX5685" fmla="*/ 7091843 w 12192000"/>
            <a:gd name="connsiteY5685" fmla="*/ 2772855 h 6858000"/>
            <a:gd name="connsiteX5686" fmla="*/ 7077043 w 12192000"/>
            <a:gd name="connsiteY5686" fmla="*/ 2782517 h 6858000"/>
            <a:gd name="connsiteX5687" fmla="*/ 7061603 w 12192000"/>
            <a:gd name="connsiteY5687" fmla="*/ 2772916 h 6858000"/>
            <a:gd name="connsiteX5688" fmla="*/ 7060091 w 12192000"/>
            <a:gd name="connsiteY5688" fmla="*/ 2772968 h 6858000"/>
            <a:gd name="connsiteX5689" fmla="*/ 7044418 w 12192000"/>
            <a:gd name="connsiteY5689" fmla="*/ 2786425 h 6858000"/>
            <a:gd name="connsiteX5690" fmla="*/ 7077043 w 12192000"/>
            <a:gd name="connsiteY5690" fmla="*/ 2832955 h 6858000"/>
            <a:gd name="connsiteX5691" fmla="*/ 7109639 w 12192000"/>
            <a:gd name="connsiteY5691" fmla="*/ 2785664 h 6858000"/>
            <a:gd name="connsiteX5692" fmla="*/ 7109639 w 12192000"/>
            <a:gd name="connsiteY5692" fmla="*/ 2785661 h 6858000"/>
            <a:gd name="connsiteX5693" fmla="*/ 7093879 w 12192000"/>
            <a:gd name="connsiteY5693" fmla="*/ 2772968 h 6858000"/>
            <a:gd name="connsiteX5694" fmla="*/ 7091843 w 12192000"/>
            <a:gd name="connsiteY5694" fmla="*/ 2772855 h 6858000"/>
            <a:gd name="connsiteX5695" fmla="*/ 7161629 w 12192000"/>
            <a:gd name="connsiteY5695" fmla="*/ 2802195 h 6858000"/>
            <a:gd name="connsiteX5696" fmla="*/ 7146829 w 12192000"/>
            <a:gd name="connsiteY5696" fmla="*/ 2811860 h 6858000"/>
            <a:gd name="connsiteX5697" fmla="*/ 7131389 w 12192000"/>
            <a:gd name="connsiteY5697" fmla="*/ 2802256 h 6858000"/>
            <a:gd name="connsiteX5698" fmla="*/ 7129877 w 12192000"/>
            <a:gd name="connsiteY5698" fmla="*/ 2802308 h 6858000"/>
            <a:gd name="connsiteX5699" fmla="*/ 7114204 w 12192000"/>
            <a:gd name="connsiteY5699" fmla="*/ 2815765 h 6858000"/>
            <a:gd name="connsiteX5700" fmla="*/ 7146829 w 12192000"/>
            <a:gd name="connsiteY5700" fmla="*/ 2862295 h 6858000"/>
            <a:gd name="connsiteX5701" fmla="*/ 7179425 w 12192000"/>
            <a:gd name="connsiteY5701" fmla="*/ 2815001 h 6858000"/>
            <a:gd name="connsiteX5702" fmla="*/ 7163665 w 12192000"/>
            <a:gd name="connsiteY5702" fmla="*/ 2802308 h 6858000"/>
            <a:gd name="connsiteX5703" fmla="*/ 7161629 w 12192000"/>
            <a:gd name="connsiteY5703" fmla="*/ 2802195 h 6858000"/>
            <a:gd name="connsiteX5704" fmla="*/ 6118622 w 12192000"/>
            <a:gd name="connsiteY5704" fmla="*/ 2404183 h 6858000"/>
            <a:gd name="connsiteX5705" fmla="*/ 6103821 w 12192000"/>
            <a:gd name="connsiteY5705" fmla="*/ 2413848 h 6858000"/>
            <a:gd name="connsiteX5706" fmla="*/ 6088381 w 12192000"/>
            <a:gd name="connsiteY5706" fmla="*/ 2404244 h 6858000"/>
            <a:gd name="connsiteX5707" fmla="*/ 6086869 w 12192000"/>
            <a:gd name="connsiteY5707" fmla="*/ 2404296 h 6858000"/>
            <a:gd name="connsiteX5708" fmla="*/ 6071196 w 12192000"/>
            <a:gd name="connsiteY5708" fmla="*/ 2417753 h 6858000"/>
            <a:gd name="connsiteX5709" fmla="*/ 6103821 w 12192000"/>
            <a:gd name="connsiteY5709" fmla="*/ 2464283 h 6858000"/>
            <a:gd name="connsiteX5710" fmla="*/ 6136417 w 12192000"/>
            <a:gd name="connsiteY5710" fmla="*/ 2416992 h 6858000"/>
            <a:gd name="connsiteX5711" fmla="*/ 6136417 w 12192000"/>
            <a:gd name="connsiteY5711" fmla="*/ 2416989 h 6858000"/>
            <a:gd name="connsiteX5712" fmla="*/ 6120657 w 12192000"/>
            <a:gd name="connsiteY5712" fmla="*/ 2404296 h 6858000"/>
            <a:gd name="connsiteX5713" fmla="*/ 6118622 w 12192000"/>
            <a:gd name="connsiteY5713" fmla="*/ 2404183 h 6858000"/>
            <a:gd name="connsiteX5714" fmla="*/ 4649255 w 12192000"/>
            <a:gd name="connsiteY5714" fmla="*/ 2260511 h 6858000"/>
            <a:gd name="connsiteX5715" fmla="*/ 4634442 w 12192000"/>
            <a:gd name="connsiteY5715" fmla="*/ 2270176 h 6858000"/>
            <a:gd name="connsiteX5716" fmla="*/ 4619002 w 12192000"/>
            <a:gd name="connsiteY5716" fmla="*/ 2260572 h 6858000"/>
            <a:gd name="connsiteX5717" fmla="*/ 4617505 w 12192000"/>
            <a:gd name="connsiteY5717" fmla="*/ 2260624 h 6858000"/>
            <a:gd name="connsiteX5718" fmla="*/ 4601838 w 12192000"/>
            <a:gd name="connsiteY5718" fmla="*/ 2274081 h 6858000"/>
            <a:gd name="connsiteX5719" fmla="*/ 4634442 w 12192000"/>
            <a:gd name="connsiteY5719" fmla="*/ 2320611 h 6858000"/>
            <a:gd name="connsiteX5720" fmla="*/ 4667047 w 12192000"/>
            <a:gd name="connsiteY5720" fmla="*/ 2273320 h 6858000"/>
            <a:gd name="connsiteX5721" fmla="*/ 4667047 w 12192000"/>
            <a:gd name="connsiteY5721" fmla="*/ 2273317 h 6858000"/>
            <a:gd name="connsiteX5722" fmla="*/ 4651296 w 12192000"/>
            <a:gd name="connsiteY5722" fmla="*/ 2260624 h 6858000"/>
            <a:gd name="connsiteX5723" fmla="*/ 4649255 w 12192000"/>
            <a:gd name="connsiteY5723" fmla="*/ 2260511 h 6858000"/>
            <a:gd name="connsiteX5724" fmla="*/ 3692171 w 12192000"/>
            <a:gd name="connsiteY5724" fmla="*/ 2051357 h 6858000"/>
            <a:gd name="connsiteX5725" fmla="*/ 3677359 w 12192000"/>
            <a:gd name="connsiteY5725" fmla="*/ 2061022 h 6858000"/>
            <a:gd name="connsiteX5726" fmla="*/ 3661918 w 12192000"/>
            <a:gd name="connsiteY5726" fmla="*/ 2051418 h 6858000"/>
            <a:gd name="connsiteX5727" fmla="*/ 3660421 w 12192000"/>
            <a:gd name="connsiteY5727" fmla="*/ 2051470 h 6858000"/>
            <a:gd name="connsiteX5728" fmla="*/ 3644754 w 12192000"/>
            <a:gd name="connsiteY5728" fmla="*/ 2064927 h 6858000"/>
            <a:gd name="connsiteX5729" fmla="*/ 3677359 w 12192000"/>
            <a:gd name="connsiteY5729" fmla="*/ 2111457 h 6858000"/>
            <a:gd name="connsiteX5730" fmla="*/ 3709963 w 12192000"/>
            <a:gd name="connsiteY5730" fmla="*/ 2064166 h 6858000"/>
            <a:gd name="connsiteX5731" fmla="*/ 3709963 w 12192000"/>
            <a:gd name="connsiteY5731" fmla="*/ 2064163 h 6858000"/>
            <a:gd name="connsiteX5732" fmla="*/ 3694212 w 12192000"/>
            <a:gd name="connsiteY5732" fmla="*/ 2051470 h 6858000"/>
            <a:gd name="connsiteX5733" fmla="*/ 3692171 w 12192000"/>
            <a:gd name="connsiteY5733" fmla="*/ 2051357 h 6858000"/>
            <a:gd name="connsiteX5734" fmla="*/ 3752477 w 12192000"/>
            <a:gd name="connsiteY5734" fmla="*/ 2110093 h 6858000"/>
            <a:gd name="connsiteX5735" fmla="*/ 3737665 w 12192000"/>
            <a:gd name="connsiteY5735" fmla="*/ 2119758 h 6858000"/>
            <a:gd name="connsiteX5736" fmla="*/ 3722224 w 12192000"/>
            <a:gd name="connsiteY5736" fmla="*/ 2110154 h 6858000"/>
            <a:gd name="connsiteX5737" fmla="*/ 3720727 w 12192000"/>
            <a:gd name="connsiteY5737" fmla="*/ 2110206 h 6858000"/>
            <a:gd name="connsiteX5738" fmla="*/ 3705060 w 12192000"/>
            <a:gd name="connsiteY5738" fmla="*/ 2123663 h 6858000"/>
            <a:gd name="connsiteX5739" fmla="*/ 3737665 w 12192000"/>
            <a:gd name="connsiteY5739" fmla="*/ 2170193 h 6858000"/>
            <a:gd name="connsiteX5740" fmla="*/ 3770269 w 12192000"/>
            <a:gd name="connsiteY5740" fmla="*/ 2122902 h 6858000"/>
            <a:gd name="connsiteX5741" fmla="*/ 3770269 w 12192000"/>
            <a:gd name="connsiteY5741" fmla="*/ 2122899 h 6858000"/>
            <a:gd name="connsiteX5742" fmla="*/ 3754518 w 12192000"/>
            <a:gd name="connsiteY5742" fmla="*/ 2110206 h 6858000"/>
            <a:gd name="connsiteX5743" fmla="*/ 3752477 w 12192000"/>
            <a:gd name="connsiteY5743" fmla="*/ 2110093 h 6858000"/>
            <a:gd name="connsiteX5744" fmla="*/ 3814267 w 12192000"/>
            <a:gd name="connsiteY5744" fmla="*/ 2137455 h 6858000"/>
            <a:gd name="connsiteX5745" fmla="*/ 3808862 w 12192000"/>
            <a:gd name="connsiteY5745" fmla="*/ 2140982 h 6858000"/>
            <a:gd name="connsiteX5746" fmla="*/ 3803990 w 12192000"/>
            <a:gd name="connsiteY5746" fmla="*/ 2137952 h 6858000"/>
            <a:gd name="connsiteX5747" fmla="*/ 3802493 w 12192000"/>
            <a:gd name="connsiteY5747" fmla="*/ 2138004 h 6858000"/>
            <a:gd name="connsiteX5748" fmla="*/ 3795062 w 12192000"/>
            <a:gd name="connsiteY5748" fmla="*/ 2144387 h 6858000"/>
            <a:gd name="connsiteX5749" fmla="*/ 3784014 w 12192000"/>
            <a:gd name="connsiteY5749" fmla="*/ 2137516 h 6858000"/>
            <a:gd name="connsiteX5750" fmla="*/ 3782517 w 12192000"/>
            <a:gd name="connsiteY5750" fmla="*/ 2137568 h 6858000"/>
            <a:gd name="connsiteX5751" fmla="*/ 3766850 w 12192000"/>
            <a:gd name="connsiteY5751" fmla="*/ 2151025 h 6858000"/>
            <a:gd name="connsiteX5752" fmla="*/ 3799455 w 12192000"/>
            <a:gd name="connsiteY5752" fmla="*/ 2197555 h 6858000"/>
            <a:gd name="connsiteX5753" fmla="*/ 3809199 w 12192000"/>
            <a:gd name="connsiteY5753" fmla="*/ 2188428 h 6858000"/>
            <a:gd name="connsiteX5754" fmla="*/ 3819431 w 12192000"/>
            <a:gd name="connsiteY5754" fmla="*/ 2197991 h 6858000"/>
            <a:gd name="connsiteX5755" fmla="*/ 3852035 w 12192000"/>
            <a:gd name="connsiteY5755" fmla="*/ 2150700 h 6858000"/>
            <a:gd name="connsiteX5756" fmla="*/ 3852035 w 12192000"/>
            <a:gd name="connsiteY5756" fmla="*/ 2150697 h 6858000"/>
            <a:gd name="connsiteX5757" fmla="*/ 3836284 w 12192000"/>
            <a:gd name="connsiteY5757" fmla="*/ 2138004 h 6858000"/>
            <a:gd name="connsiteX5758" fmla="*/ 3834243 w 12192000"/>
            <a:gd name="connsiteY5758" fmla="*/ 2137891 h 6858000"/>
            <a:gd name="connsiteX5759" fmla="*/ 3824554 w 12192000"/>
            <a:gd name="connsiteY5759" fmla="*/ 2144213 h 6858000"/>
            <a:gd name="connsiteX5760" fmla="*/ 3816308 w 12192000"/>
            <a:gd name="connsiteY5760" fmla="*/ 2137568 h 6858000"/>
            <a:gd name="connsiteX5761" fmla="*/ 3814267 w 12192000"/>
            <a:gd name="connsiteY5761" fmla="*/ 2137455 h 6858000"/>
            <a:gd name="connsiteX5762" fmla="*/ 4311026 w 12192000"/>
            <a:gd name="connsiteY5762" fmla="*/ 2172174 h 6858000"/>
            <a:gd name="connsiteX5763" fmla="*/ 4296213 w 12192000"/>
            <a:gd name="connsiteY5763" fmla="*/ 2181839 h 6858000"/>
            <a:gd name="connsiteX5764" fmla="*/ 4280773 w 12192000"/>
            <a:gd name="connsiteY5764" fmla="*/ 2172235 h 6858000"/>
            <a:gd name="connsiteX5765" fmla="*/ 4279276 w 12192000"/>
            <a:gd name="connsiteY5765" fmla="*/ 2172287 h 6858000"/>
            <a:gd name="connsiteX5766" fmla="*/ 4263609 w 12192000"/>
            <a:gd name="connsiteY5766" fmla="*/ 2185744 h 6858000"/>
            <a:gd name="connsiteX5767" fmla="*/ 4296213 w 12192000"/>
            <a:gd name="connsiteY5767" fmla="*/ 2232274 h 6858000"/>
            <a:gd name="connsiteX5768" fmla="*/ 4328818 w 12192000"/>
            <a:gd name="connsiteY5768" fmla="*/ 2184983 h 6858000"/>
            <a:gd name="connsiteX5769" fmla="*/ 4328818 w 12192000"/>
            <a:gd name="connsiteY5769" fmla="*/ 2184980 h 6858000"/>
            <a:gd name="connsiteX5770" fmla="*/ 4313067 w 12192000"/>
            <a:gd name="connsiteY5770" fmla="*/ 2172287 h 6858000"/>
            <a:gd name="connsiteX5771" fmla="*/ 4311026 w 12192000"/>
            <a:gd name="connsiteY5771" fmla="*/ 2172174 h 6858000"/>
            <a:gd name="connsiteX5772" fmla="*/ 4388110 w 12192000"/>
            <a:gd name="connsiteY5772" fmla="*/ 2176361 h 6858000"/>
            <a:gd name="connsiteX5773" fmla="*/ 4373297 w 12192000"/>
            <a:gd name="connsiteY5773" fmla="*/ 2186026 h 6858000"/>
            <a:gd name="connsiteX5774" fmla="*/ 4357857 w 12192000"/>
            <a:gd name="connsiteY5774" fmla="*/ 2176422 h 6858000"/>
            <a:gd name="connsiteX5775" fmla="*/ 4356360 w 12192000"/>
            <a:gd name="connsiteY5775" fmla="*/ 2176474 h 6858000"/>
            <a:gd name="connsiteX5776" fmla="*/ 4340693 w 12192000"/>
            <a:gd name="connsiteY5776" fmla="*/ 2189931 h 6858000"/>
            <a:gd name="connsiteX5777" fmla="*/ 4373297 w 12192000"/>
            <a:gd name="connsiteY5777" fmla="*/ 2236461 h 6858000"/>
            <a:gd name="connsiteX5778" fmla="*/ 4405902 w 12192000"/>
            <a:gd name="connsiteY5778" fmla="*/ 2189170 h 6858000"/>
            <a:gd name="connsiteX5779" fmla="*/ 4405902 w 12192000"/>
            <a:gd name="connsiteY5779" fmla="*/ 2189167 h 6858000"/>
            <a:gd name="connsiteX5780" fmla="*/ 4390151 w 12192000"/>
            <a:gd name="connsiteY5780" fmla="*/ 2176474 h 6858000"/>
            <a:gd name="connsiteX5781" fmla="*/ 4388110 w 12192000"/>
            <a:gd name="connsiteY5781" fmla="*/ 2176361 h 6858000"/>
            <a:gd name="connsiteX5782" fmla="*/ 4453622 w 12192000"/>
            <a:gd name="connsiteY5782" fmla="*/ 2176390 h 6858000"/>
            <a:gd name="connsiteX5783" fmla="*/ 4438810 w 12192000"/>
            <a:gd name="connsiteY5783" fmla="*/ 2186055 h 6858000"/>
            <a:gd name="connsiteX5784" fmla="*/ 4423369 w 12192000"/>
            <a:gd name="connsiteY5784" fmla="*/ 2176451 h 6858000"/>
            <a:gd name="connsiteX5785" fmla="*/ 4421872 w 12192000"/>
            <a:gd name="connsiteY5785" fmla="*/ 2176503 h 6858000"/>
            <a:gd name="connsiteX5786" fmla="*/ 4406205 w 12192000"/>
            <a:gd name="connsiteY5786" fmla="*/ 2189960 h 6858000"/>
            <a:gd name="connsiteX5787" fmla="*/ 4438810 w 12192000"/>
            <a:gd name="connsiteY5787" fmla="*/ 2236490 h 6858000"/>
            <a:gd name="connsiteX5788" fmla="*/ 4471414 w 12192000"/>
            <a:gd name="connsiteY5788" fmla="*/ 2189199 h 6858000"/>
            <a:gd name="connsiteX5789" fmla="*/ 4471414 w 12192000"/>
            <a:gd name="connsiteY5789" fmla="*/ 2189196 h 6858000"/>
            <a:gd name="connsiteX5790" fmla="*/ 4455663 w 12192000"/>
            <a:gd name="connsiteY5790" fmla="*/ 2176503 h 6858000"/>
            <a:gd name="connsiteX5791" fmla="*/ 4453622 w 12192000"/>
            <a:gd name="connsiteY5791" fmla="*/ 2176390 h 6858000"/>
            <a:gd name="connsiteX5792" fmla="*/ 4493487 w 12192000"/>
            <a:gd name="connsiteY5792" fmla="*/ 2228817 h 6858000"/>
            <a:gd name="connsiteX5793" fmla="*/ 4478674 w 12192000"/>
            <a:gd name="connsiteY5793" fmla="*/ 2238482 h 6858000"/>
            <a:gd name="connsiteX5794" fmla="*/ 4463234 w 12192000"/>
            <a:gd name="connsiteY5794" fmla="*/ 2228878 h 6858000"/>
            <a:gd name="connsiteX5795" fmla="*/ 4461737 w 12192000"/>
            <a:gd name="connsiteY5795" fmla="*/ 2228930 h 6858000"/>
            <a:gd name="connsiteX5796" fmla="*/ 4446070 w 12192000"/>
            <a:gd name="connsiteY5796" fmla="*/ 2242387 h 6858000"/>
            <a:gd name="connsiteX5797" fmla="*/ 4478674 w 12192000"/>
            <a:gd name="connsiteY5797" fmla="*/ 2288917 h 6858000"/>
            <a:gd name="connsiteX5798" fmla="*/ 4511279 w 12192000"/>
            <a:gd name="connsiteY5798" fmla="*/ 2241626 h 6858000"/>
            <a:gd name="connsiteX5799" fmla="*/ 4511279 w 12192000"/>
            <a:gd name="connsiteY5799" fmla="*/ 2241623 h 6858000"/>
            <a:gd name="connsiteX5800" fmla="*/ 4495528 w 12192000"/>
            <a:gd name="connsiteY5800" fmla="*/ 2228930 h 6858000"/>
            <a:gd name="connsiteX5801" fmla="*/ 4493487 w 12192000"/>
            <a:gd name="connsiteY5801" fmla="*/ 2228817 h 6858000"/>
            <a:gd name="connsiteX5802" fmla="*/ 4565976 w 12192000"/>
            <a:gd name="connsiteY5802" fmla="*/ 2277667 h 6858000"/>
            <a:gd name="connsiteX5803" fmla="*/ 4551164 w 12192000"/>
            <a:gd name="connsiteY5803" fmla="*/ 2287332 h 6858000"/>
            <a:gd name="connsiteX5804" fmla="*/ 4535724 w 12192000"/>
            <a:gd name="connsiteY5804" fmla="*/ 2277728 h 6858000"/>
            <a:gd name="connsiteX5805" fmla="*/ 4534227 w 12192000"/>
            <a:gd name="connsiteY5805" fmla="*/ 2277780 h 6858000"/>
            <a:gd name="connsiteX5806" fmla="*/ 4518560 w 12192000"/>
            <a:gd name="connsiteY5806" fmla="*/ 2291237 h 6858000"/>
            <a:gd name="connsiteX5807" fmla="*/ 4551164 w 12192000"/>
            <a:gd name="connsiteY5807" fmla="*/ 2337767 h 6858000"/>
            <a:gd name="connsiteX5808" fmla="*/ 4583769 w 12192000"/>
            <a:gd name="connsiteY5808" fmla="*/ 2290476 h 6858000"/>
            <a:gd name="connsiteX5809" fmla="*/ 4583769 w 12192000"/>
            <a:gd name="connsiteY5809" fmla="*/ 2290473 h 6858000"/>
            <a:gd name="connsiteX5810" fmla="*/ 4568018 w 12192000"/>
            <a:gd name="connsiteY5810" fmla="*/ 2277780 h 6858000"/>
            <a:gd name="connsiteX5811" fmla="*/ 4565976 w 12192000"/>
            <a:gd name="connsiteY5811" fmla="*/ 2277667 h 6858000"/>
            <a:gd name="connsiteX5812" fmla="*/ 5969745 w 12192000"/>
            <a:gd name="connsiteY5812" fmla="*/ 2333553 h 6858000"/>
            <a:gd name="connsiteX5813" fmla="*/ 5954945 w 12192000"/>
            <a:gd name="connsiteY5813" fmla="*/ 2343218 h 6858000"/>
            <a:gd name="connsiteX5814" fmla="*/ 5939505 w 12192000"/>
            <a:gd name="connsiteY5814" fmla="*/ 2333614 h 6858000"/>
            <a:gd name="connsiteX5815" fmla="*/ 5937993 w 12192000"/>
            <a:gd name="connsiteY5815" fmla="*/ 2333666 h 6858000"/>
            <a:gd name="connsiteX5816" fmla="*/ 5922320 w 12192000"/>
            <a:gd name="connsiteY5816" fmla="*/ 2347124 h 6858000"/>
            <a:gd name="connsiteX5817" fmla="*/ 5954945 w 12192000"/>
            <a:gd name="connsiteY5817" fmla="*/ 2393653 h 6858000"/>
            <a:gd name="connsiteX5818" fmla="*/ 5987541 w 12192000"/>
            <a:gd name="connsiteY5818" fmla="*/ 2346362 h 6858000"/>
            <a:gd name="connsiteX5819" fmla="*/ 5987541 w 12192000"/>
            <a:gd name="connsiteY5819" fmla="*/ 2346359 h 6858000"/>
            <a:gd name="connsiteX5820" fmla="*/ 5971781 w 12192000"/>
            <a:gd name="connsiteY5820" fmla="*/ 2333666 h 6858000"/>
            <a:gd name="connsiteX5821" fmla="*/ 5969745 w 12192000"/>
            <a:gd name="connsiteY5821" fmla="*/ 2333553 h 6858000"/>
            <a:gd name="connsiteX5822" fmla="*/ 3901761 w 12192000"/>
            <a:gd name="connsiteY5822" fmla="*/ 2179065 h 6858000"/>
            <a:gd name="connsiteX5823" fmla="*/ 3886948 w 12192000"/>
            <a:gd name="connsiteY5823" fmla="*/ 2188730 h 6858000"/>
            <a:gd name="connsiteX5824" fmla="*/ 3871508 w 12192000"/>
            <a:gd name="connsiteY5824" fmla="*/ 2179126 h 6858000"/>
            <a:gd name="connsiteX5825" fmla="*/ 3870011 w 12192000"/>
            <a:gd name="connsiteY5825" fmla="*/ 2179178 h 6858000"/>
            <a:gd name="connsiteX5826" fmla="*/ 3854344 w 12192000"/>
            <a:gd name="connsiteY5826" fmla="*/ 2192635 h 6858000"/>
            <a:gd name="connsiteX5827" fmla="*/ 3886948 w 12192000"/>
            <a:gd name="connsiteY5827" fmla="*/ 2239165 h 6858000"/>
            <a:gd name="connsiteX5828" fmla="*/ 3919553 w 12192000"/>
            <a:gd name="connsiteY5828" fmla="*/ 2191874 h 6858000"/>
            <a:gd name="connsiteX5829" fmla="*/ 3919553 w 12192000"/>
            <a:gd name="connsiteY5829" fmla="*/ 2191871 h 6858000"/>
            <a:gd name="connsiteX5830" fmla="*/ 3903802 w 12192000"/>
            <a:gd name="connsiteY5830" fmla="*/ 2179178 h 6858000"/>
            <a:gd name="connsiteX5831" fmla="*/ 3901761 w 12192000"/>
            <a:gd name="connsiteY5831" fmla="*/ 2179065 h 6858000"/>
            <a:gd name="connsiteX5832" fmla="*/ 3979834 w 12192000"/>
            <a:gd name="connsiteY5832" fmla="*/ 2214365 h 6858000"/>
            <a:gd name="connsiteX5833" fmla="*/ 3965022 w 12192000"/>
            <a:gd name="connsiteY5833" fmla="*/ 2224030 h 6858000"/>
            <a:gd name="connsiteX5834" fmla="*/ 3949581 w 12192000"/>
            <a:gd name="connsiteY5834" fmla="*/ 2214426 h 6858000"/>
            <a:gd name="connsiteX5835" fmla="*/ 3948084 w 12192000"/>
            <a:gd name="connsiteY5835" fmla="*/ 2214475 h 6858000"/>
            <a:gd name="connsiteX5836" fmla="*/ 3932417 w 12192000"/>
            <a:gd name="connsiteY5836" fmla="*/ 2227935 h 6858000"/>
            <a:gd name="connsiteX5837" fmla="*/ 3965022 w 12192000"/>
            <a:gd name="connsiteY5837" fmla="*/ 2274465 h 6858000"/>
            <a:gd name="connsiteX5838" fmla="*/ 3997626 w 12192000"/>
            <a:gd name="connsiteY5838" fmla="*/ 2227174 h 6858000"/>
            <a:gd name="connsiteX5839" fmla="*/ 3997626 w 12192000"/>
            <a:gd name="connsiteY5839" fmla="*/ 2227171 h 6858000"/>
            <a:gd name="connsiteX5840" fmla="*/ 3981875 w 12192000"/>
            <a:gd name="connsiteY5840" fmla="*/ 2214478 h 6858000"/>
            <a:gd name="connsiteX5841" fmla="*/ 3979834 w 12192000"/>
            <a:gd name="connsiteY5841" fmla="*/ 2214365 h 6858000"/>
            <a:gd name="connsiteX5842" fmla="*/ 4045869 w 12192000"/>
            <a:gd name="connsiteY5842" fmla="*/ 2238935 h 6858000"/>
            <a:gd name="connsiteX5843" fmla="*/ 4031056 w 12192000"/>
            <a:gd name="connsiteY5843" fmla="*/ 2248600 h 6858000"/>
            <a:gd name="connsiteX5844" fmla="*/ 4015616 w 12192000"/>
            <a:gd name="connsiteY5844" fmla="*/ 2238996 h 6858000"/>
            <a:gd name="connsiteX5845" fmla="*/ 4014119 w 12192000"/>
            <a:gd name="connsiteY5845" fmla="*/ 2239046 h 6858000"/>
            <a:gd name="connsiteX5846" fmla="*/ 3998452 w 12192000"/>
            <a:gd name="connsiteY5846" fmla="*/ 2252505 h 6858000"/>
            <a:gd name="connsiteX5847" fmla="*/ 4031056 w 12192000"/>
            <a:gd name="connsiteY5847" fmla="*/ 2299035 h 6858000"/>
            <a:gd name="connsiteX5848" fmla="*/ 4063661 w 12192000"/>
            <a:gd name="connsiteY5848" fmla="*/ 2251744 h 6858000"/>
            <a:gd name="connsiteX5849" fmla="*/ 4063661 w 12192000"/>
            <a:gd name="connsiteY5849" fmla="*/ 2251741 h 6858000"/>
            <a:gd name="connsiteX5850" fmla="*/ 4047910 w 12192000"/>
            <a:gd name="connsiteY5850" fmla="*/ 2239048 h 6858000"/>
            <a:gd name="connsiteX5851" fmla="*/ 4045869 w 12192000"/>
            <a:gd name="connsiteY5851" fmla="*/ 2238935 h 6858000"/>
            <a:gd name="connsiteX5852" fmla="*/ 4265345 w 12192000"/>
            <a:gd name="connsiteY5852" fmla="*/ 2248269 h 6858000"/>
            <a:gd name="connsiteX5853" fmla="*/ 4250533 w 12192000"/>
            <a:gd name="connsiteY5853" fmla="*/ 2257934 h 6858000"/>
            <a:gd name="connsiteX5854" fmla="*/ 4235092 w 12192000"/>
            <a:gd name="connsiteY5854" fmla="*/ 2248330 h 6858000"/>
            <a:gd name="connsiteX5855" fmla="*/ 4233595 w 12192000"/>
            <a:gd name="connsiteY5855" fmla="*/ 2248382 h 6858000"/>
            <a:gd name="connsiteX5856" fmla="*/ 4217928 w 12192000"/>
            <a:gd name="connsiteY5856" fmla="*/ 2261839 h 6858000"/>
            <a:gd name="connsiteX5857" fmla="*/ 4250533 w 12192000"/>
            <a:gd name="connsiteY5857" fmla="*/ 2308369 h 6858000"/>
            <a:gd name="connsiteX5858" fmla="*/ 4283137 w 12192000"/>
            <a:gd name="connsiteY5858" fmla="*/ 2261078 h 6858000"/>
            <a:gd name="connsiteX5859" fmla="*/ 4283137 w 12192000"/>
            <a:gd name="connsiteY5859" fmla="*/ 2261075 h 6858000"/>
            <a:gd name="connsiteX5860" fmla="*/ 4267386 w 12192000"/>
            <a:gd name="connsiteY5860" fmla="*/ 2248382 h 6858000"/>
            <a:gd name="connsiteX5861" fmla="*/ 4265345 w 12192000"/>
            <a:gd name="connsiteY5861" fmla="*/ 2248269 h 6858000"/>
            <a:gd name="connsiteX5862" fmla="*/ 4338795 w 12192000"/>
            <a:gd name="connsiteY5862" fmla="*/ 2248386 h 6858000"/>
            <a:gd name="connsiteX5863" fmla="*/ 4323982 w 12192000"/>
            <a:gd name="connsiteY5863" fmla="*/ 2258051 h 6858000"/>
            <a:gd name="connsiteX5864" fmla="*/ 4308542 w 12192000"/>
            <a:gd name="connsiteY5864" fmla="*/ 2248447 h 6858000"/>
            <a:gd name="connsiteX5865" fmla="*/ 4307045 w 12192000"/>
            <a:gd name="connsiteY5865" fmla="*/ 2248499 h 6858000"/>
            <a:gd name="connsiteX5866" fmla="*/ 4291378 w 12192000"/>
            <a:gd name="connsiteY5866" fmla="*/ 2261956 h 6858000"/>
            <a:gd name="connsiteX5867" fmla="*/ 4323982 w 12192000"/>
            <a:gd name="connsiteY5867" fmla="*/ 2308486 h 6858000"/>
            <a:gd name="connsiteX5868" fmla="*/ 4356587 w 12192000"/>
            <a:gd name="connsiteY5868" fmla="*/ 2261195 h 6858000"/>
            <a:gd name="connsiteX5869" fmla="*/ 4356587 w 12192000"/>
            <a:gd name="connsiteY5869" fmla="*/ 2261192 h 6858000"/>
            <a:gd name="connsiteX5870" fmla="*/ 4340836 w 12192000"/>
            <a:gd name="connsiteY5870" fmla="*/ 2248499 h 6858000"/>
            <a:gd name="connsiteX5871" fmla="*/ 4338795 w 12192000"/>
            <a:gd name="connsiteY5871" fmla="*/ 2248386 h 6858000"/>
            <a:gd name="connsiteX5872" fmla="*/ 4411663 w 12192000"/>
            <a:gd name="connsiteY5872" fmla="*/ 2249084 h 6858000"/>
            <a:gd name="connsiteX5873" fmla="*/ 4396850 w 12192000"/>
            <a:gd name="connsiteY5873" fmla="*/ 2258749 h 6858000"/>
            <a:gd name="connsiteX5874" fmla="*/ 4381410 w 12192000"/>
            <a:gd name="connsiteY5874" fmla="*/ 2249145 h 6858000"/>
            <a:gd name="connsiteX5875" fmla="*/ 4379913 w 12192000"/>
            <a:gd name="connsiteY5875" fmla="*/ 2249197 h 6858000"/>
            <a:gd name="connsiteX5876" fmla="*/ 4364246 w 12192000"/>
            <a:gd name="connsiteY5876" fmla="*/ 2262654 h 6858000"/>
            <a:gd name="connsiteX5877" fmla="*/ 4396850 w 12192000"/>
            <a:gd name="connsiteY5877" fmla="*/ 2309184 h 6858000"/>
            <a:gd name="connsiteX5878" fmla="*/ 4429455 w 12192000"/>
            <a:gd name="connsiteY5878" fmla="*/ 2261893 h 6858000"/>
            <a:gd name="connsiteX5879" fmla="*/ 4429455 w 12192000"/>
            <a:gd name="connsiteY5879" fmla="*/ 2261890 h 6858000"/>
            <a:gd name="connsiteX5880" fmla="*/ 4413704 w 12192000"/>
            <a:gd name="connsiteY5880" fmla="*/ 2249197 h 6858000"/>
            <a:gd name="connsiteX5881" fmla="*/ 4411663 w 12192000"/>
            <a:gd name="connsiteY5881" fmla="*/ 2249084 h 6858000"/>
            <a:gd name="connsiteX5882" fmla="*/ 4475023 w 12192000"/>
            <a:gd name="connsiteY5882" fmla="*/ 2289937 h 6858000"/>
            <a:gd name="connsiteX5883" fmla="*/ 4460211 w 12192000"/>
            <a:gd name="connsiteY5883" fmla="*/ 2299602 h 6858000"/>
            <a:gd name="connsiteX5884" fmla="*/ 4444770 w 12192000"/>
            <a:gd name="connsiteY5884" fmla="*/ 2289998 h 6858000"/>
            <a:gd name="connsiteX5885" fmla="*/ 4443273 w 12192000"/>
            <a:gd name="connsiteY5885" fmla="*/ 2290050 h 6858000"/>
            <a:gd name="connsiteX5886" fmla="*/ 4427606 w 12192000"/>
            <a:gd name="connsiteY5886" fmla="*/ 2303507 h 6858000"/>
            <a:gd name="connsiteX5887" fmla="*/ 4460211 w 12192000"/>
            <a:gd name="connsiteY5887" fmla="*/ 2350037 h 6858000"/>
            <a:gd name="connsiteX5888" fmla="*/ 4492815 w 12192000"/>
            <a:gd name="connsiteY5888" fmla="*/ 2302746 h 6858000"/>
            <a:gd name="connsiteX5889" fmla="*/ 4492815 w 12192000"/>
            <a:gd name="connsiteY5889" fmla="*/ 2302743 h 6858000"/>
            <a:gd name="connsiteX5890" fmla="*/ 4477064 w 12192000"/>
            <a:gd name="connsiteY5890" fmla="*/ 2290050 h 6858000"/>
            <a:gd name="connsiteX5891" fmla="*/ 4475023 w 12192000"/>
            <a:gd name="connsiteY5891" fmla="*/ 2289937 h 6858000"/>
            <a:gd name="connsiteX5892" fmla="*/ 4698367 w 12192000"/>
            <a:gd name="connsiteY5892" fmla="*/ 2344487 h 6858000"/>
            <a:gd name="connsiteX5893" fmla="*/ 4683555 w 12192000"/>
            <a:gd name="connsiteY5893" fmla="*/ 2354152 h 6858000"/>
            <a:gd name="connsiteX5894" fmla="*/ 4668114 w 12192000"/>
            <a:gd name="connsiteY5894" fmla="*/ 2344548 h 6858000"/>
            <a:gd name="connsiteX5895" fmla="*/ 4666617 w 12192000"/>
            <a:gd name="connsiteY5895" fmla="*/ 2344600 h 6858000"/>
            <a:gd name="connsiteX5896" fmla="*/ 4650950 w 12192000"/>
            <a:gd name="connsiteY5896" fmla="*/ 2358057 h 6858000"/>
            <a:gd name="connsiteX5897" fmla="*/ 4683555 w 12192000"/>
            <a:gd name="connsiteY5897" fmla="*/ 2404587 h 6858000"/>
            <a:gd name="connsiteX5898" fmla="*/ 4716159 w 12192000"/>
            <a:gd name="connsiteY5898" fmla="*/ 2357296 h 6858000"/>
            <a:gd name="connsiteX5899" fmla="*/ 4716159 w 12192000"/>
            <a:gd name="connsiteY5899" fmla="*/ 2357293 h 6858000"/>
            <a:gd name="connsiteX5900" fmla="*/ 4700408 w 12192000"/>
            <a:gd name="connsiteY5900" fmla="*/ 2344600 h 6858000"/>
            <a:gd name="connsiteX5901" fmla="*/ 4698367 w 12192000"/>
            <a:gd name="connsiteY5901" fmla="*/ 2344487 h 6858000"/>
            <a:gd name="connsiteX5902" fmla="*/ 5883966 w 12192000"/>
            <a:gd name="connsiteY5902" fmla="*/ 2368475 h 6858000"/>
            <a:gd name="connsiteX5903" fmla="*/ 5869166 w 12192000"/>
            <a:gd name="connsiteY5903" fmla="*/ 2378140 h 6858000"/>
            <a:gd name="connsiteX5904" fmla="*/ 5853726 w 12192000"/>
            <a:gd name="connsiteY5904" fmla="*/ 2368536 h 6858000"/>
            <a:gd name="connsiteX5905" fmla="*/ 5852214 w 12192000"/>
            <a:gd name="connsiteY5905" fmla="*/ 2368588 h 6858000"/>
            <a:gd name="connsiteX5906" fmla="*/ 5836541 w 12192000"/>
            <a:gd name="connsiteY5906" fmla="*/ 2382045 h 6858000"/>
            <a:gd name="connsiteX5907" fmla="*/ 5869166 w 12192000"/>
            <a:gd name="connsiteY5907" fmla="*/ 2428575 h 6858000"/>
            <a:gd name="connsiteX5908" fmla="*/ 5901762 w 12192000"/>
            <a:gd name="connsiteY5908" fmla="*/ 2381284 h 6858000"/>
            <a:gd name="connsiteX5909" fmla="*/ 5901762 w 12192000"/>
            <a:gd name="connsiteY5909" fmla="*/ 2381281 h 6858000"/>
            <a:gd name="connsiteX5910" fmla="*/ 5886002 w 12192000"/>
            <a:gd name="connsiteY5910" fmla="*/ 2368588 h 6858000"/>
            <a:gd name="connsiteX5911" fmla="*/ 5883966 w 12192000"/>
            <a:gd name="connsiteY5911" fmla="*/ 2368475 h 6858000"/>
            <a:gd name="connsiteX5912" fmla="*/ 6023538 w 12192000"/>
            <a:gd name="connsiteY5912" fmla="*/ 2409504 h 6858000"/>
            <a:gd name="connsiteX5913" fmla="*/ 6008738 w 12192000"/>
            <a:gd name="connsiteY5913" fmla="*/ 2419169 h 6858000"/>
            <a:gd name="connsiteX5914" fmla="*/ 5993298 w 12192000"/>
            <a:gd name="connsiteY5914" fmla="*/ 2409565 h 6858000"/>
            <a:gd name="connsiteX5915" fmla="*/ 5991786 w 12192000"/>
            <a:gd name="connsiteY5915" fmla="*/ 2409617 h 6858000"/>
            <a:gd name="connsiteX5916" fmla="*/ 5976113 w 12192000"/>
            <a:gd name="connsiteY5916" fmla="*/ 2423075 h 6858000"/>
            <a:gd name="connsiteX5917" fmla="*/ 6008738 w 12192000"/>
            <a:gd name="connsiteY5917" fmla="*/ 2469604 h 6858000"/>
            <a:gd name="connsiteX5918" fmla="*/ 6041334 w 12192000"/>
            <a:gd name="connsiteY5918" fmla="*/ 2422313 h 6858000"/>
            <a:gd name="connsiteX5919" fmla="*/ 6041334 w 12192000"/>
            <a:gd name="connsiteY5919" fmla="*/ 2422310 h 6858000"/>
            <a:gd name="connsiteX5920" fmla="*/ 6025574 w 12192000"/>
            <a:gd name="connsiteY5920" fmla="*/ 2409617 h 6858000"/>
            <a:gd name="connsiteX5921" fmla="*/ 6023538 w 12192000"/>
            <a:gd name="connsiteY5921" fmla="*/ 2409504 h 6858000"/>
            <a:gd name="connsiteX5922" fmla="*/ 5948810 w 12192000"/>
            <a:gd name="connsiteY5922" fmla="*/ 2411597 h 6858000"/>
            <a:gd name="connsiteX5923" fmla="*/ 5934009 w 12192000"/>
            <a:gd name="connsiteY5923" fmla="*/ 2421262 h 6858000"/>
            <a:gd name="connsiteX5924" fmla="*/ 5918569 w 12192000"/>
            <a:gd name="connsiteY5924" fmla="*/ 2411658 h 6858000"/>
            <a:gd name="connsiteX5925" fmla="*/ 5917057 w 12192000"/>
            <a:gd name="connsiteY5925" fmla="*/ 2411710 h 6858000"/>
            <a:gd name="connsiteX5926" fmla="*/ 5901384 w 12192000"/>
            <a:gd name="connsiteY5926" fmla="*/ 2425168 h 6858000"/>
            <a:gd name="connsiteX5927" fmla="*/ 5934009 w 12192000"/>
            <a:gd name="connsiteY5927" fmla="*/ 2471697 h 6858000"/>
            <a:gd name="connsiteX5928" fmla="*/ 5966605 w 12192000"/>
            <a:gd name="connsiteY5928" fmla="*/ 2424406 h 6858000"/>
            <a:gd name="connsiteX5929" fmla="*/ 5966605 w 12192000"/>
            <a:gd name="connsiteY5929" fmla="*/ 2424403 h 6858000"/>
            <a:gd name="connsiteX5930" fmla="*/ 5950845 w 12192000"/>
            <a:gd name="connsiteY5930" fmla="*/ 2411710 h 6858000"/>
            <a:gd name="connsiteX5931" fmla="*/ 5948810 w 12192000"/>
            <a:gd name="connsiteY5931" fmla="*/ 2411597 h 6858000"/>
            <a:gd name="connsiteX5932" fmla="*/ 4123069 w 12192000"/>
            <a:gd name="connsiteY5932" fmla="*/ 2259842 h 6858000"/>
            <a:gd name="connsiteX5933" fmla="*/ 4108256 w 12192000"/>
            <a:gd name="connsiteY5933" fmla="*/ 2269507 h 6858000"/>
            <a:gd name="connsiteX5934" fmla="*/ 4092816 w 12192000"/>
            <a:gd name="connsiteY5934" fmla="*/ 2259903 h 6858000"/>
            <a:gd name="connsiteX5935" fmla="*/ 4091319 w 12192000"/>
            <a:gd name="connsiteY5935" fmla="*/ 2259955 h 6858000"/>
            <a:gd name="connsiteX5936" fmla="*/ 4075652 w 12192000"/>
            <a:gd name="connsiteY5936" fmla="*/ 2273412 h 6858000"/>
            <a:gd name="connsiteX5937" fmla="*/ 4108256 w 12192000"/>
            <a:gd name="connsiteY5937" fmla="*/ 2319942 h 6858000"/>
            <a:gd name="connsiteX5938" fmla="*/ 4140861 w 12192000"/>
            <a:gd name="connsiteY5938" fmla="*/ 2272651 h 6858000"/>
            <a:gd name="connsiteX5939" fmla="*/ 4140861 w 12192000"/>
            <a:gd name="connsiteY5939" fmla="*/ 2272648 h 6858000"/>
            <a:gd name="connsiteX5940" fmla="*/ 4125110 w 12192000"/>
            <a:gd name="connsiteY5940" fmla="*/ 2259955 h 6858000"/>
            <a:gd name="connsiteX5941" fmla="*/ 4123069 w 12192000"/>
            <a:gd name="connsiteY5941" fmla="*/ 2259842 h 6858000"/>
            <a:gd name="connsiteX5942" fmla="*/ 3493338 w 12192000"/>
            <a:gd name="connsiteY5942" fmla="*/ 2002391 h 6858000"/>
            <a:gd name="connsiteX5943" fmla="*/ 3478526 w 12192000"/>
            <a:gd name="connsiteY5943" fmla="*/ 2012056 h 6858000"/>
            <a:gd name="connsiteX5944" fmla="*/ 3463086 w 12192000"/>
            <a:gd name="connsiteY5944" fmla="*/ 2002452 h 6858000"/>
            <a:gd name="connsiteX5945" fmla="*/ 3461589 w 12192000"/>
            <a:gd name="connsiteY5945" fmla="*/ 2002504 h 6858000"/>
            <a:gd name="connsiteX5946" fmla="*/ 3445922 w 12192000"/>
            <a:gd name="connsiteY5946" fmla="*/ 2015961 h 6858000"/>
            <a:gd name="connsiteX5947" fmla="*/ 3478526 w 12192000"/>
            <a:gd name="connsiteY5947" fmla="*/ 2062491 h 6858000"/>
            <a:gd name="connsiteX5948" fmla="*/ 3511131 w 12192000"/>
            <a:gd name="connsiteY5948" fmla="*/ 2015200 h 6858000"/>
            <a:gd name="connsiteX5949" fmla="*/ 3511131 w 12192000"/>
            <a:gd name="connsiteY5949" fmla="*/ 2015197 h 6858000"/>
            <a:gd name="connsiteX5950" fmla="*/ 3495380 w 12192000"/>
            <a:gd name="connsiteY5950" fmla="*/ 2002504 h 6858000"/>
            <a:gd name="connsiteX5951" fmla="*/ 3493338 w 12192000"/>
            <a:gd name="connsiteY5951" fmla="*/ 2002391 h 6858000"/>
            <a:gd name="connsiteX5952" fmla="*/ 3214865 w 12192000"/>
            <a:gd name="connsiteY5952" fmla="*/ 1939961 h 6858000"/>
            <a:gd name="connsiteX5953" fmla="*/ 3200053 w 12192000"/>
            <a:gd name="connsiteY5953" fmla="*/ 1949626 h 6858000"/>
            <a:gd name="connsiteX5954" fmla="*/ 3184612 w 12192000"/>
            <a:gd name="connsiteY5954" fmla="*/ 1940022 h 6858000"/>
            <a:gd name="connsiteX5955" fmla="*/ 3183115 w 12192000"/>
            <a:gd name="connsiteY5955" fmla="*/ 1940074 h 6858000"/>
            <a:gd name="connsiteX5956" fmla="*/ 3167448 w 12192000"/>
            <a:gd name="connsiteY5956" fmla="*/ 1953531 h 6858000"/>
            <a:gd name="connsiteX5957" fmla="*/ 3200053 w 12192000"/>
            <a:gd name="connsiteY5957" fmla="*/ 2000061 h 6858000"/>
            <a:gd name="connsiteX5958" fmla="*/ 3232657 w 12192000"/>
            <a:gd name="connsiteY5958" fmla="*/ 1952770 h 6858000"/>
            <a:gd name="connsiteX5959" fmla="*/ 3232657 w 12192000"/>
            <a:gd name="connsiteY5959" fmla="*/ 1952767 h 6858000"/>
            <a:gd name="connsiteX5960" fmla="*/ 3216906 w 12192000"/>
            <a:gd name="connsiteY5960" fmla="*/ 1940074 h 6858000"/>
            <a:gd name="connsiteX5961" fmla="*/ 3214865 w 12192000"/>
            <a:gd name="connsiteY5961" fmla="*/ 1939961 h 6858000"/>
            <a:gd name="connsiteX5962" fmla="*/ 2941071 w 12192000"/>
            <a:gd name="connsiteY5962" fmla="*/ 1943218 h 6858000"/>
            <a:gd name="connsiteX5963" fmla="*/ 2926258 w 12192000"/>
            <a:gd name="connsiteY5963" fmla="*/ 1952883 h 6858000"/>
            <a:gd name="connsiteX5964" fmla="*/ 2910818 w 12192000"/>
            <a:gd name="connsiteY5964" fmla="*/ 1943279 h 6858000"/>
            <a:gd name="connsiteX5965" fmla="*/ 2909321 w 12192000"/>
            <a:gd name="connsiteY5965" fmla="*/ 1943331 h 6858000"/>
            <a:gd name="connsiteX5966" fmla="*/ 2893654 w 12192000"/>
            <a:gd name="connsiteY5966" fmla="*/ 1956788 h 6858000"/>
            <a:gd name="connsiteX5967" fmla="*/ 2926258 w 12192000"/>
            <a:gd name="connsiteY5967" fmla="*/ 2003318 h 6858000"/>
            <a:gd name="connsiteX5968" fmla="*/ 2958863 w 12192000"/>
            <a:gd name="connsiteY5968" fmla="*/ 1956027 h 6858000"/>
            <a:gd name="connsiteX5969" fmla="*/ 2958863 w 12192000"/>
            <a:gd name="connsiteY5969" fmla="*/ 1956024 h 6858000"/>
            <a:gd name="connsiteX5970" fmla="*/ 2943112 w 12192000"/>
            <a:gd name="connsiteY5970" fmla="*/ 1943331 h 6858000"/>
            <a:gd name="connsiteX5971" fmla="*/ 2941071 w 12192000"/>
            <a:gd name="connsiteY5971" fmla="*/ 1943218 h 6858000"/>
            <a:gd name="connsiteX5972" fmla="*/ 3129143 w 12192000"/>
            <a:gd name="connsiteY5972" fmla="*/ 1946765 h 6858000"/>
            <a:gd name="connsiteX5973" fmla="*/ 3114331 w 12192000"/>
            <a:gd name="connsiteY5973" fmla="*/ 1956430 h 6858000"/>
            <a:gd name="connsiteX5974" fmla="*/ 3098891 w 12192000"/>
            <a:gd name="connsiteY5974" fmla="*/ 1946826 h 6858000"/>
            <a:gd name="connsiteX5975" fmla="*/ 3097394 w 12192000"/>
            <a:gd name="connsiteY5975" fmla="*/ 1946878 h 6858000"/>
            <a:gd name="connsiteX5976" fmla="*/ 3081727 w 12192000"/>
            <a:gd name="connsiteY5976" fmla="*/ 1960335 h 6858000"/>
            <a:gd name="connsiteX5977" fmla="*/ 3114331 w 12192000"/>
            <a:gd name="connsiteY5977" fmla="*/ 2006865 h 6858000"/>
            <a:gd name="connsiteX5978" fmla="*/ 3146936 w 12192000"/>
            <a:gd name="connsiteY5978" fmla="*/ 1959574 h 6858000"/>
            <a:gd name="connsiteX5979" fmla="*/ 3146936 w 12192000"/>
            <a:gd name="connsiteY5979" fmla="*/ 1959571 h 6858000"/>
            <a:gd name="connsiteX5980" fmla="*/ 3131185 w 12192000"/>
            <a:gd name="connsiteY5980" fmla="*/ 1946878 h 6858000"/>
            <a:gd name="connsiteX5981" fmla="*/ 3129143 w 12192000"/>
            <a:gd name="connsiteY5981" fmla="*/ 1946765 h 6858000"/>
            <a:gd name="connsiteX5982" fmla="*/ 3045052 w 12192000"/>
            <a:gd name="connsiteY5982" fmla="*/ 1951272 h 6858000"/>
            <a:gd name="connsiteX5983" fmla="*/ 3030240 w 12192000"/>
            <a:gd name="connsiteY5983" fmla="*/ 1960937 h 6858000"/>
            <a:gd name="connsiteX5984" fmla="*/ 3014799 w 12192000"/>
            <a:gd name="connsiteY5984" fmla="*/ 1951333 h 6858000"/>
            <a:gd name="connsiteX5985" fmla="*/ 3013302 w 12192000"/>
            <a:gd name="connsiteY5985" fmla="*/ 1951385 h 6858000"/>
            <a:gd name="connsiteX5986" fmla="*/ 2997635 w 12192000"/>
            <a:gd name="connsiteY5986" fmla="*/ 1964842 h 6858000"/>
            <a:gd name="connsiteX5987" fmla="*/ 3030240 w 12192000"/>
            <a:gd name="connsiteY5987" fmla="*/ 2011372 h 6858000"/>
            <a:gd name="connsiteX5988" fmla="*/ 3062844 w 12192000"/>
            <a:gd name="connsiteY5988" fmla="*/ 1964081 h 6858000"/>
            <a:gd name="connsiteX5989" fmla="*/ 3062844 w 12192000"/>
            <a:gd name="connsiteY5989" fmla="*/ 1964078 h 6858000"/>
            <a:gd name="connsiteX5990" fmla="*/ 3047093 w 12192000"/>
            <a:gd name="connsiteY5990" fmla="*/ 1951385 h 6858000"/>
            <a:gd name="connsiteX5991" fmla="*/ 3045052 w 12192000"/>
            <a:gd name="connsiteY5991" fmla="*/ 1951272 h 6858000"/>
            <a:gd name="connsiteX5992" fmla="*/ 3170491 w 12192000"/>
            <a:gd name="connsiteY5992" fmla="*/ 2008875 h 6858000"/>
            <a:gd name="connsiteX5993" fmla="*/ 3155679 w 12192000"/>
            <a:gd name="connsiteY5993" fmla="*/ 2018540 h 6858000"/>
            <a:gd name="connsiteX5994" fmla="*/ 3140239 w 12192000"/>
            <a:gd name="connsiteY5994" fmla="*/ 2008936 h 6858000"/>
            <a:gd name="connsiteX5995" fmla="*/ 3138742 w 12192000"/>
            <a:gd name="connsiteY5995" fmla="*/ 2008988 h 6858000"/>
            <a:gd name="connsiteX5996" fmla="*/ 3123075 w 12192000"/>
            <a:gd name="connsiteY5996" fmla="*/ 2022445 h 6858000"/>
            <a:gd name="connsiteX5997" fmla="*/ 3155679 w 12192000"/>
            <a:gd name="connsiteY5997" fmla="*/ 2068975 h 6858000"/>
            <a:gd name="connsiteX5998" fmla="*/ 3188284 w 12192000"/>
            <a:gd name="connsiteY5998" fmla="*/ 2021684 h 6858000"/>
            <a:gd name="connsiteX5999" fmla="*/ 3188284 w 12192000"/>
            <a:gd name="connsiteY5999" fmla="*/ 2021681 h 6858000"/>
            <a:gd name="connsiteX6000" fmla="*/ 3172533 w 12192000"/>
            <a:gd name="connsiteY6000" fmla="*/ 2008988 h 6858000"/>
            <a:gd name="connsiteX6001" fmla="*/ 3170491 w 12192000"/>
            <a:gd name="connsiteY6001" fmla="*/ 2008875 h 6858000"/>
            <a:gd name="connsiteX6002" fmla="*/ 3259818 w 12192000"/>
            <a:gd name="connsiteY6002" fmla="*/ 2015970 h 6858000"/>
            <a:gd name="connsiteX6003" fmla="*/ 3245006 w 12192000"/>
            <a:gd name="connsiteY6003" fmla="*/ 2025635 h 6858000"/>
            <a:gd name="connsiteX6004" fmla="*/ 3229565 w 12192000"/>
            <a:gd name="connsiteY6004" fmla="*/ 2016031 h 6858000"/>
            <a:gd name="connsiteX6005" fmla="*/ 3228068 w 12192000"/>
            <a:gd name="connsiteY6005" fmla="*/ 2016083 h 6858000"/>
            <a:gd name="connsiteX6006" fmla="*/ 3212401 w 12192000"/>
            <a:gd name="connsiteY6006" fmla="*/ 2029540 h 6858000"/>
            <a:gd name="connsiteX6007" fmla="*/ 3245006 w 12192000"/>
            <a:gd name="connsiteY6007" fmla="*/ 2076070 h 6858000"/>
            <a:gd name="connsiteX6008" fmla="*/ 3277610 w 12192000"/>
            <a:gd name="connsiteY6008" fmla="*/ 2028779 h 6858000"/>
            <a:gd name="connsiteX6009" fmla="*/ 3277610 w 12192000"/>
            <a:gd name="connsiteY6009" fmla="*/ 2028776 h 6858000"/>
            <a:gd name="connsiteX6010" fmla="*/ 3261859 w 12192000"/>
            <a:gd name="connsiteY6010" fmla="*/ 2016083 h 6858000"/>
            <a:gd name="connsiteX6011" fmla="*/ 3259818 w 12192000"/>
            <a:gd name="connsiteY6011" fmla="*/ 2015970 h 6858000"/>
            <a:gd name="connsiteX6012" fmla="*/ 3418668 w 12192000"/>
            <a:gd name="connsiteY6012" fmla="*/ 2030567 h 6858000"/>
            <a:gd name="connsiteX6013" fmla="*/ 3403856 w 12192000"/>
            <a:gd name="connsiteY6013" fmla="*/ 2040232 h 6858000"/>
            <a:gd name="connsiteX6014" fmla="*/ 3388415 w 12192000"/>
            <a:gd name="connsiteY6014" fmla="*/ 2030628 h 6858000"/>
            <a:gd name="connsiteX6015" fmla="*/ 3386918 w 12192000"/>
            <a:gd name="connsiteY6015" fmla="*/ 2030680 h 6858000"/>
            <a:gd name="connsiteX6016" fmla="*/ 3371251 w 12192000"/>
            <a:gd name="connsiteY6016" fmla="*/ 2044137 h 6858000"/>
            <a:gd name="connsiteX6017" fmla="*/ 3403856 w 12192000"/>
            <a:gd name="connsiteY6017" fmla="*/ 2090667 h 6858000"/>
            <a:gd name="connsiteX6018" fmla="*/ 3436460 w 12192000"/>
            <a:gd name="connsiteY6018" fmla="*/ 2043376 h 6858000"/>
            <a:gd name="connsiteX6019" fmla="*/ 3436460 w 12192000"/>
            <a:gd name="connsiteY6019" fmla="*/ 2043373 h 6858000"/>
            <a:gd name="connsiteX6020" fmla="*/ 3420709 w 12192000"/>
            <a:gd name="connsiteY6020" fmla="*/ 2030680 h 6858000"/>
            <a:gd name="connsiteX6021" fmla="*/ 3418668 w 12192000"/>
            <a:gd name="connsiteY6021" fmla="*/ 2030567 h 6858000"/>
            <a:gd name="connsiteX6022" fmla="*/ 3608893 w 12192000"/>
            <a:gd name="connsiteY6022" fmla="*/ 2065430 h 6858000"/>
            <a:gd name="connsiteX6023" fmla="*/ 3594080 w 12192000"/>
            <a:gd name="connsiteY6023" fmla="*/ 2075095 h 6858000"/>
            <a:gd name="connsiteX6024" fmla="*/ 3578640 w 12192000"/>
            <a:gd name="connsiteY6024" fmla="*/ 2065491 h 6858000"/>
            <a:gd name="connsiteX6025" fmla="*/ 3577143 w 12192000"/>
            <a:gd name="connsiteY6025" fmla="*/ 2065543 h 6858000"/>
            <a:gd name="connsiteX6026" fmla="*/ 3561476 w 12192000"/>
            <a:gd name="connsiteY6026" fmla="*/ 2079000 h 6858000"/>
            <a:gd name="connsiteX6027" fmla="*/ 3594080 w 12192000"/>
            <a:gd name="connsiteY6027" fmla="*/ 2125530 h 6858000"/>
            <a:gd name="connsiteX6028" fmla="*/ 3626685 w 12192000"/>
            <a:gd name="connsiteY6028" fmla="*/ 2078239 h 6858000"/>
            <a:gd name="connsiteX6029" fmla="*/ 3626685 w 12192000"/>
            <a:gd name="connsiteY6029" fmla="*/ 2078236 h 6858000"/>
            <a:gd name="connsiteX6030" fmla="*/ 3610934 w 12192000"/>
            <a:gd name="connsiteY6030" fmla="*/ 2065543 h 6858000"/>
            <a:gd name="connsiteX6031" fmla="*/ 3608893 w 12192000"/>
            <a:gd name="connsiteY6031" fmla="*/ 2065430 h 6858000"/>
            <a:gd name="connsiteX6032" fmla="*/ 3672456 w 12192000"/>
            <a:gd name="connsiteY6032" fmla="*/ 2122829 h 6858000"/>
            <a:gd name="connsiteX6033" fmla="*/ 3657644 w 12192000"/>
            <a:gd name="connsiteY6033" fmla="*/ 2132494 h 6858000"/>
            <a:gd name="connsiteX6034" fmla="*/ 3642203 w 12192000"/>
            <a:gd name="connsiteY6034" fmla="*/ 2122890 h 6858000"/>
            <a:gd name="connsiteX6035" fmla="*/ 3640706 w 12192000"/>
            <a:gd name="connsiteY6035" fmla="*/ 2122942 h 6858000"/>
            <a:gd name="connsiteX6036" fmla="*/ 3625039 w 12192000"/>
            <a:gd name="connsiteY6036" fmla="*/ 2136399 h 6858000"/>
            <a:gd name="connsiteX6037" fmla="*/ 3657644 w 12192000"/>
            <a:gd name="connsiteY6037" fmla="*/ 2182929 h 6858000"/>
            <a:gd name="connsiteX6038" fmla="*/ 3690248 w 12192000"/>
            <a:gd name="connsiteY6038" fmla="*/ 2135638 h 6858000"/>
            <a:gd name="connsiteX6039" fmla="*/ 3690248 w 12192000"/>
            <a:gd name="connsiteY6039" fmla="*/ 2135635 h 6858000"/>
            <a:gd name="connsiteX6040" fmla="*/ 3674497 w 12192000"/>
            <a:gd name="connsiteY6040" fmla="*/ 2122942 h 6858000"/>
            <a:gd name="connsiteX6041" fmla="*/ 3672456 w 12192000"/>
            <a:gd name="connsiteY6041" fmla="*/ 2122829 h 6858000"/>
            <a:gd name="connsiteX6042" fmla="*/ 3342775 w 12192000"/>
            <a:gd name="connsiteY6042" fmla="*/ 2036004 h 6858000"/>
            <a:gd name="connsiteX6043" fmla="*/ 3327963 w 12192000"/>
            <a:gd name="connsiteY6043" fmla="*/ 2045669 h 6858000"/>
            <a:gd name="connsiteX6044" fmla="*/ 3312523 w 12192000"/>
            <a:gd name="connsiteY6044" fmla="*/ 2036065 h 6858000"/>
            <a:gd name="connsiteX6045" fmla="*/ 3311026 w 12192000"/>
            <a:gd name="connsiteY6045" fmla="*/ 2036117 h 6858000"/>
            <a:gd name="connsiteX6046" fmla="*/ 3295359 w 12192000"/>
            <a:gd name="connsiteY6046" fmla="*/ 2049574 h 6858000"/>
            <a:gd name="connsiteX6047" fmla="*/ 3327963 w 12192000"/>
            <a:gd name="connsiteY6047" fmla="*/ 2096104 h 6858000"/>
            <a:gd name="connsiteX6048" fmla="*/ 3360568 w 12192000"/>
            <a:gd name="connsiteY6048" fmla="*/ 2048813 h 6858000"/>
            <a:gd name="connsiteX6049" fmla="*/ 3360568 w 12192000"/>
            <a:gd name="connsiteY6049" fmla="*/ 2048810 h 6858000"/>
            <a:gd name="connsiteX6050" fmla="*/ 3344817 w 12192000"/>
            <a:gd name="connsiteY6050" fmla="*/ 2036117 h 6858000"/>
            <a:gd name="connsiteX6051" fmla="*/ 3342775 w 12192000"/>
            <a:gd name="connsiteY6051" fmla="*/ 2036004 h 6858000"/>
            <a:gd name="connsiteX6052" fmla="*/ 2493046 w 12192000"/>
            <a:gd name="connsiteY6052" fmla="*/ 1926149 h 6858000"/>
            <a:gd name="connsiteX6053" fmla="*/ 2478235 w 12192000"/>
            <a:gd name="connsiteY6053" fmla="*/ 1935814 h 6858000"/>
            <a:gd name="connsiteX6054" fmla="*/ 2462795 w 12192000"/>
            <a:gd name="connsiteY6054" fmla="*/ 1926210 h 6858000"/>
            <a:gd name="connsiteX6055" fmla="*/ 2461296 w 12192000"/>
            <a:gd name="connsiteY6055" fmla="*/ 1926262 h 6858000"/>
            <a:gd name="connsiteX6056" fmla="*/ 2445630 w 12192000"/>
            <a:gd name="connsiteY6056" fmla="*/ 1939719 h 6858000"/>
            <a:gd name="connsiteX6057" fmla="*/ 2478235 w 12192000"/>
            <a:gd name="connsiteY6057" fmla="*/ 1986249 h 6858000"/>
            <a:gd name="connsiteX6058" fmla="*/ 2510839 w 12192000"/>
            <a:gd name="connsiteY6058" fmla="*/ 1938958 h 6858000"/>
            <a:gd name="connsiteX6059" fmla="*/ 2510839 w 12192000"/>
            <a:gd name="connsiteY6059" fmla="*/ 1938955 h 6858000"/>
            <a:gd name="connsiteX6060" fmla="*/ 2495088 w 12192000"/>
            <a:gd name="connsiteY6060" fmla="*/ 1926262 h 6858000"/>
            <a:gd name="connsiteX6061" fmla="*/ 2493046 w 12192000"/>
            <a:gd name="connsiteY6061" fmla="*/ 1926149 h 6858000"/>
            <a:gd name="connsiteX6062" fmla="*/ 2614590 w 12192000"/>
            <a:gd name="connsiteY6062" fmla="*/ 1983985 h 6858000"/>
            <a:gd name="connsiteX6063" fmla="*/ 2599777 w 12192000"/>
            <a:gd name="connsiteY6063" fmla="*/ 1993650 h 6858000"/>
            <a:gd name="connsiteX6064" fmla="*/ 2584337 w 12192000"/>
            <a:gd name="connsiteY6064" fmla="*/ 1984046 h 6858000"/>
            <a:gd name="connsiteX6065" fmla="*/ 2582840 w 12192000"/>
            <a:gd name="connsiteY6065" fmla="*/ 1984098 h 6858000"/>
            <a:gd name="connsiteX6066" fmla="*/ 2567173 w 12192000"/>
            <a:gd name="connsiteY6066" fmla="*/ 1997555 h 6858000"/>
            <a:gd name="connsiteX6067" fmla="*/ 2599777 w 12192000"/>
            <a:gd name="connsiteY6067" fmla="*/ 2044085 h 6858000"/>
            <a:gd name="connsiteX6068" fmla="*/ 2632382 w 12192000"/>
            <a:gd name="connsiteY6068" fmla="*/ 1996794 h 6858000"/>
            <a:gd name="connsiteX6069" fmla="*/ 2632382 w 12192000"/>
            <a:gd name="connsiteY6069" fmla="*/ 1996791 h 6858000"/>
            <a:gd name="connsiteX6070" fmla="*/ 2616631 w 12192000"/>
            <a:gd name="connsiteY6070" fmla="*/ 1984098 h 6858000"/>
            <a:gd name="connsiteX6071" fmla="*/ 2614590 w 12192000"/>
            <a:gd name="connsiteY6071" fmla="*/ 1983985 h 6858000"/>
            <a:gd name="connsiteX6072" fmla="*/ 2776493 w 12192000"/>
            <a:gd name="connsiteY6072" fmla="*/ 1987067 h 6858000"/>
            <a:gd name="connsiteX6073" fmla="*/ 2761680 w 12192000"/>
            <a:gd name="connsiteY6073" fmla="*/ 1996732 h 6858000"/>
            <a:gd name="connsiteX6074" fmla="*/ 2746240 w 12192000"/>
            <a:gd name="connsiteY6074" fmla="*/ 1987128 h 6858000"/>
            <a:gd name="connsiteX6075" fmla="*/ 2744743 w 12192000"/>
            <a:gd name="connsiteY6075" fmla="*/ 1987180 h 6858000"/>
            <a:gd name="connsiteX6076" fmla="*/ 2729076 w 12192000"/>
            <a:gd name="connsiteY6076" fmla="*/ 2000637 h 6858000"/>
            <a:gd name="connsiteX6077" fmla="*/ 2761680 w 12192000"/>
            <a:gd name="connsiteY6077" fmla="*/ 2047167 h 6858000"/>
            <a:gd name="connsiteX6078" fmla="*/ 2794285 w 12192000"/>
            <a:gd name="connsiteY6078" fmla="*/ 1999876 h 6858000"/>
            <a:gd name="connsiteX6079" fmla="*/ 2794285 w 12192000"/>
            <a:gd name="connsiteY6079" fmla="*/ 1999873 h 6858000"/>
            <a:gd name="connsiteX6080" fmla="*/ 2778534 w 12192000"/>
            <a:gd name="connsiteY6080" fmla="*/ 1987180 h 6858000"/>
            <a:gd name="connsiteX6081" fmla="*/ 2776493 w 12192000"/>
            <a:gd name="connsiteY6081" fmla="*/ 1987067 h 6858000"/>
            <a:gd name="connsiteX6082" fmla="*/ 2856834 w 12192000"/>
            <a:gd name="connsiteY6082" fmla="*/ 1992766 h 6858000"/>
            <a:gd name="connsiteX6083" fmla="*/ 2842021 w 12192000"/>
            <a:gd name="connsiteY6083" fmla="*/ 2002431 h 6858000"/>
            <a:gd name="connsiteX6084" fmla="*/ 2826581 w 12192000"/>
            <a:gd name="connsiteY6084" fmla="*/ 1992827 h 6858000"/>
            <a:gd name="connsiteX6085" fmla="*/ 2825084 w 12192000"/>
            <a:gd name="connsiteY6085" fmla="*/ 1992879 h 6858000"/>
            <a:gd name="connsiteX6086" fmla="*/ 2809417 w 12192000"/>
            <a:gd name="connsiteY6086" fmla="*/ 2006336 h 6858000"/>
            <a:gd name="connsiteX6087" fmla="*/ 2842021 w 12192000"/>
            <a:gd name="connsiteY6087" fmla="*/ 2052866 h 6858000"/>
            <a:gd name="connsiteX6088" fmla="*/ 2874626 w 12192000"/>
            <a:gd name="connsiteY6088" fmla="*/ 2005575 h 6858000"/>
            <a:gd name="connsiteX6089" fmla="*/ 2874626 w 12192000"/>
            <a:gd name="connsiteY6089" fmla="*/ 2005572 h 6858000"/>
            <a:gd name="connsiteX6090" fmla="*/ 2858875 w 12192000"/>
            <a:gd name="connsiteY6090" fmla="*/ 1992879 h 6858000"/>
            <a:gd name="connsiteX6091" fmla="*/ 2856834 w 12192000"/>
            <a:gd name="connsiteY6091" fmla="*/ 1992766 h 6858000"/>
            <a:gd name="connsiteX6092" fmla="*/ 3000302 w 12192000"/>
            <a:gd name="connsiteY6092" fmla="*/ 2007654 h 6858000"/>
            <a:gd name="connsiteX6093" fmla="*/ 2985489 w 12192000"/>
            <a:gd name="connsiteY6093" fmla="*/ 2017319 h 6858000"/>
            <a:gd name="connsiteX6094" fmla="*/ 2970049 w 12192000"/>
            <a:gd name="connsiteY6094" fmla="*/ 2007715 h 6858000"/>
            <a:gd name="connsiteX6095" fmla="*/ 2968552 w 12192000"/>
            <a:gd name="connsiteY6095" fmla="*/ 2007767 h 6858000"/>
            <a:gd name="connsiteX6096" fmla="*/ 2952885 w 12192000"/>
            <a:gd name="connsiteY6096" fmla="*/ 2021224 h 6858000"/>
            <a:gd name="connsiteX6097" fmla="*/ 2985489 w 12192000"/>
            <a:gd name="connsiteY6097" fmla="*/ 2067754 h 6858000"/>
            <a:gd name="connsiteX6098" fmla="*/ 3018094 w 12192000"/>
            <a:gd name="connsiteY6098" fmla="*/ 2020463 h 6858000"/>
            <a:gd name="connsiteX6099" fmla="*/ 3018094 w 12192000"/>
            <a:gd name="connsiteY6099" fmla="*/ 2020460 h 6858000"/>
            <a:gd name="connsiteX6100" fmla="*/ 3002343 w 12192000"/>
            <a:gd name="connsiteY6100" fmla="*/ 2007767 h 6858000"/>
            <a:gd name="connsiteX6101" fmla="*/ 3000302 w 12192000"/>
            <a:gd name="connsiteY6101" fmla="*/ 2007654 h 6858000"/>
            <a:gd name="connsiteX6102" fmla="*/ 3084947 w 12192000"/>
            <a:gd name="connsiteY6102" fmla="*/ 2027804 h 6858000"/>
            <a:gd name="connsiteX6103" fmla="*/ 3070135 w 12192000"/>
            <a:gd name="connsiteY6103" fmla="*/ 2037469 h 6858000"/>
            <a:gd name="connsiteX6104" fmla="*/ 3054694 w 12192000"/>
            <a:gd name="connsiteY6104" fmla="*/ 2027865 h 6858000"/>
            <a:gd name="connsiteX6105" fmla="*/ 3053197 w 12192000"/>
            <a:gd name="connsiteY6105" fmla="*/ 2027915 h 6858000"/>
            <a:gd name="connsiteX6106" fmla="*/ 3037530 w 12192000"/>
            <a:gd name="connsiteY6106" fmla="*/ 2041374 h 6858000"/>
            <a:gd name="connsiteX6107" fmla="*/ 3070135 w 12192000"/>
            <a:gd name="connsiteY6107" fmla="*/ 2087904 h 6858000"/>
            <a:gd name="connsiteX6108" fmla="*/ 3102739 w 12192000"/>
            <a:gd name="connsiteY6108" fmla="*/ 2040613 h 6858000"/>
            <a:gd name="connsiteX6109" fmla="*/ 3102739 w 12192000"/>
            <a:gd name="connsiteY6109" fmla="*/ 2040610 h 6858000"/>
            <a:gd name="connsiteX6110" fmla="*/ 3086988 w 12192000"/>
            <a:gd name="connsiteY6110" fmla="*/ 2027917 h 6858000"/>
            <a:gd name="connsiteX6111" fmla="*/ 3084947 w 12192000"/>
            <a:gd name="connsiteY6111" fmla="*/ 2027804 h 6858000"/>
            <a:gd name="connsiteX6112" fmla="*/ 3218383 w 12192000"/>
            <a:gd name="connsiteY6112" fmla="*/ 2069065 h 6858000"/>
            <a:gd name="connsiteX6113" fmla="*/ 3203571 w 12192000"/>
            <a:gd name="connsiteY6113" fmla="*/ 2078730 h 6858000"/>
            <a:gd name="connsiteX6114" fmla="*/ 3188130 w 12192000"/>
            <a:gd name="connsiteY6114" fmla="*/ 2069126 h 6858000"/>
            <a:gd name="connsiteX6115" fmla="*/ 3186633 w 12192000"/>
            <a:gd name="connsiteY6115" fmla="*/ 2069175 h 6858000"/>
            <a:gd name="connsiteX6116" fmla="*/ 3170966 w 12192000"/>
            <a:gd name="connsiteY6116" fmla="*/ 2082635 h 6858000"/>
            <a:gd name="connsiteX6117" fmla="*/ 3203571 w 12192000"/>
            <a:gd name="connsiteY6117" fmla="*/ 2129165 h 6858000"/>
            <a:gd name="connsiteX6118" fmla="*/ 3236175 w 12192000"/>
            <a:gd name="connsiteY6118" fmla="*/ 2081874 h 6858000"/>
            <a:gd name="connsiteX6119" fmla="*/ 3236175 w 12192000"/>
            <a:gd name="connsiteY6119" fmla="*/ 2081871 h 6858000"/>
            <a:gd name="connsiteX6120" fmla="*/ 3220424 w 12192000"/>
            <a:gd name="connsiteY6120" fmla="*/ 2069178 h 6858000"/>
            <a:gd name="connsiteX6121" fmla="*/ 3218383 w 12192000"/>
            <a:gd name="connsiteY6121" fmla="*/ 2069065 h 6858000"/>
            <a:gd name="connsiteX6122" fmla="*/ 3293839 w 12192000"/>
            <a:gd name="connsiteY6122" fmla="*/ 2097096 h 6858000"/>
            <a:gd name="connsiteX6123" fmla="*/ 3279027 w 12192000"/>
            <a:gd name="connsiteY6123" fmla="*/ 2106761 h 6858000"/>
            <a:gd name="connsiteX6124" fmla="*/ 3263586 w 12192000"/>
            <a:gd name="connsiteY6124" fmla="*/ 2097157 h 6858000"/>
            <a:gd name="connsiteX6125" fmla="*/ 3262089 w 12192000"/>
            <a:gd name="connsiteY6125" fmla="*/ 2097206 h 6858000"/>
            <a:gd name="connsiteX6126" fmla="*/ 3246422 w 12192000"/>
            <a:gd name="connsiteY6126" fmla="*/ 2110666 h 6858000"/>
            <a:gd name="connsiteX6127" fmla="*/ 3279027 w 12192000"/>
            <a:gd name="connsiteY6127" fmla="*/ 2157196 h 6858000"/>
            <a:gd name="connsiteX6128" fmla="*/ 3311631 w 12192000"/>
            <a:gd name="connsiteY6128" fmla="*/ 2109905 h 6858000"/>
            <a:gd name="connsiteX6129" fmla="*/ 3311631 w 12192000"/>
            <a:gd name="connsiteY6129" fmla="*/ 2109902 h 6858000"/>
            <a:gd name="connsiteX6130" fmla="*/ 3295880 w 12192000"/>
            <a:gd name="connsiteY6130" fmla="*/ 2097209 h 6858000"/>
            <a:gd name="connsiteX6131" fmla="*/ 3293839 w 12192000"/>
            <a:gd name="connsiteY6131" fmla="*/ 2097096 h 6858000"/>
            <a:gd name="connsiteX6132" fmla="*/ 3530384 w 12192000"/>
            <a:gd name="connsiteY6132" fmla="*/ 2098550 h 6858000"/>
            <a:gd name="connsiteX6133" fmla="*/ 3515571 w 12192000"/>
            <a:gd name="connsiteY6133" fmla="*/ 2108215 h 6858000"/>
            <a:gd name="connsiteX6134" fmla="*/ 3500131 w 12192000"/>
            <a:gd name="connsiteY6134" fmla="*/ 2098611 h 6858000"/>
            <a:gd name="connsiteX6135" fmla="*/ 3498634 w 12192000"/>
            <a:gd name="connsiteY6135" fmla="*/ 2098663 h 6858000"/>
            <a:gd name="connsiteX6136" fmla="*/ 3482967 w 12192000"/>
            <a:gd name="connsiteY6136" fmla="*/ 2112120 h 6858000"/>
            <a:gd name="connsiteX6137" fmla="*/ 3515571 w 12192000"/>
            <a:gd name="connsiteY6137" fmla="*/ 2158650 h 6858000"/>
            <a:gd name="connsiteX6138" fmla="*/ 3548176 w 12192000"/>
            <a:gd name="connsiteY6138" fmla="*/ 2111359 h 6858000"/>
            <a:gd name="connsiteX6139" fmla="*/ 3548176 w 12192000"/>
            <a:gd name="connsiteY6139" fmla="*/ 2111356 h 6858000"/>
            <a:gd name="connsiteX6140" fmla="*/ 3532425 w 12192000"/>
            <a:gd name="connsiteY6140" fmla="*/ 2098663 h 6858000"/>
            <a:gd name="connsiteX6141" fmla="*/ 3530384 w 12192000"/>
            <a:gd name="connsiteY6141" fmla="*/ 2098550 h 6858000"/>
            <a:gd name="connsiteX6142" fmla="*/ 3375022 w 12192000"/>
            <a:gd name="connsiteY6142" fmla="*/ 2105499 h 6858000"/>
            <a:gd name="connsiteX6143" fmla="*/ 3360210 w 12192000"/>
            <a:gd name="connsiteY6143" fmla="*/ 2115164 h 6858000"/>
            <a:gd name="connsiteX6144" fmla="*/ 3344770 w 12192000"/>
            <a:gd name="connsiteY6144" fmla="*/ 2105560 h 6858000"/>
            <a:gd name="connsiteX6145" fmla="*/ 3343273 w 12192000"/>
            <a:gd name="connsiteY6145" fmla="*/ 2105609 h 6858000"/>
            <a:gd name="connsiteX6146" fmla="*/ 3327606 w 12192000"/>
            <a:gd name="connsiteY6146" fmla="*/ 2119069 h 6858000"/>
            <a:gd name="connsiteX6147" fmla="*/ 3360210 w 12192000"/>
            <a:gd name="connsiteY6147" fmla="*/ 2165599 h 6858000"/>
            <a:gd name="connsiteX6148" fmla="*/ 3392815 w 12192000"/>
            <a:gd name="connsiteY6148" fmla="*/ 2118308 h 6858000"/>
            <a:gd name="connsiteX6149" fmla="*/ 3392815 w 12192000"/>
            <a:gd name="connsiteY6149" fmla="*/ 2118305 h 6858000"/>
            <a:gd name="connsiteX6150" fmla="*/ 3377064 w 12192000"/>
            <a:gd name="connsiteY6150" fmla="*/ 2105612 h 6858000"/>
            <a:gd name="connsiteX6151" fmla="*/ 3375022 w 12192000"/>
            <a:gd name="connsiteY6151" fmla="*/ 2105499 h 6858000"/>
            <a:gd name="connsiteX6152" fmla="*/ 3452311 w 12192000"/>
            <a:gd name="connsiteY6152" fmla="*/ 2130913 h 6858000"/>
            <a:gd name="connsiteX6153" fmla="*/ 3437499 w 12192000"/>
            <a:gd name="connsiteY6153" fmla="*/ 2140578 h 6858000"/>
            <a:gd name="connsiteX6154" fmla="*/ 3422058 w 12192000"/>
            <a:gd name="connsiteY6154" fmla="*/ 2130974 h 6858000"/>
            <a:gd name="connsiteX6155" fmla="*/ 3420561 w 12192000"/>
            <a:gd name="connsiteY6155" fmla="*/ 2131026 h 6858000"/>
            <a:gd name="connsiteX6156" fmla="*/ 3404894 w 12192000"/>
            <a:gd name="connsiteY6156" fmla="*/ 2144483 h 6858000"/>
            <a:gd name="connsiteX6157" fmla="*/ 3437499 w 12192000"/>
            <a:gd name="connsiteY6157" fmla="*/ 2191013 h 6858000"/>
            <a:gd name="connsiteX6158" fmla="*/ 3470103 w 12192000"/>
            <a:gd name="connsiteY6158" fmla="*/ 2143722 h 6858000"/>
            <a:gd name="connsiteX6159" fmla="*/ 3470103 w 12192000"/>
            <a:gd name="connsiteY6159" fmla="*/ 2143719 h 6858000"/>
            <a:gd name="connsiteX6160" fmla="*/ 3454352 w 12192000"/>
            <a:gd name="connsiteY6160" fmla="*/ 2131026 h 6858000"/>
            <a:gd name="connsiteX6161" fmla="*/ 3452311 w 12192000"/>
            <a:gd name="connsiteY6161" fmla="*/ 2130913 h 6858000"/>
            <a:gd name="connsiteX6162" fmla="*/ 3604415 w 12192000"/>
            <a:gd name="connsiteY6162" fmla="*/ 2162956 h 6858000"/>
            <a:gd name="connsiteX6163" fmla="*/ 3589603 w 12192000"/>
            <a:gd name="connsiteY6163" fmla="*/ 2172621 h 6858000"/>
            <a:gd name="connsiteX6164" fmla="*/ 3574162 w 12192000"/>
            <a:gd name="connsiteY6164" fmla="*/ 2163017 h 6858000"/>
            <a:gd name="connsiteX6165" fmla="*/ 3572665 w 12192000"/>
            <a:gd name="connsiteY6165" fmla="*/ 2163069 h 6858000"/>
            <a:gd name="connsiteX6166" fmla="*/ 3556998 w 12192000"/>
            <a:gd name="connsiteY6166" fmla="*/ 2176526 h 6858000"/>
            <a:gd name="connsiteX6167" fmla="*/ 3589603 w 12192000"/>
            <a:gd name="connsiteY6167" fmla="*/ 2223056 h 6858000"/>
            <a:gd name="connsiteX6168" fmla="*/ 3622207 w 12192000"/>
            <a:gd name="connsiteY6168" fmla="*/ 2175765 h 6858000"/>
            <a:gd name="connsiteX6169" fmla="*/ 3622207 w 12192000"/>
            <a:gd name="connsiteY6169" fmla="*/ 2175762 h 6858000"/>
            <a:gd name="connsiteX6170" fmla="*/ 3606456 w 12192000"/>
            <a:gd name="connsiteY6170" fmla="*/ 2163069 h 6858000"/>
            <a:gd name="connsiteX6171" fmla="*/ 3604415 w 12192000"/>
            <a:gd name="connsiteY6171" fmla="*/ 2162956 h 6858000"/>
            <a:gd name="connsiteX6172" fmla="*/ 3779287 w 12192000"/>
            <a:gd name="connsiteY6172" fmla="*/ 2190987 h 6858000"/>
            <a:gd name="connsiteX6173" fmla="*/ 3764474 w 12192000"/>
            <a:gd name="connsiteY6173" fmla="*/ 2200652 h 6858000"/>
            <a:gd name="connsiteX6174" fmla="*/ 3749034 w 12192000"/>
            <a:gd name="connsiteY6174" fmla="*/ 2191048 h 6858000"/>
            <a:gd name="connsiteX6175" fmla="*/ 3747537 w 12192000"/>
            <a:gd name="connsiteY6175" fmla="*/ 2191100 h 6858000"/>
            <a:gd name="connsiteX6176" fmla="*/ 3731870 w 12192000"/>
            <a:gd name="connsiteY6176" fmla="*/ 2204557 h 6858000"/>
            <a:gd name="connsiteX6177" fmla="*/ 3764474 w 12192000"/>
            <a:gd name="connsiteY6177" fmla="*/ 2251087 h 6858000"/>
            <a:gd name="connsiteX6178" fmla="*/ 3797079 w 12192000"/>
            <a:gd name="connsiteY6178" fmla="*/ 2203796 h 6858000"/>
            <a:gd name="connsiteX6179" fmla="*/ 3797079 w 12192000"/>
            <a:gd name="connsiteY6179" fmla="*/ 2203793 h 6858000"/>
            <a:gd name="connsiteX6180" fmla="*/ 3781328 w 12192000"/>
            <a:gd name="connsiteY6180" fmla="*/ 2191100 h 6858000"/>
            <a:gd name="connsiteX6181" fmla="*/ 3779287 w 12192000"/>
            <a:gd name="connsiteY6181" fmla="*/ 2190987 h 6858000"/>
            <a:gd name="connsiteX6182" fmla="*/ 3856516 w 12192000"/>
            <a:gd name="connsiteY6182" fmla="*/ 2229224 h 6858000"/>
            <a:gd name="connsiteX6183" fmla="*/ 3841703 w 12192000"/>
            <a:gd name="connsiteY6183" fmla="*/ 2238889 h 6858000"/>
            <a:gd name="connsiteX6184" fmla="*/ 3826263 w 12192000"/>
            <a:gd name="connsiteY6184" fmla="*/ 2229285 h 6858000"/>
            <a:gd name="connsiteX6185" fmla="*/ 3824766 w 12192000"/>
            <a:gd name="connsiteY6185" fmla="*/ 2229337 h 6858000"/>
            <a:gd name="connsiteX6186" fmla="*/ 3809099 w 12192000"/>
            <a:gd name="connsiteY6186" fmla="*/ 2242794 h 6858000"/>
            <a:gd name="connsiteX6187" fmla="*/ 3841703 w 12192000"/>
            <a:gd name="connsiteY6187" fmla="*/ 2289324 h 6858000"/>
            <a:gd name="connsiteX6188" fmla="*/ 3874308 w 12192000"/>
            <a:gd name="connsiteY6188" fmla="*/ 2242033 h 6858000"/>
            <a:gd name="connsiteX6189" fmla="*/ 3874308 w 12192000"/>
            <a:gd name="connsiteY6189" fmla="*/ 2242030 h 6858000"/>
            <a:gd name="connsiteX6190" fmla="*/ 3858557 w 12192000"/>
            <a:gd name="connsiteY6190" fmla="*/ 2229337 h 6858000"/>
            <a:gd name="connsiteX6191" fmla="*/ 3856516 w 12192000"/>
            <a:gd name="connsiteY6191" fmla="*/ 2229224 h 6858000"/>
            <a:gd name="connsiteX6192" fmla="*/ 3922842 w 12192000"/>
            <a:gd name="connsiteY6192" fmla="*/ 2262866 h 6858000"/>
            <a:gd name="connsiteX6193" fmla="*/ 3908029 w 12192000"/>
            <a:gd name="connsiteY6193" fmla="*/ 2272531 h 6858000"/>
            <a:gd name="connsiteX6194" fmla="*/ 3892589 w 12192000"/>
            <a:gd name="connsiteY6194" fmla="*/ 2262927 h 6858000"/>
            <a:gd name="connsiteX6195" fmla="*/ 3891092 w 12192000"/>
            <a:gd name="connsiteY6195" fmla="*/ 2262979 h 6858000"/>
            <a:gd name="connsiteX6196" fmla="*/ 3875425 w 12192000"/>
            <a:gd name="connsiteY6196" fmla="*/ 2276436 h 6858000"/>
            <a:gd name="connsiteX6197" fmla="*/ 3908029 w 12192000"/>
            <a:gd name="connsiteY6197" fmla="*/ 2322966 h 6858000"/>
            <a:gd name="connsiteX6198" fmla="*/ 3940634 w 12192000"/>
            <a:gd name="connsiteY6198" fmla="*/ 2275675 h 6858000"/>
            <a:gd name="connsiteX6199" fmla="*/ 3940634 w 12192000"/>
            <a:gd name="connsiteY6199" fmla="*/ 2275672 h 6858000"/>
            <a:gd name="connsiteX6200" fmla="*/ 3924883 w 12192000"/>
            <a:gd name="connsiteY6200" fmla="*/ 2262979 h 6858000"/>
            <a:gd name="connsiteX6201" fmla="*/ 3922842 w 12192000"/>
            <a:gd name="connsiteY6201" fmla="*/ 2262866 h 6858000"/>
            <a:gd name="connsiteX6202" fmla="*/ 4070497 w 12192000"/>
            <a:gd name="connsiteY6202" fmla="*/ 2309332 h 6858000"/>
            <a:gd name="connsiteX6203" fmla="*/ 4055685 w 12192000"/>
            <a:gd name="connsiteY6203" fmla="*/ 2318997 h 6858000"/>
            <a:gd name="connsiteX6204" fmla="*/ 4040244 w 12192000"/>
            <a:gd name="connsiteY6204" fmla="*/ 2309393 h 6858000"/>
            <a:gd name="connsiteX6205" fmla="*/ 4038747 w 12192000"/>
            <a:gd name="connsiteY6205" fmla="*/ 2309445 h 6858000"/>
            <a:gd name="connsiteX6206" fmla="*/ 4023080 w 12192000"/>
            <a:gd name="connsiteY6206" fmla="*/ 2322902 h 6858000"/>
            <a:gd name="connsiteX6207" fmla="*/ 4055685 w 12192000"/>
            <a:gd name="connsiteY6207" fmla="*/ 2369432 h 6858000"/>
            <a:gd name="connsiteX6208" fmla="*/ 4088289 w 12192000"/>
            <a:gd name="connsiteY6208" fmla="*/ 2322141 h 6858000"/>
            <a:gd name="connsiteX6209" fmla="*/ 4088289 w 12192000"/>
            <a:gd name="connsiteY6209" fmla="*/ 2322138 h 6858000"/>
            <a:gd name="connsiteX6210" fmla="*/ 4072538 w 12192000"/>
            <a:gd name="connsiteY6210" fmla="*/ 2309445 h 6858000"/>
            <a:gd name="connsiteX6211" fmla="*/ 4070497 w 12192000"/>
            <a:gd name="connsiteY6211" fmla="*/ 2309332 h 6858000"/>
            <a:gd name="connsiteX6212" fmla="*/ 4294859 w 12192000"/>
            <a:gd name="connsiteY6212" fmla="*/ 2326488 h 6858000"/>
            <a:gd name="connsiteX6213" fmla="*/ 4280046 w 12192000"/>
            <a:gd name="connsiteY6213" fmla="*/ 2336153 h 6858000"/>
            <a:gd name="connsiteX6214" fmla="*/ 4264606 w 12192000"/>
            <a:gd name="connsiteY6214" fmla="*/ 2326549 h 6858000"/>
            <a:gd name="connsiteX6215" fmla="*/ 4263109 w 12192000"/>
            <a:gd name="connsiteY6215" fmla="*/ 2326601 h 6858000"/>
            <a:gd name="connsiteX6216" fmla="*/ 4247442 w 12192000"/>
            <a:gd name="connsiteY6216" fmla="*/ 2340058 h 6858000"/>
            <a:gd name="connsiteX6217" fmla="*/ 4280046 w 12192000"/>
            <a:gd name="connsiteY6217" fmla="*/ 2386588 h 6858000"/>
            <a:gd name="connsiteX6218" fmla="*/ 4312651 w 12192000"/>
            <a:gd name="connsiteY6218" fmla="*/ 2339297 h 6858000"/>
            <a:gd name="connsiteX6219" fmla="*/ 4312651 w 12192000"/>
            <a:gd name="connsiteY6219" fmla="*/ 2339294 h 6858000"/>
            <a:gd name="connsiteX6220" fmla="*/ 4296900 w 12192000"/>
            <a:gd name="connsiteY6220" fmla="*/ 2326601 h 6858000"/>
            <a:gd name="connsiteX6221" fmla="*/ 4294859 w 12192000"/>
            <a:gd name="connsiteY6221" fmla="*/ 2326488 h 6858000"/>
            <a:gd name="connsiteX6222" fmla="*/ 4383022 w 12192000"/>
            <a:gd name="connsiteY6222" fmla="*/ 2327273 h 6858000"/>
            <a:gd name="connsiteX6223" fmla="*/ 4368209 w 12192000"/>
            <a:gd name="connsiteY6223" fmla="*/ 2336938 h 6858000"/>
            <a:gd name="connsiteX6224" fmla="*/ 4352769 w 12192000"/>
            <a:gd name="connsiteY6224" fmla="*/ 2327334 h 6858000"/>
            <a:gd name="connsiteX6225" fmla="*/ 4351272 w 12192000"/>
            <a:gd name="connsiteY6225" fmla="*/ 2327386 h 6858000"/>
            <a:gd name="connsiteX6226" fmla="*/ 4335605 w 12192000"/>
            <a:gd name="connsiteY6226" fmla="*/ 2340844 h 6858000"/>
            <a:gd name="connsiteX6227" fmla="*/ 4368209 w 12192000"/>
            <a:gd name="connsiteY6227" fmla="*/ 2387373 h 6858000"/>
            <a:gd name="connsiteX6228" fmla="*/ 4400814 w 12192000"/>
            <a:gd name="connsiteY6228" fmla="*/ 2340082 h 6858000"/>
            <a:gd name="connsiteX6229" fmla="*/ 4400814 w 12192000"/>
            <a:gd name="connsiteY6229" fmla="*/ 2340079 h 6858000"/>
            <a:gd name="connsiteX6230" fmla="*/ 4385063 w 12192000"/>
            <a:gd name="connsiteY6230" fmla="*/ 2327386 h 6858000"/>
            <a:gd name="connsiteX6231" fmla="*/ 4383022 w 12192000"/>
            <a:gd name="connsiteY6231" fmla="*/ 2327273 h 6858000"/>
            <a:gd name="connsiteX6232" fmla="*/ 4482699 w 12192000"/>
            <a:gd name="connsiteY6232" fmla="*/ 2387143 h 6858000"/>
            <a:gd name="connsiteX6233" fmla="*/ 4467887 w 12192000"/>
            <a:gd name="connsiteY6233" fmla="*/ 2396808 h 6858000"/>
            <a:gd name="connsiteX6234" fmla="*/ 4452446 w 12192000"/>
            <a:gd name="connsiteY6234" fmla="*/ 2387204 h 6858000"/>
            <a:gd name="connsiteX6235" fmla="*/ 4450949 w 12192000"/>
            <a:gd name="connsiteY6235" fmla="*/ 2387253 h 6858000"/>
            <a:gd name="connsiteX6236" fmla="*/ 4435282 w 12192000"/>
            <a:gd name="connsiteY6236" fmla="*/ 2400713 h 6858000"/>
            <a:gd name="connsiteX6237" fmla="*/ 4467887 w 12192000"/>
            <a:gd name="connsiteY6237" fmla="*/ 2447243 h 6858000"/>
            <a:gd name="connsiteX6238" fmla="*/ 4500491 w 12192000"/>
            <a:gd name="connsiteY6238" fmla="*/ 2399952 h 6858000"/>
            <a:gd name="connsiteX6239" fmla="*/ 4500491 w 12192000"/>
            <a:gd name="connsiteY6239" fmla="*/ 2399949 h 6858000"/>
            <a:gd name="connsiteX6240" fmla="*/ 4484740 w 12192000"/>
            <a:gd name="connsiteY6240" fmla="*/ 2387256 h 6858000"/>
            <a:gd name="connsiteX6241" fmla="*/ 4482699 w 12192000"/>
            <a:gd name="connsiteY6241" fmla="*/ 2387143 h 6858000"/>
            <a:gd name="connsiteX6242" fmla="*/ 4214169 w 12192000"/>
            <a:gd name="connsiteY6242" fmla="*/ 2327564 h 6858000"/>
            <a:gd name="connsiteX6243" fmla="*/ 4199356 w 12192000"/>
            <a:gd name="connsiteY6243" fmla="*/ 2337229 h 6858000"/>
            <a:gd name="connsiteX6244" fmla="*/ 4183916 w 12192000"/>
            <a:gd name="connsiteY6244" fmla="*/ 2327625 h 6858000"/>
            <a:gd name="connsiteX6245" fmla="*/ 4182419 w 12192000"/>
            <a:gd name="connsiteY6245" fmla="*/ 2327677 h 6858000"/>
            <a:gd name="connsiteX6246" fmla="*/ 4166752 w 12192000"/>
            <a:gd name="connsiteY6246" fmla="*/ 2341134 h 6858000"/>
            <a:gd name="connsiteX6247" fmla="*/ 4199356 w 12192000"/>
            <a:gd name="connsiteY6247" fmla="*/ 2387664 h 6858000"/>
            <a:gd name="connsiteX6248" fmla="*/ 4231961 w 12192000"/>
            <a:gd name="connsiteY6248" fmla="*/ 2340373 h 6858000"/>
            <a:gd name="connsiteX6249" fmla="*/ 4231961 w 12192000"/>
            <a:gd name="connsiteY6249" fmla="*/ 2340370 h 6858000"/>
            <a:gd name="connsiteX6250" fmla="*/ 4216210 w 12192000"/>
            <a:gd name="connsiteY6250" fmla="*/ 2327677 h 6858000"/>
            <a:gd name="connsiteX6251" fmla="*/ 4214169 w 12192000"/>
            <a:gd name="connsiteY6251" fmla="*/ 2327564 h 6858000"/>
            <a:gd name="connsiteX6252" fmla="*/ 4143104 w 12192000"/>
            <a:gd name="connsiteY6252" fmla="*/ 2349575 h 6858000"/>
            <a:gd name="connsiteX6253" fmla="*/ 4128291 w 12192000"/>
            <a:gd name="connsiteY6253" fmla="*/ 2359240 h 6858000"/>
            <a:gd name="connsiteX6254" fmla="*/ 4112851 w 12192000"/>
            <a:gd name="connsiteY6254" fmla="*/ 2349636 h 6858000"/>
            <a:gd name="connsiteX6255" fmla="*/ 4111354 w 12192000"/>
            <a:gd name="connsiteY6255" fmla="*/ 2349688 h 6858000"/>
            <a:gd name="connsiteX6256" fmla="*/ 4095687 w 12192000"/>
            <a:gd name="connsiteY6256" fmla="*/ 2363145 h 6858000"/>
            <a:gd name="connsiteX6257" fmla="*/ 4128291 w 12192000"/>
            <a:gd name="connsiteY6257" fmla="*/ 2409675 h 6858000"/>
            <a:gd name="connsiteX6258" fmla="*/ 4160896 w 12192000"/>
            <a:gd name="connsiteY6258" fmla="*/ 2362384 h 6858000"/>
            <a:gd name="connsiteX6259" fmla="*/ 4160896 w 12192000"/>
            <a:gd name="connsiteY6259" fmla="*/ 2362381 h 6858000"/>
            <a:gd name="connsiteX6260" fmla="*/ 4145145 w 12192000"/>
            <a:gd name="connsiteY6260" fmla="*/ 2349688 h 6858000"/>
            <a:gd name="connsiteX6261" fmla="*/ 4143104 w 12192000"/>
            <a:gd name="connsiteY6261" fmla="*/ 2349575 h 6858000"/>
            <a:gd name="connsiteX6262" fmla="*/ 4312102 w 12192000"/>
            <a:gd name="connsiteY6262" fmla="*/ 2399298 h 6858000"/>
            <a:gd name="connsiteX6263" fmla="*/ 4297289 w 12192000"/>
            <a:gd name="connsiteY6263" fmla="*/ 2408963 h 6858000"/>
            <a:gd name="connsiteX6264" fmla="*/ 4281849 w 12192000"/>
            <a:gd name="connsiteY6264" fmla="*/ 2399359 h 6858000"/>
            <a:gd name="connsiteX6265" fmla="*/ 4280352 w 12192000"/>
            <a:gd name="connsiteY6265" fmla="*/ 2399411 h 6858000"/>
            <a:gd name="connsiteX6266" fmla="*/ 4264685 w 12192000"/>
            <a:gd name="connsiteY6266" fmla="*/ 2412868 h 6858000"/>
            <a:gd name="connsiteX6267" fmla="*/ 4297289 w 12192000"/>
            <a:gd name="connsiteY6267" fmla="*/ 2459398 h 6858000"/>
            <a:gd name="connsiteX6268" fmla="*/ 4329894 w 12192000"/>
            <a:gd name="connsiteY6268" fmla="*/ 2412107 h 6858000"/>
            <a:gd name="connsiteX6269" fmla="*/ 4329894 w 12192000"/>
            <a:gd name="connsiteY6269" fmla="*/ 2412104 h 6858000"/>
            <a:gd name="connsiteX6270" fmla="*/ 4314143 w 12192000"/>
            <a:gd name="connsiteY6270" fmla="*/ 2399411 h 6858000"/>
            <a:gd name="connsiteX6271" fmla="*/ 4312102 w 12192000"/>
            <a:gd name="connsiteY6271" fmla="*/ 2399298 h 6858000"/>
            <a:gd name="connsiteX6272" fmla="*/ 4395409 w 12192000"/>
            <a:gd name="connsiteY6272" fmla="*/ 2410929 h 6858000"/>
            <a:gd name="connsiteX6273" fmla="*/ 4380597 w 12192000"/>
            <a:gd name="connsiteY6273" fmla="*/ 2420594 h 6858000"/>
            <a:gd name="connsiteX6274" fmla="*/ 4365156 w 12192000"/>
            <a:gd name="connsiteY6274" fmla="*/ 2410990 h 6858000"/>
            <a:gd name="connsiteX6275" fmla="*/ 4363659 w 12192000"/>
            <a:gd name="connsiteY6275" fmla="*/ 2411042 h 6858000"/>
            <a:gd name="connsiteX6276" fmla="*/ 4347992 w 12192000"/>
            <a:gd name="connsiteY6276" fmla="*/ 2424499 h 6858000"/>
            <a:gd name="connsiteX6277" fmla="*/ 4380597 w 12192000"/>
            <a:gd name="connsiteY6277" fmla="*/ 2471029 h 6858000"/>
            <a:gd name="connsiteX6278" fmla="*/ 4413201 w 12192000"/>
            <a:gd name="connsiteY6278" fmla="*/ 2423738 h 6858000"/>
            <a:gd name="connsiteX6279" fmla="*/ 4413201 w 12192000"/>
            <a:gd name="connsiteY6279" fmla="*/ 2423735 h 6858000"/>
            <a:gd name="connsiteX6280" fmla="*/ 4397450 w 12192000"/>
            <a:gd name="connsiteY6280" fmla="*/ 2411042 h 6858000"/>
            <a:gd name="connsiteX6281" fmla="*/ 4395409 w 12192000"/>
            <a:gd name="connsiteY6281" fmla="*/ 2410929 h 6858000"/>
            <a:gd name="connsiteX6282" fmla="*/ 5898214 w 12192000"/>
            <a:gd name="connsiteY6282" fmla="*/ 2463442 h 6858000"/>
            <a:gd name="connsiteX6283" fmla="*/ 5883414 w 12192000"/>
            <a:gd name="connsiteY6283" fmla="*/ 2473107 h 6858000"/>
            <a:gd name="connsiteX6284" fmla="*/ 5867974 w 12192000"/>
            <a:gd name="connsiteY6284" fmla="*/ 2463503 h 6858000"/>
            <a:gd name="connsiteX6285" fmla="*/ 5866462 w 12192000"/>
            <a:gd name="connsiteY6285" fmla="*/ 2463555 h 6858000"/>
            <a:gd name="connsiteX6286" fmla="*/ 5850789 w 12192000"/>
            <a:gd name="connsiteY6286" fmla="*/ 2477012 h 6858000"/>
            <a:gd name="connsiteX6287" fmla="*/ 5883414 w 12192000"/>
            <a:gd name="connsiteY6287" fmla="*/ 2523542 h 6858000"/>
            <a:gd name="connsiteX6288" fmla="*/ 5916010 w 12192000"/>
            <a:gd name="connsiteY6288" fmla="*/ 2476251 h 6858000"/>
            <a:gd name="connsiteX6289" fmla="*/ 5916010 w 12192000"/>
            <a:gd name="connsiteY6289" fmla="*/ 2476248 h 6858000"/>
            <a:gd name="connsiteX6290" fmla="*/ 5900250 w 12192000"/>
            <a:gd name="connsiteY6290" fmla="*/ 2463555 h 6858000"/>
            <a:gd name="connsiteX6291" fmla="*/ 5898214 w 12192000"/>
            <a:gd name="connsiteY6291" fmla="*/ 2463442 h 6858000"/>
            <a:gd name="connsiteX6292" fmla="*/ 6177358 w 12192000"/>
            <a:gd name="connsiteY6292" fmla="*/ 2488449 h 6858000"/>
            <a:gd name="connsiteX6293" fmla="*/ 6162558 w 12192000"/>
            <a:gd name="connsiteY6293" fmla="*/ 2498114 h 6858000"/>
            <a:gd name="connsiteX6294" fmla="*/ 6147118 w 12192000"/>
            <a:gd name="connsiteY6294" fmla="*/ 2488510 h 6858000"/>
            <a:gd name="connsiteX6295" fmla="*/ 6145606 w 12192000"/>
            <a:gd name="connsiteY6295" fmla="*/ 2488562 h 6858000"/>
            <a:gd name="connsiteX6296" fmla="*/ 6129933 w 12192000"/>
            <a:gd name="connsiteY6296" fmla="*/ 2502019 h 6858000"/>
            <a:gd name="connsiteX6297" fmla="*/ 6162558 w 12192000"/>
            <a:gd name="connsiteY6297" fmla="*/ 2548549 h 6858000"/>
            <a:gd name="connsiteX6298" fmla="*/ 6195154 w 12192000"/>
            <a:gd name="connsiteY6298" fmla="*/ 2501258 h 6858000"/>
            <a:gd name="connsiteX6299" fmla="*/ 6195154 w 12192000"/>
            <a:gd name="connsiteY6299" fmla="*/ 2501255 h 6858000"/>
            <a:gd name="connsiteX6300" fmla="*/ 6179394 w 12192000"/>
            <a:gd name="connsiteY6300" fmla="*/ 2488562 h 6858000"/>
            <a:gd name="connsiteX6301" fmla="*/ 6177358 w 12192000"/>
            <a:gd name="connsiteY6301" fmla="*/ 2488449 h 6858000"/>
            <a:gd name="connsiteX6302" fmla="*/ 6346589 w 12192000"/>
            <a:gd name="connsiteY6302" fmla="*/ 2511537 h 6858000"/>
            <a:gd name="connsiteX6303" fmla="*/ 6331788 w 12192000"/>
            <a:gd name="connsiteY6303" fmla="*/ 2521202 h 6858000"/>
            <a:gd name="connsiteX6304" fmla="*/ 6316348 w 12192000"/>
            <a:gd name="connsiteY6304" fmla="*/ 2511598 h 6858000"/>
            <a:gd name="connsiteX6305" fmla="*/ 6314836 w 12192000"/>
            <a:gd name="connsiteY6305" fmla="*/ 2511650 h 6858000"/>
            <a:gd name="connsiteX6306" fmla="*/ 6299163 w 12192000"/>
            <a:gd name="connsiteY6306" fmla="*/ 2525107 h 6858000"/>
            <a:gd name="connsiteX6307" fmla="*/ 6331788 w 12192000"/>
            <a:gd name="connsiteY6307" fmla="*/ 2571637 h 6858000"/>
            <a:gd name="connsiteX6308" fmla="*/ 6364384 w 12192000"/>
            <a:gd name="connsiteY6308" fmla="*/ 2524346 h 6858000"/>
            <a:gd name="connsiteX6309" fmla="*/ 6364384 w 12192000"/>
            <a:gd name="connsiteY6309" fmla="*/ 2524343 h 6858000"/>
            <a:gd name="connsiteX6310" fmla="*/ 6348624 w 12192000"/>
            <a:gd name="connsiteY6310" fmla="*/ 2511650 h 6858000"/>
            <a:gd name="connsiteX6311" fmla="*/ 6346589 w 12192000"/>
            <a:gd name="connsiteY6311" fmla="*/ 2511537 h 6858000"/>
            <a:gd name="connsiteX6312" fmla="*/ 6542862 w 12192000"/>
            <a:gd name="connsiteY6312" fmla="*/ 2547767 h 6858000"/>
            <a:gd name="connsiteX6313" fmla="*/ 6528061 w 12192000"/>
            <a:gd name="connsiteY6313" fmla="*/ 2557432 h 6858000"/>
            <a:gd name="connsiteX6314" fmla="*/ 6512621 w 12192000"/>
            <a:gd name="connsiteY6314" fmla="*/ 2547828 h 6858000"/>
            <a:gd name="connsiteX6315" fmla="*/ 6511109 w 12192000"/>
            <a:gd name="connsiteY6315" fmla="*/ 2547880 h 6858000"/>
            <a:gd name="connsiteX6316" fmla="*/ 6495718 w 12192000"/>
            <a:gd name="connsiteY6316" fmla="*/ 2561095 h 6858000"/>
            <a:gd name="connsiteX6317" fmla="*/ 6492848 w 12192000"/>
            <a:gd name="connsiteY6317" fmla="*/ 2558784 h 6858000"/>
            <a:gd name="connsiteX6318" fmla="*/ 6490813 w 12192000"/>
            <a:gd name="connsiteY6318" fmla="*/ 2558671 h 6858000"/>
            <a:gd name="connsiteX6319" fmla="*/ 6476012 w 12192000"/>
            <a:gd name="connsiteY6319" fmla="*/ 2568336 h 6858000"/>
            <a:gd name="connsiteX6320" fmla="*/ 6460572 w 12192000"/>
            <a:gd name="connsiteY6320" fmla="*/ 2558732 h 6858000"/>
            <a:gd name="connsiteX6321" fmla="*/ 6459060 w 12192000"/>
            <a:gd name="connsiteY6321" fmla="*/ 2558784 h 6858000"/>
            <a:gd name="connsiteX6322" fmla="*/ 6443387 w 12192000"/>
            <a:gd name="connsiteY6322" fmla="*/ 2572241 h 6858000"/>
            <a:gd name="connsiteX6323" fmla="*/ 6476012 w 12192000"/>
            <a:gd name="connsiteY6323" fmla="*/ 2618771 h 6858000"/>
            <a:gd name="connsiteX6324" fmla="*/ 6501404 w 12192000"/>
            <a:gd name="connsiteY6324" fmla="*/ 2594977 h 6858000"/>
            <a:gd name="connsiteX6325" fmla="*/ 6504267 w 12192000"/>
            <a:gd name="connsiteY6325" fmla="*/ 2585641 h 6858000"/>
            <a:gd name="connsiteX6326" fmla="*/ 6528061 w 12192000"/>
            <a:gd name="connsiteY6326" fmla="*/ 2607867 h 6858000"/>
            <a:gd name="connsiteX6327" fmla="*/ 6560657 w 12192000"/>
            <a:gd name="connsiteY6327" fmla="*/ 2560576 h 6858000"/>
            <a:gd name="connsiteX6328" fmla="*/ 6560657 w 12192000"/>
            <a:gd name="connsiteY6328" fmla="*/ 2560573 h 6858000"/>
            <a:gd name="connsiteX6329" fmla="*/ 6544897 w 12192000"/>
            <a:gd name="connsiteY6329" fmla="*/ 2547880 h 6858000"/>
            <a:gd name="connsiteX6330" fmla="*/ 6542862 w 12192000"/>
            <a:gd name="connsiteY6330" fmla="*/ 2547767 h 6858000"/>
            <a:gd name="connsiteX6331" fmla="*/ 4223619 w 12192000"/>
            <a:gd name="connsiteY6331" fmla="*/ 2408283 h 6858000"/>
            <a:gd name="connsiteX6332" fmla="*/ 4208806 w 12192000"/>
            <a:gd name="connsiteY6332" fmla="*/ 2417948 h 6858000"/>
            <a:gd name="connsiteX6333" fmla="*/ 4193366 w 12192000"/>
            <a:gd name="connsiteY6333" fmla="*/ 2408344 h 6858000"/>
            <a:gd name="connsiteX6334" fmla="*/ 4191869 w 12192000"/>
            <a:gd name="connsiteY6334" fmla="*/ 2408396 h 6858000"/>
            <a:gd name="connsiteX6335" fmla="*/ 4176202 w 12192000"/>
            <a:gd name="connsiteY6335" fmla="*/ 2421853 h 6858000"/>
            <a:gd name="connsiteX6336" fmla="*/ 4208806 w 12192000"/>
            <a:gd name="connsiteY6336" fmla="*/ 2468383 h 6858000"/>
            <a:gd name="connsiteX6337" fmla="*/ 4241411 w 12192000"/>
            <a:gd name="connsiteY6337" fmla="*/ 2421092 h 6858000"/>
            <a:gd name="connsiteX6338" fmla="*/ 4241411 w 12192000"/>
            <a:gd name="connsiteY6338" fmla="*/ 2421089 h 6858000"/>
            <a:gd name="connsiteX6339" fmla="*/ 4225660 w 12192000"/>
            <a:gd name="connsiteY6339" fmla="*/ 2408396 h 6858000"/>
            <a:gd name="connsiteX6340" fmla="*/ 4223619 w 12192000"/>
            <a:gd name="connsiteY6340" fmla="*/ 2408283 h 6858000"/>
            <a:gd name="connsiteX6341" fmla="*/ 3976461 w 12192000"/>
            <a:gd name="connsiteY6341" fmla="*/ 2316165 h 6858000"/>
            <a:gd name="connsiteX6342" fmla="*/ 3961648 w 12192000"/>
            <a:gd name="connsiteY6342" fmla="*/ 2325830 h 6858000"/>
            <a:gd name="connsiteX6343" fmla="*/ 3946208 w 12192000"/>
            <a:gd name="connsiteY6343" fmla="*/ 2316226 h 6858000"/>
            <a:gd name="connsiteX6344" fmla="*/ 3944711 w 12192000"/>
            <a:gd name="connsiteY6344" fmla="*/ 2316275 h 6858000"/>
            <a:gd name="connsiteX6345" fmla="*/ 3929044 w 12192000"/>
            <a:gd name="connsiteY6345" fmla="*/ 2329735 h 6858000"/>
            <a:gd name="connsiteX6346" fmla="*/ 3961648 w 12192000"/>
            <a:gd name="connsiteY6346" fmla="*/ 2376265 h 6858000"/>
            <a:gd name="connsiteX6347" fmla="*/ 3994253 w 12192000"/>
            <a:gd name="connsiteY6347" fmla="*/ 2328974 h 6858000"/>
            <a:gd name="connsiteX6348" fmla="*/ 3994253 w 12192000"/>
            <a:gd name="connsiteY6348" fmla="*/ 2328971 h 6858000"/>
            <a:gd name="connsiteX6349" fmla="*/ 3978502 w 12192000"/>
            <a:gd name="connsiteY6349" fmla="*/ 2316278 h 6858000"/>
            <a:gd name="connsiteX6350" fmla="*/ 3976461 w 12192000"/>
            <a:gd name="connsiteY6350" fmla="*/ 2316165 h 6858000"/>
            <a:gd name="connsiteX6351" fmla="*/ 3677370 w 12192000"/>
            <a:gd name="connsiteY6351" fmla="*/ 2195785 h 6858000"/>
            <a:gd name="connsiteX6352" fmla="*/ 3662558 w 12192000"/>
            <a:gd name="connsiteY6352" fmla="*/ 2205450 h 6858000"/>
            <a:gd name="connsiteX6353" fmla="*/ 3647117 w 12192000"/>
            <a:gd name="connsiteY6353" fmla="*/ 2195846 h 6858000"/>
            <a:gd name="connsiteX6354" fmla="*/ 3645620 w 12192000"/>
            <a:gd name="connsiteY6354" fmla="*/ 2195898 h 6858000"/>
            <a:gd name="connsiteX6355" fmla="*/ 3629953 w 12192000"/>
            <a:gd name="connsiteY6355" fmla="*/ 2209355 h 6858000"/>
            <a:gd name="connsiteX6356" fmla="*/ 3662558 w 12192000"/>
            <a:gd name="connsiteY6356" fmla="*/ 2255885 h 6858000"/>
            <a:gd name="connsiteX6357" fmla="*/ 3695162 w 12192000"/>
            <a:gd name="connsiteY6357" fmla="*/ 2208594 h 6858000"/>
            <a:gd name="connsiteX6358" fmla="*/ 3695162 w 12192000"/>
            <a:gd name="connsiteY6358" fmla="*/ 2208591 h 6858000"/>
            <a:gd name="connsiteX6359" fmla="*/ 3679411 w 12192000"/>
            <a:gd name="connsiteY6359" fmla="*/ 2195898 h 6858000"/>
            <a:gd name="connsiteX6360" fmla="*/ 3677370 w 12192000"/>
            <a:gd name="connsiteY6360" fmla="*/ 2195785 h 6858000"/>
            <a:gd name="connsiteX6361" fmla="*/ 3725406 w 12192000"/>
            <a:gd name="connsiteY6361" fmla="*/ 2247513 h 6858000"/>
            <a:gd name="connsiteX6362" fmla="*/ 3710594 w 12192000"/>
            <a:gd name="connsiteY6362" fmla="*/ 2257178 h 6858000"/>
            <a:gd name="connsiteX6363" fmla="*/ 3695153 w 12192000"/>
            <a:gd name="connsiteY6363" fmla="*/ 2247574 h 6858000"/>
            <a:gd name="connsiteX6364" fmla="*/ 3693656 w 12192000"/>
            <a:gd name="connsiteY6364" fmla="*/ 2247624 h 6858000"/>
            <a:gd name="connsiteX6365" fmla="*/ 3677989 w 12192000"/>
            <a:gd name="connsiteY6365" fmla="*/ 2261083 h 6858000"/>
            <a:gd name="connsiteX6366" fmla="*/ 3710594 w 12192000"/>
            <a:gd name="connsiteY6366" fmla="*/ 2307613 h 6858000"/>
            <a:gd name="connsiteX6367" fmla="*/ 3743198 w 12192000"/>
            <a:gd name="connsiteY6367" fmla="*/ 2260322 h 6858000"/>
            <a:gd name="connsiteX6368" fmla="*/ 3743198 w 12192000"/>
            <a:gd name="connsiteY6368" fmla="*/ 2260319 h 6858000"/>
            <a:gd name="connsiteX6369" fmla="*/ 3727447 w 12192000"/>
            <a:gd name="connsiteY6369" fmla="*/ 2247626 h 6858000"/>
            <a:gd name="connsiteX6370" fmla="*/ 3725406 w 12192000"/>
            <a:gd name="connsiteY6370" fmla="*/ 2247513 h 6858000"/>
            <a:gd name="connsiteX6371" fmla="*/ 3783532 w 12192000"/>
            <a:gd name="connsiteY6371" fmla="*/ 2300027 h 6858000"/>
            <a:gd name="connsiteX6372" fmla="*/ 3768720 w 12192000"/>
            <a:gd name="connsiteY6372" fmla="*/ 2309692 h 6858000"/>
            <a:gd name="connsiteX6373" fmla="*/ 3753279 w 12192000"/>
            <a:gd name="connsiteY6373" fmla="*/ 2300088 h 6858000"/>
            <a:gd name="connsiteX6374" fmla="*/ 3751782 w 12192000"/>
            <a:gd name="connsiteY6374" fmla="*/ 2300140 h 6858000"/>
            <a:gd name="connsiteX6375" fmla="*/ 3736115 w 12192000"/>
            <a:gd name="connsiteY6375" fmla="*/ 2313598 h 6858000"/>
            <a:gd name="connsiteX6376" fmla="*/ 3768720 w 12192000"/>
            <a:gd name="connsiteY6376" fmla="*/ 2360127 h 6858000"/>
            <a:gd name="connsiteX6377" fmla="*/ 3801324 w 12192000"/>
            <a:gd name="connsiteY6377" fmla="*/ 2312836 h 6858000"/>
            <a:gd name="connsiteX6378" fmla="*/ 3801324 w 12192000"/>
            <a:gd name="connsiteY6378" fmla="*/ 2312833 h 6858000"/>
            <a:gd name="connsiteX6379" fmla="*/ 3785573 w 12192000"/>
            <a:gd name="connsiteY6379" fmla="*/ 2300140 h 6858000"/>
            <a:gd name="connsiteX6380" fmla="*/ 3783532 w 12192000"/>
            <a:gd name="connsiteY6380" fmla="*/ 2300027 h 6858000"/>
            <a:gd name="connsiteX6381" fmla="*/ 3815459 w 12192000"/>
            <a:gd name="connsiteY6381" fmla="*/ 2356118 h 6858000"/>
            <a:gd name="connsiteX6382" fmla="*/ 3800646 w 12192000"/>
            <a:gd name="connsiteY6382" fmla="*/ 2365783 h 6858000"/>
            <a:gd name="connsiteX6383" fmla="*/ 3785206 w 12192000"/>
            <a:gd name="connsiteY6383" fmla="*/ 2356179 h 6858000"/>
            <a:gd name="connsiteX6384" fmla="*/ 3783709 w 12192000"/>
            <a:gd name="connsiteY6384" fmla="*/ 2356231 h 6858000"/>
            <a:gd name="connsiteX6385" fmla="*/ 3768042 w 12192000"/>
            <a:gd name="connsiteY6385" fmla="*/ 2369688 h 6858000"/>
            <a:gd name="connsiteX6386" fmla="*/ 3800646 w 12192000"/>
            <a:gd name="connsiteY6386" fmla="*/ 2416218 h 6858000"/>
            <a:gd name="connsiteX6387" fmla="*/ 3833251 w 12192000"/>
            <a:gd name="connsiteY6387" fmla="*/ 2368927 h 6858000"/>
            <a:gd name="connsiteX6388" fmla="*/ 3833251 w 12192000"/>
            <a:gd name="connsiteY6388" fmla="*/ 2368924 h 6858000"/>
            <a:gd name="connsiteX6389" fmla="*/ 3817500 w 12192000"/>
            <a:gd name="connsiteY6389" fmla="*/ 2356231 h 6858000"/>
            <a:gd name="connsiteX6390" fmla="*/ 3815459 w 12192000"/>
            <a:gd name="connsiteY6390" fmla="*/ 2356118 h 6858000"/>
            <a:gd name="connsiteX6391" fmla="*/ 3922085 w 12192000"/>
            <a:gd name="connsiteY6391" fmla="*/ 2406567 h 6858000"/>
            <a:gd name="connsiteX6392" fmla="*/ 3907273 w 12192000"/>
            <a:gd name="connsiteY6392" fmla="*/ 2416232 h 6858000"/>
            <a:gd name="connsiteX6393" fmla="*/ 3891833 w 12192000"/>
            <a:gd name="connsiteY6393" fmla="*/ 2406628 h 6858000"/>
            <a:gd name="connsiteX6394" fmla="*/ 3890336 w 12192000"/>
            <a:gd name="connsiteY6394" fmla="*/ 2406680 h 6858000"/>
            <a:gd name="connsiteX6395" fmla="*/ 3874669 w 12192000"/>
            <a:gd name="connsiteY6395" fmla="*/ 2420137 h 6858000"/>
            <a:gd name="connsiteX6396" fmla="*/ 3907273 w 12192000"/>
            <a:gd name="connsiteY6396" fmla="*/ 2466667 h 6858000"/>
            <a:gd name="connsiteX6397" fmla="*/ 3939878 w 12192000"/>
            <a:gd name="connsiteY6397" fmla="*/ 2419376 h 6858000"/>
            <a:gd name="connsiteX6398" fmla="*/ 3939878 w 12192000"/>
            <a:gd name="connsiteY6398" fmla="*/ 2419373 h 6858000"/>
            <a:gd name="connsiteX6399" fmla="*/ 3924127 w 12192000"/>
            <a:gd name="connsiteY6399" fmla="*/ 2406680 h 6858000"/>
            <a:gd name="connsiteX6400" fmla="*/ 3922085 w 12192000"/>
            <a:gd name="connsiteY6400" fmla="*/ 2406567 h 6858000"/>
            <a:gd name="connsiteX6401" fmla="*/ 4001700 w 12192000"/>
            <a:gd name="connsiteY6401" fmla="*/ 2429276 h 6858000"/>
            <a:gd name="connsiteX6402" fmla="*/ 3986887 w 12192000"/>
            <a:gd name="connsiteY6402" fmla="*/ 2438941 h 6858000"/>
            <a:gd name="connsiteX6403" fmla="*/ 3971447 w 12192000"/>
            <a:gd name="connsiteY6403" fmla="*/ 2429337 h 6858000"/>
            <a:gd name="connsiteX6404" fmla="*/ 3969950 w 12192000"/>
            <a:gd name="connsiteY6404" fmla="*/ 2429389 h 6858000"/>
            <a:gd name="connsiteX6405" fmla="*/ 3954283 w 12192000"/>
            <a:gd name="connsiteY6405" fmla="*/ 2442846 h 6858000"/>
            <a:gd name="connsiteX6406" fmla="*/ 3986887 w 12192000"/>
            <a:gd name="connsiteY6406" fmla="*/ 2489376 h 6858000"/>
            <a:gd name="connsiteX6407" fmla="*/ 4019492 w 12192000"/>
            <a:gd name="connsiteY6407" fmla="*/ 2442085 h 6858000"/>
            <a:gd name="connsiteX6408" fmla="*/ 4019492 w 12192000"/>
            <a:gd name="connsiteY6408" fmla="*/ 2442082 h 6858000"/>
            <a:gd name="connsiteX6409" fmla="*/ 4003741 w 12192000"/>
            <a:gd name="connsiteY6409" fmla="*/ 2429389 h 6858000"/>
            <a:gd name="connsiteX6410" fmla="*/ 4001700 w 12192000"/>
            <a:gd name="connsiteY6410" fmla="*/ 2429276 h 6858000"/>
            <a:gd name="connsiteX6411" fmla="*/ 4104082 w 12192000"/>
            <a:gd name="connsiteY6411" fmla="*/ 2459284 h 6858000"/>
            <a:gd name="connsiteX6412" fmla="*/ 4089270 w 12192000"/>
            <a:gd name="connsiteY6412" fmla="*/ 2468949 h 6858000"/>
            <a:gd name="connsiteX6413" fmla="*/ 4073829 w 12192000"/>
            <a:gd name="connsiteY6413" fmla="*/ 2459345 h 6858000"/>
            <a:gd name="connsiteX6414" fmla="*/ 4072332 w 12192000"/>
            <a:gd name="connsiteY6414" fmla="*/ 2459397 h 6858000"/>
            <a:gd name="connsiteX6415" fmla="*/ 4056665 w 12192000"/>
            <a:gd name="connsiteY6415" fmla="*/ 2472854 h 6858000"/>
            <a:gd name="connsiteX6416" fmla="*/ 4089270 w 12192000"/>
            <a:gd name="connsiteY6416" fmla="*/ 2519384 h 6858000"/>
            <a:gd name="connsiteX6417" fmla="*/ 4121874 w 12192000"/>
            <a:gd name="connsiteY6417" fmla="*/ 2472093 h 6858000"/>
            <a:gd name="connsiteX6418" fmla="*/ 4121874 w 12192000"/>
            <a:gd name="connsiteY6418" fmla="*/ 2472090 h 6858000"/>
            <a:gd name="connsiteX6419" fmla="*/ 4106123 w 12192000"/>
            <a:gd name="connsiteY6419" fmla="*/ 2459397 h 6858000"/>
            <a:gd name="connsiteX6420" fmla="*/ 4104082 w 12192000"/>
            <a:gd name="connsiteY6420" fmla="*/ 2459284 h 6858000"/>
            <a:gd name="connsiteX6421" fmla="*/ 4333445 w 12192000"/>
            <a:gd name="connsiteY6421" fmla="*/ 2471003 h 6858000"/>
            <a:gd name="connsiteX6422" fmla="*/ 4318633 w 12192000"/>
            <a:gd name="connsiteY6422" fmla="*/ 2480668 h 6858000"/>
            <a:gd name="connsiteX6423" fmla="*/ 4303192 w 12192000"/>
            <a:gd name="connsiteY6423" fmla="*/ 2471064 h 6858000"/>
            <a:gd name="connsiteX6424" fmla="*/ 4301695 w 12192000"/>
            <a:gd name="connsiteY6424" fmla="*/ 2471113 h 6858000"/>
            <a:gd name="connsiteX6425" fmla="*/ 4286028 w 12192000"/>
            <a:gd name="connsiteY6425" fmla="*/ 2484573 h 6858000"/>
            <a:gd name="connsiteX6426" fmla="*/ 4318633 w 12192000"/>
            <a:gd name="connsiteY6426" fmla="*/ 2531103 h 6858000"/>
            <a:gd name="connsiteX6427" fmla="*/ 4351237 w 12192000"/>
            <a:gd name="connsiteY6427" fmla="*/ 2483812 h 6858000"/>
            <a:gd name="connsiteX6428" fmla="*/ 4351237 w 12192000"/>
            <a:gd name="connsiteY6428" fmla="*/ 2483809 h 6858000"/>
            <a:gd name="connsiteX6429" fmla="*/ 4335486 w 12192000"/>
            <a:gd name="connsiteY6429" fmla="*/ 2471116 h 6858000"/>
            <a:gd name="connsiteX6430" fmla="*/ 4333445 w 12192000"/>
            <a:gd name="connsiteY6430" fmla="*/ 2471003 h 6858000"/>
            <a:gd name="connsiteX6431" fmla="*/ 5746431 w 12192000"/>
            <a:gd name="connsiteY6431" fmla="*/ 2489845 h 6858000"/>
            <a:gd name="connsiteX6432" fmla="*/ 5731630 w 12192000"/>
            <a:gd name="connsiteY6432" fmla="*/ 2499510 h 6858000"/>
            <a:gd name="connsiteX6433" fmla="*/ 5716190 w 12192000"/>
            <a:gd name="connsiteY6433" fmla="*/ 2489906 h 6858000"/>
            <a:gd name="connsiteX6434" fmla="*/ 5714678 w 12192000"/>
            <a:gd name="connsiteY6434" fmla="*/ 2489958 h 6858000"/>
            <a:gd name="connsiteX6435" fmla="*/ 5699005 w 12192000"/>
            <a:gd name="connsiteY6435" fmla="*/ 2503416 h 6858000"/>
            <a:gd name="connsiteX6436" fmla="*/ 5731630 w 12192000"/>
            <a:gd name="connsiteY6436" fmla="*/ 2549945 h 6858000"/>
            <a:gd name="connsiteX6437" fmla="*/ 5764226 w 12192000"/>
            <a:gd name="connsiteY6437" fmla="*/ 2502654 h 6858000"/>
            <a:gd name="connsiteX6438" fmla="*/ 5764226 w 12192000"/>
            <a:gd name="connsiteY6438" fmla="*/ 2502651 h 6858000"/>
            <a:gd name="connsiteX6439" fmla="*/ 5748466 w 12192000"/>
            <a:gd name="connsiteY6439" fmla="*/ 2489958 h 6858000"/>
            <a:gd name="connsiteX6440" fmla="*/ 5746431 w 12192000"/>
            <a:gd name="connsiteY6440" fmla="*/ 2489845 h 6858000"/>
            <a:gd name="connsiteX6441" fmla="*/ 5816217 w 12192000"/>
            <a:gd name="connsiteY6441" fmla="*/ 2490223 h 6858000"/>
            <a:gd name="connsiteX6442" fmla="*/ 5801416 w 12192000"/>
            <a:gd name="connsiteY6442" fmla="*/ 2499888 h 6858000"/>
            <a:gd name="connsiteX6443" fmla="*/ 5785976 w 12192000"/>
            <a:gd name="connsiteY6443" fmla="*/ 2490284 h 6858000"/>
            <a:gd name="connsiteX6444" fmla="*/ 5784464 w 12192000"/>
            <a:gd name="connsiteY6444" fmla="*/ 2490336 h 6858000"/>
            <a:gd name="connsiteX6445" fmla="*/ 5768791 w 12192000"/>
            <a:gd name="connsiteY6445" fmla="*/ 2503793 h 6858000"/>
            <a:gd name="connsiteX6446" fmla="*/ 5801416 w 12192000"/>
            <a:gd name="connsiteY6446" fmla="*/ 2550323 h 6858000"/>
            <a:gd name="connsiteX6447" fmla="*/ 5834012 w 12192000"/>
            <a:gd name="connsiteY6447" fmla="*/ 2503032 h 6858000"/>
            <a:gd name="connsiteX6448" fmla="*/ 5834012 w 12192000"/>
            <a:gd name="connsiteY6448" fmla="*/ 2503029 h 6858000"/>
            <a:gd name="connsiteX6449" fmla="*/ 5818252 w 12192000"/>
            <a:gd name="connsiteY6449" fmla="*/ 2490336 h 6858000"/>
            <a:gd name="connsiteX6450" fmla="*/ 5816217 w 12192000"/>
            <a:gd name="connsiteY6450" fmla="*/ 2490223 h 6858000"/>
            <a:gd name="connsiteX6451" fmla="*/ 5852854 w 12192000"/>
            <a:gd name="connsiteY6451" fmla="*/ 2535147 h 6858000"/>
            <a:gd name="connsiteX6452" fmla="*/ 5838053 w 12192000"/>
            <a:gd name="connsiteY6452" fmla="*/ 2544812 h 6858000"/>
            <a:gd name="connsiteX6453" fmla="*/ 5822613 w 12192000"/>
            <a:gd name="connsiteY6453" fmla="*/ 2535208 h 6858000"/>
            <a:gd name="connsiteX6454" fmla="*/ 5821101 w 12192000"/>
            <a:gd name="connsiteY6454" fmla="*/ 2535260 h 6858000"/>
            <a:gd name="connsiteX6455" fmla="*/ 5805428 w 12192000"/>
            <a:gd name="connsiteY6455" fmla="*/ 2548717 h 6858000"/>
            <a:gd name="connsiteX6456" fmla="*/ 5838053 w 12192000"/>
            <a:gd name="connsiteY6456" fmla="*/ 2595247 h 6858000"/>
            <a:gd name="connsiteX6457" fmla="*/ 5870649 w 12192000"/>
            <a:gd name="connsiteY6457" fmla="*/ 2547956 h 6858000"/>
            <a:gd name="connsiteX6458" fmla="*/ 5870649 w 12192000"/>
            <a:gd name="connsiteY6458" fmla="*/ 2547953 h 6858000"/>
            <a:gd name="connsiteX6459" fmla="*/ 5854889 w 12192000"/>
            <a:gd name="connsiteY6459" fmla="*/ 2535260 h 6858000"/>
            <a:gd name="connsiteX6460" fmla="*/ 5852854 w 12192000"/>
            <a:gd name="connsiteY6460" fmla="*/ 2535147 h 6858000"/>
            <a:gd name="connsiteX6461" fmla="*/ 4258512 w 12192000"/>
            <a:gd name="connsiteY6461" fmla="*/ 2507989 h 6858000"/>
            <a:gd name="connsiteX6462" fmla="*/ 4243699 w 12192000"/>
            <a:gd name="connsiteY6462" fmla="*/ 2517654 h 6858000"/>
            <a:gd name="connsiteX6463" fmla="*/ 4228259 w 12192000"/>
            <a:gd name="connsiteY6463" fmla="*/ 2508050 h 6858000"/>
            <a:gd name="connsiteX6464" fmla="*/ 4226762 w 12192000"/>
            <a:gd name="connsiteY6464" fmla="*/ 2508102 h 6858000"/>
            <a:gd name="connsiteX6465" fmla="*/ 4211095 w 12192000"/>
            <a:gd name="connsiteY6465" fmla="*/ 2521559 h 6858000"/>
            <a:gd name="connsiteX6466" fmla="*/ 4243699 w 12192000"/>
            <a:gd name="connsiteY6466" fmla="*/ 2568089 h 6858000"/>
            <a:gd name="connsiteX6467" fmla="*/ 4276304 w 12192000"/>
            <a:gd name="connsiteY6467" fmla="*/ 2520798 h 6858000"/>
            <a:gd name="connsiteX6468" fmla="*/ 4276304 w 12192000"/>
            <a:gd name="connsiteY6468" fmla="*/ 2520795 h 6858000"/>
            <a:gd name="connsiteX6469" fmla="*/ 4260553 w 12192000"/>
            <a:gd name="connsiteY6469" fmla="*/ 2508102 h 6858000"/>
            <a:gd name="connsiteX6470" fmla="*/ 4258512 w 12192000"/>
            <a:gd name="connsiteY6470" fmla="*/ 2507989 h 6858000"/>
            <a:gd name="connsiteX6471" fmla="*/ 5733055 w 12192000"/>
            <a:gd name="connsiteY6471" fmla="*/ 2551140 h 6858000"/>
            <a:gd name="connsiteX6472" fmla="*/ 5718254 w 12192000"/>
            <a:gd name="connsiteY6472" fmla="*/ 2560805 h 6858000"/>
            <a:gd name="connsiteX6473" fmla="*/ 5702814 w 12192000"/>
            <a:gd name="connsiteY6473" fmla="*/ 2551201 h 6858000"/>
            <a:gd name="connsiteX6474" fmla="*/ 5701302 w 12192000"/>
            <a:gd name="connsiteY6474" fmla="*/ 2551253 h 6858000"/>
            <a:gd name="connsiteX6475" fmla="*/ 5685629 w 12192000"/>
            <a:gd name="connsiteY6475" fmla="*/ 2564710 h 6858000"/>
            <a:gd name="connsiteX6476" fmla="*/ 5718254 w 12192000"/>
            <a:gd name="connsiteY6476" fmla="*/ 2611240 h 6858000"/>
            <a:gd name="connsiteX6477" fmla="*/ 5750850 w 12192000"/>
            <a:gd name="connsiteY6477" fmla="*/ 2563949 h 6858000"/>
            <a:gd name="connsiteX6478" fmla="*/ 5750850 w 12192000"/>
            <a:gd name="connsiteY6478" fmla="*/ 2563946 h 6858000"/>
            <a:gd name="connsiteX6479" fmla="*/ 5735090 w 12192000"/>
            <a:gd name="connsiteY6479" fmla="*/ 2551253 h 6858000"/>
            <a:gd name="connsiteX6480" fmla="*/ 5733055 w 12192000"/>
            <a:gd name="connsiteY6480" fmla="*/ 2551140 h 6858000"/>
            <a:gd name="connsiteX6481" fmla="*/ 5794989 w 12192000"/>
            <a:gd name="connsiteY6481" fmla="*/ 2563992 h 6858000"/>
            <a:gd name="connsiteX6482" fmla="*/ 5780189 w 12192000"/>
            <a:gd name="connsiteY6482" fmla="*/ 2573657 h 6858000"/>
            <a:gd name="connsiteX6483" fmla="*/ 5764749 w 12192000"/>
            <a:gd name="connsiteY6483" fmla="*/ 2564053 h 6858000"/>
            <a:gd name="connsiteX6484" fmla="*/ 5763237 w 12192000"/>
            <a:gd name="connsiteY6484" fmla="*/ 2564105 h 6858000"/>
            <a:gd name="connsiteX6485" fmla="*/ 5747564 w 12192000"/>
            <a:gd name="connsiteY6485" fmla="*/ 2577563 h 6858000"/>
            <a:gd name="connsiteX6486" fmla="*/ 5780189 w 12192000"/>
            <a:gd name="connsiteY6486" fmla="*/ 2624092 h 6858000"/>
            <a:gd name="connsiteX6487" fmla="*/ 5812785 w 12192000"/>
            <a:gd name="connsiteY6487" fmla="*/ 2576801 h 6858000"/>
            <a:gd name="connsiteX6488" fmla="*/ 5812785 w 12192000"/>
            <a:gd name="connsiteY6488" fmla="*/ 2576798 h 6858000"/>
            <a:gd name="connsiteX6489" fmla="*/ 5797025 w 12192000"/>
            <a:gd name="connsiteY6489" fmla="*/ 2564105 h 6858000"/>
            <a:gd name="connsiteX6490" fmla="*/ 5794989 w 12192000"/>
            <a:gd name="connsiteY6490" fmla="*/ 2563992 h 6858000"/>
            <a:gd name="connsiteX6491" fmla="*/ 3528029 w 12192000"/>
            <a:gd name="connsiteY6491" fmla="*/ 2176797 h 6858000"/>
            <a:gd name="connsiteX6492" fmla="*/ 3513216 w 12192000"/>
            <a:gd name="connsiteY6492" fmla="*/ 2186462 h 6858000"/>
            <a:gd name="connsiteX6493" fmla="*/ 3497776 w 12192000"/>
            <a:gd name="connsiteY6493" fmla="*/ 2176858 h 6858000"/>
            <a:gd name="connsiteX6494" fmla="*/ 3496279 w 12192000"/>
            <a:gd name="connsiteY6494" fmla="*/ 2176910 h 6858000"/>
            <a:gd name="connsiteX6495" fmla="*/ 3480612 w 12192000"/>
            <a:gd name="connsiteY6495" fmla="*/ 2190367 h 6858000"/>
            <a:gd name="connsiteX6496" fmla="*/ 3513216 w 12192000"/>
            <a:gd name="connsiteY6496" fmla="*/ 2236897 h 6858000"/>
            <a:gd name="connsiteX6497" fmla="*/ 3545821 w 12192000"/>
            <a:gd name="connsiteY6497" fmla="*/ 2189606 h 6858000"/>
            <a:gd name="connsiteX6498" fmla="*/ 3545821 w 12192000"/>
            <a:gd name="connsiteY6498" fmla="*/ 2189603 h 6858000"/>
            <a:gd name="connsiteX6499" fmla="*/ 3530070 w 12192000"/>
            <a:gd name="connsiteY6499" fmla="*/ 2176910 h 6858000"/>
            <a:gd name="connsiteX6500" fmla="*/ 3528029 w 12192000"/>
            <a:gd name="connsiteY6500" fmla="*/ 2176797 h 6858000"/>
            <a:gd name="connsiteX6501" fmla="*/ 3604938 w 12192000"/>
            <a:gd name="connsiteY6501" fmla="*/ 2233934 h 6858000"/>
            <a:gd name="connsiteX6502" fmla="*/ 3590126 w 12192000"/>
            <a:gd name="connsiteY6502" fmla="*/ 2243599 h 6858000"/>
            <a:gd name="connsiteX6503" fmla="*/ 3574685 w 12192000"/>
            <a:gd name="connsiteY6503" fmla="*/ 2233995 h 6858000"/>
            <a:gd name="connsiteX6504" fmla="*/ 3573188 w 12192000"/>
            <a:gd name="connsiteY6504" fmla="*/ 2234045 h 6858000"/>
            <a:gd name="connsiteX6505" fmla="*/ 3557521 w 12192000"/>
            <a:gd name="connsiteY6505" fmla="*/ 2247504 h 6858000"/>
            <a:gd name="connsiteX6506" fmla="*/ 3590126 w 12192000"/>
            <a:gd name="connsiteY6506" fmla="*/ 2294034 h 6858000"/>
            <a:gd name="connsiteX6507" fmla="*/ 3622730 w 12192000"/>
            <a:gd name="connsiteY6507" fmla="*/ 2246743 h 6858000"/>
            <a:gd name="connsiteX6508" fmla="*/ 3622730 w 12192000"/>
            <a:gd name="connsiteY6508" fmla="*/ 2246740 h 6858000"/>
            <a:gd name="connsiteX6509" fmla="*/ 3606979 w 12192000"/>
            <a:gd name="connsiteY6509" fmla="*/ 2234047 h 6858000"/>
            <a:gd name="connsiteX6510" fmla="*/ 3604938 w 12192000"/>
            <a:gd name="connsiteY6510" fmla="*/ 2233934 h 6858000"/>
            <a:gd name="connsiteX6511" fmla="*/ 3664024 w 12192000"/>
            <a:gd name="connsiteY6511" fmla="*/ 2280981 h 6858000"/>
            <a:gd name="connsiteX6512" fmla="*/ 3649212 w 12192000"/>
            <a:gd name="connsiteY6512" fmla="*/ 2290646 h 6858000"/>
            <a:gd name="connsiteX6513" fmla="*/ 3633771 w 12192000"/>
            <a:gd name="connsiteY6513" fmla="*/ 2281042 h 6858000"/>
            <a:gd name="connsiteX6514" fmla="*/ 3632274 w 12192000"/>
            <a:gd name="connsiteY6514" fmla="*/ 2281094 h 6858000"/>
            <a:gd name="connsiteX6515" fmla="*/ 3616607 w 12192000"/>
            <a:gd name="connsiteY6515" fmla="*/ 2294551 h 6858000"/>
            <a:gd name="connsiteX6516" fmla="*/ 3649212 w 12192000"/>
            <a:gd name="connsiteY6516" fmla="*/ 2341081 h 6858000"/>
            <a:gd name="connsiteX6517" fmla="*/ 3681816 w 12192000"/>
            <a:gd name="connsiteY6517" fmla="*/ 2293790 h 6858000"/>
            <a:gd name="connsiteX6518" fmla="*/ 3681816 w 12192000"/>
            <a:gd name="connsiteY6518" fmla="*/ 2293787 h 6858000"/>
            <a:gd name="connsiteX6519" fmla="*/ 3666065 w 12192000"/>
            <a:gd name="connsiteY6519" fmla="*/ 2281094 h 6858000"/>
            <a:gd name="connsiteX6520" fmla="*/ 3664024 w 12192000"/>
            <a:gd name="connsiteY6520" fmla="*/ 2280981 h 6858000"/>
            <a:gd name="connsiteX6521" fmla="*/ 3725028 w 12192000"/>
            <a:gd name="connsiteY6521" fmla="*/ 2337275 h 6858000"/>
            <a:gd name="connsiteX6522" fmla="*/ 3710216 w 12192000"/>
            <a:gd name="connsiteY6522" fmla="*/ 2346940 h 6858000"/>
            <a:gd name="connsiteX6523" fmla="*/ 3694775 w 12192000"/>
            <a:gd name="connsiteY6523" fmla="*/ 2337336 h 6858000"/>
            <a:gd name="connsiteX6524" fmla="*/ 3693278 w 12192000"/>
            <a:gd name="connsiteY6524" fmla="*/ 2337388 h 6858000"/>
            <a:gd name="connsiteX6525" fmla="*/ 3677611 w 12192000"/>
            <a:gd name="connsiteY6525" fmla="*/ 2350846 h 6858000"/>
            <a:gd name="connsiteX6526" fmla="*/ 3710216 w 12192000"/>
            <a:gd name="connsiteY6526" fmla="*/ 2397375 h 6858000"/>
            <a:gd name="connsiteX6527" fmla="*/ 3742820 w 12192000"/>
            <a:gd name="connsiteY6527" fmla="*/ 2350084 h 6858000"/>
            <a:gd name="connsiteX6528" fmla="*/ 3742820 w 12192000"/>
            <a:gd name="connsiteY6528" fmla="*/ 2350081 h 6858000"/>
            <a:gd name="connsiteX6529" fmla="*/ 3727069 w 12192000"/>
            <a:gd name="connsiteY6529" fmla="*/ 2337388 h 6858000"/>
            <a:gd name="connsiteX6530" fmla="*/ 3725028 w 12192000"/>
            <a:gd name="connsiteY6530" fmla="*/ 2337275 h 6858000"/>
            <a:gd name="connsiteX6531" fmla="*/ 3146794 w 12192000"/>
            <a:gd name="connsiteY6531" fmla="*/ 2085726 h 6858000"/>
            <a:gd name="connsiteX6532" fmla="*/ 3131982 w 12192000"/>
            <a:gd name="connsiteY6532" fmla="*/ 2095391 h 6858000"/>
            <a:gd name="connsiteX6533" fmla="*/ 3116541 w 12192000"/>
            <a:gd name="connsiteY6533" fmla="*/ 2085787 h 6858000"/>
            <a:gd name="connsiteX6534" fmla="*/ 3115044 w 12192000"/>
            <a:gd name="connsiteY6534" fmla="*/ 2085839 h 6858000"/>
            <a:gd name="connsiteX6535" fmla="*/ 3099377 w 12192000"/>
            <a:gd name="connsiteY6535" fmla="*/ 2099296 h 6858000"/>
            <a:gd name="connsiteX6536" fmla="*/ 3131982 w 12192000"/>
            <a:gd name="connsiteY6536" fmla="*/ 2145826 h 6858000"/>
            <a:gd name="connsiteX6537" fmla="*/ 3164586 w 12192000"/>
            <a:gd name="connsiteY6537" fmla="*/ 2098535 h 6858000"/>
            <a:gd name="connsiteX6538" fmla="*/ 3164586 w 12192000"/>
            <a:gd name="connsiteY6538" fmla="*/ 2098532 h 6858000"/>
            <a:gd name="connsiteX6539" fmla="*/ 3148835 w 12192000"/>
            <a:gd name="connsiteY6539" fmla="*/ 2085839 h 6858000"/>
            <a:gd name="connsiteX6540" fmla="*/ 3146794 w 12192000"/>
            <a:gd name="connsiteY6540" fmla="*/ 2085726 h 6858000"/>
            <a:gd name="connsiteX6541" fmla="*/ 3217103 w 12192000"/>
            <a:gd name="connsiteY6541" fmla="*/ 2141439 h 6858000"/>
            <a:gd name="connsiteX6542" fmla="*/ 3202291 w 12192000"/>
            <a:gd name="connsiteY6542" fmla="*/ 2151104 h 6858000"/>
            <a:gd name="connsiteX6543" fmla="*/ 3186851 w 12192000"/>
            <a:gd name="connsiteY6543" fmla="*/ 2141500 h 6858000"/>
            <a:gd name="connsiteX6544" fmla="*/ 3185354 w 12192000"/>
            <a:gd name="connsiteY6544" fmla="*/ 2141552 h 6858000"/>
            <a:gd name="connsiteX6545" fmla="*/ 3169687 w 12192000"/>
            <a:gd name="connsiteY6545" fmla="*/ 2155009 h 6858000"/>
            <a:gd name="connsiteX6546" fmla="*/ 3202291 w 12192000"/>
            <a:gd name="connsiteY6546" fmla="*/ 2201539 h 6858000"/>
            <a:gd name="connsiteX6547" fmla="*/ 3234896 w 12192000"/>
            <a:gd name="connsiteY6547" fmla="*/ 2154248 h 6858000"/>
            <a:gd name="connsiteX6548" fmla="*/ 3234896 w 12192000"/>
            <a:gd name="connsiteY6548" fmla="*/ 2154245 h 6858000"/>
            <a:gd name="connsiteX6549" fmla="*/ 3219145 w 12192000"/>
            <a:gd name="connsiteY6549" fmla="*/ 2141552 h 6858000"/>
            <a:gd name="connsiteX6550" fmla="*/ 3217103 w 12192000"/>
            <a:gd name="connsiteY6550" fmla="*/ 2141439 h 6858000"/>
            <a:gd name="connsiteX6551" fmla="*/ 3288227 w 12192000"/>
            <a:gd name="connsiteY6551" fmla="*/ 2171796 h 6858000"/>
            <a:gd name="connsiteX6552" fmla="*/ 3273414 w 12192000"/>
            <a:gd name="connsiteY6552" fmla="*/ 2181461 h 6858000"/>
            <a:gd name="connsiteX6553" fmla="*/ 3257974 w 12192000"/>
            <a:gd name="connsiteY6553" fmla="*/ 2171857 h 6858000"/>
            <a:gd name="connsiteX6554" fmla="*/ 3256477 w 12192000"/>
            <a:gd name="connsiteY6554" fmla="*/ 2171909 h 6858000"/>
            <a:gd name="connsiteX6555" fmla="*/ 3240810 w 12192000"/>
            <a:gd name="connsiteY6555" fmla="*/ 2185366 h 6858000"/>
            <a:gd name="connsiteX6556" fmla="*/ 3273414 w 12192000"/>
            <a:gd name="connsiteY6556" fmla="*/ 2231896 h 6858000"/>
            <a:gd name="connsiteX6557" fmla="*/ 3306019 w 12192000"/>
            <a:gd name="connsiteY6557" fmla="*/ 2184605 h 6858000"/>
            <a:gd name="connsiteX6558" fmla="*/ 3306019 w 12192000"/>
            <a:gd name="connsiteY6558" fmla="*/ 2184602 h 6858000"/>
            <a:gd name="connsiteX6559" fmla="*/ 3290268 w 12192000"/>
            <a:gd name="connsiteY6559" fmla="*/ 2171909 h 6858000"/>
            <a:gd name="connsiteX6560" fmla="*/ 3288227 w 12192000"/>
            <a:gd name="connsiteY6560" fmla="*/ 2171796 h 6858000"/>
            <a:gd name="connsiteX6561" fmla="*/ 3372348 w 12192000"/>
            <a:gd name="connsiteY6561" fmla="*/ 2178542 h 6858000"/>
            <a:gd name="connsiteX6562" fmla="*/ 3357536 w 12192000"/>
            <a:gd name="connsiteY6562" fmla="*/ 2188207 h 6858000"/>
            <a:gd name="connsiteX6563" fmla="*/ 3342095 w 12192000"/>
            <a:gd name="connsiteY6563" fmla="*/ 2178603 h 6858000"/>
            <a:gd name="connsiteX6564" fmla="*/ 3340598 w 12192000"/>
            <a:gd name="connsiteY6564" fmla="*/ 2178655 h 6858000"/>
            <a:gd name="connsiteX6565" fmla="*/ 3324931 w 12192000"/>
            <a:gd name="connsiteY6565" fmla="*/ 2192112 h 6858000"/>
            <a:gd name="connsiteX6566" fmla="*/ 3357536 w 12192000"/>
            <a:gd name="connsiteY6566" fmla="*/ 2238642 h 6858000"/>
            <a:gd name="connsiteX6567" fmla="*/ 3390140 w 12192000"/>
            <a:gd name="connsiteY6567" fmla="*/ 2191351 h 6858000"/>
            <a:gd name="connsiteX6568" fmla="*/ 3390140 w 12192000"/>
            <a:gd name="connsiteY6568" fmla="*/ 2191348 h 6858000"/>
            <a:gd name="connsiteX6569" fmla="*/ 3374389 w 12192000"/>
            <a:gd name="connsiteY6569" fmla="*/ 2178655 h 6858000"/>
            <a:gd name="connsiteX6570" fmla="*/ 3372348 w 12192000"/>
            <a:gd name="connsiteY6570" fmla="*/ 2178542 h 6858000"/>
            <a:gd name="connsiteX6571" fmla="*/ 3452107 w 12192000"/>
            <a:gd name="connsiteY6571" fmla="*/ 2202589 h 6858000"/>
            <a:gd name="connsiteX6572" fmla="*/ 3437295 w 12192000"/>
            <a:gd name="connsiteY6572" fmla="*/ 2212254 h 6858000"/>
            <a:gd name="connsiteX6573" fmla="*/ 3421854 w 12192000"/>
            <a:gd name="connsiteY6573" fmla="*/ 2202650 h 6858000"/>
            <a:gd name="connsiteX6574" fmla="*/ 3420357 w 12192000"/>
            <a:gd name="connsiteY6574" fmla="*/ 2202702 h 6858000"/>
            <a:gd name="connsiteX6575" fmla="*/ 3404690 w 12192000"/>
            <a:gd name="connsiteY6575" fmla="*/ 2216159 h 6858000"/>
            <a:gd name="connsiteX6576" fmla="*/ 3437295 w 12192000"/>
            <a:gd name="connsiteY6576" fmla="*/ 2262689 h 6858000"/>
            <a:gd name="connsiteX6577" fmla="*/ 3469899 w 12192000"/>
            <a:gd name="connsiteY6577" fmla="*/ 2215398 h 6858000"/>
            <a:gd name="connsiteX6578" fmla="*/ 3469899 w 12192000"/>
            <a:gd name="connsiteY6578" fmla="*/ 2215395 h 6858000"/>
            <a:gd name="connsiteX6579" fmla="*/ 3454148 w 12192000"/>
            <a:gd name="connsiteY6579" fmla="*/ 2202702 h 6858000"/>
            <a:gd name="connsiteX6580" fmla="*/ 3452107 w 12192000"/>
            <a:gd name="connsiteY6580" fmla="*/ 2202589 h 6858000"/>
            <a:gd name="connsiteX6581" fmla="*/ 3532536 w 12192000"/>
            <a:gd name="connsiteY6581" fmla="*/ 2252573 h 6858000"/>
            <a:gd name="connsiteX6582" fmla="*/ 3517724 w 12192000"/>
            <a:gd name="connsiteY6582" fmla="*/ 2262238 h 6858000"/>
            <a:gd name="connsiteX6583" fmla="*/ 3502283 w 12192000"/>
            <a:gd name="connsiteY6583" fmla="*/ 2252634 h 6858000"/>
            <a:gd name="connsiteX6584" fmla="*/ 3500786 w 12192000"/>
            <a:gd name="connsiteY6584" fmla="*/ 2252683 h 6858000"/>
            <a:gd name="connsiteX6585" fmla="*/ 3485119 w 12192000"/>
            <a:gd name="connsiteY6585" fmla="*/ 2266143 h 6858000"/>
            <a:gd name="connsiteX6586" fmla="*/ 3517724 w 12192000"/>
            <a:gd name="connsiteY6586" fmla="*/ 2312673 h 6858000"/>
            <a:gd name="connsiteX6587" fmla="*/ 3550328 w 12192000"/>
            <a:gd name="connsiteY6587" fmla="*/ 2265382 h 6858000"/>
            <a:gd name="connsiteX6588" fmla="*/ 3550328 w 12192000"/>
            <a:gd name="connsiteY6588" fmla="*/ 2265379 h 6858000"/>
            <a:gd name="connsiteX6589" fmla="*/ 3534577 w 12192000"/>
            <a:gd name="connsiteY6589" fmla="*/ 2252686 h 6858000"/>
            <a:gd name="connsiteX6590" fmla="*/ 3532536 w 12192000"/>
            <a:gd name="connsiteY6590" fmla="*/ 2252573 h 6858000"/>
            <a:gd name="connsiteX6591" fmla="*/ 3587056 w 12192000"/>
            <a:gd name="connsiteY6591" fmla="*/ 2307616 h 6858000"/>
            <a:gd name="connsiteX6592" fmla="*/ 3572244 w 12192000"/>
            <a:gd name="connsiteY6592" fmla="*/ 2317281 h 6858000"/>
            <a:gd name="connsiteX6593" fmla="*/ 3556803 w 12192000"/>
            <a:gd name="connsiteY6593" fmla="*/ 2307677 h 6858000"/>
            <a:gd name="connsiteX6594" fmla="*/ 3555306 w 12192000"/>
            <a:gd name="connsiteY6594" fmla="*/ 2307729 h 6858000"/>
            <a:gd name="connsiteX6595" fmla="*/ 3539639 w 12192000"/>
            <a:gd name="connsiteY6595" fmla="*/ 2321186 h 6858000"/>
            <a:gd name="connsiteX6596" fmla="*/ 3572244 w 12192000"/>
            <a:gd name="connsiteY6596" fmla="*/ 2367716 h 6858000"/>
            <a:gd name="connsiteX6597" fmla="*/ 3604848 w 12192000"/>
            <a:gd name="connsiteY6597" fmla="*/ 2320425 h 6858000"/>
            <a:gd name="connsiteX6598" fmla="*/ 3604848 w 12192000"/>
            <a:gd name="connsiteY6598" fmla="*/ 2320422 h 6858000"/>
            <a:gd name="connsiteX6599" fmla="*/ 3589097 w 12192000"/>
            <a:gd name="connsiteY6599" fmla="*/ 2307729 h 6858000"/>
            <a:gd name="connsiteX6600" fmla="*/ 3587056 w 12192000"/>
            <a:gd name="connsiteY6600" fmla="*/ 2307616 h 6858000"/>
            <a:gd name="connsiteX6601" fmla="*/ 3650269 w 12192000"/>
            <a:gd name="connsiteY6601" fmla="*/ 2353791 h 6858000"/>
            <a:gd name="connsiteX6602" fmla="*/ 3635457 w 12192000"/>
            <a:gd name="connsiteY6602" fmla="*/ 2363456 h 6858000"/>
            <a:gd name="connsiteX6603" fmla="*/ 3620017 w 12192000"/>
            <a:gd name="connsiteY6603" fmla="*/ 2353852 h 6858000"/>
            <a:gd name="connsiteX6604" fmla="*/ 3618520 w 12192000"/>
            <a:gd name="connsiteY6604" fmla="*/ 2353904 h 6858000"/>
            <a:gd name="connsiteX6605" fmla="*/ 3602853 w 12192000"/>
            <a:gd name="connsiteY6605" fmla="*/ 2367361 h 6858000"/>
            <a:gd name="connsiteX6606" fmla="*/ 3635457 w 12192000"/>
            <a:gd name="connsiteY6606" fmla="*/ 2413891 h 6858000"/>
            <a:gd name="connsiteX6607" fmla="*/ 3668062 w 12192000"/>
            <a:gd name="connsiteY6607" fmla="*/ 2366600 h 6858000"/>
            <a:gd name="connsiteX6608" fmla="*/ 3668062 w 12192000"/>
            <a:gd name="connsiteY6608" fmla="*/ 2366597 h 6858000"/>
            <a:gd name="connsiteX6609" fmla="*/ 3652311 w 12192000"/>
            <a:gd name="connsiteY6609" fmla="*/ 2353904 h 6858000"/>
            <a:gd name="connsiteX6610" fmla="*/ 3650269 w 12192000"/>
            <a:gd name="connsiteY6610" fmla="*/ 2353791 h 6858000"/>
            <a:gd name="connsiteX6611" fmla="*/ 3689059 w 12192000"/>
            <a:gd name="connsiteY6611" fmla="*/ 2409184 h 6858000"/>
            <a:gd name="connsiteX6612" fmla="*/ 3674247 w 12192000"/>
            <a:gd name="connsiteY6612" fmla="*/ 2418849 h 6858000"/>
            <a:gd name="connsiteX6613" fmla="*/ 3658807 w 12192000"/>
            <a:gd name="connsiteY6613" fmla="*/ 2409245 h 6858000"/>
            <a:gd name="connsiteX6614" fmla="*/ 3657310 w 12192000"/>
            <a:gd name="connsiteY6614" fmla="*/ 2409297 h 6858000"/>
            <a:gd name="connsiteX6615" fmla="*/ 3641643 w 12192000"/>
            <a:gd name="connsiteY6615" fmla="*/ 2422754 h 6858000"/>
            <a:gd name="connsiteX6616" fmla="*/ 3674247 w 12192000"/>
            <a:gd name="connsiteY6616" fmla="*/ 2469284 h 6858000"/>
            <a:gd name="connsiteX6617" fmla="*/ 3706852 w 12192000"/>
            <a:gd name="connsiteY6617" fmla="*/ 2421993 h 6858000"/>
            <a:gd name="connsiteX6618" fmla="*/ 3706852 w 12192000"/>
            <a:gd name="connsiteY6618" fmla="*/ 2421990 h 6858000"/>
            <a:gd name="connsiteX6619" fmla="*/ 3691101 w 12192000"/>
            <a:gd name="connsiteY6619" fmla="*/ 2409297 h 6858000"/>
            <a:gd name="connsiteX6620" fmla="*/ 3689059 w 12192000"/>
            <a:gd name="connsiteY6620" fmla="*/ 2409184 h 6858000"/>
            <a:gd name="connsiteX6621" fmla="*/ 3761113 w 12192000"/>
            <a:gd name="connsiteY6621" fmla="*/ 2410492 h 6858000"/>
            <a:gd name="connsiteX6622" fmla="*/ 3746300 w 12192000"/>
            <a:gd name="connsiteY6622" fmla="*/ 2420157 h 6858000"/>
            <a:gd name="connsiteX6623" fmla="*/ 3730860 w 12192000"/>
            <a:gd name="connsiteY6623" fmla="*/ 2410553 h 6858000"/>
            <a:gd name="connsiteX6624" fmla="*/ 3729363 w 12192000"/>
            <a:gd name="connsiteY6624" fmla="*/ 2410605 h 6858000"/>
            <a:gd name="connsiteX6625" fmla="*/ 3713696 w 12192000"/>
            <a:gd name="connsiteY6625" fmla="*/ 2424062 h 6858000"/>
            <a:gd name="connsiteX6626" fmla="*/ 3746300 w 12192000"/>
            <a:gd name="connsiteY6626" fmla="*/ 2470592 h 6858000"/>
            <a:gd name="connsiteX6627" fmla="*/ 3778905 w 12192000"/>
            <a:gd name="connsiteY6627" fmla="*/ 2423301 h 6858000"/>
            <a:gd name="connsiteX6628" fmla="*/ 3778905 w 12192000"/>
            <a:gd name="connsiteY6628" fmla="*/ 2423298 h 6858000"/>
            <a:gd name="connsiteX6629" fmla="*/ 3763154 w 12192000"/>
            <a:gd name="connsiteY6629" fmla="*/ 2410605 h 6858000"/>
            <a:gd name="connsiteX6630" fmla="*/ 3761113 w 12192000"/>
            <a:gd name="connsiteY6630" fmla="*/ 2410492 h 6858000"/>
            <a:gd name="connsiteX6631" fmla="*/ 3845030 w 12192000"/>
            <a:gd name="connsiteY6631" fmla="*/ 2419884 h 6858000"/>
            <a:gd name="connsiteX6632" fmla="*/ 3830218 w 12192000"/>
            <a:gd name="connsiteY6632" fmla="*/ 2429549 h 6858000"/>
            <a:gd name="connsiteX6633" fmla="*/ 3814778 w 12192000"/>
            <a:gd name="connsiteY6633" fmla="*/ 2419945 h 6858000"/>
            <a:gd name="connsiteX6634" fmla="*/ 3813281 w 12192000"/>
            <a:gd name="connsiteY6634" fmla="*/ 2419997 h 6858000"/>
            <a:gd name="connsiteX6635" fmla="*/ 3797614 w 12192000"/>
            <a:gd name="connsiteY6635" fmla="*/ 2433454 h 6858000"/>
            <a:gd name="connsiteX6636" fmla="*/ 3830218 w 12192000"/>
            <a:gd name="connsiteY6636" fmla="*/ 2479984 h 6858000"/>
            <a:gd name="connsiteX6637" fmla="*/ 3862823 w 12192000"/>
            <a:gd name="connsiteY6637" fmla="*/ 2432693 h 6858000"/>
            <a:gd name="connsiteX6638" fmla="*/ 3862823 w 12192000"/>
            <a:gd name="connsiteY6638" fmla="*/ 2432690 h 6858000"/>
            <a:gd name="connsiteX6639" fmla="*/ 3847072 w 12192000"/>
            <a:gd name="connsiteY6639" fmla="*/ 2419997 h 6858000"/>
            <a:gd name="connsiteX6640" fmla="*/ 3845030 w 12192000"/>
            <a:gd name="connsiteY6640" fmla="*/ 2419884 h 6858000"/>
            <a:gd name="connsiteX6641" fmla="*/ 2924323 w 12192000"/>
            <a:gd name="connsiteY6641" fmla="*/ 2009631 h 6858000"/>
            <a:gd name="connsiteX6642" fmla="*/ 2909510 w 12192000"/>
            <a:gd name="connsiteY6642" fmla="*/ 2019296 h 6858000"/>
            <a:gd name="connsiteX6643" fmla="*/ 2894070 w 12192000"/>
            <a:gd name="connsiteY6643" fmla="*/ 2009692 h 6858000"/>
            <a:gd name="connsiteX6644" fmla="*/ 2892573 w 12192000"/>
            <a:gd name="connsiteY6644" fmla="*/ 2009744 h 6858000"/>
            <a:gd name="connsiteX6645" fmla="*/ 2876906 w 12192000"/>
            <a:gd name="connsiteY6645" fmla="*/ 2023201 h 6858000"/>
            <a:gd name="connsiteX6646" fmla="*/ 2909510 w 12192000"/>
            <a:gd name="connsiteY6646" fmla="*/ 2069731 h 6858000"/>
            <a:gd name="connsiteX6647" fmla="*/ 2942115 w 12192000"/>
            <a:gd name="connsiteY6647" fmla="*/ 2022440 h 6858000"/>
            <a:gd name="connsiteX6648" fmla="*/ 2942115 w 12192000"/>
            <a:gd name="connsiteY6648" fmla="*/ 2022437 h 6858000"/>
            <a:gd name="connsiteX6649" fmla="*/ 2926364 w 12192000"/>
            <a:gd name="connsiteY6649" fmla="*/ 2009744 h 6858000"/>
            <a:gd name="connsiteX6650" fmla="*/ 2924323 w 12192000"/>
            <a:gd name="connsiteY6650" fmla="*/ 2009631 h 6858000"/>
            <a:gd name="connsiteX6651" fmla="*/ 2694000 w 12192000"/>
            <a:gd name="connsiteY6651" fmla="*/ 1990033 h 6858000"/>
            <a:gd name="connsiteX6652" fmla="*/ 2679187 w 12192000"/>
            <a:gd name="connsiteY6652" fmla="*/ 1999698 h 6858000"/>
            <a:gd name="connsiteX6653" fmla="*/ 2663747 w 12192000"/>
            <a:gd name="connsiteY6653" fmla="*/ 1990094 h 6858000"/>
            <a:gd name="connsiteX6654" fmla="*/ 2662250 w 12192000"/>
            <a:gd name="connsiteY6654" fmla="*/ 1990146 h 6858000"/>
            <a:gd name="connsiteX6655" fmla="*/ 2646583 w 12192000"/>
            <a:gd name="connsiteY6655" fmla="*/ 2003603 h 6858000"/>
            <a:gd name="connsiteX6656" fmla="*/ 2679187 w 12192000"/>
            <a:gd name="connsiteY6656" fmla="*/ 2050133 h 6858000"/>
            <a:gd name="connsiteX6657" fmla="*/ 2711792 w 12192000"/>
            <a:gd name="connsiteY6657" fmla="*/ 2002842 h 6858000"/>
            <a:gd name="connsiteX6658" fmla="*/ 2711792 w 12192000"/>
            <a:gd name="connsiteY6658" fmla="*/ 2002839 h 6858000"/>
            <a:gd name="connsiteX6659" fmla="*/ 2696041 w 12192000"/>
            <a:gd name="connsiteY6659" fmla="*/ 1990146 h 6858000"/>
            <a:gd name="connsiteX6660" fmla="*/ 2694000 w 12192000"/>
            <a:gd name="connsiteY6660" fmla="*/ 1990033 h 6858000"/>
            <a:gd name="connsiteX6661" fmla="*/ 2422379 w 12192000"/>
            <a:gd name="connsiteY6661" fmla="*/ 1976395 h 6858000"/>
            <a:gd name="connsiteX6662" fmla="*/ 2407568 w 12192000"/>
            <a:gd name="connsiteY6662" fmla="*/ 1986060 h 6858000"/>
            <a:gd name="connsiteX6663" fmla="*/ 2392128 w 12192000"/>
            <a:gd name="connsiteY6663" fmla="*/ 1976456 h 6858000"/>
            <a:gd name="connsiteX6664" fmla="*/ 2390629 w 12192000"/>
            <a:gd name="connsiteY6664" fmla="*/ 1976508 h 6858000"/>
            <a:gd name="connsiteX6665" fmla="*/ 2374963 w 12192000"/>
            <a:gd name="connsiteY6665" fmla="*/ 1989965 h 6858000"/>
            <a:gd name="connsiteX6666" fmla="*/ 2407568 w 12192000"/>
            <a:gd name="connsiteY6666" fmla="*/ 2036495 h 6858000"/>
            <a:gd name="connsiteX6667" fmla="*/ 2440172 w 12192000"/>
            <a:gd name="connsiteY6667" fmla="*/ 1989204 h 6858000"/>
            <a:gd name="connsiteX6668" fmla="*/ 2440172 w 12192000"/>
            <a:gd name="connsiteY6668" fmla="*/ 1989201 h 6858000"/>
            <a:gd name="connsiteX6669" fmla="*/ 2424421 w 12192000"/>
            <a:gd name="connsiteY6669" fmla="*/ 1976508 h 6858000"/>
            <a:gd name="connsiteX6670" fmla="*/ 2422379 w 12192000"/>
            <a:gd name="connsiteY6670" fmla="*/ 1976395 h 6858000"/>
            <a:gd name="connsiteX6671" fmla="*/ 2530730 w 12192000"/>
            <a:gd name="connsiteY6671" fmla="*/ 1995412 h 6858000"/>
            <a:gd name="connsiteX6672" fmla="*/ 2515918 w 12192000"/>
            <a:gd name="connsiteY6672" fmla="*/ 2005077 h 6858000"/>
            <a:gd name="connsiteX6673" fmla="*/ 2500479 w 12192000"/>
            <a:gd name="connsiteY6673" fmla="*/ 1995473 h 6858000"/>
            <a:gd name="connsiteX6674" fmla="*/ 2498980 w 12192000"/>
            <a:gd name="connsiteY6674" fmla="*/ 1995525 h 6858000"/>
            <a:gd name="connsiteX6675" fmla="*/ 2483314 w 12192000"/>
            <a:gd name="connsiteY6675" fmla="*/ 2008982 h 6858000"/>
            <a:gd name="connsiteX6676" fmla="*/ 2515918 w 12192000"/>
            <a:gd name="connsiteY6676" fmla="*/ 2055512 h 6858000"/>
            <a:gd name="connsiteX6677" fmla="*/ 2548523 w 12192000"/>
            <a:gd name="connsiteY6677" fmla="*/ 2008221 h 6858000"/>
            <a:gd name="connsiteX6678" fmla="*/ 2548523 w 12192000"/>
            <a:gd name="connsiteY6678" fmla="*/ 2008218 h 6858000"/>
            <a:gd name="connsiteX6679" fmla="*/ 2532771 w 12192000"/>
            <a:gd name="connsiteY6679" fmla="*/ 1995525 h 6858000"/>
            <a:gd name="connsiteX6680" fmla="*/ 2530730 w 12192000"/>
            <a:gd name="connsiteY6680" fmla="*/ 1995412 h 6858000"/>
            <a:gd name="connsiteX6681" fmla="*/ 2578854 w 12192000"/>
            <a:gd name="connsiteY6681" fmla="*/ 2048391 h 6858000"/>
            <a:gd name="connsiteX6682" fmla="*/ 2564041 w 12192000"/>
            <a:gd name="connsiteY6682" fmla="*/ 2058056 h 6858000"/>
            <a:gd name="connsiteX6683" fmla="*/ 2548601 w 12192000"/>
            <a:gd name="connsiteY6683" fmla="*/ 2048452 h 6858000"/>
            <a:gd name="connsiteX6684" fmla="*/ 2547104 w 12192000"/>
            <a:gd name="connsiteY6684" fmla="*/ 2048504 h 6858000"/>
            <a:gd name="connsiteX6685" fmla="*/ 2531437 w 12192000"/>
            <a:gd name="connsiteY6685" fmla="*/ 2061961 h 6858000"/>
            <a:gd name="connsiteX6686" fmla="*/ 2564041 w 12192000"/>
            <a:gd name="connsiteY6686" fmla="*/ 2108491 h 6858000"/>
            <a:gd name="connsiteX6687" fmla="*/ 2596646 w 12192000"/>
            <a:gd name="connsiteY6687" fmla="*/ 2061200 h 6858000"/>
            <a:gd name="connsiteX6688" fmla="*/ 2596646 w 12192000"/>
            <a:gd name="connsiteY6688" fmla="*/ 2061197 h 6858000"/>
            <a:gd name="connsiteX6689" fmla="*/ 2580895 w 12192000"/>
            <a:gd name="connsiteY6689" fmla="*/ 2048504 h 6858000"/>
            <a:gd name="connsiteX6690" fmla="*/ 2578854 w 12192000"/>
            <a:gd name="connsiteY6690" fmla="*/ 2048391 h 6858000"/>
            <a:gd name="connsiteX6691" fmla="*/ 2808362 w 12192000"/>
            <a:gd name="connsiteY6691" fmla="*/ 2052404 h 6858000"/>
            <a:gd name="connsiteX6692" fmla="*/ 2793549 w 12192000"/>
            <a:gd name="connsiteY6692" fmla="*/ 2062069 h 6858000"/>
            <a:gd name="connsiteX6693" fmla="*/ 2778109 w 12192000"/>
            <a:gd name="connsiteY6693" fmla="*/ 2052465 h 6858000"/>
            <a:gd name="connsiteX6694" fmla="*/ 2776612 w 12192000"/>
            <a:gd name="connsiteY6694" fmla="*/ 2052517 h 6858000"/>
            <a:gd name="connsiteX6695" fmla="*/ 2760945 w 12192000"/>
            <a:gd name="connsiteY6695" fmla="*/ 2065974 h 6858000"/>
            <a:gd name="connsiteX6696" fmla="*/ 2793549 w 12192000"/>
            <a:gd name="connsiteY6696" fmla="*/ 2112504 h 6858000"/>
            <a:gd name="connsiteX6697" fmla="*/ 2826154 w 12192000"/>
            <a:gd name="connsiteY6697" fmla="*/ 2065213 h 6858000"/>
            <a:gd name="connsiteX6698" fmla="*/ 2826154 w 12192000"/>
            <a:gd name="connsiteY6698" fmla="*/ 2065210 h 6858000"/>
            <a:gd name="connsiteX6699" fmla="*/ 2810403 w 12192000"/>
            <a:gd name="connsiteY6699" fmla="*/ 2052517 h 6858000"/>
            <a:gd name="connsiteX6700" fmla="*/ 2808362 w 12192000"/>
            <a:gd name="connsiteY6700" fmla="*/ 2052404 h 6858000"/>
            <a:gd name="connsiteX6701" fmla="*/ 2878090 w 12192000"/>
            <a:gd name="connsiteY6701" fmla="*/ 2067001 h 6858000"/>
            <a:gd name="connsiteX6702" fmla="*/ 2863277 w 12192000"/>
            <a:gd name="connsiteY6702" fmla="*/ 2076666 h 6858000"/>
            <a:gd name="connsiteX6703" fmla="*/ 2847837 w 12192000"/>
            <a:gd name="connsiteY6703" fmla="*/ 2067062 h 6858000"/>
            <a:gd name="connsiteX6704" fmla="*/ 2846340 w 12192000"/>
            <a:gd name="connsiteY6704" fmla="*/ 2067114 h 6858000"/>
            <a:gd name="connsiteX6705" fmla="*/ 2830673 w 12192000"/>
            <a:gd name="connsiteY6705" fmla="*/ 2080571 h 6858000"/>
            <a:gd name="connsiteX6706" fmla="*/ 2863277 w 12192000"/>
            <a:gd name="connsiteY6706" fmla="*/ 2127101 h 6858000"/>
            <a:gd name="connsiteX6707" fmla="*/ 2895882 w 12192000"/>
            <a:gd name="connsiteY6707" fmla="*/ 2079810 h 6858000"/>
            <a:gd name="connsiteX6708" fmla="*/ 2895882 w 12192000"/>
            <a:gd name="connsiteY6708" fmla="*/ 2079807 h 6858000"/>
            <a:gd name="connsiteX6709" fmla="*/ 2880131 w 12192000"/>
            <a:gd name="connsiteY6709" fmla="*/ 2067114 h 6858000"/>
            <a:gd name="connsiteX6710" fmla="*/ 2878090 w 12192000"/>
            <a:gd name="connsiteY6710" fmla="*/ 2067001 h 6858000"/>
            <a:gd name="connsiteX6711" fmla="*/ 2953080 w 12192000"/>
            <a:gd name="connsiteY6711" fmla="*/ 2076829 h 6858000"/>
            <a:gd name="connsiteX6712" fmla="*/ 2938267 w 12192000"/>
            <a:gd name="connsiteY6712" fmla="*/ 2086494 h 6858000"/>
            <a:gd name="connsiteX6713" fmla="*/ 2922827 w 12192000"/>
            <a:gd name="connsiteY6713" fmla="*/ 2076890 h 6858000"/>
            <a:gd name="connsiteX6714" fmla="*/ 2921330 w 12192000"/>
            <a:gd name="connsiteY6714" fmla="*/ 2076940 h 6858000"/>
            <a:gd name="connsiteX6715" fmla="*/ 2905663 w 12192000"/>
            <a:gd name="connsiteY6715" fmla="*/ 2090399 h 6858000"/>
            <a:gd name="connsiteX6716" fmla="*/ 2938267 w 12192000"/>
            <a:gd name="connsiteY6716" fmla="*/ 2136929 h 6858000"/>
            <a:gd name="connsiteX6717" fmla="*/ 2970872 w 12192000"/>
            <a:gd name="connsiteY6717" fmla="*/ 2089638 h 6858000"/>
            <a:gd name="connsiteX6718" fmla="*/ 2970872 w 12192000"/>
            <a:gd name="connsiteY6718" fmla="*/ 2089635 h 6858000"/>
            <a:gd name="connsiteX6719" fmla="*/ 2955121 w 12192000"/>
            <a:gd name="connsiteY6719" fmla="*/ 2076942 h 6858000"/>
            <a:gd name="connsiteX6720" fmla="*/ 2953080 w 12192000"/>
            <a:gd name="connsiteY6720" fmla="*/ 2076829 h 6858000"/>
            <a:gd name="connsiteX6721" fmla="*/ 3019900 w 12192000"/>
            <a:gd name="connsiteY6721" fmla="*/ 2087151 h 6858000"/>
            <a:gd name="connsiteX6722" fmla="*/ 3005087 w 12192000"/>
            <a:gd name="connsiteY6722" fmla="*/ 2096816 h 6858000"/>
            <a:gd name="connsiteX6723" fmla="*/ 2989647 w 12192000"/>
            <a:gd name="connsiteY6723" fmla="*/ 2087212 h 6858000"/>
            <a:gd name="connsiteX6724" fmla="*/ 2988150 w 12192000"/>
            <a:gd name="connsiteY6724" fmla="*/ 2087264 h 6858000"/>
            <a:gd name="connsiteX6725" fmla="*/ 2972483 w 12192000"/>
            <a:gd name="connsiteY6725" fmla="*/ 2100721 h 6858000"/>
            <a:gd name="connsiteX6726" fmla="*/ 3005087 w 12192000"/>
            <a:gd name="connsiteY6726" fmla="*/ 2147251 h 6858000"/>
            <a:gd name="connsiteX6727" fmla="*/ 3037692 w 12192000"/>
            <a:gd name="connsiteY6727" fmla="*/ 2099960 h 6858000"/>
            <a:gd name="connsiteX6728" fmla="*/ 3037692 w 12192000"/>
            <a:gd name="connsiteY6728" fmla="*/ 2099957 h 6858000"/>
            <a:gd name="connsiteX6729" fmla="*/ 3021941 w 12192000"/>
            <a:gd name="connsiteY6729" fmla="*/ 2087264 h 6858000"/>
            <a:gd name="connsiteX6730" fmla="*/ 3019900 w 12192000"/>
            <a:gd name="connsiteY6730" fmla="*/ 2087151 h 6858000"/>
            <a:gd name="connsiteX6731" fmla="*/ 3084859 w 12192000"/>
            <a:gd name="connsiteY6731" fmla="*/ 2120997 h 6858000"/>
            <a:gd name="connsiteX6732" fmla="*/ 3070046 w 12192000"/>
            <a:gd name="connsiteY6732" fmla="*/ 2130662 h 6858000"/>
            <a:gd name="connsiteX6733" fmla="*/ 3054606 w 12192000"/>
            <a:gd name="connsiteY6733" fmla="*/ 2121058 h 6858000"/>
            <a:gd name="connsiteX6734" fmla="*/ 3053109 w 12192000"/>
            <a:gd name="connsiteY6734" fmla="*/ 2121110 h 6858000"/>
            <a:gd name="connsiteX6735" fmla="*/ 3037442 w 12192000"/>
            <a:gd name="connsiteY6735" fmla="*/ 2134567 h 6858000"/>
            <a:gd name="connsiteX6736" fmla="*/ 3070046 w 12192000"/>
            <a:gd name="connsiteY6736" fmla="*/ 2181097 h 6858000"/>
            <a:gd name="connsiteX6737" fmla="*/ 3102651 w 12192000"/>
            <a:gd name="connsiteY6737" fmla="*/ 2133806 h 6858000"/>
            <a:gd name="connsiteX6738" fmla="*/ 3102651 w 12192000"/>
            <a:gd name="connsiteY6738" fmla="*/ 2133803 h 6858000"/>
            <a:gd name="connsiteX6739" fmla="*/ 3086900 w 12192000"/>
            <a:gd name="connsiteY6739" fmla="*/ 2121110 h 6858000"/>
            <a:gd name="connsiteX6740" fmla="*/ 3084859 w 12192000"/>
            <a:gd name="connsiteY6740" fmla="*/ 2120997 h 6858000"/>
            <a:gd name="connsiteX6741" fmla="*/ 3144992 w 12192000"/>
            <a:gd name="connsiteY6741" fmla="*/ 2170952 h 6858000"/>
            <a:gd name="connsiteX6742" fmla="*/ 3130180 w 12192000"/>
            <a:gd name="connsiteY6742" fmla="*/ 2180617 h 6858000"/>
            <a:gd name="connsiteX6743" fmla="*/ 3114739 w 12192000"/>
            <a:gd name="connsiteY6743" fmla="*/ 2171013 h 6858000"/>
            <a:gd name="connsiteX6744" fmla="*/ 3113242 w 12192000"/>
            <a:gd name="connsiteY6744" fmla="*/ 2171065 h 6858000"/>
            <a:gd name="connsiteX6745" fmla="*/ 3097575 w 12192000"/>
            <a:gd name="connsiteY6745" fmla="*/ 2184522 h 6858000"/>
            <a:gd name="connsiteX6746" fmla="*/ 3130180 w 12192000"/>
            <a:gd name="connsiteY6746" fmla="*/ 2231052 h 6858000"/>
            <a:gd name="connsiteX6747" fmla="*/ 3162784 w 12192000"/>
            <a:gd name="connsiteY6747" fmla="*/ 2183761 h 6858000"/>
            <a:gd name="connsiteX6748" fmla="*/ 3162784 w 12192000"/>
            <a:gd name="connsiteY6748" fmla="*/ 2183758 h 6858000"/>
            <a:gd name="connsiteX6749" fmla="*/ 3147033 w 12192000"/>
            <a:gd name="connsiteY6749" fmla="*/ 2171065 h 6858000"/>
            <a:gd name="connsiteX6750" fmla="*/ 3144992 w 12192000"/>
            <a:gd name="connsiteY6750" fmla="*/ 2170952 h 6858000"/>
            <a:gd name="connsiteX6751" fmla="*/ 3205792 w 12192000"/>
            <a:gd name="connsiteY6751" fmla="*/ 2221751 h 6858000"/>
            <a:gd name="connsiteX6752" fmla="*/ 3190980 w 12192000"/>
            <a:gd name="connsiteY6752" fmla="*/ 2231416 h 6858000"/>
            <a:gd name="connsiteX6753" fmla="*/ 3175539 w 12192000"/>
            <a:gd name="connsiteY6753" fmla="*/ 2221812 h 6858000"/>
            <a:gd name="connsiteX6754" fmla="*/ 3174042 w 12192000"/>
            <a:gd name="connsiteY6754" fmla="*/ 2221864 h 6858000"/>
            <a:gd name="connsiteX6755" fmla="*/ 3158375 w 12192000"/>
            <a:gd name="connsiteY6755" fmla="*/ 2235321 h 6858000"/>
            <a:gd name="connsiteX6756" fmla="*/ 3190980 w 12192000"/>
            <a:gd name="connsiteY6756" fmla="*/ 2281851 h 6858000"/>
            <a:gd name="connsiteX6757" fmla="*/ 3223584 w 12192000"/>
            <a:gd name="connsiteY6757" fmla="*/ 2234560 h 6858000"/>
            <a:gd name="connsiteX6758" fmla="*/ 3223584 w 12192000"/>
            <a:gd name="connsiteY6758" fmla="*/ 2234557 h 6858000"/>
            <a:gd name="connsiteX6759" fmla="*/ 3207833 w 12192000"/>
            <a:gd name="connsiteY6759" fmla="*/ 2221864 h 6858000"/>
            <a:gd name="connsiteX6760" fmla="*/ 3205792 w 12192000"/>
            <a:gd name="connsiteY6760" fmla="*/ 2221751 h 6858000"/>
            <a:gd name="connsiteX6761" fmla="*/ 3310006 w 12192000"/>
            <a:gd name="connsiteY6761" fmla="*/ 2237220 h 6858000"/>
            <a:gd name="connsiteX6762" fmla="*/ 3295194 w 12192000"/>
            <a:gd name="connsiteY6762" fmla="*/ 2246885 h 6858000"/>
            <a:gd name="connsiteX6763" fmla="*/ 3279753 w 12192000"/>
            <a:gd name="connsiteY6763" fmla="*/ 2237281 h 6858000"/>
            <a:gd name="connsiteX6764" fmla="*/ 3278256 w 12192000"/>
            <a:gd name="connsiteY6764" fmla="*/ 2237333 h 6858000"/>
            <a:gd name="connsiteX6765" fmla="*/ 3262589 w 12192000"/>
            <a:gd name="connsiteY6765" fmla="*/ 2250790 h 6858000"/>
            <a:gd name="connsiteX6766" fmla="*/ 3295194 w 12192000"/>
            <a:gd name="connsiteY6766" fmla="*/ 2297320 h 6858000"/>
            <a:gd name="connsiteX6767" fmla="*/ 3327798 w 12192000"/>
            <a:gd name="connsiteY6767" fmla="*/ 2250029 h 6858000"/>
            <a:gd name="connsiteX6768" fmla="*/ 3327798 w 12192000"/>
            <a:gd name="connsiteY6768" fmla="*/ 2250026 h 6858000"/>
            <a:gd name="connsiteX6769" fmla="*/ 3312047 w 12192000"/>
            <a:gd name="connsiteY6769" fmla="*/ 2237333 h 6858000"/>
            <a:gd name="connsiteX6770" fmla="*/ 3310006 w 12192000"/>
            <a:gd name="connsiteY6770" fmla="*/ 2237220 h 6858000"/>
            <a:gd name="connsiteX6771" fmla="*/ 3388777 w 12192000"/>
            <a:gd name="connsiteY6771" fmla="*/ 2256440 h 6858000"/>
            <a:gd name="connsiteX6772" fmla="*/ 3373965 w 12192000"/>
            <a:gd name="connsiteY6772" fmla="*/ 2266105 h 6858000"/>
            <a:gd name="connsiteX6773" fmla="*/ 3358524 w 12192000"/>
            <a:gd name="connsiteY6773" fmla="*/ 2256501 h 6858000"/>
            <a:gd name="connsiteX6774" fmla="*/ 3357027 w 12192000"/>
            <a:gd name="connsiteY6774" fmla="*/ 2256553 h 6858000"/>
            <a:gd name="connsiteX6775" fmla="*/ 3341360 w 12192000"/>
            <a:gd name="connsiteY6775" fmla="*/ 2270010 h 6858000"/>
            <a:gd name="connsiteX6776" fmla="*/ 3373965 w 12192000"/>
            <a:gd name="connsiteY6776" fmla="*/ 2316540 h 6858000"/>
            <a:gd name="connsiteX6777" fmla="*/ 3406569 w 12192000"/>
            <a:gd name="connsiteY6777" fmla="*/ 2269249 h 6858000"/>
            <a:gd name="connsiteX6778" fmla="*/ 3406569 w 12192000"/>
            <a:gd name="connsiteY6778" fmla="*/ 2269246 h 6858000"/>
            <a:gd name="connsiteX6779" fmla="*/ 3390818 w 12192000"/>
            <a:gd name="connsiteY6779" fmla="*/ 2256553 h 6858000"/>
            <a:gd name="connsiteX6780" fmla="*/ 3388777 w 12192000"/>
            <a:gd name="connsiteY6780" fmla="*/ 2256440 h 6858000"/>
            <a:gd name="connsiteX6781" fmla="*/ 3467693 w 12192000"/>
            <a:gd name="connsiteY6781" fmla="*/ 2272840 h 6858000"/>
            <a:gd name="connsiteX6782" fmla="*/ 3452880 w 12192000"/>
            <a:gd name="connsiteY6782" fmla="*/ 2282505 h 6858000"/>
            <a:gd name="connsiteX6783" fmla="*/ 3437440 w 12192000"/>
            <a:gd name="connsiteY6783" fmla="*/ 2272901 h 6858000"/>
            <a:gd name="connsiteX6784" fmla="*/ 3435943 w 12192000"/>
            <a:gd name="connsiteY6784" fmla="*/ 2272953 h 6858000"/>
            <a:gd name="connsiteX6785" fmla="*/ 3420276 w 12192000"/>
            <a:gd name="connsiteY6785" fmla="*/ 2286410 h 6858000"/>
            <a:gd name="connsiteX6786" fmla="*/ 3452880 w 12192000"/>
            <a:gd name="connsiteY6786" fmla="*/ 2332940 h 6858000"/>
            <a:gd name="connsiteX6787" fmla="*/ 3485485 w 12192000"/>
            <a:gd name="connsiteY6787" fmla="*/ 2285649 h 6858000"/>
            <a:gd name="connsiteX6788" fmla="*/ 3485485 w 12192000"/>
            <a:gd name="connsiteY6788" fmla="*/ 2285646 h 6858000"/>
            <a:gd name="connsiteX6789" fmla="*/ 3469734 w 12192000"/>
            <a:gd name="connsiteY6789" fmla="*/ 2272953 h 6858000"/>
            <a:gd name="connsiteX6790" fmla="*/ 3467693 w 12192000"/>
            <a:gd name="connsiteY6790" fmla="*/ 2272840 h 6858000"/>
            <a:gd name="connsiteX6791" fmla="*/ 3248798 w 12192000"/>
            <a:gd name="connsiteY6791" fmla="*/ 2280865 h 6858000"/>
            <a:gd name="connsiteX6792" fmla="*/ 3233985 w 12192000"/>
            <a:gd name="connsiteY6792" fmla="*/ 2290530 h 6858000"/>
            <a:gd name="connsiteX6793" fmla="*/ 3218545 w 12192000"/>
            <a:gd name="connsiteY6793" fmla="*/ 2280926 h 6858000"/>
            <a:gd name="connsiteX6794" fmla="*/ 3217048 w 12192000"/>
            <a:gd name="connsiteY6794" fmla="*/ 2280976 h 6858000"/>
            <a:gd name="connsiteX6795" fmla="*/ 3201381 w 12192000"/>
            <a:gd name="connsiteY6795" fmla="*/ 2294435 h 6858000"/>
            <a:gd name="connsiteX6796" fmla="*/ 3233985 w 12192000"/>
            <a:gd name="connsiteY6796" fmla="*/ 2340965 h 6858000"/>
            <a:gd name="connsiteX6797" fmla="*/ 3266590 w 12192000"/>
            <a:gd name="connsiteY6797" fmla="*/ 2293674 h 6858000"/>
            <a:gd name="connsiteX6798" fmla="*/ 3266590 w 12192000"/>
            <a:gd name="connsiteY6798" fmla="*/ 2293671 h 6858000"/>
            <a:gd name="connsiteX6799" fmla="*/ 3250839 w 12192000"/>
            <a:gd name="connsiteY6799" fmla="*/ 2280978 h 6858000"/>
            <a:gd name="connsiteX6800" fmla="*/ 3248798 w 12192000"/>
            <a:gd name="connsiteY6800" fmla="*/ 2280865 h 6858000"/>
            <a:gd name="connsiteX6801" fmla="*/ 3330738 w 12192000"/>
            <a:gd name="connsiteY6801" fmla="*/ 2311687 h 6858000"/>
            <a:gd name="connsiteX6802" fmla="*/ 3315926 w 12192000"/>
            <a:gd name="connsiteY6802" fmla="*/ 2321352 h 6858000"/>
            <a:gd name="connsiteX6803" fmla="*/ 3300485 w 12192000"/>
            <a:gd name="connsiteY6803" fmla="*/ 2311748 h 6858000"/>
            <a:gd name="connsiteX6804" fmla="*/ 3298988 w 12192000"/>
            <a:gd name="connsiteY6804" fmla="*/ 2311800 h 6858000"/>
            <a:gd name="connsiteX6805" fmla="*/ 3283321 w 12192000"/>
            <a:gd name="connsiteY6805" fmla="*/ 2325257 h 6858000"/>
            <a:gd name="connsiteX6806" fmla="*/ 3315926 w 12192000"/>
            <a:gd name="connsiteY6806" fmla="*/ 2371787 h 6858000"/>
            <a:gd name="connsiteX6807" fmla="*/ 3348530 w 12192000"/>
            <a:gd name="connsiteY6807" fmla="*/ 2324496 h 6858000"/>
            <a:gd name="connsiteX6808" fmla="*/ 3348530 w 12192000"/>
            <a:gd name="connsiteY6808" fmla="*/ 2324493 h 6858000"/>
            <a:gd name="connsiteX6809" fmla="*/ 3332779 w 12192000"/>
            <a:gd name="connsiteY6809" fmla="*/ 2311800 h 6858000"/>
            <a:gd name="connsiteX6810" fmla="*/ 3330738 w 12192000"/>
            <a:gd name="connsiteY6810" fmla="*/ 2311687 h 6858000"/>
            <a:gd name="connsiteX6811" fmla="*/ 3425938 w 12192000"/>
            <a:gd name="connsiteY6811" fmla="*/ 2325790 h 6858000"/>
            <a:gd name="connsiteX6812" fmla="*/ 3411126 w 12192000"/>
            <a:gd name="connsiteY6812" fmla="*/ 2335455 h 6858000"/>
            <a:gd name="connsiteX6813" fmla="*/ 3395685 w 12192000"/>
            <a:gd name="connsiteY6813" fmla="*/ 2325851 h 6858000"/>
            <a:gd name="connsiteX6814" fmla="*/ 3394188 w 12192000"/>
            <a:gd name="connsiteY6814" fmla="*/ 2325903 h 6858000"/>
            <a:gd name="connsiteX6815" fmla="*/ 3378521 w 12192000"/>
            <a:gd name="connsiteY6815" fmla="*/ 2339360 h 6858000"/>
            <a:gd name="connsiteX6816" fmla="*/ 3411126 w 12192000"/>
            <a:gd name="connsiteY6816" fmla="*/ 2385890 h 6858000"/>
            <a:gd name="connsiteX6817" fmla="*/ 3443730 w 12192000"/>
            <a:gd name="connsiteY6817" fmla="*/ 2338599 h 6858000"/>
            <a:gd name="connsiteX6818" fmla="*/ 3443730 w 12192000"/>
            <a:gd name="connsiteY6818" fmla="*/ 2338596 h 6858000"/>
            <a:gd name="connsiteX6819" fmla="*/ 3427979 w 12192000"/>
            <a:gd name="connsiteY6819" fmla="*/ 2325903 h 6858000"/>
            <a:gd name="connsiteX6820" fmla="*/ 3425938 w 12192000"/>
            <a:gd name="connsiteY6820" fmla="*/ 2325790 h 6858000"/>
            <a:gd name="connsiteX6821" fmla="*/ 3511716 w 12192000"/>
            <a:gd name="connsiteY6821" fmla="*/ 2338235 h 6858000"/>
            <a:gd name="connsiteX6822" fmla="*/ 3496904 w 12192000"/>
            <a:gd name="connsiteY6822" fmla="*/ 2347900 h 6858000"/>
            <a:gd name="connsiteX6823" fmla="*/ 3481463 w 12192000"/>
            <a:gd name="connsiteY6823" fmla="*/ 2338296 h 6858000"/>
            <a:gd name="connsiteX6824" fmla="*/ 3479966 w 12192000"/>
            <a:gd name="connsiteY6824" fmla="*/ 2338348 h 6858000"/>
            <a:gd name="connsiteX6825" fmla="*/ 3464299 w 12192000"/>
            <a:gd name="connsiteY6825" fmla="*/ 2351805 h 6858000"/>
            <a:gd name="connsiteX6826" fmla="*/ 3496904 w 12192000"/>
            <a:gd name="connsiteY6826" fmla="*/ 2398335 h 6858000"/>
            <a:gd name="connsiteX6827" fmla="*/ 3529508 w 12192000"/>
            <a:gd name="connsiteY6827" fmla="*/ 2351044 h 6858000"/>
            <a:gd name="connsiteX6828" fmla="*/ 3529508 w 12192000"/>
            <a:gd name="connsiteY6828" fmla="*/ 2351041 h 6858000"/>
            <a:gd name="connsiteX6829" fmla="*/ 3513757 w 12192000"/>
            <a:gd name="connsiteY6829" fmla="*/ 2338348 h 6858000"/>
            <a:gd name="connsiteX6830" fmla="*/ 3511716 w 12192000"/>
            <a:gd name="connsiteY6830" fmla="*/ 2338235 h 6858000"/>
            <a:gd name="connsiteX6831" fmla="*/ 3587347 w 12192000"/>
            <a:gd name="connsiteY6831" fmla="*/ 2380950 h 6858000"/>
            <a:gd name="connsiteX6832" fmla="*/ 3572535 w 12192000"/>
            <a:gd name="connsiteY6832" fmla="*/ 2390615 h 6858000"/>
            <a:gd name="connsiteX6833" fmla="*/ 3557094 w 12192000"/>
            <a:gd name="connsiteY6833" fmla="*/ 2381011 h 6858000"/>
            <a:gd name="connsiteX6834" fmla="*/ 3555597 w 12192000"/>
            <a:gd name="connsiteY6834" fmla="*/ 2381063 h 6858000"/>
            <a:gd name="connsiteX6835" fmla="*/ 3539930 w 12192000"/>
            <a:gd name="connsiteY6835" fmla="*/ 2394520 h 6858000"/>
            <a:gd name="connsiteX6836" fmla="*/ 3572535 w 12192000"/>
            <a:gd name="connsiteY6836" fmla="*/ 2441050 h 6858000"/>
            <a:gd name="connsiteX6837" fmla="*/ 3605139 w 12192000"/>
            <a:gd name="connsiteY6837" fmla="*/ 2393759 h 6858000"/>
            <a:gd name="connsiteX6838" fmla="*/ 3605139 w 12192000"/>
            <a:gd name="connsiteY6838" fmla="*/ 2393756 h 6858000"/>
            <a:gd name="connsiteX6839" fmla="*/ 3589388 w 12192000"/>
            <a:gd name="connsiteY6839" fmla="*/ 2381063 h 6858000"/>
            <a:gd name="connsiteX6840" fmla="*/ 3587347 w 12192000"/>
            <a:gd name="connsiteY6840" fmla="*/ 2380950 h 6858000"/>
            <a:gd name="connsiteX6841" fmla="*/ 3375227 w 12192000"/>
            <a:gd name="connsiteY6841" fmla="*/ 2370627 h 6858000"/>
            <a:gd name="connsiteX6842" fmla="*/ 3360415 w 12192000"/>
            <a:gd name="connsiteY6842" fmla="*/ 2380292 h 6858000"/>
            <a:gd name="connsiteX6843" fmla="*/ 3344974 w 12192000"/>
            <a:gd name="connsiteY6843" fmla="*/ 2370688 h 6858000"/>
            <a:gd name="connsiteX6844" fmla="*/ 3343477 w 12192000"/>
            <a:gd name="connsiteY6844" fmla="*/ 2370740 h 6858000"/>
            <a:gd name="connsiteX6845" fmla="*/ 3327810 w 12192000"/>
            <a:gd name="connsiteY6845" fmla="*/ 2384198 h 6858000"/>
            <a:gd name="connsiteX6846" fmla="*/ 3360415 w 12192000"/>
            <a:gd name="connsiteY6846" fmla="*/ 2430727 h 6858000"/>
            <a:gd name="connsiteX6847" fmla="*/ 3393019 w 12192000"/>
            <a:gd name="connsiteY6847" fmla="*/ 2383436 h 6858000"/>
            <a:gd name="connsiteX6848" fmla="*/ 3393019 w 12192000"/>
            <a:gd name="connsiteY6848" fmla="*/ 2383433 h 6858000"/>
            <a:gd name="connsiteX6849" fmla="*/ 3377268 w 12192000"/>
            <a:gd name="connsiteY6849" fmla="*/ 2370740 h 6858000"/>
            <a:gd name="connsiteX6850" fmla="*/ 3375227 w 12192000"/>
            <a:gd name="connsiteY6850" fmla="*/ 2370627 h 6858000"/>
            <a:gd name="connsiteX6851" fmla="*/ 3451263 w 12192000"/>
            <a:gd name="connsiteY6851" fmla="*/ 2398890 h 6858000"/>
            <a:gd name="connsiteX6852" fmla="*/ 3436451 w 12192000"/>
            <a:gd name="connsiteY6852" fmla="*/ 2408555 h 6858000"/>
            <a:gd name="connsiteX6853" fmla="*/ 3421011 w 12192000"/>
            <a:gd name="connsiteY6853" fmla="*/ 2398951 h 6858000"/>
            <a:gd name="connsiteX6854" fmla="*/ 3419514 w 12192000"/>
            <a:gd name="connsiteY6854" fmla="*/ 2399003 h 6858000"/>
            <a:gd name="connsiteX6855" fmla="*/ 3403847 w 12192000"/>
            <a:gd name="connsiteY6855" fmla="*/ 2412461 h 6858000"/>
            <a:gd name="connsiteX6856" fmla="*/ 3436451 w 12192000"/>
            <a:gd name="connsiteY6856" fmla="*/ 2458990 h 6858000"/>
            <a:gd name="connsiteX6857" fmla="*/ 3469056 w 12192000"/>
            <a:gd name="connsiteY6857" fmla="*/ 2411699 h 6858000"/>
            <a:gd name="connsiteX6858" fmla="*/ 3469056 w 12192000"/>
            <a:gd name="connsiteY6858" fmla="*/ 2411696 h 6858000"/>
            <a:gd name="connsiteX6859" fmla="*/ 3453305 w 12192000"/>
            <a:gd name="connsiteY6859" fmla="*/ 2399003 h 6858000"/>
            <a:gd name="connsiteX6860" fmla="*/ 3451263 w 12192000"/>
            <a:gd name="connsiteY6860" fmla="*/ 2398890 h 6858000"/>
            <a:gd name="connsiteX6861" fmla="*/ 3533437 w 12192000"/>
            <a:gd name="connsiteY6861" fmla="*/ 2414214 h 6858000"/>
            <a:gd name="connsiteX6862" fmla="*/ 3518625 w 12192000"/>
            <a:gd name="connsiteY6862" fmla="*/ 2423879 h 6858000"/>
            <a:gd name="connsiteX6863" fmla="*/ 3503184 w 12192000"/>
            <a:gd name="connsiteY6863" fmla="*/ 2414275 h 6858000"/>
            <a:gd name="connsiteX6864" fmla="*/ 3501687 w 12192000"/>
            <a:gd name="connsiteY6864" fmla="*/ 2414327 h 6858000"/>
            <a:gd name="connsiteX6865" fmla="*/ 3486020 w 12192000"/>
            <a:gd name="connsiteY6865" fmla="*/ 2427784 h 6858000"/>
            <a:gd name="connsiteX6866" fmla="*/ 3518625 w 12192000"/>
            <a:gd name="connsiteY6866" fmla="*/ 2474314 h 6858000"/>
            <a:gd name="connsiteX6867" fmla="*/ 3551229 w 12192000"/>
            <a:gd name="connsiteY6867" fmla="*/ 2427023 h 6858000"/>
            <a:gd name="connsiteX6868" fmla="*/ 3551229 w 12192000"/>
            <a:gd name="connsiteY6868" fmla="*/ 2427020 h 6858000"/>
            <a:gd name="connsiteX6869" fmla="*/ 3535478 w 12192000"/>
            <a:gd name="connsiteY6869" fmla="*/ 2414327 h 6858000"/>
            <a:gd name="connsiteX6870" fmla="*/ 3533437 w 12192000"/>
            <a:gd name="connsiteY6870" fmla="*/ 2414214 h 6858000"/>
            <a:gd name="connsiteX6871" fmla="*/ 3625001 w 12192000"/>
            <a:gd name="connsiteY6871" fmla="*/ 2448031 h 6858000"/>
            <a:gd name="connsiteX6872" fmla="*/ 3610189 w 12192000"/>
            <a:gd name="connsiteY6872" fmla="*/ 2457696 h 6858000"/>
            <a:gd name="connsiteX6873" fmla="*/ 3594749 w 12192000"/>
            <a:gd name="connsiteY6873" fmla="*/ 2448092 h 6858000"/>
            <a:gd name="connsiteX6874" fmla="*/ 3593252 w 12192000"/>
            <a:gd name="connsiteY6874" fmla="*/ 2448142 h 6858000"/>
            <a:gd name="connsiteX6875" fmla="*/ 3577585 w 12192000"/>
            <a:gd name="connsiteY6875" fmla="*/ 2461602 h 6858000"/>
            <a:gd name="connsiteX6876" fmla="*/ 3610189 w 12192000"/>
            <a:gd name="connsiteY6876" fmla="*/ 2508131 h 6858000"/>
            <a:gd name="connsiteX6877" fmla="*/ 3642794 w 12192000"/>
            <a:gd name="connsiteY6877" fmla="*/ 2460840 h 6858000"/>
            <a:gd name="connsiteX6878" fmla="*/ 3642794 w 12192000"/>
            <a:gd name="connsiteY6878" fmla="*/ 2460837 h 6858000"/>
            <a:gd name="connsiteX6879" fmla="*/ 3627043 w 12192000"/>
            <a:gd name="connsiteY6879" fmla="*/ 2448144 h 6858000"/>
            <a:gd name="connsiteX6880" fmla="*/ 3625001 w 12192000"/>
            <a:gd name="connsiteY6880" fmla="*/ 2448031 h 6858000"/>
            <a:gd name="connsiteX6881" fmla="*/ 3704354 w 12192000"/>
            <a:gd name="connsiteY6881" fmla="*/ 2477516 h 6858000"/>
            <a:gd name="connsiteX6882" fmla="*/ 3689542 w 12192000"/>
            <a:gd name="connsiteY6882" fmla="*/ 2487181 h 6858000"/>
            <a:gd name="connsiteX6883" fmla="*/ 3674101 w 12192000"/>
            <a:gd name="connsiteY6883" fmla="*/ 2477577 h 6858000"/>
            <a:gd name="connsiteX6884" fmla="*/ 3672604 w 12192000"/>
            <a:gd name="connsiteY6884" fmla="*/ 2477629 h 6858000"/>
            <a:gd name="connsiteX6885" fmla="*/ 3656937 w 12192000"/>
            <a:gd name="connsiteY6885" fmla="*/ 2491086 h 6858000"/>
            <a:gd name="connsiteX6886" fmla="*/ 3689542 w 12192000"/>
            <a:gd name="connsiteY6886" fmla="*/ 2537616 h 6858000"/>
            <a:gd name="connsiteX6887" fmla="*/ 3722146 w 12192000"/>
            <a:gd name="connsiteY6887" fmla="*/ 2490325 h 6858000"/>
            <a:gd name="connsiteX6888" fmla="*/ 3722146 w 12192000"/>
            <a:gd name="connsiteY6888" fmla="*/ 2490322 h 6858000"/>
            <a:gd name="connsiteX6889" fmla="*/ 3706395 w 12192000"/>
            <a:gd name="connsiteY6889" fmla="*/ 2477629 h 6858000"/>
            <a:gd name="connsiteX6890" fmla="*/ 3704354 w 12192000"/>
            <a:gd name="connsiteY6890" fmla="*/ 2477516 h 6858000"/>
            <a:gd name="connsiteX6891" fmla="*/ 3785887 w 12192000"/>
            <a:gd name="connsiteY6891" fmla="*/ 2479057 h 6858000"/>
            <a:gd name="connsiteX6892" fmla="*/ 3771075 w 12192000"/>
            <a:gd name="connsiteY6892" fmla="*/ 2488722 h 6858000"/>
            <a:gd name="connsiteX6893" fmla="*/ 3755634 w 12192000"/>
            <a:gd name="connsiteY6893" fmla="*/ 2479118 h 6858000"/>
            <a:gd name="connsiteX6894" fmla="*/ 3754137 w 12192000"/>
            <a:gd name="connsiteY6894" fmla="*/ 2479170 h 6858000"/>
            <a:gd name="connsiteX6895" fmla="*/ 3738470 w 12192000"/>
            <a:gd name="connsiteY6895" fmla="*/ 2492627 h 6858000"/>
            <a:gd name="connsiteX6896" fmla="*/ 3771075 w 12192000"/>
            <a:gd name="connsiteY6896" fmla="*/ 2539157 h 6858000"/>
            <a:gd name="connsiteX6897" fmla="*/ 3803679 w 12192000"/>
            <a:gd name="connsiteY6897" fmla="*/ 2491866 h 6858000"/>
            <a:gd name="connsiteX6898" fmla="*/ 3803679 w 12192000"/>
            <a:gd name="connsiteY6898" fmla="*/ 2491863 h 6858000"/>
            <a:gd name="connsiteX6899" fmla="*/ 3787928 w 12192000"/>
            <a:gd name="connsiteY6899" fmla="*/ 2479170 h 6858000"/>
            <a:gd name="connsiteX6900" fmla="*/ 3785887 w 12192000"/>
            <a:gd name="connsiteY6900" fmla="*/ 2479057 h 6858000"/>
            <a:gd name="connsiteX6901" fmla="*/ 3949681 w 12192000"/>
            <a:gd name="connsiteY6901" fmla="*/ 2485541 h 6858000"/>
            <a:gd name="connsiteX6902" fmla="*/ 3934869 w 12192000"/>
            <a:gd name="connsiteY6902" fmla="*/ 2495206 h 6858000"/>
            <a:gd name="connsiteX6903" fmla="*/ 3919428 w 12192000"/>
            <a:gd name="connsiteY6903" fmla="*/ 2485602 h 6858000"/>
            <a:gd name="connsiteX6904" fmla="*/ 3917931 w 12192000"/>
            <a:gd name="connsiteY6904" fmla="*/ 2485654 h 6858000"/>
            <a:gd name="connsiteX6905" fmla="*/ 3902264 w 12192000"/>
            <a:gd name="connsiteY6905" fmla="*/ 2499111 h 6858000"/>
            <a:gd name="connsiteX6906" fmla="*/ 3934869 w 12192000"/>
            <a:gd name="connsiteY6906" fmla="*/ 2545641 h 6858000"/>
            <a:gd name="connsiteX6907" fmla="*/ 3967473 w 12192000"/>
            <a:gd name="connsiteY6907" fmla="*/ 2498350 h 6858000"/>
            <a:gd name="connsiteX6908" fmla="*/ 3967473 w 12192000"/>
            <a:gd name="connsiteY6908" fmla="*/ 2498347 h 6858000"/>
            <a:gd name="connsiteX6909" fmla="*/ 3951722 w 12192000"/>
            <a:gd name="connsiteY6909" fmla="*/ 2485654 h 6858000"/>
            <a:gd name="connsiteX6910" fmla="*/ 3949681 w 12192000"/>
            <a:gd name="connsiteY6910" fmla="*/ 2485541 h 6858000"/>
            <a:gd name="connsiteX6911" fmla="*/ 4010220 w 12192000"/>
            <a:gd name="connsiteY6911" fmla="*/ 2528460 h 6858000"/>
            <a:gd name="connsiteX6912" fmla="*/ 3995407 w 12192000"/>
            <a:gd name="connsiteY6912" fmla="*/ 2538125 h 6858000"/>
            <a:gd name="connsiteX6913" fmla="*/ 3979967 w 12192000"/>
            <a:gd name="connsiteY6913" fmla="*/ 2528521 h 6858000"/>
            <a:gd name="connsiteX6914" fmla="*/ 3978470 w 12192000"/>
            <a:gd name="connsiteY6914" fmla="*/ 2528573 h 6858000"/>
            <a:gd name="connsiteX6915" fmla="*/ 3962803 w 12192000"/>
            <a:gd name="connsiteY6915" fmla="*/ 2542031 h 6858000"/>
            <a:gd name="connsiteX6916" fmla="*/ 3995407 w 12192000"/>
            <a:gd name="connsiteY6916" fmla="*/ 2588560 h 6858000"/>
            <a:gd name="connsiteX6917" fmla="*/ 4028012 w 12192000"/>
            <a:gd name="connsiteY6917" fmla="*/ 2541269 h 6858000"/>
            <a:gd name="connsiteX6918" fmla="*/ 4028012 w 12192000"/>
            <a:gd name="connsiteY6918" fmla="*/ 2541266 h 6858000"/>
            <a:gd name="connsiteX6919" fmla="*/ 4012261 w 12192000"/>
            <a:gd name="connsiteY6919" fmla="*/ 2528573 h 6858000"/>
            <a:gd name="connsiteX6920" fmla="*/ 4010220 w 12192000"/>
            <a:gd name="connsiteY6920" fmla="*/ 2528460 h 6858000"/>
            <a:gd name="connsiteX6921" fmla="*/ 4094603 w 12192000"/>
            <a:gd name="connsiteY6921" fmla="*/ 2532879 h 6858000"/>
            <a:gd name="connsiteX6922" fmla="*/ 4079790 w 12192000"/>
            <a:gd name="connsiteY6922" fmla="*/ 2542544 h 6858000"/>
            <a:gd name="connsiteX6923" fmla="*/ 4064350 w 12192000"/>
            <a:gd name="connsiteY6923" fmla="*/ 2532940 h 6858000"/>
            <a:gd name="connsiteX6924" fmla="*/ 4062853 w 12192000"/>
            <a:gd name="connsiteY6924" fmla="*/ 2532992 h 6858000"/>
            <a:gd name="connsiteX6925" fmla="*/ 4047186 w 12192000"/>
            <a:gd name="connsiteY6925" fmla="*/ 2546449 h 6858000"/>
            <a:gd name="connsiteX6926" fmla="*/ 4079790 w 12192000"/>
            <a:gd name="connsiteY6926" fmla="*/ 2592979 h 6858000"/>
            <a:gd name="connsiteX6927" fmla="*/ 4112395 w 12192000"/>
            <a:gd name="connsiteY6927" fmla="*/ 2545688 h 6858000"/>
            <a:gd name="connsiteX6928" fmla="*/ 4112395 w 12192000"/>
            <a:gd name="connsiteY6928" fmla="*/ 2545685 h 6858000"/>
            <a:gd name="connsiteX6929" fmla="*/ 4096644 w 12192000"/>
            <a:gd name="connsiteY6929" fmla="*/ 2532992 h 6858000"/>
            <a:gd name="connsiteX6930" fmla="*/ 4094603 w 12192000"/>
            <a:gd name="connsiteY6930" fmla="*/ 2532879 h 6858000"/>
            <a:gd name="connsiteX6931" fmla="*/ 4176863 w 12192000"/>
            <a:gd name="connsiteY6931" fmla="*/ 2540469 h 6858000"/>
            <a:gd name="connsiteX6932" fmla="*/ 4162050 w 12192000"/>
            <a:gd name="connsiteY6932" fmla="*/ 2550134 h 6858000"/>
            <a:gd name="connsiteX6933" fmla="*/ 4146610 w 12192000"/>
            <a:gd name="connsiteY6933" fmla="*/ 2540530 h 6858000"/>
            <a:gd name="connsiteX6934" fmla="*/ 4145113 w 12192000"/>
            <a:gd name="connsiteY6934" fmla="*/ 2540582 h 6858000"/>
            <a:gd name="connsiteX6935" fmla="*/ 4129446 w 12192000"/>
            <a:gd name="connsiteY6935" fmla="*/ 2554039 h 6858000"/>
            <a:gd name="connsiteX6936" fmla="*/ 4162050 w 12192000"/>
            <a:gd name="connsiteY6936" fmla="*/ 2600569 h 6858000"/>
            <a:gd name="connsiteX6937" fmla="*/ 4194655 w 12192000"/>
            <a:gd name="connsiteY6937" fmla="*/ 2553278 h 6858000"/>
            <a:gd name="connsiteX6938" fmla="*/ 4194655 w 12192000"/>
            <a:gd name="connsiteY6938" fmla="*/ 2553275 h 6858000"/>
            <a:gd name="connsiteX6939" fmla="*/ 4178904 w 12192000"/>
            <a:gd name="connsiteY6939" fmla="*/ 2540582 h 6858000"/>
            <a:gd name="connsiteX6940" fmla="*/ 4176863 w 12192000"/>
            <a:gd name="connsiteY6940" fmla="*/ 2540469 h 6858000"/>
            <a:gd name="connsiteX6941" fmla="*/ 4236006 w 12192000"/>
            <a:gd name="connsiteY6941" fmla="*/ 2595076 h 6858000"/>
            <a:gd name="connsiteX6942" fmla="*/ 4221193 w 12192000"/>
            <a:gd name="connsiteY6942" fmla="*/ 2604741 h 6858000"/>
            <a:gd name="connsiteX6943" fmla="*/ 4205753 w 12192000"/>
            <a:gd name="connsiteY6943" fmla="*/ 2595137 h 6858000"/>
            <a:gd name="connsiteX6944" fmla="*/ 4204256 w 12192000"/>
            <a:gd name="connsiteY6944" fmla="*/ 2595189 h 6858000"/>
            <a:gd name="connsiteX6945" fmla="*/ 4188589 w 12192000"/>
            <a:gd name="connsiteY6945" fmla="*/ 2608646 h 6858000"/>
            <a:gd name="connsiteX6946" fmla="*/ 4221193 w 12192000"/>
            <a:gd name="connsiteY6946" fmla="*/ 2655176 h 6858000"/>
            <a:gd name="connsiteX6947" fmla="*/ 4253798 w 12192000"/>
            <a:gd name="connsiteY6947" fmla="*/ 2607885 h 6858000"/>
            <a:gd name="connsiteX6948" fmla="*/ 4253798 w 12192000"/>
            <a:gd name="connsiteY6948" fmla="*/ 2607882 h 6858000"/>
            <a:gd name="connsiteX6949" fmla="*/ 4238047 w 12192000"/>
            <a:gd name="connsiteY6949" fmla="*/ 2595189 h 6858000"/>
            <a:gd name="connsiteX6950" fmla="*/ 4236006 w 12192000"/>
            <a:gd name="connsiteY6950" fmla="*/ 2595076 h 6858000"/>
            <a:gd name="connsiteX6951" fmla="*/ 6069481 w 12192000"/>
            <a:gd name="connsiteY6951" fmla="*/ 2628137 h 6858000"/>
            <a:gd name="connsiteX6952" fmla="*/ 6054680 w 12192000"/>
            <a:gd name="connsiteY6952" fmla="*/ 2637802 h 6858000"/>
            <a:gd name="connsiteX6953" fmla="*/ 6039240 w 12192000"/>
            <a:gd name="connsiteY6953" fmla="*/ 2628198 h 6858000"/>
            <a:gd name="connsiteX6954" fmla="*/ 6037728 w 12192000"/>
            <a:gd name="connsiteY6954" fmla="*/ 2628250 h 6858000"/>
            <a:gd name="connsiteX6955" fmla="*/ 6022055 w 12192000"/>
            <a:gd name="connsiteY6955" fmla="*/ 2641708 h 6858000"/>
            <a:gd name="connsiteX6956" fmla="*/ 6054680 w 12192000"/>
            <a:gd name="connsiteY6956" fmla="*/ 2688237 h 6858000"/>
            <a:gd name="connsiteX6957" fmla="*/ 6087276 w 12192000"/>
            <a:gd name="connsiteY6957" fmla="*/ 2640946 h 6858000"/>
            <a:gd name="connsiteX6958" fmla="*/ 6087276 w 12192000"/>
            <a:gd name="connsiteY6958" fmla="*/ 2640943 h 6858000"/>
            <a:gd name="connsiteX6959" fmla="*/ 6071516 w 12192000"/>
            <a:gd name="connsiteY6959" fmla="*/ 2628250 h 6858000"/>
            <a:gd name="connsiteX6960" fmla="*/ 6069481 w 12192000"/>
            <a:gd name="connsiteY6960" fmla="*/ 2628137 h 6858000"/>
            <a:gd name="connsiteX6961" fmla="*/ 6671965 w 12192000"/>
            <a:gd name="connsiteY6961" fmla="*/ 2680040 h 6858000"/>
            <a:gd name="connsiteX6962" fmla="*/ 6657165 w 12192000"/>
            <a:gd name="connsiteY6962" fmla="*/ 2689705 h 6858000"/>
            <a:gd name="connsiteX6963" fmla="*/ 6641725 w 12192000"/>
            <a:gd name="connsiteY6963" fmla="*/ 2680101 h 6858000"/>
            <a:gd name="connsiteX6964" fmla="*/ 6640213 w 12192000"/>
            <a:gd name="connsiteY6964" fmla="*/ 2680153 h 6858000"/>
            <a:gd name="connsiteX6965" fmla="*/ 6624540 w 12192000"/>
            <a:gd name="connsiteY6965" fmla="*/ 2693610 h 6858000"/>
            <a:gd name="connsiteX6966" fmla="*/ 6657165 w 12192000"/>
            <a:gd name="connsiteY6966" fmla="*/ 2740140 h 6858000"/>
            <a:gd name="connsiteX6967" fmla="*/ 6689761 w 12192000"/>
            <a:gd name="connsiteY6967" fmla="*/ 2692846 h 6858000"/>
            <a:gd name="connsiteX6968" fmla="*/ 6674001 w 12192000"/>
            <a:gd name="connsiteY6968" fmla="*/ 2680153 h 6858000"/>
            <a:gd name="connsiteX6969" fmla="*/ 6671965 w 12192000"/>
            <a:gd name="connsiteY6969" fmla="*/ 2680040 h 6858000"/>
            <a:gd name="connsiteX6970" fmla="*/ 6783042 w 12192000"/>
            <a:gd name="connsiteY6970" fmla="*/ 2721505 h 6858000"/>
            <a:gd name="connsiteX6971" fmla="*/ 6768241 w 12192000"/>
            <a:gd name="connsiteY6971" fmla="*/ 2731170 h 6858000"/>
            <a:gd name="connsiteX6972" fmla="*/ 6752801 w 12192000"/>
            <a:gd name="connsiteY6972" fmla="*/ 2721566 h 6858000"/>
            <a:gd name="connsiteX6973" fmla="*/ 6751289 w 12192000"/>
            <a:gd name="connsiteY6973" fmla="*/ 2721618 h 6858000"/>
            <a:gd name="connsiteX6974" fmla="*/ 6735616 w 12192000"/>
            <a:gd name="connsiteY6974" fmla="*/ 2735075 h 6858000"/>
            <a:gd name="connsiteX6975" fmla="*/ 6768241 w 12192000"/>
            <a:gd name="connsiteY6975" fmla="*/ 2781605 h 6858000"/>
            <a:gd name="connsiteX6976" fmla="*/ 6800837 w 12192000"/>
            <a:gd name="connsiteY6976" fmla="*/ 2734314 h 6858000"/>
            <a:gd name="connsiteX6977" fmla="*/ 6800837 w 12192000"/>
            <a:gd name="connsiteY6977" fmla="*/ 2734311 h 6858000"/>
            <a:gd name="connsiteX6978" fmla="*/ 6785077 w 12192000"/>
            <a:gd name="connsiteY6978" fmla="*/ 2721618 h 6858000"/>
            <a:gd name="connsiteX6979" fmla="*/ 6783042 w 12192000"/>
            <a:gd name="connsiteY6979" fmla="*/ 2721505 h 6858000"/>
            <a:gd name="connsiteX6980" fmla="*/ 6853699 w 12192000"/>
            <a:gd name="connsiteY6980" fmla="*/ 2743138 h 6858000"/>
            <a:gd name="connsiteX6981" fmla="*/ 6838899 w 12192000"/>
            <a:gd name="connsiteY6981" fmla="*/ 2752803 h 6858000"/>
            <a:gd name="connsiteX6982" fmla="*/ 6823459 w 12192000"/>
            <a:gd name="connsiteY6982" fmla="*/ 2743199 h 6858000"/>
            <a:gd name="connsiteX6983" fmla="*/ 6821947 w 12192000"/>
            <a:gd name="connsiteY6983" fmla="*/ 2743251 h 6858000"/>
            <a:gd name="connsiteX6984" fmla="*/ 6806274 w 12192000"/>
            <a:gd name="connsiteY6984" fmla="*/ 2756708 h 6858000"/>
            <a:gd name="connsiteX6985" fmla="*/ 6838899 w 12192000"/>
            <a:gd name="connsiteY6985" fmla="*/ 2803238 h 6858000"/>
            <a:gd name="connsiteX6986" fmla="*/ 6871495 w 12192000"/>
            <a:gd name="connsiteY6986" fmla="*/ 2755947 h 6858000"/>
            <a:gd name="connsiteX6987" fmla="*/ 6871495 w 12192000"/>
            <a:gd name="connsiteY6987" fmla="*/ 2755944 h 6858000"/>
            <a:gd name="connsiteX6988" fmla="*/ 6855735 w 12192000"/>
            <a:gd name="connsiteY6988" fmla="*/ 2743251 h 6858000"/>
            <a:gd name="connsiteX6989" fmla="*/ 6853699 w 12192000"/>
            <a:gd name="connsiteY6989" fmla="*/ 2743138 h 6858000"/>
            <a:gd name="connsiteX6990" fmla="*/ 6715290 w 12192000"/>
            <a:gd name="connsiteY6990" fmla="*/ 2735026 h 6858000"/>
            <a:gd name="connsiteX6991" fmla="*/ 6700490 w 12192000"/>
            <a:gd name="connsiteY6991" fmla="*/ 2744688 h 6858000"/>
            <a:gd name="connsiteX6992" fmla="*/ 6685050 w 12192000"/>
            <a:gd name="connsiteY6992" fmla="*/ 2735087 h 6858000"/>
            <a:gd name="connsiteX6993" fmla="*/ 6683538 w 12192000"/>
            <a:gd name="connsiteY6993" fmla="*/ 2735139 h 6858000"/>
            <a:gd name="connsiteX6994" fmla="*/ 6667865 w 12192000"/>
            <a:gd name="connsiteY6994" fmla="*/ 2748596 h 6858000"/>
            <a:gd name="connsiteX6995" fmla="*/ 6700490 w 12192000"/>
            <a:gd name="connsiteY6995" fmla="*/ 2795126 h 6858000"/>
            <a:gd name="connsiteX6996" fmla="*/ 6733086 w 12192000"/>
            <a:gd name="connsiteY6996" fmla="*/ 2747835 h 6858000"/>
            <a:gd name="connsiteX6997" fmla="*/ 6733086 w 12192000"/>
            <a:gd name="connsiteY6997" fmla="*/ 2747832 h 6858000"/>
            <a:gd name="connsiteX6998" fmla="*/ 6717326 w 12192000"/>
            <a:gd name="connsiteY6998" fmla="*/ 2735139 h 6858000"/>
            <a:gd name="connsiteX6999" fmla="*/ 6715290 w 12192000"/>
            <a:gd name="connsiteY6999" fmla="*/ 2735026 h 6858000"/>
            <a:gd name="connsiteX7000" fmla="*/ 6778971 w 12192000"/>
            <a:gd name="connsiteY7000" fmla="*/ 2791814 h 6858000"/>
            <a:gd name="connsiteX7001" fmla="*/ 6764170 w 12192000"/>
            <a:gd name="connsiteY7001" fmla="*/ 2801479 h 6858000"/>
            <a:gd name="connsiteX7002" fmla="*/ 6748730 w 12192000"/>
            <a:gd name="connsiteY7002" fmla="*/ 2791875 h 6858000"/>
            <a:gd name="connsiteX7003" fmla="*/ 6747218 w 12192000"/>
            <a:gd name="connsiteY7003" fmla="*/ 2791927 h 6858000"/>
            <a:gd name="connsiteX7004" fmla="*/ 6731545 w 12192000"/>
            <a:gd name="connsiteY7004" fmla="*/ 2805384 h 6858000"/>
            <a:gd name="connsiteX7005" fmla="*/ 6764170 w 12192000"/>
            <a:gd name="connsiteY7005" fmla="*/ 2851914 h 6858000"/>
            <a:gd name="connsiteX7006" fmla="*/ 6796766 w 12192000"/>
            <a:gd name="connsiteY7006" fmla="*/ 2804623 h 6858000"/>
            <a:gd name="connsiteX7007" fmla="*/ 6796766 w 12192000"/>
            <a:gd name="connsiteY7007" fmla="*/ 2804620 h 6858000"/>
            <a:gd name="connsiteX7008" fmla="*/ 6781006 w 12192000"/>
            <a:gd name="connsiteY7008" fmla="*/ 2791927 h 6858000"/>
            <a:gd name="connsiteX7009" fmla="*/ 6778971 w 12192000"/>
            <a:gd name="connsiteY7009" fmla="*/ 2791814 h 6858000"/>
            <a:gd name="connsiteX7010" fmla="*/ 6860678 w 12192000"/>
            <a:gd name="connsiteY7010" fmla="*/ 2806062 h 6858000"/>
            <a:gd name="connsiteX7011" fmla="*/ 6845878 w 12192000"/>
            <a:gd name="connsiteY7011" fmla="*/ 2815727 h 6858000"/>
            <a:gd name="connsiteX7012" fmla="*/ 6830438 w 12192000"/>
            <a:gd name="connsiteY7012" fmla="*/ 2806123 h 6858000"/>
            <a:gd name="connsiteX7013" fmla="*/ 6828926 w 12192000"/>
            <a:gd name="connsiteY7013" fmla="*/ 2806175 h 6858000"/>
            <a:gd name="connsiteX7014" fmla="*/ 6813253 w 12192000"/>
            <a:gd name="connsiteY7014" fmla="*/ 2819633 h 6858000"/>
            <a:gd name="connsiteX7015" fmla="*/ 6845878 w 12192000"/>
            <a:gd name="connsiteY7015" fmla="*/ 2866162 h 6858000"/>
            <a:gd name="connsiteX7016" fmla="*/ 6878474 w 12192000"/>
            <a:gd name="connsiteY7016" fmla="*/ 2818871 h 6858000"/>
            <a:gd name="connsiteX7017" fmla="*/ 6878474 w 12192000"/>
            <a:gd name="connsiteY7017" fmla="*/ 2818868 h 6858000"/>
            <a:gd name="connsiteX7018" fmla="*/ 6862714 w 12192000"/>
            <a:gd name="connsiteY7018" fmla="*/ 2806175 h 6858000"/>
            <a:gd name="connsiteX7019" fmla="*/ 6860678 w 12192000"/>
            <a:gd name="connsiteY7019" fmla="*/ 2806062 h 6858000"/>
            <a:gd name="connsiteX7020" fmla="*/ 6908946 w 12192000"/>
            <a:gd name="connsiteY7020" fmla="*/ 2842409 h 6858000"/>
            <a:gd name="connsiteX7021" fmla="*/ 6894146 w 12192000"/>
            <a:gd name="connsiteY7021" fmla="*/ 2852074 h 6858000"/>
            <a:gd name="connsiteX7022" fmla="*/ 6878706 w 12192000"/>
            <a:gd name="connsiteY7022" fmla="*/ 2842470 h 6858000"/>
            <a:gd name="connsiteX7023" fmla="*/ 6877194 w 12192000"/>
            <a:gd name="connsiteY7023" fmla="*/ 2842522 h 6858000"/>
            <a:gd name="connsiteX7024" fmla="*/ 6861521 w 12192000"/>
            <a:gd name="connsiteY7024" fmla="*/ 2855980 h 6858000"/>
            <a:gd name="connsiteX7025" fmla="*/ 6894146 w 12192000"/>
            <a:gd name="connsiteY7025" fmla="*/ 2902509 h 6858000"/>
            <a:gd name="connsiteX7026" fmla="*/ 6926742 w 12192000"/>
            <a:gd name="connsiteY7026" fmla="*/ 2855215 h 6858000"/>
            <a:gd name="connsiteX7027" fmla="*/ 6910982 w 12192000"/>
            <a:gd name="connsiteY7027" fmla="*/ 2842522 h 6858000"/>
            <a:gd name="connsiteX7028" fmla="*/ 6908946 w 12192000"/>
            <a:gd name="connsiteY7028" fmla="*/ 2842409 h 6858000"/>
            <a:gd name="connsiteX7029" fmla="*/ 7034852 w 12192000"/>
            <a:gd name="connsiteY7029" fmla="*/ 2890183 h 6858000"/>
            <a:gd name="connsiteX7030" fmla="*/ 7020051 w 12192000"/>
            <a:gd name="connsiteY7030" fmla="*/ 2899848 h 6858000"/>
            <a:gd name="connsiteX7031" fmla="*/ 7004611 w 12192000"/>
            <a:gd name="connsiteY7031" fmla="*/ 2890244 h 6858000"/>
            <a:gd name="connsiteX7032" fmla="*/ 7003099 w 12192000"/>
            <a:gd name="connsiteY7032" fmla="*/ 2890296 h 6858000"/>
            <a:gd name="connsiteX7033" fmla="*/ 6987426 w 12192000"/>
            <a:gd name="connsiteY7033" fmla="*/ 2903753 h 6858000"/>
            <a:gd name="connsiteX7034" fmla="*/ 7020051 w 12192000"/>
            <a:gd name="connsiteY7034" fmla="*/ 2950283 h 6858000"/>
            <a:gd name="connsiteX7035" fmla="*/ 7052647 w 12192000"/>
            <a:gd name="connsiteY7035" fmla="*/ 2902989 h 6858000"/>
            <a:gd name="connsiteX7036" fmla="*/ 7036887 w 12192000"/>
            <a:gd name="connsiteY7036" fmla="*/ 2890296 h 6858000"/>
            <a:gd name="connsiteX7037" fmla="*/ 7034852 w 12192000"/>
            <a:gd name="connsiteY7037" fmla="*/ 2890183 h 6858000"/>
            <a:gd name="connsiteX7038" fmla="*/ 7095042 w 12192000"/>
            <a:gd name="connsiteY7038" fmla="*/ 2911904 h 6858000"/>
            <a:gd name="connsiteX7039" fmla="*/ 7080242 w 12192000"/>
            <a:gd name="connsiteY7039" fmla="*/ 2921569 h 6858000"/>
            <a:gd name="connsiteX7040" fmla="*/ 7064802 w 12192000"/>
            <a:gd name="connsiteY7040" fmla="*/ 2911965 h 6858000"/>
            <a:gd name="connsiteX7041" fmla="*/ 7063290 w 12192000"/>
            <a:gd name="connsiteY7041" fmla="*/ 2912017 h 6858000"/>
            <a:gd name="connsiteX7042" fmla="*/ 7047617 w 12192000"/>
            <a:gd name="connsiteY7042" fmla="*/ 2925475 h 6858000"/>
            <a:gd name="connsiteX7043" fmla="*/ 7080242 w 12192000"/>
            <a:gd name="connsiteY7043" fmla="*/ 2972004 h 6858000"/>
            <a:gd name="connsiteX7044" fmla="*/ 7112838 w 12192000"/>
            <a:gd name="connsiteY7044" fmla="*/ 2924713 h 6858000"/>
            <a:gd name="connsiteX7045" fmla="*/ 7112838 w 12192000"/>
            <a:gd name="connsiteY7045" fmla="*/ 2924710 h 6858000"/>
            <a:gd name="connsiteX7046" fmla="*/ 7097078 w 12192000"/>
            <a:gd name="connsiteY7046" fmla="*/ 2912017 h 6858000"/>
            <a:gd name="connsiteX7047" fmla="*/ 7095042 w 12192000"/>
            <a:gd name="connsiteY7047" fmla="*/ 2911904 h 6858000"/>
            <a:gd name="connsiteX7048" fmla="*/ 6946456 w 12192000"/>
            <a:gd name="connsiteY7048" fmla="*/ 2893585 h 6858000"/>
            <a:gd name="connsiteX7049" fmla="*/ 6931656 w 12192000"/>
            <a:gd name="connsiteY7049" fmla="*/ 2903250 h 6858000"/>
            <a:gd name="connsiteX7050" fmla="*/ 6916216 w 12192000"/>
            <a:gd name="connsiteY7050" fmla="*/ 2893646 h 6858000"/>
            <a:gd name="connsiteX7051" fmla="*/ 6914704 w 12192000"/>
            <a:gd name="connsiteY7051" fmla="*/ 2893698 h 6858000"/>
            <a:gd name="connsiteX7052" fmla="*/ 6899031 w 12192000"/>
            <a:gd name="connsiteY7052" fmla="*/ 2907155 h 6858000"/>
            <a:gd name="connsiteX7053" fmla="*/ 6931656 w 12192000"/>
            <a:gd name="connsiteY7053" fmla="*/ 2953685 h 6858000"/>
            <a:gd name="connsiteX7054" fmla="*/ 6964252 w 12192000"/>
            <a:gd name="connsiteY7054" fmla="*/ 2906391 h 6858000"/>
            <a:gd name="connsiteX7055" fmla="*/ 6948492 w 12192000"/>
            <a:gd name="connsiteY7055" fmla="*/ 2893698 h 6858000"/>
            <a:gd name="connsiteX7056" fmla="*/ 6946456 w 12192000"/>
            <a:gd name="connsiteY7056" fmla="*/ 2893585 h 6858000"/>
            <a:gd name="connsiteX7057" fmla="*/ 6977570 w 12192000"/>
            <a:gd name="connsiteY7057" fmla="*/ 2949355 h 6858000"/>
            <a:gd name="connsiteX7058" fmla="*/ 6962769 w 12192000"/>
            <a:gd name="connsiteY7058" fmla="*/ 2959020 h 6858000"/>
            <a:gd name="connsiteX7059" fmla="*/ 6947329 w 12192000"/>
            <a:gd name="connsiteY7059" fmla="*/ 2949416 h 6858000"/>
            <a:gd name="connsiteX7060" fmla="*/ 6945817 w 12192000"/>
            <a:gd name="connsiteY7060" fmla="*/ 2949468 h 6858000"/>
            <a:gd name="connsiteX7061" fmla="*/ 6930144 w 12192000"/>
            <a:gd name="connsiteY7061" fmla="*/ 2962926 h 6858000"/>
            <a:gd name="connsiteX7062" fmla="*/ 6962769 w 12192000"/>
            <a:gd name="connsiteY7062" fmla="*/ 3009455 h 6858000"/>
            <a:gd name="connsiteX7063" fmla="*/ 6995365 w 12192000"/>
            <a:gd name="connsiteY7063" fmla="*/ 2962161 h 6858000"/>
            <a:gd name="connsiteX7064" fmla="*/ 6979605 w 12192000"/>
            <a:gd name="connsiteY7064" fmla="*/ 2949468 h 6858000"/>
            <a:gd name="connsiteX7065" fmla="*/ 6977570 w 12192000"/>
            <a:gd name="connsiteY7065" fmla="*/ 2949355 h 6858000"/>
            <a:gd name="connsiteX7066" fmla="*/ 7040086 w 12192000"/>
            <a:gd name="connsiteY7066" fmla="*/ 2968517 h 6858000"/>
            <a:gd name="connsiteX7067" fmla="*/ 7025285 w 12192000"/>
            <a:gd name="connsiteY7067" fmla="*/ 2978182 h 6858000"/>
            <a:gd name="connsiteX7068" fmla="*/ 7009845 w 12192000"/>
            <a:gd name="connsiteY7068" fmla="*/ 2968578 h 6858000"/>
            <a:gd name="connsiteX7069" fmla="*/ 7008333 w 12192000"/>
            <a:gd name="connsiteY7069" fmla="*/ 2968628 h 6858000"/>
            <a:gd name="connsiteX7070" fmla="*/ 6992660 w 12192000"/>
            <a:gd name="connsiteY7070" fmla="*/ 2982088 h 6858000"/>
            <a:gd name="connsiteX7071" fmla="*/ 7025285 w 12192000"/>
            <a:gd name="connsiteY7071" fmla="*/ 3028617 h 6858000"/>
            <a:gd name="connsiteX7072" fmla="*/ 7057881 w 12192000"/>
            <a:gd name="connsiteY7072" fmla="*/ 2981326 h 6858000"/>
            <a:gd name="connsiteX7073" fmla="*/ 7057881 w 12192000"/>
            <a:gd name="connsiteY7073" fmla="*/ 2981323 h 6858000"/>
            <a:gd name="connsiteX7074" fmla="*/ 7042121 w 12192000"/>
            <a:gd name="connsiteY7074" fmla="*/ 2968628 h 6858000"/>
            <a:gd name="connsiteX7075" fmla="*/ 7040086 w 12192000"/>
            <a:gd name="connsiteY7075" fmla="*/ 2968517 h 6858000"/>
            <a:gd name="connsiteX7076" fmla="*/ 7467815 w 12192000"/>
            <a:gd name="connsiteY7076" fmla="*/ 2989977 h 6858000"/>
            <a:gd name="connsiteX7077" fmla="*/ 7453014 w 12192000"/>
            <a:gd name="connsiteY7077" fmla="*/ 2999642 h 6858000"/>
            <a:gd name="connsiteX7078" fmla="*/ 7437574 w 12192000"/>
            <a:gd name="connsiteY7078" fmla="*/ 2990038 h 6858000"/>
            <a:gd name="connsiteX7079" fmla="*/ 7436062 w 12192000"/>
            <a:gd name="connsiteY7079" fmla="*/ 2990090 h 6858000"/>
            <a:gd name="connsiteX7080" fmla="*/ 7420389 w 12192000"/>
            <a:gd name="connsiteY7080" fmla="*/ 3003548 h 6858000"/>
            <a:gd name="connsiteX7081" fmla="*/ 7453014 w 12192000"/>
            <a:gd name="connsiteY7081" fmla="*/ 3050077 h 6858000"/>
            <a:gd name="connsiteX7082" fmla="*/ 7485610 w 12192000"/>
            <a:gd name="connsiteY7082" fmla="*/ 3002786 h 6858000"/>
            <a:gd name="connsiteX7083" fmla="*/ 7485610 w 12192000"/>
            <a:gd name="connsiteY7083" fmla="*/ 3002783 h 6858000"/>
            <a:gd name="connsiteX7084" fmla="*/ 7469850 w 12192000"/>
            <a:gd name="connsiteY7084" fmla="*/ 2990090 h 6858000"/>
            <a:gd name="connsiteX7085" fmla="*/ 7467815 w 12192000"/>
            <a:gd name="connsiteY7085" fmla="*/ 2989977 h 6858000"/>
            <a:gd name="connsiteX7086" fmla="*/ 7546034 w 12192000"/>
            <a:gd name="connsiteY7086" fmla="*/ 3036094 h 6858000"/>
            <a:gd name="connsiteX7087" fmla="*/ 7531233 w 12192000"/>
            <a:gd name="connsiteY7087" fmla="*/ 3045759 h 6858000"/>
            <a:gd name="connsiteX7088" fmla="*/ 7515793 w 12192000"/>
            <a:gd name="connsiteY7088" fmla="*/ 3036155 h 6858000"/>
            <a:gd name="connsiteX7089" fmla="*/ 7514281 w 12192000"/>
            <a:gd name="connsiteY7089" fmla="*/ 3036207 h 6858000"/>
            <a:gd name="connsiteX7090" fmla="*/ 7498608 w 12192000"/>
            <a:gd name="connsiteY7090" fmla="*/ 3049664 h 6858000"/>
            <a:gd name="connsiteX7091" fmla="*/ 7531233 w 12192000"/>
            <a:gd name="connsiteY7091" fmla="*/ 3096194 h 6858000"/>
            <a:gd name="connsiteX7092" fmla="*/ 7563829 w 12192000"/>
            <a:gd name="connsiteY7092" fmla="*/ 3048903 h 6858000"/>
            <a:gd name="connsiteX7093" fmla="*/ 7563829 w 12192000"/>
            <a:gd name="connsiteY7093" fmla="*/ 3048900 h 6858000"/>
            <a:gd name="connsiteX7094" fmla="*/ 7548069 w 12192000"/>
            <a:gd name="connsiteY7094" fmla="*/ 3036207 h 6858000"/>
            <a:gd name="connsiteX7095" fmla="*/ 7546034 w 12192000"/>
            <a:gd name="connsiteY7095" fmla="*/ 3036094 h 6858000"/>
            <a:gd name="connsiteX7096" fmla="*/ 7986265 w 12192000"/>
            <a:gd name="connsiteY7096" fmla="*/ 3072004 h 6858000"/>
            <a:gd name="connsiteX7097" fmla="*/ 7971465 w 12192000"/>
            <a:gd name="connsiteY7097" fmla="*/ 3081669 h 6858000"/>
            <a:gd name="connsiteX7098" fmla="*/ 7956025 w 12192000"/>
            <a:gd name="connsiteY7098" fmla="*/ 3072065 h 6858000"/>
            <a:gd name="connsiteX7099" fmla="*/ 7954513 w 12192000"/>
            <a:gd name="connsiteY7099" fmla="*/ 3072117 h 6858000"/>
            <a:gd name="connsiteX7100" fmla="*/ 7938840 w 12192000"/>
            <a:gd name="connsiteY7100" fmla="*/ 3085574 h 6858000"/>
            <a:gd name="connsiteX7101" fmla="*/ 7971465 w 12192000"/>
            <a:gd name="connsiteY7101" fmla="*/ 3132104 h 6858000"/>
            <a:gd name="connsiteX7102" fmla="*/ 8004061 w 12192000"/>
            <a:gd name="connsiteY7102" fmla="*/ 3084810 h 6858000"/>
            <a:gd name="connsiteX7103" fmla="*/ 7988301 w 12192000"/>
            <a:gd name="connsiteY7103" fmla="*/ 3072117 h 6858000"/>
            <a:gd name="connsiteX7104" fmla="*/ 7986265 w 12192000"/>
            <a:gd name="connsiteY7104" fmla="*/ 3072004 h 6858000"/>
            <a:gd name="connsiteX7105" fmla="*/ 8107810 w 12192000"/>
            <a:gd name="connsiteY7105" fmla="*/ 3126263 h 6858000"/>
            <a:gd name="connsiteX7106" fmla="*/ 8093009 w 12192000"/>
            <a:gd name="connsiteY7106" fmla="*/ 3135928 h 6858000"/>
            <a:gd name="connsiteX7107" fmla="*/ 8077569 w 12192000"/>
            <a:gd name="connsiteY7107" fmla="*/ 3126324 h 6858000"/>
            <a:gd name="connsiteX7108" fmla="*/ 8076057 w 12192000"/>
            <a:gd name="connsiteY7108" fmla="*/ 3126376 h 6858000"/>
            <a:gd name="connsiteX7109" fmla="*/ 8060384 w 12192000"/>
            <a:gd name="connsiteY7109" fmla="*/ 3139833 h 6858000"/>
            <a:gd name="connsiteX7110" fmla="*/ 8093009 w 12192000"/>
            <a:gd name="connsiteY7110" fmla="*/ 3186363 h 6858000"/>
            <a:gd name="connsiteX7111" fmla="*/ 8125605 w 12192000"/>
            <a:gd name="connsiteY7111" fmla="*/ 3139072 h 6858000"/>
            <a:gd name="connsiteX7112" fmla="*/ 8125605 w 12192000"/>
            <a:gd name="connsiteY7112" fmla="*/ 3139069 h 6858000"/>
            <a:gd name="connsiteX7113" fmla="*/ 8109845 w 12192000"/>
            <a:gd name="connsiteY7113" fmla="*/ 3126376 h 6858000"/>
            <a:gd name="connsiteX7114" fmla="*/ 8107810 w 12192000"/>
            <a:gd name="connsiteY7114" fmla="*/ 3126263 h 6858000"/>
            <a:gd name="connsiteX7115" fmla="*/ 5936598 w 12192000"/>
            <a:gd name="connsiteY7115" fmla="*/ 2637384 h 6858000"/>
            <a:gd name="connsiteX7116" fmla="*/ 5921797 w 12192000"/>
            <a:gd name="connsiteY7116" fmla="*/ 2647046 h 6858000"/>
            <a:gd name="connsiteX7117" fmla="*/ 5906357 w 12192000"/>
            <a:gd name="connsiteY7117" fmla="*/ 2637445 h 6858000"/>
            <a:gd name="connsiteX7118" fmla="*/ 5904845 w 12192000"/>
            <a:gd name="connsiteY7118" fmla="*/ 2637497 h 6858000"/>
            <a:gd name="connsiteX7119" fmla="*/ 5889172 w 12192000"/>
            <a:gd name="connsiteY7119" fmla="*/ 2650954 h 6858000"/>
            <a:gd name="connsiteX7120" fmla="*/ 5921797 w 12192000"/>
            <a:gd name="connsiteY7120" fmla="*/ 2697484 h 6858000"/>
            <a:gd name="connsiteX7121" fmla="*/ 5954393 w 12192000"/>
            <a:gd name="connsiteY7121" fmla="*/ 2650193 h 6858000"/>
            <a:gd name="connsiteX7122" fmla="*/ 5954393 w 12192000"/>
            <a:gd name="connsiteY7122" fmla="*/ 2650190 h 6858000"/>
            <a:gd name="connsiteX7123" fmla="*/ 5938633 w 12192000"/>
            <a:gd name="connsiteY7123" fmla="*/ 2637497 h 6858000"/>
            <a:gd name="connsiteX7124" fmla="*/ 5936598 w 12192000"/>
            <a:gd name="connsiteY7124" fmla="*/ 2637384 h 6858000"/>
            <a:gd name="connsiteX7125" fmla="*/ 6003766 w 12192000"/>
            <a:gd name="connsiteY7125" fmla="*/ 2652969 h 6858000"/>
            <a:gd name="connsiteX7126" fmla="*/ 5988965 w 12192000"/>
            <a:gd name="connsiteY7126" fmla="*/ 2662634 h 6858000"/>
            <a:gd name="connsiteX7127" fmla="*/ 5973525 w 12192000"/>
            <a:gd name="connsiteY7127" fmla="*/ 2653030 h 6858000"/>
            <a:gd name="connsiteX7128" fmla="*/ 5972013 w 12192000"/>
            <a:gd name="connsiteY7128" fmla="*/ 2653082 h 6858000"/>
            <a:gd name="connsiteX7129" fmla="*/ 5956340 w 12192000"/>
            <a:gd name="connsiteY7129" fmla="*/ 2666539 h 6858000"/>
            <a:gd name="connsiteX7130" fmla="*/ 5988965 w 12192000"/>
            <a:gd name="connsiteY7130" fmla="*/ 2713069 h 6858000"/>
            <a:gd name="connsiteX7131" fmla="*/ 6021561 w 12192000"/>
            <a:gd name="connsiteY7131" fmla="*/ 2665778 h 6858000"/>
            <a:gd name="connsiteX7132" fmla="*/ 6021561 w 12192000"/>
            <a:gd name="connsiteY7132" fmla="*/ 2665775 h 6858000"/>
            <a:gd name="connsiteX7133" fmla="*/ 6005801 w 12192000"/>
            <a:gd name="connsiteY7133" fmla="*/ 2653082 h 6858000"/>
            <a:gd name="connsiteX7134" fmla="*/ 6003766 w 12192000"/>
            <a:gd name="connsiteY7134" fmla="*/ 2652969 h 6858000"/>
            <a:gd name="connsiteX7135" fmla="*/ 6070935 w 12192000"/>
            <a:gd name="connsiteY7135" fmla="*/ 2712316 h 6858000"/>
            <a:gd name="connsiteX7136" fmla="*/ 6056134 w 12192000"/>
            <a:gd name="connsiteY7136" fmla="*/ 2721981 h 6858000"/>
            <a:gd name="connsiteX7137" fmla="*/ 6040694 w 12192000"/>
            <a:gd name="connsiteY7137" fmla="*/ 2712377 h 6858000"/>
            <a:gd name="connsiteX7138" fmla="*/ 6039182 w 12192000"/>
            <a:gd name="connsiteY7138" fmla="*/ 2712429 h 6858000"/>
            <a:gd name="connsiteX7139" fmla="*/ 6023509 w 12192000"/>
            <a:gd name="connsiteY7139" fmla="*/ 2725886 h 6858000"/>
            <a:gd name="connsiteX7140" fmla="*/ 6056134 w 12192000"/>
            <a:gd name="connsiteY7140" fmla="*/ 2772416 h 6858000"/>
            <a:gd name="connsiteX7141" fmla="*/ 6088730 w 12192000"/>
            <a:gd name="connsiteY7141" fmla="*/ 2725125 h 6858000"/>
            <a:gd name="connsiteX7142" fmla="*/ 6088730 w 12192000"/>
            <a:gd name="connsiteY7142" fmla="*/ 2725122 h 6858000"/>
            <a:gd name="connsiteX7143" fmla="*/ 6072970 w 12192000"/>
            <a:gd name="connsiteY7143" fmla="*/ 2712429 h 6858000"/>
            <a:gd name="connsiteX7144" fmla="*/ 6070935 w 12192000"/>
            <a:gd name="connsiteY7144" fmla="*/ 2712316 h 6858000"/>
            <a:gd name="connsiteX7145" fmla="*/ 6151771 w 12192000"/>
            <a:gd name="connsiteY7145" fmla="*/ 2714439 h 6858000"/>
            <a:gd name="connsiteX7146" fmla="*/ 6136970 w 12192000"/>
            <a:gd name="connsiteY7146" fmla="*/ 2724104 h 6858000"/>
            <a:gd name="connsiteX7147" fmla="*/ 6121530 w 12192000"/>
            <a:gd name="connsiteY7147" fmla="*/ 2714500 h 6858000"/>
            <a:gd name="connsiteX7148" fmla="*/ 6120018 w 12192000"/>
            <a:gd name="connsiteY7148" fmla="*/ 2714552 h 6858000"/>
            <a:gd name="connsiteX7149" fmla="*/ 6104345 w 12192000"/>
            <a:gd name="connsiteY7149" fmla="*/ 2728009 h 6858000"/>
            <a:gd name="connsiteX7150" fmla="*/ 6136970 w 12192000"/>
            <a:gd name="connsiteY7150" fmla="*/ 2774539 h 6858000"/>
            <a:gd name="connsiteX7151" fmla="*/ 6169566 w 12192000"/>
            <a:gd name="connsiteY7151" fmla="*/ 2727248 h 6858000"/>
            <a:gd name="connsiteX7152" fmla="*/ 6169566 w 12192000"/>
            <a:gd name="connsiteY7152" fmla="*/ 2727245 h 6858000"/>
            <a:gd name="connsiteX7153" fmla="*/ 6153806 w 12192000"/>
            <a:gd name="connsiteY7153" fmla="*/ 2714552 h 6858000"/>
            <a:gd name="connsiteX7154" fmla="*/ 6151771 w 12192000"/>
            <a:gd name="connsiteY7154" fmla="*/ 2714439 h 6858000"/>
            <a:gd name="connsiteX7155" fmla="*/ 6360546 w 12192000"/>
            <a:gd name="connsiteY7155" fmla="*/ 2723802 h 6858000"/>
            <a:gd name="connsiteX7156" fmla="*/ 6345746 w 12192000"/>
            <a:gd name="connsiteY7156" fmla="*/ 2733467 h 6858000"/>
            <a:gd name="connsiteX7157" fmla="*/ 6330306 w 12192000"/>
            <a:gd name="connsiteY7157" fmla="*/ 2723863 h 6858000"/>
            <a:gd name="connsiteX7158" fmla="*/ 6328794 w 12192000"/>
            <a:gd name="connsiteY7158" fmla="*/ 2723915 h 6858000"/>
            <a:gd name="connsiteX7159" fmla="*/ 6313121 w 12192000"/>
            <a:gd name="connsiteY7159" fmla="*/ 2737372 h 6858000"/>
            <a:gd name="connsiteX7160" fmla="*/ 6345746 w 12192000"/>
            <a:gd name="connsiteY7160" fmla="*/ 2783902 h 6858000"/>
            <a:gd name="connsiteX7161" fmla="*/ 6378342 w 12192000"/>
            <a:gd name="connsiteY7161" fmla="*/ 2736611 h 6858000"/>
            <a:gd name="connsiteX7162" fmla="*/ 6378342 w 12192000"/>
            <a:gd name="connsiteY7162" fmla="*/ 2736608 h 6858000"/>
            <a:gd name="connsiteX7163" fmla="*/ 6362582 w 12192000"/>
            <a:gd name="connsiteY7163" fmla="*/ 2723915 h 6858000"/>
            <a:gd name="connsiteX7164" fmla="*/ 6360546 w 12192000"/>
            <a:gd name="connsiteY7164" fmla="*/ 2723802 h 6858000"/>
            <a:gd name="connsiteX7165" fmla="*/ 6629222 w 12192000"/>
            <a:gd name="connsiteY7165" fmla="*/ 2740201 h 6858000"/>
            <a:gd name="connsiteX7166" fmla="*/ 6614421 w 12192000"/>
            <a:gd name="connsiteY7166" fmla="*/ 2749866 h 6858000"/>
            <a:gd name="connsiteX7167" fmla="*/ 6598981 w 12192000"/>
            <a:gd name="connsiteY7167" fmla="*/ 2740262 h 6858000"/>
            <a:gd name="connsiteX7168" fmla="*/ 6597469 w 12192000"/>
            <a:gd name="connsiteY7168" fmla="*/ 2740314 h 6858000"/>
            <a:gd name="connsiteX7169" fmla="*/ 6581796 w 12192000"/>
            <a:gd name="connsiteY7169" fmla="*/ 2753771 h 6858000"/>
            <a:gd name="connsiteX7170" fmla="*/ 6614421 w 12192000"/>
            <a:gd name="connsiteY7170" fmla="*/ 2800301 h 6858000"/>
            <a:gd name="connsiteX7171" fmla="*/ 6647017 w 12192000"/>
            <a:gd name="connsiteY7171" fmla="*/ 2753010 h 6858000"/>
            <a:gd name="connsiteX7172" fmla="*/ 6647017 w 12192000"/>
            <a:gd name="connsiteY7172" fmla="*/ 2753007 h 6858000"/>
            <a:gd name="connsiteX7173" fmla="*/ 6631257 w 12192000"/>
            <a:gd name="connsiteY7173" fmla="*/ 2740314 h 6858000"/>
            <a:gd name="connsiteX7174" fmla="*/ 6629222 w 12192000"/>
            <a:gd name="connsiteY7174" fmla="*/ 2740201 h 6858000"/>
            <a:gd name="connsiteX7175" fmla="*/ 6689703 w 12192000"/>
            <a:gd name="connsiteY7175" fmla="*/ 2796757 h 6858000"/>
            <a:gd name="connsiteX7176" fmla="*/ 6674902 w 12192000"/>
            <a:gd name="connsiteY7176" fmla="*/ 2806422 h 6858000"/>
            <a:gd name="connsiteX7177" fmla="*/ 6659462 w 12192000"/>
            <a:gd name="connsiteY7177" fmla="*/ 2796818 h 6858000"/>
            <a:gd name="connsiteX7178" fmla="*/ 6657950 w 12192000"/>
            <a:gd name="connsiteY7178" fmla="*/ 2796870 h 6858000"/>
            <a:gd name="connsiteX7179" fmla="*/ 6642277 w 12192000"/>
            <a:gd name="connsiteY7179" fmla="*/ 2810327 h 6858000"/>
            <a:gd name="connsiteX7180" fmla="*/ 6674902 w 12192000"/>
            <a:gd name="connsiteY7180" fmla="*/ 2856857 h 6858000"/>
            <a:gd name="connsiteX7181" fmla="*/ 6707498 w 12192000"/>
            <a:gd name="connsiteY7181" fmla="*/ 2809566 h 6858000"/>
            <a:gd name="connsiteX7182" fmla="*/ 6707498 w 12192000"/>
            <a:gd name="connsiteY7182" fmla="*/ 2809563 h 6858000"/>
            <a:gd name="connsiteX7183" fmla="*/ 6691738 w 12192000"/>
            <a:gd name="connsiteY7183" fmla="*/ 2796870 h 6858000"/>
            <a:gd name="connsiteX7184" fmla="*/ 6689703 w 12192000"/>
            <a:gd name="connsiteY7184" fmla="*/ 2796757 h 6858000"/>
            <a:gd name="connsiteX7185" fmla="*/ 6731866 w 12192000"/>
            <a:gd name="connsiteY7185" fmla="*/ 2852208 h 6858000"/>
            <a:gd name="connsiteX7186" fmla="*/ 6717065 w 12192000"/>
            <a:gd name="connsiteY7186" fmla="*/ 2861873 h 6858000"/>
            <a:gd name="connsiteX7187" fmla="*/ 6701625 w 12192000"/>
            <a:gd name="connsiteY7187" fmla="*/ 2852269 h 6858000"/>
            <a:gd name="connsiteX7188" fmla="*/ 6700113 w 12192000"/>
            <a:gd name="connsiteY7188" fmla="*/ 2852321 h 6858000"/>
            <a:gd name="connsiteX7189" fmla="*/ 6684440 w 12192000"/>
            <a:gd name="connsiteY7189" fmla="*/ 2865779 h 6858000"/>
            <a:gd name="connsiteX7190" fmla="*/ 6717065 w 12192000"/>
            <a:gd name="connsiteY7190" fmla="*/ 2912308 h 6858000"/>
            <a:gd name="connsiteX7191" fmla="*/ 6749661 w 12192000"/>
            <a:gd name="connsiteY7191" fmla="*/ 2865017 h 6858000"/>
            <a:gd name="connsiteX7192" fmla="*/ 6749661 w 12192000"/>
            <a:gd name="connsiteY7192" fmla="*/ 2865014 h 6858000"/>
            <a:gd name="connsiteX7193" fmla="*/ 6733901 w 12192000"/>
            <a:gd name="connsiteY7193" fmla="*/ 2852321 h 6858000"/>
            <a:gd name="connsiteX7194" fmla="*/ 6731866 w 12192000"/>
            <a:gd name="connsiteY7194" fmla="*/ 2852208 h 6858000"/>
            <a:gd name="connsiteX7195" fmla="*/ 6807175 w 12192000"/>
            <a:gd name="connsiteY7195" fmla="*/ 2860088 h 6858000"/>
            <a:gd name="connsiteX7196" fmla="*/ 6792375 w 12192000"/>
            <a:gd name="connsiteY7196" fmla="*/ 2869753 h 6858000"/>
            <a:gd name="connsiteX7197" fmla="*/ 6776935 w 12192000"/>
            <a:gd name="connsiteY7197" fmla="*/ 2860149 h 6858000"/>
            <a:gd name="connsiteX7198" fmla="*/ 6775423 w 12192000"/>
            <a:gd name="connsiteY7198" fmla="*/ 2860201 h 6858000"/>
            <a:gd name="connsiteX7199" fmla="*/ 6759750 w 12192000"/>
            <a:gd name="connsiteY7199" fmla="*/ 2873658 h 6858000"/>
            <a:gd name="connsiteX7200" fmla="*/ 6792375 w 12192000"/>
            <a:gd name="connsiteY7200" fmla="*/ 2920188 h 6858000"/>
            <a:gd name="connsiteX7201" fmla="*/ 6824971 w 12192000"/>
            <a:gd name="connsiteY7201" fmla="*/ 2872897 h 6858000"/>
            <a:gd name="connsiteX7202" fmla="*/ 6824971 w 12192000"/>
            <a:gd name="connsiteY7202" fmla="*/ 2872894 h 6858000"/>
            <a:gd name="connsiteX7203" fmla="*/ 6809211 w 12192000"/>
            <a:gd name="connsiteY7203" fmla="*/ 2860201 h 6858000"/>
            <a:gd name="connsiteX7204" fmla="*/ 6807175 w 12192000"/>
            <a:gd name="connsiteY7204" fmla="*/ 2860088 h 6858000"/>
            <a:gd name="connsiteX7205" fmla="*/ 6858352 w 12192000"/>
            <a:gd name="connsiteY7205" fmla="*/ 2904111 h 6858000"/>
            <a:gd name="connsiteX7206" fmla="*/ 6843551 w 12192000"/>
            <a:gd name="connsiteY7206" fmla="*/ 2913776 h 6858000"/>
            <a:gd name="connsiteX7207" fmla="*/ 6828111 w 12192000"/>
            <a:gd name="connsiteY7207" fmla="*/ 2904172 h 6858000"/>
            <a:gd name="connsiteX7208" fmla="*/ 6826599 w 12192000"/>
            <a:gd name="connsiteY7208" fmla="*/ 2904224 h 6858000"/>
            <a:gd name="connsiteX7209" fmla="*/ 6810926 w 12192000"/>
            <a:gd name="connsiteY7209" fmla="*/ 2917682 h 6858000"/>
            <a:gd name="connsiteX7210" fmla="*/ 6843551 w 12192000"/>
            <a:gd name="connsiteY7210" fmla="*/ 2964211 h 6858000"/>
            <a:gd name="connsiteX7211" fmla="*/ 6876147 w 12192000"/>
            <a:gd name="connsiteY7211" fmla="*/ 2916920 h 6858000"/>
            <a:gd name="connsiteX7212" fmla="*/ 6876147 w 12192000"/>
            <a:gd name="connsiteY7212" fmla="*/ 2916917 h 6858000"/>
            <a:gd name="connsiteX7213" fmla="*/ 6860387 w 12192000"/>
            <a:gd name="connsiteY7213" fmla="*/ 2904224 h 6858000"/>
            <a:gd name="connsiteX7214" fmla="*/ 6858352 w 12192000"/>
            <a:gd name="connsiteY7214" fmla="*/ 2904111 h 6858000"/>
            <a:gd name="connsiteX7215" fmla="*/ 6898188 w 12192000"/>
            <a:gd name="connsiteY7215" fmla="*/ 2961364 h 6858000"/>
            <a:gd name="connsiteX7216" fmla="*/ 6883387 w 12192000"/>
            <a:gd name="connsiteY7216" fmla="*/ 2971029 h 6858000"/>
            <a:gd name="connsiteX7217" fmla="*/ 6867947 w 12192000"/>
            <a:gd name="connsiteY7217" fmla="*/ 2961425 h 6858000"/>
            <a:gd name="connsiteX7218" fmla="*/ 6866435 w 12192000"/>
            <a:gd name="connsiteY7218" fmla="*/ 2961477 h 6858000"/>
            <a:gd name="connsiteX7219" fmla="*/ 6850762 w 12192000"/>
            <a:gd name="connsiteY7219" fmla="*/ 2974934 h 6858000"/>
            <a:gd name="connsiteX7220" fmla="*/ 6883387 w 12192000"/>
            <a:gd name="connsiteY7220" fmla="*/ 3021464 h 6858000"/>
            <a:gd name="connsiteX7221" fmla="*/ 6915983 w 12192000"/>
            <a:gd name="connsiteY7221" fmla="*/ 2974173 h 6858000"/>
            <a:gd name="connsiteX7222" fmla="*/ 6915983 w 12192000"/>
            <a:gd name="connsiteY7222" fmla="*/ 2974170 h 6858000"/>
            <a:gd name="connsiteX7223" fmla="*/ 6900223 w 12192000"/>
            <a:gd name="connsiteY7223" fmla="*/ 2961477 h 6858000"/>
            <a:gd name="connsiteX7224" fmla="*/ 6898188 w 12192000"/>
            <a:gd name="connsiteY7224" fmla="*/ 2961364 h 6858000"/>
            <a:gd name="connsiteX7225" fmla="*/ 6956633 w 12192000"/>
            <a:gd name="connsiteY7225" fmla="*/ 3012454 h 6858000"/>
            <a:gd name="connsiteX7226" fmla="*/ 6941833 w 12192000"/>
            <a:gd name="connsiteY7226" fmla="*/ 3022119 h 6858000"/>
            <a:gd name="connsiteX7227" fmla="*/ 6926393 w 12192000"/>
            <a:gd name="connsiteY7227" fmla="*/ 3012515 h 6858000"/>
            <a:gd name="connsiteX7228" fmla="*/ 6924881 w 12192000"/>
            <a:gd name="connsiteY7228" fmla="*/ 3012567 h 6858000"/>
            <a:gd name="connsiteX7229" fmla="*/ 6909208 w 12192000"/>
            <a:gd name="connsiteY7229" fmla="*/ 3026024 h 6858000"/>
            <a:gd name="connsiteX7230" fmla="*/ 6941833 w 12192000"/>
            <a:gd name="connsiteY7230" fmla="*/ 3072554 h 6858000"/>
            <a:gd name="connsiteX7231" fmla="*/ 6974429 w 12192000"/>
            <a:gd name="connsiteY7231" fmla="*/ 3025260 h 6858000"/>
            <a:gd name="connsiteX7232" fmla="*/ 6958669 w 12192000"/>
            <a:gd name="connsiteY7232" fmla="*/ 3012567 h 6858000"/>
            <a:gd name="connsiteX7233" fmla="*/ 6956633 w 12192000"/>
            <a:gd name="connsiteY7233" fmla="*/ 3012454 h 6858000"/>
            <a:gd name="connsiteX7234" fmla="*/ 7490787 w 12192000"/>
            <a:gd name="connsiteY7234" fmla="*/ 3065316 h 6858000"/>
            <a:gd name="connsiteX7235" fmla="*/ 7475986 w 12192000"/>
            <a:gd name="connsiteY7235" fmla="*/ 3074981 h 6858000"/>
            <a:gd name="connsiteX7236" fmla="*/ 7460546 w 12192000"/>
            <a:gd name="connsiteY7236" fmla="*/ 3065377 h 6858000"/>
            <a:gd name="connsiteX7237" fmla="*/ 7459034 w 12192000"/>
            <a:gd name="connsiteY7237" fmla="*/ 3065429 h 6858000"/>
            <a:gd name="connsiteX7238" fmla="*/ 7443361 w 12192000"/>
            <a:gd name="connsiteY7238" fmla="*/ 3078886 h 6858000"/>
            <a:gd name="connsiteX7239" fmla="*/ 7475986 w 12192000"/>
            <a:gd name="connsiteY7239" fmla="*/ 3125416 h 6858000"/>
            <a:gd name="connsiteX7240" fmla="*/ 7508582 w 12192000"/>
            <a:gd name="connsiteY7240" fmla="*/ 3078125 h 6858000"/>
            <a:gd name="connsiteX7241" fmla="*/ 7508582 w 12192000"/>
            <a:gd name="connsiteY7241" fmla="*/ 3078122 h 6858000"/>
            <a:gd name="connsiteX7242" fmla="*/ 7492822 w 12192000"/>
            <a:gd name="connsiteY7242" fmla="*/ 3065429 h 6858000"/>
            <a:gd name="connsiteX7243" fmla="*/ 7490787 w 12192000"/>
            <a:gd name="connsiteY7243" fmla="*/ 3065316 h 6858000"/>
            <a:gd name="connsiteX7244" fmla="*/ 6453013 w 12192000"/>
            <a:gd name="connsiteY7244" fmla="*/ 2749186 h 6858000"/>
            <a:gd name="connsiteX7245" fmla="*/ 6438212 w 12192000"/>
            <a:gd name="connsiteY7245" fmla="*/ 2758851 h 6858000"/>
            <a:gd name="connsiteX7246" fmla="*/ 6422772 w 12192000"/>
            <a:gd name="connsiteY7246" fmla="*/ 2749247 h 6858000"/>
            <a:gd name="connsiteX7247" fmla="*/ 6421260 w 12192000"/>
            <a:gd name="connsiteY7247" fmla="*/ 2749299 h 6858000"/>
            <a:gd name="connsiteX7248" fmla="*/ 6405587 w 12192000"/>
            <a:gd name="connsiteY7248" fmla="*/ 2762756 h 6858000"/>
            <a:gd name="connsiteX7249" fmla="*/ 6438212 w 12192000"/>
            <a:gd name="connsiteY7249" fmla="*/ 2809286 h 6858000"/>
            <a:gd name="connsiteX7250" fmla="*/ 6470808 w 12192000"/>
            <a:gd name="connsiteY7250" fmla="*/ 2761995 h 6858000"/>
            <a:gd name="connsiteX7251" fmla="*/ 6470808 w 12192000"/>
            <a:gd name="connsiteY7251" fmla="*/ 2761992 h 6858000"/>
            <a:gd name="connsiteX7252" fmla="*/ 6455048 w 12192000"/>
            <a:gd name="connsiteY7252" fmla="*/ 2749299 h 6858000"/>
            <a:gd name="connsiteX7253" fmla="*/ 6453013 w 12192000"/>
            <a:gd name="connsiteY7253" fmla="*/ 2749186 h 6858000"/>
            <a:gd name="connsiteX7254" fmla="*/ 6535593 w 12192000"/>
            <a:gd name="connsiteY7254" fmla="*/ 2754973 h 6858000"/>
            <a:gd name="connsiteX7255" fmla="*/ 6520792 w 12192000"/>
            <a:gd name="connsiteY7255" fmla="*/ 2764638 h 6858000"/>
            <a:gd name="connsiteX7256" fmla="*/ 6505352 w 12192000"/>
            <a:gd name="connsiteY7256" fmla="*/ 2755034 h 6858000"/>
            <a:gd name="connsiteX7257" fmla="*/ 6503840 w 12192000"/>
            <a:gd name="connsiteY7257" fmla="*/ 2755086 h 6858000"/>
            <a:gd name="connsiteX7258" fmla="*/ 6488167 w 12192000"/>
            <a:gd name="connsiteY7258" fmla="*/ 2768543 h 6858000"/>
            <a:gd name="connsiteX7259" fmla="*/ 6520792 w 12192000"/>
            <a:gd name="connsiteY7259" fmla="*/ 2815073 h 6858000"/>
            <a:gd name="connsiteX7260" fmla="*/ 6553388 w 12192000"/>
            <a:gd name="connsiteY7260" fmla="*/ 2767782 h 6858000"/>
            <a:gd name="connsiteX7261" fmla="*/ 6553388 w 12192000"/>
            <a:gd name="connsiteY7261" fmla="*/ 2767779 h 6858000"/>
            <a:gd name="connsiteX7262" fmla="*/ 6537628 w 12192000"/>
            <a:gd name="connsiteY7262" fmla="*/ 2755086 h 6858000"/>
            <a:gd name="connsiteX7263" fmla="*/ 6535593 w 12192000"/>
            <a:gd name="connsiteY7263" fmla="*/ 2754973 h 6858000"/>
            <a:gd name="connsiteX7264" fmla="*/ 6218066 w 12192000"/>
            <a:gd name="connsiteY7264" fmla="*/ 2756078 h 6858000"/>
            <a:gd name="connsiteX7265" fmla="*/ 6203266 w 12192000"/>
            <a:gd name="connsiteY7265" fmla="*/ 2765743 h 6858000"/>
            <a:gd name="connsiteX7266" fmla="*/ 6187826 w 12192000"/>
            <a:gd name="connsiteY7266" fmla="*/ 2756139 h 6858000"/>
            <a:gd name="connsiteX7267" fmla="*/ 6186314 w 12192000"/>
            <a:gd name="connsiteY7267" fmla="*/ 2756191 h 6858000"/>
            <a:gd name="connsiteX7268" fmla="*/ 6170641 w 12192000"/>
            <a:gd name="connsiteY7268" fmla="*/ 2769649 h 6858000"/>
            <a:gd name="connsiteX7269" fmla="*/ 6203266 w 12192000"/>
            <a:gd name="connsiteY7269" fmla="*/ 2816178 h 6858000"/>
            <a:gd name="connsiteX7270" fmla="*/ 6235862 w 12192000"/>
            <a:gd name="connsiteY7270" fmla="*/ 2768887 h 6858000"/>
            <a:gd name="connsiteX7271" fmla="*/ 6235862 w 12192000"/>
            <a:gd name="connsiteY7271" fmla="*/ 2768884 h 6858000"/>
            <a:gd name="connsiteX7272" fmla="*/ 6220102 w 12192000"/>
            <a:gd name="connsiteY7272" fmla="*/ 2756191 h 6858000"/>
            <a:gd name="connsiteX7273" fmla="*/ 6218066 w 12192000"/>
            <a:gd name="connsiteY7273" fmla="*/ 2756078 h 6858000"/>
            <a:gd name="connsiteX7274" fmla="*/ 6298612 w 12192000"/>
            <a:gd name="connsiteY7274" fmla="*/ 2770529 h 6858000"/>
            <a:gd name="connsiteX7275" fmla="*/ 6283811 w 12192000"/>
            <a:gd name="connsiteY7275" fmla="*/ 2780194 h 6858000"/>
            <a:gd name="connsiteX7276" fmla="*/ 6268371 w 12192000"/>
            <a:gd name="connsiteY7276" fmla="*/ 2770590 h 6858000"/>
            <a:gd name="connsiteX7277" fmla="*/ 6266859 w 12192000"/>
            <a:gd name="connsiteY7277" fmla="*/ 2770642 h 6858000"/>
            <a:gd name="connsiteX7278" fmla="*/ 6251186 w 12192000"/>
            <a:gd name="connsiteY7278" fmla="*/ 2784100 h 6858000"/>
            <a:gd name="connsiteX7279" fmla="*/ 6283811 w 12192000"/>
            <a:gd name="connsiteY7279" fmla="*/ 2830629 h 6858000"/>
            <a:gd name="connsiteX7280" fmla="*/ 6316407 w 12192000"/>
            <a:gd name="connsiteY7280" fmla="*/ 2783338 h 6858000"/>
            <a:gd name="connsiteX7281" fmla="*/ 6316407 w 12192000"/>
            <a:gd name="connsiteY7281" fmla="*/ 2783335 h 6858000"/>
            <a:gd name="connsiteX7282" fmla="*/ 6300647 w 12192000"/>
            <a:gd name="connsiteY7282" fmla="*/ 2770642 h 6858000"/>
            <a:gd name="connsiteX7283" fmla="*/ 6298612 w 12192000"/>
            <a:gd name="connsiteY7283" fmla="*/ 2770529 h 6858000"/>
            <a:gd name="connsiteX7284" fmla="*/ 6397475 w 12192000"/>
            <a:gd name="connsiteY7284" fmla="*/ 2787598 h 6858000"/>
            <a:gd name="connsiteX7285" fmla="*/ 6382674 w 12192000"/>
            <a:gd name="connsiteY7285" fmla="*/ 2797263 h 6858000"/>
            <a:gd name="connsiteX7286" fmla="*/ 6367234 w 12192000"/>
            <a:gd name="connsiteY7286" fmla="*/ 2787659 h 6858000"/>
            <a:gd name="connsiteX7287" fmla="*/ 6365722 w 12192000"/>
            <a:gd name="connsiteY7287" fmla="*/ 2787711 h 6858000"/>
            <a:gd name="connsiteX7288" fmla="*/ 6350049 w 12192000"/>
            <a:gd name="connsiteY7288" fmla="*/ 2801169 h 6858000"/>
            <a:gd name="connsiteX7289" fmla="*/ 6382674 w 12192000"/>
            <a:gd name="connsiteY7289" fmla="*/ 2847698 h 6858000"/>
            <a:gd name="connsiteX7290" fmla="*/ 6415270 w 12192000"/>
            <a:gd name="connsiteY7290" fmla="*/ 2800407 h 6858000"/>
            <a:gd name="connsiteX7291" fmla="*/ 6415270 w 12192000"/>
            <a:gd name="connsiteY7291" fmla="*/ 2800404 h 6858000"/>
            <a:gd name="connsiteX7292" fmla="*/ 6399510 w 12192000"/>
            <a:gd name="connsiteY7292" fmla="*/ 2787711 h 6858000"/>
            <a:gd name="connsiteX7293" fmla="*/ 6397475 w 12192000"/>
            <a:gd name="connsiteY7293" fmla="*/ 2787598 h 6858000"/>
            <a:gd name="connsiteX7294" fmla="*/ 6484998 w 12192000"/>
            <a:gd name="connsiteY7294" fmla="*/ 2820630 h 6858000"/>
            <a:gd name="connsiteX7295" fmla="*/ 6470197 w 12192000"/>
            <a:gd name="connsiteY7295" fmla="*/ 2830295 h 6858000"/>
            <a:gd name="connsiteX7296" fmla="*/ 6454757 w 12192000"/>
            <a:gd name="connsiteY7296" fmla="*/ 2820691 h 6858000"/>
            <a:gd name="connsiteX7297" fmla="*/ 6453245 w 12192000"/>
            <a:gd name="connsiteY7297" fmla="*/ 2820743 h 6858000"/>
            <a:gd name="connsiteX7298" fmla="*/ 6437572 w 12192000"/>
            <a:gd name="connsiteY7298" fmla="*/ 2834200 h 6858000"/>
            <a:gd name="connsiteX7299" fmla="*/ 6470197 w 12192000"/>
            <a:gd name="connsiteY7299" fmla="*/ 2880730 h 6858000"/>
            <a:gd name="connsiteX7300" fmla="*/ 6502793 w 12192000"/>
            <a:gd name="connsiteY7300" fmla="*/ 2833439 h 6858000"/>
            <a:gd name="connsiteX7301" fmla="*/ 6502793 w 12192000"/>
            <a:gd name="connsiteY7301" fmla="*/ 2833436 h 6858000"/>
            <a:gd name="connsiteX7302" fmla="*/ 6487033 w 12192000"/>
            <a:gd name="connsiteY7302" fmla="*/ 2820743 h 6858000"/>
            <a:gd name="connsiteX7303" fmla="*/ 6484998 w 12192000"/>
            <a:gd name="connsiteY7303" fmla="*/ 2820630 h 6858000"/>
            <a:gd name="connsiteX7304" fmla="*/ 6570194 w 12192000"/>
            <a:gd name="connsiteY7304" fmla="*/ 2830342 h 6858000"/>
            <a:gd name="connsiteX7305" fmla="*/ 6555394 w 12192000"/>
            <a:gd name="connsiteY7305" fmla="*/ 2840007 h 6858000"/>
            <a:gd name="connsiteX7306" fmla="*/ 6539954 w 12192000"/>
            <a:gd name="connsiteY7306" fmla="*/ 2830403 h 6858000"/>
            <a:gd name="connsiteX7307" fmla="*/ 6538442 w 12192000"/>
            <a:gd name="connsiteY7307" fmla="*/ 2830455 h 6858000"/>
            <a:gd name="connsiteX7308" fmla="*/ 6522769 w 12192000"/>
            <a:gd name="connsiteY7308" fmla="*/ 2843912 h 6858000"/>
            <a:gd name="connsiteX7309" fmla="*/ 6555394 w 12192000"/>
            <a:gd name="connsiteY7309" fmla="*/ 2890442 h 6858000"/>
            <a:gd name="connsiteX7310" fmla="*/ 6587990 w 12192000"/>
            <a:gd name="connsiteY7310" fmla="*/ 2843148 h 6858000"/>
            <a:gd name="connsiteX7311" fmla="*/ 6572230 w 12192000"/>
            <a:gd name="connsiteY7311" fmla="*/ 2830455 h 6858000"/>
            <a:gd name="connsiteX7312" fmla="*/ 6570194 w 12192000"/>
            <a:gd name="connsiteY7312" fmla="*/ 2830342 h 6858000"/>
            <a:gd name="connsiteX7313" fmla="*/ 3874777 w 12192000"/>
            <a:gd name="connsiteY7313" fmla="*/ 2488216 h 6858000"/>
            <a:gd name="connsiteX7314" fmla="*/ 3859965 w 12192000"/>
            <a:gd name="connsiteY7314" fmla="*/ 2497881 h 6858000"/>
            <a:gd name="connsiteX7315" fmla="*/ 3844524 w 12192000"/>
            <a:gd name="connsiteY7315" fmla="*/ 2488277 h 6858000"/>
            <a:gd name="connsiteX7316" fmla="*/ 3843027 w 12192000"/>
            <a:gd name="connsiteY7316" fmla="*/ 2488329 h 6858000"/>
            <a:gd name="connsiteX7317" fmla="*/ 3827360 w 12192000"/>
            <a:gd name="connsiteY7317" fmla="*/ 2501786 h 6858000"/>
            <a:gd name="connsiteX7318" fmla="*/ 3859965 w 12192000"/>
            <a:gd name="connsiteY7318" fmla="*/ 2548316 h 6858000"/>
            <a:gd name="connsiteX7319" fmla="*/ 3892569 w 12192000"/>
            <a:gd name="connsiteY7319" fmla="*/ 2501025 h 6858000"/>
            <a:gd name="connsiteX7320" fmla="*/ 3892569 w 12192000"/>
            <a:gd name="connsiteY7320" fmla="*/ 2501022 h 6858000"/>
            <a:gd name="connsiteX7321" fmla="*/ 3876818 w 12192000"/>
            <a:gd name="connsiteY7321" fmla="*/ 2488329 h 6858000"/>
            <a:gd name="connsiteX7322" fmla="*/ 3874777 w 12192000"/>
            <a:gd name="connsiteY7322" fmla="*/ 2488216 h 6858000"/>
            <a:gd name="connsiteX7323" fmla="*/ 2730958 w 12192000"/>
            <a:gd name="connsiteY7323" fmla="*/ 2061098 h 6858000"/>
            <a:gd name="connsiteX7324" fmla="*/ 2716145 w 12192000"/>
            <a:gd name="connsiteY7324" fmla="*/ 2070763 h 6858000"/>
            <a:gd name="connsiteX7325" fmla="*/ 2700705 w 12192000"/>
            <a:gd name="connsiteY7325" fmla="*/ 2061159 h 6858000"/>
            <a:gd name="connsiteX7326" fmla="*/ 2699208 w 12192000"/>
            <a:gd name="connsiteY7326" fmla="*/ 2061211 h 6858000"/>
            <a:gd name="connsiteX7327" fmla="*/ 2683541 w 12192000"/>
            <a:gd name="connsiteY7327" fmla="*/ 2074668 h 6858000"/>
            <a:gd name="connsiteX7328" fmla="*/ 2716145 w 12192000"/>
            <a:gd name="connsiteY7328" fmla="*/ 2121198 h 6858000"/>
            <a:gd name="connsiteX7329" fmla="*/ 2748750 w 12192000"/>
            <a:gd name="connsiteY7329" fmla="*/ 2073907 h 6858000"/>
            <a:gd name="connsiteX7330" fmla="*/ 2748750 w 12192000"/>
            <a:gd name="connsiteY7330" fmla="*/ 2073904 h 6858000"/>
            <a:gd name="connsiteX7331" fmla="*/ 2732999 w 12192000"/>
            <a:gd name="connsiteY7331" fmla="*/ 2061211 h 6858000"/>
            <a:gd name="connsiteX7332" fmla="*/ 2730958 w 12192000"/>
            <a:gd name="connsiteY7332" fmla="*/ 2061098 h 6858000"/>
            <a:gd name="connsiteX7333" fmla="*/ 2649948 w 12192000"/>
            <a:gd name="connsiteY7333" fmla="*/ 2062930 h 6858000"/>
            <a:gd name="connsiteX7334" fmla="*/ 2635135 w 12192000"/>
            <a:gd name="connsiteY7334" fmla="*/ 2072595 h 6858000"/>
            <a:gd name="connsiteX7335" fmla="*/ 2619695 w 12192000"/>
            <a:gd name="connsiteY7335" fmla="*/ 2062991 h 6858000"/>
            <a:gd name="connsiteX7336" fmla="*/ 2618198 w 12192000"/>
            <a:gd name="connsiteY7336" fmla="*/ 2063043 h 6858000"/>
            <a:gd name="connsiteX7337" fmla="*/ 2602531 w 12192000"/>
            <a:gd name="connsiteY7337" fmla="*/ 2076500 h 6858000"/>
            <a:gd name="connsiteX7338" fmla="*/ 2635135 w 12192000"/>
            <a:gd name="connsiteY7338" fmla="*/ 2123030 h 6858000"/>
            <a:gd name="connsiteX7339" fmla="*/ 2667740 w 12192000"/>
            <a:gd name="connsiteY7339" fmla="*/ 2075739 h 6858000"/>
            <a:gd name="connsiteX7340" fmla="*/ 2667740 w 12192000"/>
            <a:gd name="connsiteY7340" fmla="*/ 2075736 h 6858000"/>
            <a:gd name="connsiteX7341" fmla="*/ 2651989 w 12192000"/>
            <a:gd name="connsiteY7341" fmla="*/ 2063043 h 6858000"/>
            <a:gd name="connsiteX7342" fmla="*/ 2649948 w 12192000"/>
            <a:gd name="connsiteY7342" fmla="*/ 2062930 h 6858000"/>
            <a:gd name="connsiteX7343" fmla="*/ 2447319 w 12192000"/>
            <a:gd name="connsiteY7343" fmla="*/ 2071188 h 6858000"/>
            <a:gd name="connsiteX7344" fmla="*/ 2432508 w 12192000"/>
            <a:gd name="connsiteY7344" fmla="*/ 2080853 h 6858000"/>
            <a:gd name="connsiteX7345" fmla="*/ 2417068 w 12192000"/>
            <a:gd name="connsiteY7345" fmla="*/ 2071249 h 6858000"/>
            <a:gd name="connsiteX7346" fmla="*/ 2415569 w 12192000"/>
            <a:gd name="connsiteY7346" fmla="*/ 2071301 h 6858000"/>
            <a:gd name="connsiteX7347" fmla="*/ 2399903 w 12192000"/>
            <a:gd name="connsiteY7347" fmla="*/ 2084758 h 6858000"/>
            <a:gd name="connsiteX7348" fmla="*/ 2432508 w 12192000"/>
            <a:gd name="connsiteY7348" fmla="*/ 2131288 h 6858000"/>
            <a:gd name="connsiteX7349" fmla="*/ 2465112 w 12192000"/>
            <a:gd name="connsiteY7349" fmla="*/ 2083997 h 6858000"/>
            <a:gd name="connsiteX7350" fmla="*/ 2465112 w 12192000"/>
            <a:gd name="connsiteY7350" fmla="*/ 2083994 h 6858000"/>
            <a:gd name="connsiteX7351" fmla="*/ 2449361 w 12192000"/>
            <a:gd name="connsiteY7351" fmla="*/ 2071301 h 6858000"/>
            <a:gd name="connsiteX7352" fmla="*/ 2447319 w 12192000"/>
            <a:gd name="connsiteY7352" fmla="*/ 2071188 h 6858000"/>
            <a:gd name="connsiteX7353" fmla="*/ 2512702 w 12192000"/>
            <a:gd name="connsiteY7353" fmla="*/ 2083749 h 6858000"/>
            <a:gd name="connsiteX7354" fmla="*/ 2497891 w 12192000"/>
            <a:gd name="connsiteY7354" fmla="*/ 2093414 h 6858000"/>
            <a:gd name="connsiteX7355" fmla="*/ 2482451 w 12192000"/>
            <a:gd name="connsiteY7355" fmla="*/ 2083810 h 6858000"/>
            <a:gd name="connsiteX7356" fmla="*/ 2480952 w 12192000"/>
            <a:gd name="connsiteY7356" fmla="*/ 2083862 h 6858000"/>
            <a:gd name="connsiteX7357" fmla="*/ 2465286 w 12192000"/>
            <a:gd name="connsiteY7357" fmla="*/ 2097319 h 6858000"/>
            <a:gd name="connsiteX7358" fmla="*/ 2497891 w 12192000"/>
            <a:gd name="connsiteY7358" fmla="*/ 2143849 h 6858000"/>
            <a:gd name="connsiteX7359" fmla="*/ 2530495 w 12192000"/>
            <a:gd name="connsiteY7359" fmla="*/ 2096558 h 6858000"/>
            <a:gd name="connsiteX7360" fmla="*/ 2530495 w 12192000"/>
            <a:gd name="connsiteY7360" fmla="*/ 2096555 h 6858000"/>
            <a:gd name="connsiteX7361" fmla="*/ 2514743 w 12192000"/>
            <a:gd name="connsiteY7361" fmla="*/ 2083862 h 6858000"/>
            <a:gd name="connsiteX7362" fmla="*/ 2512702 w 12192000"/>
            <a:gd name="connsiteY7362" fmla="*/ 2083749 h 6858000"/>
            <a:gd name="connsiteX7363" fmla="*/ 2581994 w 12192000"/>
            <a:gd name="connsiteY7363" fmla="*/ 2122190 h 6858000"/>
            <a:gd name="connsiteX7364" fmla="*/ 2567181 w 12192000"/>
            <a:gd name="connsiteY7364" fmla="*/ 2131855 h 6858000"/>
            <a:gd name="connsiteX7365" fmla="*/ 2551741 w 12192000"/>
            <a:gd name="connsiteY7365" fmla="*/ 2122251 h 6858000"/>
            <a:gd name="connsiteX7366" fmla="*/ 2550244 w 12192000"/>
            <a:gd name="connsiteY7366" fmla="*/ 2122303 h 6858000"/>
            <a:gd name="connsiteX7367" fmla="*/ 2534577 w 12192000"/>
            <a:gd name="connsiteY7367" fmla="*/ 2135760 h 6858000"/>
            <a:gd name="connsiteX7368" fmla="*/ 2567181 w 12192000"/>
            <a:gd name="connsiteY7368" fmla="*/ 2182290 h 6858000"/>
            <a:gd name="connsiteX7369" fmla="*/ 2599786 w 12192000"/>
            <a:gd name="connsiteY7369" fmla="*/ 2134999 h 6858000"/>
            <a:gd name="connsiteX7370" fmla="*/ 2599786 w 12192000"/>
            <a:gd name="connsiteY7370" fmla="*/ 2134996 h 6858000"/>
            <a:gd name="connsiteX7371" fmla="*/ 2584035 w 12192000"/>
            <a:gd name="connsiteY7371" fmla="*/ 2122303 h 6858000"/>
            <a:gd name="connsiteX7372" fmla="*/ 2581994 w 12192000"/>
            <a:gd name="connsiteY7372" fmla="*/ 2122190 h 6858000"/>
            <a:gd name="connsiteX7373" fmla="*/ 3311198 w 12192000"/>
            <a:gd name="connsiteY7373" fmla="*/ 2402671 h 6858000"/>
            <a:gd name="connsiteX7374" fmla="*/ 3296386 w 12192000"/>
            <a:gd name="connsiteY7374" fmla="*/ 2412336 h 6858000"/>
            <a:gd name="connsiteX7375" fmla="*/ 3280945 w 12192000"/>
            <a:gd name="connsiteY7375" fmla="*/ 2402732 h 6858000"/>
            <a:gd name="connsiteX7376" fmla="*/ 3279448 w 12192000"/>
            <a:gd name="connsiteY7376" fmla="*/ 2402781 h 6858000"/>
            <a:gd name="connsiteX7377" fmla="*/ 3263781 w 12192000"/>
            <a:gd name="connsiteY7377" fmla="*/ 2416241 h 6858000"/>
            <a:gd name="connsiteX7378" fmla="*/ 3296386 w 12192000"/>
            <a:gd name="connsiteY7378" fmla="*/ 2462771 h 6858000"/>
            <a:gd name="connsiteX7379" fmla="*/ 3328990 w 12192000"/>
            <a:gd name="connsiteY7379" fmla="*/ 2415480 h 6858000"/>
            <a:gd name="connsiteX7380" fmla="*/ 3328990 w 12192000"/>
            <a:gd name="connsiteY7380" fmla="*/ 2415477 h 6858000"/>
            <a:gd name="connsiteX7381" fmla="*/ 3313239 w 12192000"/>
            <a:gd name="connsiteY7381" fmla="*/ 2402784 h 6858000"/>
            <a:gd name="connsiteX7382" fmla="*/ 3311198 w 12192000"/>
            <a:gd name="connsiteY7382" fmla="*/ 2402671 h 6858000"/>
            <a:gd name="connsiteX7383" fmla="*/ 3380344 w 12192000"/>
            <a:gd name="connsiteY7383" fmla="*/ 2443844 h 6858000"/>
            <a:gd name="connsiteX7384" fmla="*/ 3365532 w 12192000"/>
            <a:gd name="connsiteY7384" fmla="*/ 2453509 h 6858000"/>
            <a:gd name="connsiteX7385" fmla="*/ 3350091 w 12192000"/>
            <a:gd name="connsiteY7385" fmla="*/ 2443905 h 6858000"/>
            <a:gd name="connsiteX7386" fmla="*/ 3348594 w 12192000"/>
            <a:gd name="connsiteY7386" fmla="*/ 2443957 h 6858000"/>
            <a:gd name="connsiteX7387" fmla="*/ 3332927 w 12192000"/>
            <a:gd name="connsiteY7387" fmla="*/ 2457414 h 6858000"/>
            <a:gd name="connsiteX7388" fmla="*/ 3365532 w 12192000"/>
            <a:gd name="connsiteY7388" fmla="*/ 2503944 h 6858000"/>
            <a:gd name="connsiteX7389" fmla="*/ 3398136 w 12192000"/>
            <a:gd name="connsiteY7389" fmla="*/ 2456653 h 6858000"/>
            <a:gd name="connsiteX7390" fmla="*/ 3398136 w 12192000"/>
            <a:gd name="connsiteY7390" fmla="*/ 2456650 h 6858000"/>
            <a:gd name="connsiteX7391" fmla="*/ 3382385 w 12192000"/>
            <a:gd name="connsiteY7391" fmla="*/ 2443957 h 6858000"/>
            <a:gd name="connsiteX7392" fmla="*/ 3380344 w 12192000"/>
            <a:gd name="connsiteY7392" fmla="*/ 2443844 h 6858000"/>
            <a:gd name="connsiteX7393" fmla="*/ 3491769 w 12192000"/>
            <a:gd name="connsiteY7393" fmla="*/ 2462018 h 6858000"/>
            <a:gd name="connsiteX7394" fmla="*/ 3476956 w 12192000"/>
            <a:gd name="connsiteY7394" fmla="*/ 2471683 h 6858000"/>
            <a:gd name="connsiteX7395" fmla="*/ 3461516 w 12192000"/>
            <a:gd name="connsiteY7395" fmla="*/ 2462079 h 6858000"/>
            <a:gd name="connsiteX7396" fmla="*/ 3460019 w 12192000"/>
            <a:gd name="connsiteY7396" fmla="*/ 2462131 h 6858000"/>
            <a:gd name="connsiteX7397" fmla="*/ 3444352 w 12192000"/>
            <a:gd name="connsiteY7397" fmla="*/ 2475588 h 6858000"/>
            <a:gd name="connsiteX7398" fmla="*/ 3476956 w 12192000"/>
            <a:gd name="connsiteY7398" fmla="*/ 2522118 h 6858000"/>
            <a:gd name="connsiteX7399" fmla="*/ 3509561 w 12192000"/>
            <a:gd name="connsiteY7399" fmla="*/ 2474827 h 6858000"/>
            <a:gd name="connsiteX7400" fmla="*/ 3509561 w 12192000"/>
            <a:gd name="connsiteY7400" fmla="*/ 2474824 h 6858000"/>
            <a:gd name="connsiteX7401" fmla="*/ 3493810 w 12192000"/>
            <a:gd name="connsiteY7401" fmla="*/ 2462131 h 6858000"/>
            <a:gd name="connsiteX7402" fmla="*/ 3491769 w 12192000"/>
            <a:gd name="connsiteY7402" fmla="*/ 2462018 h 6858000"/>
            <a:gd name="connsiteX7403" fmla="*/ 3566585 w 12192000"/>
            <a:gd name="connsiteY7403" fmla="*/ 2490019 h 6858000"/>
            <a:gd name="connsiteX7404" fmla="*/ 3551773 w 12192000"/>
            <a:gd name="connsiteY7404" fmla="*/ 2499684 h 6858000"/>
            <a:gd name="connsiteX7405" fmla="*/ 3536332 w 12192000"/>
            <a:gd name="connsiteY7405" fmla="*/ 2490080 h 6858000"/>
            <a:gd name="connsiteX7406" fmla="*/ 3534835 w 12192000"/>
            <a:gd name="connsiteY7406" fmla="*/ 2490132 h 6858000"/>
            <a:gd name="connsiteX7407" fmla="*/ 3519168 w 12192000"/>
            <a:gd name="connsiteY7407" fmla="*/ 2503590 h 6858000"/>
            <a:gd name="connsiteX7408" fmla="*/ 3551773 w 12192000"/>
            <a:gd name="connsiteY7408" fmla="*/ 2550119 h 6858000"/>
            <a:gd name="connsiteX7409" fmla="*/ 3584377 w 12192000"/>
            <a:gd name="connsiteY7409" fmla="*/ 2502828 h 6858000"/>
            <a:gd name="connsiteX7410" fmla="*/ 3584377 w 12192000"/>
            <a:gd name="connsiteY7410" fmla="*/ 2502825 h 6858000"/>
            <a:gd name="connsiteX7411" fmla="*/ 3568626 w 12192000"/>
            <a:gd name="connsiteY7411" fmla="*/ 2490132 h 6858000"/>
            <a:gd name="connsiteX7412" fmla="*/ 3566585 w 12192000"/>
            <a:gd name="connsiteY7412" fmla="*/ 2490019 h 6858000"/>
            <a:gd name="connsiteX7413" fmla="*/ 3646781 w 12192000"/>
            <a:gd name="connsiteY7413" fmla="*/ 2530030 h 6858000"/>
            <a:gd name="connsiteX7414" fmla="*/ 3631968 w 12192000"/>
            <a:gd name="connsiteY7414" fmla="*/ 2539695 h 6858000"/>
            <a:gd name="connsiteX7415" fmla="*/ 3616528 w 12192000"/>
            <a:gd name="connsiteY7415" fmla="*/ 2530091 h 6858000"/>
            <a:gd name="connsiteX7416" fmla="*/ 3615031 w 12192000"/>
            <a:gd name="connsiteY7416" fmla="*/ 2530143 h 6858000"/>
            <a:gd name="connsiteX7417" fmla="*/ 3599364 w 12192000"/>
            <a:gd name="connsiteY7417" fmla="*/ 2543600 h 6858000"/>
            <a:gd name="connsiteX7418" fmla="*/ 3631968 w 12192000"/>
            <a:gd name="connsiteY7418" fmla="*/ 2590130 h 6858000"/>
            <a:gd name="connsiteX7419" fmla="*/ 3664573 w 12192000"/>
            <a:gd name="connsiteY7419" fmla="*/ 2542839 h 6858000"/>
            <a:gd name="connsiteX7420" fmla="*/ 3664573 w 12192000"/>
            <a:gd name="connsiteY7420" fmla="*/ 2542836 h 6858000"/>
            <a:gd name="connsiteX7421" fmla="*/ 3648822 w 12192000"/>
            <a:gd name="connsiteY7421" fmla="*/ 2530143 h 6858000"/>
            <a:gd name="connsiteX7422" fmla="*/ 3646781 w 12192000"/>
            <a:gd name="connsiteY7422" fmla="*/ 2530030 h 6858000"/>
            <a:gd name="connsiteX7423" fmla="*/ 3818105 w 12192000"/>
            <a:gd name="connsiteY7423" fmla="*/ 2543638 h 6858000"/>
            <a:gd name="connsiteX7424" fmla="*/ 3803293 w 12192000"/>
            <a:gd name="connsiteY7424" fmla="*/ 2553303 h 6858000"/>
            <a:gd name="connsiteX7425" fmla="*/ 3787852 w 12192000"/>
            <a:gd name="connsiteY7425" fmla="*/ 2543699 h 6858000"/>
            <a:gd name="connsiteX7426" fmla="*/ 3786355 w 12192000"/>
            <a:gd name="connsiteY7426" fmla="*/ 2543751 h 6858000"/>
            <a:gd name="connsiteX7427" fmla="*/ 3770688 w 12192000"/>
            <a:gd name="connsiteY7427" fmla="*/ 2557209 h 6858000"/>
            <a:gd name="connsiteX7428" fmla="*/ 3803293 w 12192000"/>
            <a:gd name="connsiteY7428" fmla="*/ 2603738 h 6858000"/>
            <a:gd name="connsiteX7429" fmla="*/ 3835897 w 12192000"/>
            <a:gd name="connsiteY7429" fmla="*/ 2556447 h 6858000"/>
            <a:gd name="connsiteX7430" fmla="*/ 3835897 w 12192000"/>
            <a:gd name="connsiteY7430" fmla="*/ 2556444 h 6858000"/>
            <a:gd name="connsiteX7431" fmla="*/ 3820146 w 12192000"/>
            <a:gd name="connsiteY7431" fmla="*/ 2543751 h 6858000"/>
            <a:gd name="connsiteX7432" fmla="*/ 3818105 w 12192000"/>
            <a:gd name="connsiteY7432" fmla="*/ 2543638 h 6858000"/>
            <a:gd name="connsiteX7433" fmla="*/ 3917085 w 12192000"/>
            <a:gd name="connsiteY7433" fmla="*/ 2560125 h 6858000"/>
            <a:gd name="connsiteX7434" fmla="*/ 3902273 w 12192000"/>
            <a:gd name="connsiteY7434" fmla="*/ 2569790 h 6858000"/>
            <a:gd name="connsiteX7435" fmla="*/ 3886832 w 12192000"/>
            <a:gd name="connsiteY7435" fmla="*/ 2560186 h 6858000"/>
            <a:gd name="connsiteX7436" fmla="*/ 3885335 w 12192000"/>
            <a:gd name="connsiteY7436" fmla="*/ 2560238 h 6858000"/>
            <a:gd name="connsiteX7437" fmla="*/ 3869668 w 12192000"/>
            <a:gd name="connsiteY7437" fmla="*/ 2573695 h 6858000"/>
            <a:gd name="connsiteX7438" fmla="*/ 3902273 w 12192000"/>
            <a:gd name="connsiteY7438" fmla="*/ 2620225 h 6858000"/>
            <a:gd name="connsiteX7439" fmla="*/ 3934877 w 12192000"/>
            <a:gd name="connsiteY7439" fmla="*/ 2572934 h 6858000"/>
            <a:gd name="connsiteX7440" fmla="*/ 3934877 w 12192000"/>
            <a:gd name="connsiteY7440" fmla="*/ 2572931 h 6858000"/>
            <a:gd name="connsiteX7441" fmla="*/ 3919126 w 12192000"/>
            <a:gd name="connsiteY7441" fmla="*/ 2560238 h 6858000"/>
            <a:gd name="connsiteX7442" fmla="*/ 3917085 w 12192000"/>
            <a:gd name="connsiteY7442" fmla="*/ 2560125 h 6858000"/>
            <a:gd name="connsiteX7443" fmla="*/ 4047381 w 12192000"/>
            <a:gd name="connsiteY7443" fmla="*/ 2601008 h 6858000"/>
            <a:gd name="connsiteX7444" fmla="*/ 4032569 w 12192000"/>
            <a:gd name="connsiteY7444" fmla="*/ 2610673 h 6858000"/>
            <a:gd name="connsiteX7445" fmla="*/ 4017128 w 12192000"/>
            <a:gd name="connsiteY7445" fmla="*/ 2601069 h 6858000"/>
            <a:gd name="connsiteX7446" fmla="*/ 4015631 w 12192000"/>
            <a:gd name="connsiteY7446" fmla="*/ 2601121 h 6858000"/>
            <a:gd name="connsiteX7447" fmla="*/ 3999964 w 12192000"/>
            <a:gd name="connsiteY7447" fmla="*/ 2614578 h 6858000"/>
            <a:gd name="connsiteX7448" fmla="*/ 4032569 w 12192000"/>
            <a:gd name="connsiteY7448" fmla="*/ 2661108 h 6858000"/>
            <a:gd name="connsiteX7449" fmla="*/ 4065173 w 12192000"/>
            <a:gd name="connsiteY7449" fmla="*/ 2613817 h 6858000"/>
            <a:gd name="connsiteX7450" fmla="*/ 4065173 w 12192000"/>
            <a:gd name="connsiteY7450" fmla="*/ 2613814 h 6858000"/>
            <a:gd name="connsiteX7451" fmla="*/ 4049422 w 12192000"/>
            <a:gd name="connsiteY7451" fmla="*/ 2601121 h 6858000"/>
            <a:gd name="connsiteX7452" fmla="*/ 4047381 w 12192000"/>
            <a:gd name="connsiteY7452" fmla="*/ 2601008 h 6858000"/>
            <a:gd name="connsiteX7453" fmla="*/ 4117225 w 12192000"/>
            <a:gd name="connsiteY7453" fmla="*/ 2615256 h 6858000"/>
            <a:gd name="connsiteX7454" fmla="*/ 4102413 w 12192000"/>
            <a:gd name="connsiteY7454" fmla="*/ 2624921 h 6858000"/>
            <a:gd name="connsiteX7455" fmla="*/ 4086972 w 12192000"/>
            <a:gd name="connsiteY7455" fmla="*/ 2615317 h 6858000"/>
            <a:gd name="connsiteX7456" fmla="*/ 4085475 w 12192000"/>
            <a:gd name="connsiteY7456" fmla="*/ 2615369 h 6858000"/>
            <a:gd name="connsiteX7457" fmla="*/ 4069808 w 12192000"/>
            <a:gd name="connsiteY7457" fmla="*/ 2628826 h 6858000"/>
            <a:gd name="connsiteX7458" fmla="*/ 4102413 w 12192000"/>
            <a:gd name="connsiteY7458" fmla="*/ 2675356 h 6858000"/>
            <a:gd name="connsiteX7459" fmla="*/ 4135017 w 12192000"/>
            <a:gd name="connsiteY7459" fmla="*/ 2628065 h 6858000"/>
            <a:gd name="connsiteX7460" fmla="*/ 4135017 w 12192000"/>
            <a:gd name="connsiteY7460" fmla="*/ 2628062 h 6858000"/>
            <a:gd name="connsiteX7461" fmla="*/ 4119266 w 12192000"/>
            <a:gd name="connsiteY7461" fmla="*/ 2615369 h 6858000"/>
            <a:gd name="connsiteX7462" fmla="*/ 4117225 w 12192000"/>
            <a:gd name="connsiteY7462" fmla="*/ 2615256 h 6858000"/>
            <a:gd name="connsiteX7463" fmla="*/ 4181573 w 12192000"/>
            <a:gd name="connsiteY7463" fmla="*/ 2640088 h 6858000"/>
            <a:gd name="connsiteX7464" fmla="*/ 4166761 w 12192000"/>
            <a:gd name="connsiteY7464" fmla="*/ 2649750 h 6858000"/>
            <a:gd name="connsiteX7465" fmla="*/ 4151320 w 12192000"/>
            <a:gd name="connsiteY7465" fmla="*/ 2640149 h 6858000"/>
            <a:gd name="connsiteX7466" fmla="*/ 4149823 w 12192000"/>
            <a:gd name="connsiteY7466" fmla="*/ 2640201 h 6858000"/>
            <a:gd name="connsiteX7467" fmla="*/ 4134156 w 12192000"/>
            <a:gd name="connsiteY7467" fmla="*/ 2653658 h 6858000"/>
            <a:gd name="connsiteX7468" fmla="*/ 4166761 w 12192000"/>
            <a:gd name="connsiteY7468" fmla="*/ 2700188 h 6858000"/>
            <a:gd name="connsiteX7469" fmla="*/ 4199365 w 12192000"/>
            <a:gd name="connsiteY7469" fmla="*/ 2652897 h 6858000"/>
            <a:gd name="connsiteX7470" fmla="*/ 4199365 w 12192000"/>
            <a:gd name="connsiteY7470" fmla="*/ 2652894 h 6858000"/>
            <a:gd name="connsiteX7471" fmla="*/ 4183614 w 12192000"/>
            <a:gd name="connsiteY7471" fmla="*/ 2640201 h 6858000"/>
            <a:gd name="connsiteX7472" fmla="*/ 4181573 w 12192000"/>
            <a:gd name="connsiteY7472" fmla="*/ 2640088 h 6858000"/>
            <a:gd name="connsiteX7473" fmla="*/ 5866520 w 12192000"/>
            <a:gd name="connsiteY7473" fmla="*/ 2666112 h 6858000"/>
            <a:gd name="connsiteX7474" fmla="*/ 5851720 w 12192000"/>
            <a:gd name="connsiteY7474" fmla="*/ 2675777 h 6858000"/>
            <a:gd name="connsiteX7475" fmla="*/ 5836280 w 12192000"/>
            <a:gd name="connsiteY7475" fmla="*/ 2666173 h 6858000"/>
            <a:gd name="connsiteX7476" fmla="*/ 5834768 w 12192000"/>
            <a:gd name="connsiteY7476" fmla="*/ 2666225 h 6858000"/>
            <a:gd name="connsiteX7477" fmla="*/ 5819095 w 12192000"/>
            <a:gd name="connsiteY7477" fmla="*/ 2679683 h 6858000"/>
            <a:gd name="connsiteX7478" fmla="*/ 5851720 w 12192000"/>
            <a:gd name="connsiteY7478" fmla="*/ 2726212 h 6858000"/>
            <a:gd name="connsiteX7479" fmla="*/ 5884316 w 12192000"/>
            <a:gd name="connsiteY7479" fmla="*/ 2678918 h 6858000"/>
            <a:gd name="connsiteX7480" fmla="*/ 5868556 w 12192000"/>
            <a:gd name="connsiteY7480" fmla="*/ 2666225 h 6858000"/>
            <a:gd name="connsiteX7481" fmla="*/ 5866520 w 12192000"/>
            <a:gd name="connsiteY7481" fmla="*/ 2666112 h 6858000"/>
            <a:gd name="connsiteX7482" fmla="*/ 5933690 w 12192000"/>
            <a:gd name="connsiteY7482" fmla="*/ 2711909 h 6858000"/>
            <a:gd name="connsiteX7483" fmla="*/ 5918889 w 12192000"/>
            <a:gd name="connsiteY7483" fmla="*/ 2721574 h 6858000"/>
            <a:gd name="connsiteX7484" fmla="*/ 5903449 w 12192000"/>
            <a:gd name="connsiteY7484" fmla="*/ 2711970 h 6858000"/>
            <a:gd name="connsiteX7485" fmla="*/ 5901937 w 12192000"/>
            <a:gd name="connsiteY7485" fmla="*/ 2712022 h 6858000"/>
            <a:gd name="connsiteX7486" fmla="*/ 5886264 w 12192000"/>
            <a:gd name="connsiteY7486" fmla="*/ 2725480 h 6858000"/>
            <a:gd name="connsiteX7487" fmla="*/ 5918889 w 12192000"/>
            <a:gd name="connsiteY7487" fmla="*/ 2772009 h 6858000"/>
            <a:gd name="connsiteX7488" fmla="*/ 5951485 w 12192000"/>
            <a:gd name="connsiteY7488" fmla="*/ 2724718 h 6858000"/>
            <a:gd name="connsiteX7489" fmla="*/ 5951485 w 12192000"/>
            <a:gd name="connsiteY7489" fmla="*/ 2724715 h 6858000"/>
            <a:gd name="connsiteX7490" fmla="*/ 5935725 w 12192000"/>
            <a:gd name="connsiteY7490" fmla="*/ 2712022 h 6858000"/>
            <a:gd name="connsiteX7491" fmla="*/ 5933690 w 12192000"/>
            <a:gd name="connsiteY7491" fmla="*/ 2711909 h 6858000"/>
            <a:gd name="connsiteX7492" fmla="*/ 5997660 w 12192000"/>
            <a:gd name="connsiteY7492" fmla="*/ 2745668 h 6858000"/>
            <a:gd name="connsiteX7493" fmla="*/ 5982859 w 12192000"/>
            <a:gd name="connsiteY7493" fmla="*/ 2755333 h 6858000"/>
            <a:gd name="connsiteX7494" fmla="*/ 5967419 w 12192000"/>
            <a:gd name="connsiteY7494" fmla="*/ 2745729 h 6858000"/>
            <a:gd name="connsiteX7495" fmla="*/ 5965907 w 12192000"/>
            <a:gd name="connsiteY7495" fmla="*/ 2745781 h 6858000"/>
            <a:gd name="connsiteX7496" fmla="*/ 5950234 w 12192000"/>
            <a:gd name="connsiteY7496" fmla="*/ 2759238 h 6858000"/>
            <a:gd name="connsiteX7497" fmla="*/ 5982859 w 12192000"/>
            <a:gd name="connsiteY7497" fmla="*/ 2805768 h 6858000"/>
            <a:gd name="connsiteX7498" fmla="*/ 6015455 w 12192000"/>
            <a:gd name="connsiteY7498" fmla="*/ 2758474 h 6858000"/>
            <a:gd name="connsiteX7499" fmla="*/ 5999695 w 12192000"/>
            <a:gd name="connsiteY7499" fmla="*/ 2745781 h 6858000"/>
            <a:gd name="connsiteX7500" fmla="*/ 5997660 w 12192000"/>
            <a:gd name="connsiteY7500" fmla="*/ 2745668 h 6858000"/>
            <a:gd name="connsiteX7501" fmla="*/ 6126763 w 12192000"/>
            <a:gd name="connsiteY7501" fmla="*/ 2780735 h 6858000"/>
            <a:gd name="connsiteX7502" fmla="*/ 6111963 w 12192000"/>
            <a:gd name="connsiteY7502" fmla="*/ 2790400 h 6858000"/>
            <a:gd name="connsiteX7503" fmla="*/ 6096523 w 12192000"/>
            <a:gd name="connsiteY7503" fmla="*/ 2780796 h 6858000"/>
            <a:gd name="connsiteX7504" fmla="*/ 6095011 w 12192000"/>
            <a:gd name="connsiteY7504" fmla="*/ 2780848 h 6858000"/>
            <a:gd name="connsiteX7505" fmla="*/ 6079338 w 12192000"/>
            <a:gd name="connsiteY7505" fmla="*/ 2794305 h 6858000"/>
            <a:gd name="connsiteX7506" fmla="*/ 6111963 w 12192000"/>
            <a:gd name="connsiteY7506" fmla="*/ 2840835 h 6858000"/>
            <a:gd name="connsiteX7507" fmla="*/ 6144559 w 12192000"/>
            <a:gd name="connsiteY7507" fmla="*/ 2793541 h 6858000"/>
            <a:gd name="connsiteX7508" fmla="*/ 6128799 w 12192000"/>
            <a:gd name="connsiteY7508" fmla="*/ 2780848 h 6858000"/>
            <a:gd name="connsiteX7509" fmla="*/ 6126763 w 12192000"/>
            <a:gd name="connsiteY7509" fmla="*/ 2780735 h 6858000"/>
            <a:gd name="connsiteX7510" fmla="*/ 6253250 w 12192000"/>
            <a:gd name="connsiteY7510" fmla="*/ 2830778 h 6858000"/>
            <a:gd name="connsiteX7511" fmla="*/ 6238450 w 12192000"/>
            <a:gd name="connsiteY7511" fmla="*/ 2840443 h 6858000"/>
            <a:gd name="connsiteX7512" fmla="*/ 6223010 w 12192000"/>
            <a:gd name="connsiteY7512" fmla="*/ 2830839 h 6858000"/>
            <a:gd name="connsiteX7513" fmla="*/ 6221498 w 12192000"/>
            <a:gd name="connsiteY7513" fmla="*/ 2830891 h 6858000"/>
            <a:gd name="connsiteX7514" fmla="*/ 6205825 w 12192000"/>
            <a:gd name="connsiteY7514" fmla="*/ 2844349 h 6858000"/>
            <a:gd name="connsiteX7515" fmla="*/ 6238450 w 12192000"/>
            <a:gd name="connsiteY7515" fmla="*/ 2890878 h 6858000"/>
            <a:gd name="connsiteX7516" fmla="*/ 6271046 w 12192000"/>
            <a:gd name="connsiteY7516" fmla="*/ 2843584 h 6858000"/>
            <a:gd name="connsiteX7517" fmla="*/ 6255286 w 12192000"/>
            <a:gd name="connsiteY7517" fmla="*/ 2830891 h 6858000"/>
            <a:gd name="connsiteX7518" fmla="*/ 6253250 w 12192000"/>
            <a:gd name="connsiteY7518" fmla="*/ 2830778 h 6858000"/>
            <a:gd name="connsiteX7519" fmla="*/ 6339611 w 12192000"/>
            <a:gd name="connsiteY7519" fmla="*/ 2831185 h 6858000"/>
            <a:gd name="connsiteX7520" fmla="*/ 6324810 w 12192000"/>
            <a:gd name="connsiteY7520" fmla="*/ 2840847 h 6858000"/>
            <a:gd name="connsiteX7521" fmla="*/ 6309370 w 12192000"/>
            <a:gd name="connsiteY7521" fmla="*/ 2831246 h 6858000"/>
            <a:gd name="connsiteX7522" fmla="*/ 6307858 w 12192000"/>
            <a:gd name="connsiteY7522" fmla="*/ 2831298 h 6858000"/>
            <a:gd name="connsiteX7523" fmla="*/ 6292185 w 12192000"/>
            <a:gd name="connsiteY7523" fmla="*/ 2844755 h 6858000"/>
            <a:gd name="connsiteX7524" fmla="*/ 6324810 w 12192000"/>
            <a:gd name="connsiteY7524" fmla="*/ 2891285 h 6858000"/>
            <a:gd name="connsiteX7525" fmla="*/ 6357406 w 12192000"/>
            <a:gd name="connsiteY7525" fmla="*/ 2843994 h 6858000"/>
            <a:gd name="connsiteX7526" fmla="*/ 6357406 w 12192000"/>
            <a:gd name="connsiteY7526" fmla="*/ 2843991 h 6858000"/>
            <a:gd name="connsiteX7527" fmla="*/ 6341646 w 12192000"/>
            <a:gd name="connsiteY7527" fmla="*/ 2831298 h 6858000"/>
            <a:gd name="connsiteX7528" fmla="*/ 6339611 w 12192000"/>
            <a:gd name="connsiteY7528" fmla="*/ 2831185 h 6858000"/>
            <a:gd name="connsiteX7529" fmla="*/ 6408233 w 12192000"/>
            <a:gd name="connsiteY7529" fmla="*/ 2857907 h 6858000"/>
            <a:gd name="connsiteX7530" fmla="*/ 6393432 w 12192000"/>
            <a:gd name="connsiteY7530" fmla="*/ 2867572 h 6858000"/>
            <a:gd name="connsiteX7531" fmla="*/ 6377992 w 12192000"/>
            <a:gd name="connsiteY7531" fmla="*/ 2857968 h 6858000"/>
            <a:gd name="connsiteX7532" fmla="*/ 6376480 w 12192000"/>
            <a:gd name="connsiteY7532" fmla="*/ 2858020 h 6858000"/>
            <a:gd name="connsiteX7533" fmla="*/ 6360807 w 12192000"/>
            <a:gd name="connsiteY7533" fmla="*/ 2871477 h 6858000"/>
            <a:gd name="connsiteX7534" fmla="*/ 6393432 w 12192000"/>
            <a:gd name="connsiteY7534" fmla="*/ 2918007 h 6858000"/>
            <a:gd name="connsiteX7535" fmla="*/ 6426028 w 12192000"/>
            <a:gd name="connsiteY7535" fmla="*/ 2870716 h 6858000"/>
            <a:gd name="connsiteX7536" fmla="*/ 6426028 w 12192000"/>
            <a:gd name="connsiteY7536" fmla="*/ 2870713 h 6858000"/>
            <a:gd name="connsiteX7537" fmla="*/ 6410268 w 12192000"/>
            <a:gd name="connsiteY7537" fmla="*/ 2858020 h 6858000"/>
            <a:gd name="connsiteX7538" fmla="*/ 6408233 w 12192000"/>
            <a:gd name="connsiteY7538" fmla="*/ 2857907 h 6858000"/>
            <a:gd name="connsiteX7539" fmla="*/ 6531813 w 12192000"/>
            <a:gd name="connsiteY7539" fmla="*/ 2891666 h 6858000"/>
            <a:gd name="connsiteX7540" fmla="*/ 6517012 w 12192000"/>
            <a:gd name="connsiteY7540" fmla="*/ 2901331 h 6858000"/>
            <a:gd name="connsiteX7541" fmla="*/ 6501572 w 12192000"/>
            <a:gd name="connsiteY7541" fmla="*/ 2891727 h 6858000"/>
            <a:gd name="connsiteX7542" fmla="*/ 6500060 w 12192000"/>
            <a:gd name="connsiteY7542" fmla="*/ 2891779 h 6858000"/>
            <a:gd name="connsiteX7543" fmla="*/ 6484387 w 12192000"/>
            <a:gd name="connsiteY7543" fmla="*/ 2905236 h 6858000"/>
            <a:gd name="connsiteX7544" fmla="*/ 6517012 w 12192000"/>
            <a:gd name="connsiteY7544" fmla="*/ 2951766 h 6858000"/>
            <a:gd name="connsiteX7545" fmla="*/ 6549608 w 12192000"/>
            <a:gd name="connsiteY7545" fmla="*/ 2904475 h 6858000"/>
            <a:gd name="connsiteX7546" fmla="*/ 6549608 w 12192000"/>
            <a:gd name="connsiteY7546" fmla="*/ 2904472 h 6858000"/>
            <a:gd name="connsiteX7547" fmla="*/ 6533848 w 12192000"/>
            <a:gd name="connsiteY7547" fmla="*/ 2891779 h 6858000"/>
            <a:gd name="connsiteX7548" fmla="*/ 6531813 w 12192000"/>
            <a:gd name="connsiteY7548" fmla="*/ 2891666 h 6858000"/>
            <a:gd name="connsiteX7549" fmla="*/ 6614683 w 12192000"/>
            <a:gd name="connsiteY7549" fmla="*/ 2908502 h 6858000"/>
            <a:gd name="connsiteX7550" fmla="*/ 6599882 w 12192000"/>
            <a:gd name="connsiteY7550" fmla="*/ 2918167 h 6858000"/>
            <a:gd name="connsiteX7551" fmla="*/ 6584442 w 12192000"/>
            <a:gd name="connsiteY7551" fmla="*/ 2908563 h 6858000"/>
            <a:gd name="connsiteX7552" fmla="*/ 6582930 w 12192000"/>
            <a:gd name="connsiteY7552" fmla="*/ 2908615 h 6858000"/>
            <a:gd name="connsiteX7553" fmla="*/ 6567257 w 12192000"/>
            <a:gd name="connsiteY7553" fmla="*/ 2922072 h 6858000"/>
            <a:gd name="connsiteX7554" fmla="*/ 6599882 w 12192000"/>
            <a:gd name="connsiteY7554" fmla="*/ 2968602 h 6858000"/>
            <a:gd name="connsiteX7555" fmla="*/ 6632478 w 12192000"/>
            <a:gd name="connsiteY7555" fmla="*/ 2921308 h 6858000"/>
            <a:gd name="connsiteX7556" fmla="*/ 6616718 w 12192000"/>
            <a:gd name="connsiteY7556" fmla="*/ 2908615 h 6858000"/>
            <a:gd name="connsiteX7557" fmla="*/ 6614683 w 12192000"/>
            <a:gd name="connsiteY7557" fmla="*/ 2908502 h 6858000"/>
            <a:gd name="connsiteX7558" fmla="*/ 6764432 w 12192000"/>
            <a:gd name="connsiteY7558" fmla="*/ 2919929 h 6858000"/>
            <a:gd name="connsiteX7559" fmla="*/ 6749631 w 12192000"/>
            <a:gd name="connsiteY7559" fmla="*/ 2929594 h 6858000"/>
            <a:gd name="connsiteX7560" fmla="*/ 6734191 w 12192000"/>
            <a:gd name="connsiteY7560" fmla="*/ 2919990 h 6858000"/>
            <a:gd name="connsiteX7561" fmla="*/ 6732679 w 12192000"/>
            <a:gd name="connsiteY7561" fmla="*/ 2920042 h 6858000"/>
            <a:gd name="connsiteX7562" fmla="*/ 6717006 w 12192000"/>
            <a:gd name="connsiteY7562" fmla="*/ 2933499 h 6858000"/>
            <a:gd name="connsiteX7563" fmla="*/ 6749631 w 12192000"/>
            <a:gd name="connsiteY7563" fmla="*/ 2980029 h 6858000"/>
            <a:gd name="connsiteX7564" fmla="*/ 6782227 w 12192000"/>
            <a:gd name="connsiteY7564" fmla="*/ 2932738 h 6858000"/>
            <a:gd name="connsiteX7565" fmla="*/ 6782227 w 12192000"/>
            <a:gd name="connsiteY7565" fmla="*/ 2932735 h 6858000"/>
            <a:gd name="connsiteX7566" fmla="*/ 6766467 w 12192000"/>
            <a:gd name="connsiteY7566" fmla="*/ 2920042 h 6858000"/>
            <a:gd name="connsiteX7567" fmla="*/ 6764432 w 12192000"/>
            <a:gd name="connsiteY7567" fmla="*/ 2919929 h 6858000"/>
            <a:gd name="connsiteX7568" fmla="*/ 6815608 w 12192000"/>
            <a:gd name="connsiteY7568" fmla="*/ 2976805 h 6858000"/>
            <a:gd name="connsiteX7569" fmla="*/ 6800808 w 12192000"/>
            <a:gd name="connsiteY7569" fmla="*/ 2986470 h 6858000"/>
            <a:gd name="connsiteX7570" fmla="*/ 6785368 w 12192000"/>
            <a:gd name="connsiteY7570" fmla="*/ 2976866 h 6858000"/>
            <a:gd name="connsiteX7571" fmla="*/ 6783856 w 12192000"/>
            <a:gd name="connsiteY7571" fmla="*/ 2976918 h 6858000"/>
            <a:gd name="connsiteX7572" fmla="*/ 6768183 w 12192000"/>
            <a:gd name="connsiteY7572" fmla="*/ 2990376 h 6858000"/>
            <a:gd name="connsiteX7573" fmla="*/ 6800808 w 12192000"/>
            <a:gd name="connsiteY7573" fmla="*/ 3036905 h 6858000"/>
            <a:gd name="connsiteX7574" fmla="*/ 6833404 w 12192000"/>
            <a:gd name="connsiteY7574" fmla="*/ 2989614 h 6858000"/>
            <a:gd name="connsiteX7575" fmla="*/ 6833404 w 12192000"/>
            <a:gd name="connsiteY7575" fmla="*/ 2989611 h 6858000"/>
            <a:gd name="connsiteX7576" fmla="*/ 6817644 w 12192000"/>
            <a:gd name="connsiteY7576" fmla="*/ 2976918 h 6858000"/>
            <a:gd name="connsiteX7577" fmla="*/ 6815608 w 12192000"/>
            <a:gd name="connsiteY7577" fmla="*/ 2976805 h 6858000"/>
            <a:gd name="connsiteX7578" fmla="*/ 6888884 w 12192000"/>
            <a:gd name="connsiteY7578" fmla="*/ 3034233 h 6858000"/>
            <a:gd name="connsiteX7579" fmla="*/ 6874083 w 12192000"/>
            <a:gd name="connsiteY7579" fmla="*/ 3043898 h 6858000"/>
            <a:gd name="connsiteX7580" fmla="*/ 6858643 w 12192000"/>
            <a:gd name="connsiteY7580" fmla="*/ 3034294 h 6858000"/>
            <a:gd name="connsiteX7581" fmla="*/ 6857131 w 12192000"/>
            <a:gd name="connsiteY7581" fmla="*/ 3034346 h 6858000"/>
            <a:gd name="connsiteX7582" fmla="*/ 6841458 w 12192000"/>
            <a:gd name="connsiteY7582" fmla="*/ 3047804 h 6858000"/>
            <a:gd name="connsiteX7583" fmla="*/ 6874083 w 12192000"/>
            <a:gd name="connsiteY7583" fmla="*/ 3094333 h 6858000"/>
            <a:gd name="connsiteX7584" fmla="*/ 6906679 w 12192000"/>
            <a:gd name="connsiteY7584" fmla="*/ 3047042 h 6858000"/>
            <a:gd name="connsiteX7585" fmla="*/ 6906679 w 12192000"/>
            <a:gd name="connsiteY7585" fmla="*/ 3047039 h 6858000"/>
            <a:gd name="connsiteX7586" fmla="*/ 6890919 w 12192000"/>
            <a:gd name="connsiteY7586" fmla="*/ 3034346 h 6858000"/>
            <a:gd name="connsiteX7587" fmla="*/ 6888884 w 12192000"/>
            <a:gd name="connsiteY7587" fmla="*/ 3034233 h 6858000"/>
            <a:gd name="connsiteX7588" fmla="*/ 6460573 w 12192000"/>
            <a:gd name="connsiteY7588" fmla="*/ 2897510 h 6858000"/>
            <a:gd name="connsiteX7589" fmla="*/ 6445772 w 12192000"/>
            <a:gd name="connsiteY7589" fmla="*/ 2907172 h 6858000"/>
            <a:gd name="connsiteX7590" fmla="*/ 6430332 w 12192000"/>
            <a:gd name="connsiteY7590" fmla="*/ 2897571 h 6858000"/>
            <a:gd name="connsiteX7591" fmla="*/ 6428820 w 12192000"/>
            <a:gd name="connsiteY7591" fmla="*/ 2897623 h 6858000"/>
            <a:gd name="connsiteX7592" fmla="*/ 6413147 w 12192000"/>
            <a:gd name="connsiteY7592" fmla="*/ 2911080 h 6858000"/>
            <a:gd name="connsiteX7593" fmla="*/ 6445772 w 12192000"/>
            <a:gd name="connsiteY7593" fmla="*/ 2957610 h 6858000"/>
            <a:gd name="connsiteX7594" fmla="*/ 6478368 w 12192000"/>
            <a:gd name="connsiteY7594" fmla="*/ 2910319 h 6858000"/>
            <a:gd name="connsiteX7595" fmla="*/ 6478368 w 12192000"/>
            <a:gd name="connsiteY7595" fmla="*/ 2910316 h 6858000"/>
            <a:gd name="connsiteX7596" fmla="*/ 6462608 w 12192000"/>
            <a:gd name="connsiteY7596" fmla="*/ 2897623 h 6858000"/>
            <a:gd name="connsiteX7597" fmla="*/ 6460573 w 12192000"/>
            <a:gd name="connsiteY7597" fmla="*/ 2897510 h 6858000"/>
            <a:gd name="connsiteX7598" fmla="*/ 6301228 w 12192000"/>
            <a:gd name="connsiteY7598" fmla="*/ 2888991 h 6858000"/>
            <a:gd name="connsiteX7599" fmla="*/ 6286428 w 12192000"/>
            <a:gd name="connsiteY7599" fmla="*/ 2898653 h 6858000"/>
            <a:gd name="connsiteX7600" fmla="*/ 6270988 w 12192000"/>
            <a:gd name="connsiteY7600" fmla="*/ 2889052 h 6858000"/>
            <a:gd name="connsiteX7601" fmla="*/ 6269476 w 12192000"/>
            <a:gd name="connsiteY7601" fmla="*/ 2889104 h 6858000"/>
            <a:gd name="connsiteX7602" fmla="*/ 6253803 w 12192000"/>
            <a:gd name="connsiteY7602" fmla="*/ 2902561 h 6858000"/>
            <a:gd name="connsiteX7603" fmla="*/ 6286428 w 12192000"/>
            <a:gd name="connsiteY7603" fmla="*/ 2949091 h 6858000"/>
            <a:gd name="connsiteX7604" fmla="*/ 6319024 w 12192000"/>
            <a:gd name="connsiteY7604" fmla="*/ 2901800 h 6858000"/>
            <a:gd name="connsiteX7605" fmla="*/ 6319024 w 12192000"/>
            <a:gd name="connsiteY7605" fmla="*/ 2901797 h 6858000"/>
            <a:gd name="connsiteX7606" fmla="*/ 6303264 w 12192000"/>
            <a:gd name="connsiteY7606" fmla="*/ 2889104 h 6858000"/>
            <a:gd name="connsiteX7607" fmla="*/ 6301228 w 12192000"/>
            <a:gd name="connsiteY7607" fmla="*/ 2888991 h 6858000"/>
            <a:gd name="connsiteX7608" fmla="*/ 6366652 w 12192000"/>
            <a:gd name="connsiteY7608" fmla="*/ 2920947 h 6858000"/>
            <a:gd name="connsiteX7609" fmla="*/ 6351852 w 12192000"/>
            <a:gd name="connsiteY7609" fmla="*/ 2930612 h 6858000"/>
            <a:gd name="connsiteX7610" fmla="*/ 6336412 w 12192000"/>
            <a:gd name="connsiteY7610" fmla="*/ 2921008 h 6858000"/>
            <a:gd name="connsiteX7611" fmla="*/ 6334900 w 12192000"/>
            <a:gd name="connsiteY7611" fmla="*/ 2921060 h 6858000"/>
            <a:gd name="connsiteX7612" fmla="*/ 6319227 w 12192000"/>
            <a:gd name="connsiteY7612" fmla="*/ 2934517 h 6858000"/>
            <a:gd name="connsiteX7613" fmla="*/ 6351852 w 12192000"/>
            <a:gd name="connsiteY7613" fmla="*/ 2981047 h 6858000"/>
            <a:gd name="connsiteX7614" fmla="*/ 6384448 w 12192000"/>
            <a:gd name="connsiteY7614" fmla="*/ 2933756 h 6858000"/>
            <a:gd name="connsiteX7615" fmla="*/ 6384448 w 12192000"/>
            <a:gd name="connsiteY7615" fmla="*/ 2933753 h 6858000"/>
            <a:gd name="connsiteX7616" fmla="*/ 6368688 w 12192000"/>
            <a:gd name="connsiteY7616" fmla="*/ 2921060 h 6858000"/>
            <a:gd name="connsiteX7617" fmla="*/ 6366652 w 12192000"/>
            <a:gd name="connsiteY7617" fmla="*/ 2920947 h 6858000"/>
            <a:gd name="connsiteX7618" fmla="*/ 6421318 w 12192000"/>
            <a:gd name="connsiteY7618" fmla="*/ 2960812 h 6858000"/>
            <a:gd name="connsiteX7619" fmla="*/ 6406517 w 12192000"/>
            <a:gd name="connsiteY7619" fmla="*/ 2970477 h 6858000"/>
            <a:gd name="connsiteX7620" fmla="*/ 6391077 w 12192000"/>
            <a:gd name="connsiteY7620" fmla="*/ 2960873 h 6858000"/>
            <a:gd name="connsiteX7621" fmla="*/ 6389565 w 12192000"/>
            <a:gd name="connsiteY7621" fmla="*/ 2960925 h 6858000"/>
            <a:gd name="connsiteX7622" fmla="*/ 6373892 w 12192000"/>
            <a:gd name="connsiteY7622" fmla="*/ 2974383 h 6858000"/>
            <a:gd name="connsiteX7623" fmla="*/ 6406517 w 12192000"/>
            <a:gd name="connsiteY7623" fmla="*/ 3020912 h 6858000"/>
            <a:gd name="connsiteX7624" fmla="*/ 6439113 w 12192000"/>
            <a:gd name="connsiteY7624" fmla="*/ 2973621 h 6858000"/>
            <a:gd name="connsiteX7625" fmla="*/ 6439113 w 12192000"/>
            <a:gd name="connsiteY7625" fmla="*/ 2973618 h 6858000"/>
            <a:gd name="connsiteX7626" fmla="*/ 6423353 w 12192000"/>
            <a:gd name="connsiteY7626" fmla="*/ 2960925 h 6858000"/>
            <a:gd name="connsiteX7627" fmla="*/ 6421318 w 12192000"/>
            <a:gd name="connsiteY7627" fmla="*/ 2960812 h 6858000"/>
            <a:gd name="connsiteX7628" fmla="*/ 6497500 w 12192000"/>
            <a:gd name="connsiteY7628" fmla="*/ 2963022 h 6858000"/>
            <a:gd name="connsiteX7629" fmla="*/ 6482700 w 12192000"/>
            <a:gd name="connsiteY7629" fmla="*/ 2972687 h 6858000"/>
            <a:gd name="connsiteX7630" fmla="*/ 6467260 w 12192000"/>
            <a:gd name="connsiteY7630" fmla="*/ 2963083 h 6858000"/>
            <a:gd name="connsiteX7631" fmla="*/ 6465748 w 12192000"/>
            <a:gd name="connsiteY7631" fmla="*/ 2963135 h 6858000"/>
            <a:gd name="connsiteX7632" fmla="*/ 6450075 w 12192000"/>
            <a:gd name="connsiteY7632" fmla="*/ 2976592 h 6858000"/>
            <a:gd name="connsiteX7633" fmla="*/ 6482700 w 12192000"/>
            <a:gd name="connsiteY7633" fmla="*/ 3023122 h 6858000"/>
            <a:gd name="connsiteX7634" fmla="*/ 6515296 w 12192000"/>
            <a:gd name="connsiteY7634" fmla="*/ 2975828 h 6858000"/>
            <a:gd name="connsiteX7635" fmla="*/ 6499536 w 12192000"/>
            <a:gd name="connsiteY7635" fmla="*/ 2963135 h 6858000"/>
            <a:gd name="connsiteX7636" fmla="*/ 6497500 w 12192000"/>
            <a:gd name="connsiteY7636" fmla="*/ 2963022 h 6858000"/>
            <a:gd name="connsiteX7637" fmla="*/ 6569032 w 12192000"/>
            <a:gd name="connsiteY7637" fmla="*/ 2966918 h 6858000"/>
            <a:gd name="connsiteX7638" fmla="*/ 6554231 w 12192000"/>
            <a:gd name="connsiteY7638" fmla="*/ 2976583 h 6858000"/>
            <a:gd name="connsiteX7639" fmla="*/ 6538791 w 12192000"/>
            <a:gd name="connsiteY7639" fmla="*/ 2966979 h 6858000"/>
            <a:gd name="connsiteX7640" fmla="*/ 6537279 w 12192000"/>
            <a:gd name="connsiteY7640" fmla="*/ 2967031 h 6858000"/>
            <a:gd name="connsiteX7641" fmla="*/ 6521606 w 12192000"/>
            <a:gd name="connsiteY7641" fmla="*/ 2980488 h 6858000"/>
            <a:gd name="connsiteX7642" fmla="*/ 6554231 w 12192000"/>
            <a:gd name="connsiteY7642" fmla="*/ 3027018 h 6858000"/>
            <a:gd name="connsiteX7643" fmla="*/ 6586827 w 12192000"/>
            <a:gd name="connsiteY7643" fmla="*/ 2979724 h 6858000"/>
            <a:gd name="connsiteX7644" fmla="*/ 6571067 w 12192000"/>
            <a:gd name="connsiteY7644" fmla="*/ 2967031 h 6858000"/>
            <a:gd name="connsiteX7645" fmla="*/ 6569032 w 12192000"/>
            <a:gd name="connsiteY7645" fmla="*/ 2966918 h 6858000"/>
            <a:gd name="connsiteX7646" fmla="*/ 6644924 w 12192000"/>
            <a:gd name="connsiteY7646" fmla="*/ 2984568 h 6858000"/>
            <a:gd name="connsiteX7647" fmla="*/ 6630123 w 12192000"/>
            <a:gd name="connsiteY7647" fmla="*/ 2994233 h 6858000"/>
            <a:gd name="connsiteX7648" fmla="*/ 6614683 w 12192000"/>
            <a:gd name="connsiteY7648" fmla="*/ 2984629 h 6858000"/>
            <a:gd name="connsiteX7649" fmla="*/ 6613171 w 12192000"/>
            <a:gd name="connsiteY7649" fmla="*/ 2984681 h 6858000"/>
            <a:gd name="connsiteX7650" fmla="*/ 6597498 w 12192000"/>
            <a:gd name="connsiteY7650" fmla="*/ 2998138 h 6858000"/>
            <a:gd name="connsiteX7651" fmla="*/ 6630123 w 12192000"/>
            <a:gd name="connsiteY7651" fmla="*/ 3044668 h 6858000"/>
            <a:gd name="connsiteX7652" fmla="*/ 6662719 w 12192000"/>
            <a:gd name="connsiteY7652" fmla="*/ 2997374 h 6858000"/>
            <a:gd name="connsiteX7653" fmla="*/ 6646959 w 12192000"/>
            <a:gd name="connsiteY7653" fmla="*/ 2984681 h 6858000"/>
            <a:gd name="connsiteX7654" fmla="*/ 6644924 w 12192000"/>
            <a:gd name="connsiteY7654" fmla="*/ 2984568 h 6858000"/>
            <a:gd name="connsiteX7655" fmla="*/ 6180556 w 12192000"/>
            <a:gd name="connsiteY7655" fmla="*/ 2833744 h 6858000"/>
            <a:gd name="connsiteX7656" fmla="*/ 6165756 w 12192000"/>
            <a:gd name="connsiteY7656" fmla="*/ 2843409 h 6858000"/>
            <a:gd name="connsiteX7657" fmla="*/ 6150316 w 12192000"/>
            <a:gd name="connsiteY7657" fmla="*/ 2833805 h 6858000"/>
            <a:gd name="connsiteX7658" fmla="*/ 6148804 w 12192000"/>
            <a:gd name="connsiteY7658" fmla="*/ 2833857 h 6858000"/>
            <a:gd name="connsiteX7659" fmla="*/ 6133131 w 12192000"/>
            <a:gd name="connsiteY7659" fmla="*/ 2847314 h 6858000"/>
            <a:gd name="connsiteX7660" fmla="*/ 6165756 w 12192000"/>
            <a:gd name="connsiteY7660" fmla="*/ 2893844 h 6858000"/>
            <a:gd name="connsiteX7661" fmla="*/ 6198352 w 12192000"/>
            <a:gd name="connsiteY7661" fmla="*/ 2846553 h 6858000"/>
            <a:gd name="connsiteX7662" fmla="*/ 6198352 w 12192000"/>
            <a:gd name="connsiteY7662" fmla="*/ 2846550 h 6858000"/>
            <a:gd name="connsiteX7663" fmla="*/ 6182592 w 12192000"/>
            <a:gd name="connsiteY7663" fmla="*/ 2833857 h 6858000"/>
            <a:gd name="connsiteX7664" fmla="*/ 6180556 w 12192000"/>
            <a:gd name="connsiteY7664" fmla="*/ 2833744 h 6858000"/>
            <a:gd name="connsiteX7665" fmla="*/ 6051453 w 12192000"/>
            <a:gd name="connsiteY7665" fmla="*/ 2801002 h 6858000"/>
            <a:gd name="connsiteX7666" fmla="*/ 6036652 w 12192000"/>
            <a:gd name="connsiteY7666" fmla="*/ 2810667 h 6858000"/>
            <a:gd name="connsiteX7667" fmla="*/ 6021212 w 12192000"/>
            <a:gd name="connsiteY7667" fmla="*/ 2801063 h 6858000"/>
            <a:gd name="connsiteX7668" fmla="*/ 6019700 w 12192000"/>
            <a:gd name="connsiteY7668" fmla="*/ 2801115 h 6858000"/>
            <a:gd name="connsiteX7669" fmla="*/ 6004027 w 12192000"/>
            <a:gd name="connsiteY7669" fmla="*/ 2814572 h 6858000"/>
            <a:gd name="connsiteX7670" fmla="*/ 6036652 w 12192000"/>
            <a:gd name="connsiteY7670" fmla="*/ 2861102 h 6858000"/>
            <a:gd name="connsiteX7671" fmla="*/ 6069248 w 12192000"/>
            <a:gd name="connsiteY7671" fmla="*/ 2813811 h 6858000"/>
            <a:gd name="connsiteX7672" fmla="*/ 6069248 w 12192000"/>
            <a:gd name="connsiteY7672" fmla="*/ 2813808 h 6858000"/>
            <a:gd name="connsiteX7673" fmla="*/ 6053488 w 12192000"/>
            <a:gd name="connsiteY7673" fmla="*/ 2801115 h 6858000"/>
            <a:gd name="connsiteX7674" fmla="*/ 6051453 w 12192000"/>
            <a:gd name="connsiteY7674" fmla="*/ 2801002 h 6858000"/>
            <a:gd name="connsiteX7675" fmla="*/ 6104664 w 12192000"/>
            <a:gd name="connsiteY7675" fmla="*/ 2859361 h 6858000"/>
            <a:gd name="connsiteX7676" fmla="*/ 6089864 w 12192000"/>
            <a:gd name="connsiteY7676" fmla="*/ 2869026 h 6858000"/>
            <a:gd name="connsiteX7677" fmla="*/ 6074424 w 12192000"/>
            <a:gd name="connsiteY7677" fmla="*/ 2859422 h 6858000"/>
            <a:gd name="connsiteX7678" fmla="*/ 6072912 w 12192000"/>
            <a:gd name="connsiteY7678" fmla="*/ 2859474 h 6858000"/>
            <a:gd name="connsiteX7679" fmla="*/ 6057239 w 12192000"/>
            <a:gd name="connsiteY7679" fmla="*/ 2872931 h 6858000"/>
            <a:gd name="connsiteX7680" fmla="*/ 6089864 w 12192000"/>
            <a:gd name="connsiteY7680" fmla="*/ 2919461 h 6858000"/>
            <a:gd name="connsiteX7681" fmla="*/ 6122460 w 12192000"/>
            <a:gd name="connsiteY7681" fmla="*/ 2872170 h 6858000"/>
            <a:gd name="connsiteX7682" fmla="*/ 6122460 w 12192000"/>
            <a:gd name="connsiteY7682" fmla="*/ 2872167 h 6858000"/>
            <a:gd name="connsiteX7683" fmla="*/ 6106700 w 12192000"/>
            <a:gd name="connsiteY7683" fmla="*/ 2859474 h 6858000"/>
            <a:gd name="connsiteX7684" fmla="*/ 6104664 w 12192000"/>
            <a:gd name="connsiteY7684" fmla="*/ 2859361 h 6858000"/>
            <a:gd name="connsiteX7685" fmla="*/ 6161948 w 12192000"/>
            <a:gd name="connsiteY7685" fmla="*/ 2908414 h 6858000"/>
            <a:gd name="connsiteX7686" fmla="*/ 6147147 w 12192000"/>
            <a:gd name="connsiteY7686" fmla="*/ 2918079 h 6858000"/>
            <a:gd name="connsiteX7687" fmla="*/ 6131707 w 12192000"/>
            <a:gd name="connsiteY7687" fmla="*/ 2908475 h 6858000"/>
            <a:gd name="connsiteX7688" fmla="*/ 6130195 w 12192000"/>
            <a:gd name="connsiteY7688" fmla="*/ 2908527 h 6858000"/>
            <a:gd name="connsiteX7689" fmla="*/ 6114522 w 12192000"/>
            <a:gd name="connsiteY7689" fmla="*/ 2921984 h 6858000"/>
            <a:gd name="connsiteX7690" fmla="*/ 6147147 w 12192000"/>
            <a:gd name="connsiteY7690" fmla="*/ 2968514 h 6858000"/>
            <a:gd name="connsiteX7691" fmla="*/ 6179743 w 12192000"/>
            <a:gd name="connsiteY7691" fmla="*/ 2921223 h 6858000"/>
            <a:gd name="connsiteX7692" fmla="*/ 6179743 w 12192000"/>
            <a:gd name="connsiteY7692" fmla="*/ 2921220 h 6858000"/>
            <a:gd name="connsiteX7693" fmla="*/ 6163983 w 12192000"/>
            <a:gd name="connsiteY7693" fmla="*/ 2908527 h 6858000"/>
            <a:gd name="connsiteX7694" fmla="*/ 6161948 w 12192000"/>
            <a:gd name="connsiteY7694" fmla="*/ 2908414 h 6858000"/>
            <a:gd name="connsiteX7695" fmla="*/ 6231442 w 12192000"/>
            <a:gd name="connsiteY7695" fmla="*/ 2910392 h 6858000"/>
            <a:gd name="connsiteX7696" fmla="*/ 6216642 w 12192000"/>
            <a:gd name="connsiteY7696" fmla="*/ 2920057 h 6858000"/>
            <a:gd name="connsiteX7697" fmla="*/ 6201202 w 12192000"/>
            <a:gd name="connsiteY7697" fmla="*/ 2910453 h 6858000"/>
            <a:gd name="connsiteX7698" fmla="*/ 6199690 w 12192000"/>
            <a:gd name="connsiteY7698" fmla="*/ 2910505 h 6858000"/>
            <a:gd name="connsiteX7699" fmla="*/ 6184017 w 12192000"/>
            <a:gd name="connsiteY7699" fmla="*/ 2923962 h 6858000"/>
            <a:gd name="connsiteX7700" fmla="*/ 6216642 w 12192000"/>
            <a:gd name="connsiteY7700" fmla="*/ 2970492 h 6858000"/>
            <a:gd name="connsiteX7701" fmla="*/ 6249238 w 12192000"/>
            <a:gd name="connsiteY7701" fmla="*/ 2923201 h 6858000"/>
            <a:gd name="connsiteX7702" fmla="*/ 6249238 w 12192000"/>
            <a:gd name="connsiteY7702" fmla="*/ 2923198 h 6858000"/>
            <a:gd name="connsiteX7703" fmla="*/ 6233478 w 12192000"/>
            <a:gd name="connsiteY7703" fmla="*/ 2910505 h 6858000"/>
            <a:gd name="connsiteX7704" fmla="*/ 6231442 w 12192000"/>
            <a:gd name="connsiteY7704" fmla="*/ 2910392 h 6858000"/>
            <a:gd name="connsiteX7705" fmla="*/ 6300937 w 12192000"/>
            <a:gd name="connsiteY7705" fmla="*/ 2963167 h 6858000"/>
            <a:gd name="connsiteX7706" fmla="*/ 6286137 w 12192000"/>
            <a:gd name="connsiteY7706" fmla="*/ 2972832 h 6858000"/>
            <a:gd name="connsiteX7707" fmla="*/ 6270697 w 12192000"/>
            <a:gd name="connsiteY7707" fmla="*/ 2963228 h 6858000"/>
            <a:gd name="connsiteX7708" fmla="*/ 6269185 w 12192000"/>
            <a:gd name="connsiteY7708" fmla="*/ 2963280 h 6858000"/>
            <a:gd name="connsiteX7709" fmla="*/ 6253512 w 12192000"/>
            <a:gd name="connsiteY7709" fmla="*/ 2976738 h 6858000"/>
            <a:gd name="connsiteX7710" fmla="*/ 6286137 w 12192000"/>
            <a:gd name="connsiteY7710" fmla="*/ 3023267 h 6858000"/>
            <a:gd name="connsiteX7711" fmla="*/ 6318733 w 12192000"/>
            <a:gd name="connsiteY7711" fmla="*/ 2975973 h 6858000"/>
            <a:gd name="connsiteX7712" fmla="*/ 6302973 w 12192000"/>
            <a:gd name="connsiteY7712" fmla="*/ 2963280 h 6858000"/>
            <a:gd name="connsiteX7713" fmla="*/ 6300937 w 12192000"/>
            <a:gd name="connsiteY7713" fmla="*/ 2963167 h 6858000"/>
            <a:gd name="connsiteX7714" fmla="*/ 6356767 w 12192000"/>
            <a:gd name="connsiteY7714" fmla="*/ 3011610 h 6858000"/>
            <a:gd name="connsiteX7715" fmla="*/ 6341966 w 12192000"/>
            <a:gd name="connsiteY7715" fmla="*/ 3021275 h 6858000"/>
            <a:gd name="connsiteX7716" fmla="*/ 6326526 w 12192000"/>
            <a:gd name="connsiteY7716" fmla="*/ 3011671 h 6858000"/>
            <a:gd name="connsiteX7717" fmla="*/ 6325014 w 12192000"/>
            <a:gd name="connsiteY7717" fmla="*/ 3011723 h 6858000"/>
            <a:gd name="connsiteX7718" fmla="*/ 6309341 w 12192000"/>
            <a:gd name="connsiteY7718" fmla="*/ 3025180 h 6858000"/>
            <a:gd name="connsiteX7719" fmla="*/ 6341966 w 12192000"/>
            <a:gd name="connsiteY7719" fmla="*/ 3071710 h 6858000"/>
            <a:gd name="connsiteX7720" fmla="*/ 6374562 w 12192000"/>
            <a:gd name="connsiteY7720" fmla="*/ 3024416 h 6858000"/>
            <a:gd name="connsiteX7721" fmla="*/ 6358802 w 12192000"/>
            <a:gd name="connsiteY7721" fmla="*/ 3011723 h 6858000"/>
            <a:gd name="connsiteX7722" fmla="*/ 6356767 w 12192000"/>
            <a:gd name="connsiteY7722" fmla="*/ 3011610 h 6858000"/>
            <a:gd name="connsiteX7723" fmla="*/ 6440509 w 12192000"/>
            <a:gd name="connsiteY7723" fmla="*/ 3025887 h 6858000"/>
            <a:gd name="connsiteX7724" fmla="*/ 6425709 w 12192000"/>
            <a:gd name="connsiteY7724" fmla="*/ 3035552 h 6858000"/>
            <a:gd name="connsiteX7725" fmla="*/ 6410269 w 12192000"/>
            <a:gd name="connsiteY7725" fmla="*/ 3025948 h 6858000"/>
            <a:gd name="connsiteX7726" fmla="*/ 6408757 w 12192000"/>
            <a:gd name="connsiteY7726" fmla="*/ 3026000 h 6858000"/>
            <a:gd name="connsiteX7727" fmla="*/ 6393084 w 12192000"/>
            <a:gd name="connsiteY7727" fmla="*/ 3039457 h 6858000"/>
            <a:gd name="connsiteX7728" fmla="*/ 6425709 w 12192000"/>
            <a:gd name="connsiteY7728" fmla="*/ 3085987 h 6858000"/>
            <a:gd name="connsiteX7729" fmla="*/ 6458305 w 12192000"/>
            <a:gd name="connsiteY7729" fmla="*/ 3038696 h 6858000"/>
            <a:gd name="connsiteX7730" fmla="*/ 6458305 w 12192000"/>
            <a:gd name="connsiteY7730" fmla="*/ 3038693 h 6858000"/>
            <a:gd name="connsiteX7731" fmla="*/ 6442545 w 12192000"/>
            <a:gd name="connsiteY7731" fmla="*/ 3026000 h 6858000"/>
            <a:gd name="connsiteX7732" fmla="*/ 6440509 w 12192000"/>
            <a:gd name="connsiteY7732" fmla="*/ 3025887 h 6858000"/>
            <a:gd name="connsiteX7733" fmla="*/ 6516692 w 12192000"/>
            <a:gd name="connsiteY7733" fmla="*/ 3033825 h 6858000"/>
            <a:gd name="connsiteX7734" fmla="*/ 6501891 w 12192000"/>
            <a:gd name="connsiteY7734" fmla="*/ 3043490 h 6858000"/>
            <a:gd name="connsiteX7735" fmla="*/ 6486451 w 12192000"/>
            <a:gd name="connsiteY7735" fmla="*/ 3033886 h 6858000"/>
            <a:gd name="connsiteX7736" fmla="*/ 6484939 w 12192000"/>
            <a:gd name="connsiteY7736" fmla="*/ 3033938 h 6858000"/>
            <a:gd name="connsiteX7737" fmla="*/ 6469266 w 12192000"/>
            <a:gd name="connsiteY7737" fmla="*/ 3047395 h 6858000"/>
            <a:gd name="connsiteX7738" fmla="*/ 6501891 w 12192000"/>
            <a:gd name="connsiteY7738" fmla="*/ 3093925 h 6858000"/>
            <a:gd name="connsiteX7739" fmla="*/ 6534487 w 12192000"/>
            <a:gd name="connsiteY7739" fmla="*/ 3046634 h 6858000"/>
            <a:gd name="connsiteX7740" fmla="*/ 6534487 w 12192000"/>
            <a:gd name="connsiteY7740" fmla="*/ 3046631 h 6858000"/>
            <a:gd name="connsiteX7741" fmla="*/ 6518727 w 12192000"/>
            <a:gd name="connsiteY7741" fmla="*/ 3033938 h 6858000"/>
            <a:gd name="connsiteX7742" fmla="*/ 6516692 w 12192000"/>
            <a:gd name="connsiteY7742" fmla="*/ 3033825 h 6858000"/>
            <a:gd name="connsiteX7743" fmla="*/ 6594619 w 12192000"/>
            <a:gd name="connsiteY7743" fmla="*/ 3040542 h 6858000"/>
            <a:gd name="connsiteX7744" fmla="*/ 6579819 w 12192000"/>
            <a:gd name="connsiteY7744" fmla="*/ 3050207 h 6858000"/>
            <a:gd name="connsiteX7745" fmla="*/ 6564379 w 12192000"/>
            <a:gd name="connsiteY7745" fmla="*/ 3040603 h 6858000"/>
            <a:gd name="connsiteX7746" fmla="*/ 6562867 w 12192000"/>
            <a:gd name="connsiteY7746" fmla="*/ 3040655 h 6858000"/>
            <a:gd name="connsiteX7747" fmla="*/ 6547194 w 12192000"/>
            <a:gd name="connsiteY7747" fmla="*/ 3054112 h 6858000"/>
            <a:gd name="connsiteX7748" fmla="*/ 6579819 w 12192000"/>
            <a:gd name="connsiteY7748" fmla="*/ 3100642 h 6858000"/>
            <a:gd name="connsiteX7749" fmla="*/ 6612415 w 12192000"/>
            <a:gd name="connsiteY7749" fmla="*/ 3053351 h 6858000"/>
            <a:gd name="connsiteX7750" fmla="*/ 6612415 w 12192000"/>
            <a:gd name="connsiteY7750" fmla="*/ 3053348 h 6858000"/>
            <a:gd name="connsiteX7751" fmla="*/ 6596655 w 12192000"/>
            <a:gd name="connsiteY7751" fmla="*/ 3040655 h 6858000"/>
            <a:gd name="connsiteX7752" fmla="*/ 6594619 w 12192000"/>
            <a:gd name="connsiteY7752" fmla="*/ 3040542 h 6858000"/>
            <a:gd name="connsiteX7753" fmla="*/ 6681271 w 12192000"/>
            <a:gd name="connsiteY7753" fmla="*/ 3053889 h 6858000"/>
            <a:gd name="connsiteX7754" fmla="*/ 6666470 w 12192000"/>
            <a:gd name="connsiteY7754" fmla="*/ 3063554 h 6858000"/>
            <a:gd name="connsiteX7755" fmla="*/ 6651030 w 12192000"/>
            <a:gd name="connsiteY7755" fmla="*/ 3053950 h 6858000"/>
            <a:gd name="connsiteX7756" fmla="*/ 6649518 w 12192000"/>
            <a:gd name="connsiteY7756" fmla="*/ 3054002 h 6858000"/>
            <a:gd name="connsiteX7757" fmla="*/ 6633845 w 12192000"/>
            <a:gd name="connsiteY7757" fmla="*/ 3067460 h 6858000"/>
            <a:gd name="connsiteX7758" fmla="*/ 6666470 w 12192000"/>
            <a:gd name="connsiteY7758" fmla="*/ 3113989 h 6858000"/>
            <a:gd name="connsiteX7759" fmla="*/ 6699066 w 12192000"/>
            <a:gd name="connsiteY7759" fmla="*/ 3066698 h 6858000"/>
            <a:gd name="connsiteX7760" fmla="*/ 6699066 w 12192000"/>
            <a:gd name="connsiteY7760" fmla="*/ 3066695 h 6858000"/>
            <a:gd name="connsiteX7761" fmla="*/ 6683306 w 12192000"/>
            <a:gd name="connsiteY7761" fmla="*/ 3054002 h 6858000"/>
            <a:gd name="connsiteX7762" fmla="*/ 6681271 w 12192000"/>
            <a:gd name="connsiteY7762" fmla="*/ 3053889 h 6858000"/>
            <a:gd name="connsiteX7763" fmla="*/ 6828692 w 12192000"/>
            <a:gd name="connsiteY7763" fmla="*/ 3054761 h 6858000"/>
            <a:gd name="connsiteX7764" fmla="*/ 6813892 w 12192000"/>
            <a:gd name="connsiteY7764" fmla="*/ 3064426 h 6858000"/>
            <a:gd name="connsiteX7765" fmla="*/ 6798452 w 12192000"/>
            <a:gd name="connsiteY7765" fmla="*/ 3054822 h 6858000"/>
            <a:gd name="connsiteX7766" fmla="*/ 6796940 w 12192000"/>
            <a:gd name="connsiteY7766" fmla="*/ 3054874 h 6858000"/>
            <a:gd name="connsiteX7767" fmla="*/ 6781267 w 12192000"/>
            <a:gd name="connsiteY7767" fmla="*/ 3068332 h 6858000"/>
            <a:gd name="connsiteX7768" fmla="*/ 6813892 w 12192000"/>
            <a:gd name="connsiteY7768" fmla="*/ 3114861 h 6858000"/>
            <a:gd name="connsiteX7769" fmla="*/ 6846488 w 12192000"/>
            <a:gd name="connsiteY7769" fmla="*/ 3067570 h 6858000"/>
            <a:gd name="connsiteX7770" fmla="*/ 6846488 w 12192000"/>
            <a:gd name="connsiteY7770" fmla="*/ 3067567 h 6858000"/>
            <a:gd name="connsiteX7771" fmla="*/ 6830728 w 12192000"/>
            <a:gd name="connsiteY7771" fmla="*/ 3054874 h 6858000"/>
            <a:gd name="connsiteX7772" fmla="*/ 6828692 w 12192000"/>
            <a:gd name="connsiteY7772" fmla="*/ 3054761 h 6858000"/>
            <a:gd name="connsiteX7773" fmla="*/ 5790047 w 12192000"/>
            <a:gd name="connsiteY7773" fmla="*/ 2673381 h 6858000"/>
            <a:gd name="connsiteX7774" fmla="*/ 5775246 w 12192000"/>
            <a:gd name="connsiteY7774" fmla="*/ 2683046 h 6858000"/>
            <a:gd name="connsiteX7775" fmla="*/ 5759806 w 12192000"/>
            <a:gd name="connsiteY7775" fmla="*/ 2673442 h 6858000"/>
            <a:gd name="connsiteX7776" fmla="*/ 5758294 w 12192000"/>
            <a:gd name="connsiteY7776" fmla="*/ 2673494 h 6858000"/>
            <a:gd name="connsiteX7777" fmla="*/ 5742621 w 12192000"/>
            <a:gd name="connsiteY7777" fmla="*/ 2686952 h 6858000"/>
            <a:gd name="connsiteX7778" fmla="*/ 5775246 w 12192000"/>
            <a:gd name="connsiteY7778" fmla="*/ 2733481 h 6858000"/>
            <a:gd name="connsiteX7779" fmla="*/ 5807842 w 12192000"/>
            <a:gd name="connsiteY7779" fmla="*/ 2686190 h 6858000"/>
            <a:gd name="connsiteX7780" fmla="*/ 5807842 w 12192000"/>
            <a:gd name="connsiteY7780" fmla="*/ 2686187 h 6858000"/>
            <a:gd name="connsiteX7781" fmla="*/ 5792082 w 12192000"/>
            <a:gd name="connsiteY7781" fmla="*/ 2673494 h 6858000"/>
            <a:gd name="connsiteX7782" fmla="*/ 5790047 w 12192000"/>
            <a:gd name="connsiteY7782" fmla="*/ 2673381 h 6858000"/>
            <a:gd name="connsiteX7783" fmla="*/ 3977421 w 12192000"/>
            <a:gd name="connsiteY7783" fmla="*/ 2615081 h 6858000"/>
            <a:gd name="connsiteX7784" fmla="*/ 3962609 w 12192000"/>
            <a:gd name="connsiteY7784" fmla="*/ 2624746 h 6858000"/>
            <a:gd name="connsiteX7785" fmla="*/ 3947168 w 12192000"/>
            <a:gd name="connsiteY7785" fmla="*/ 2615142 h 6858000"/>
            <a:gd name="connsiteX7786" fmla="*/ 3945671 w 12192000"/>
            <a:gd name="connsiteY7786" fmla="*/ 2615194 h 6858000"/>
            <a:gd name="connsiteX7787" fmla="*/ 3930004 w 12192000"/>
            <a:gd name="connsiteY7787" fmla="*/ 2628651 h 6858000"/>
            <a:gd name="connsiteX7788" fmla="*/ 3962609 w 12192000"/>
            <a:gd name="connsiteY7788" fmla="*/ 2675181 h 6858000"/>
            <a:gd name="connsiteX7789" fmla="*/ 3995213 w 12192000"/>
            <a:gd name="connsiteY7789" fmla="*/ 2627890 h 6858000"/>
            <a:gd name="connsiteX7790" fmla="*/ 3995213 w 12192000"/>
            <a:gd name="connsiteY7790" fmla="*/ 2627887 h 6858000"/>
            <a:gd name="connsiteX7791" fmla="*/ 3979462 w 12192000"/>
            <a:gd name="connsiteY7791" fmla="*/ 2615194 h 6858000"/>
            <a:gd name="connsiteX7792" fmla="*/ 3977421 w 12192000"/>
            <a:gd name="connsiteY7792" fmla="*/ 2615081 h 6858000"/>
            <a:gd name="connsiteX7793" fmla="*/ 3731251 w 12192000"/>
            <a:gd name="connsiteY7793" fmla="*/ 2545848 h 6858000"/>
            <a:gd name="connsiteX7794" fmla="*/ 3716438 w 12192000"/>
            <a:gd name="connsiteY7794" fmla="*/ 2555513 h 6858000"/>
            <a:gd name="connsiteX7795" fmla="*/ 3700998 w 12192000"/>
            <a:gd name="connsiteY7795" fmla="*/ 2545909 h 6858000"/>
            <a:gd name="connsiteX7796" fmla="*/ 3699501 w 12192000"/>
            <a:gd name="connsiteY7796" fmla="*/ 2545961 h 6858000"/>
            <a:gd name="connsiteX7797" fmla="*/ 3683834 w 12192000"/>
            <a:gd name="connsiteY7797" fmla="*/ 2559418 h 6858000"/>
            <a:gd name="connsiteX7798" fmla="*/ 3716438 w 12192000"/>
            <a:gd name="connsiteY7798" fmla="*/ 2605948 h 6858000"/>
            <a:gd name="connsiteX7799" fmla="*/ 3749043 w 12192000"/>
            <a:gd name="connsiteY7799" fmla="*/ 2558657 h 6858000"/>
            <a:gd name="connsiteX7800" fmla="*/ 3749043 w 12192000"/>
            <a:gd name="connsiteY7800" fmla="*/ 2558654 h 6858000"/>
            <a:gd name="connsiteX7801" fmla="*/ 3733292 w 12192000"/>
            <a:gd name="connsiteY7801" fmla="*/ 2545961 h 6858000"/>
            <a:gd name="connsiteX7802" fmla="*/ 3731251 w 12192000"/>
            <a:gd name="connsiteY7802" fmla="*/ 2545848 h 6858000"/>
            <a:gd name="connsiteX7803" fmla="*/ 3436464 w 12192000"/>
            <a:gd name="connsiteY7803" fmla="*/ 2492723 h 6858000"/>
            <a:gd name="connsiteX7804" fmla="*/ 3421652 w 12192000"/>
            <a:gd name="connsiteY7804" fmla="*/ 2502388 h 6858000"/>
            <a:gd name="connsiteX7805" fmla="*/ 3406211 w 12192000"/>
            <a:gd name="connsiteY7805" fmla="*/ 2492784 h 6858000"/>
            <a:gd name="connsiteX7806" fmla="*/ 3404714 w 12192000"/>
            <a:gd name="connsiteY7806" fmla="*/ 2492833 h 6858000"/>
            <a:gd name="connsiteX7807" fmla="*/ 3389047 w 12192000"/>
            <a:gd name="connsiteY7807" fmla="*/ 2506293 h 6858000"/>
            <a:gd name="connsiteX7808" fmla="*/ 3421652 w 12192000"/>
            <a:gd name="connsiteY7808" fmla="*/ 2552823 h 6858000"/>
            <a:gd name="connsiteX7809" fmla="*/ 3454256 w 12192000"/>
            <a:gd name="connsiteY7809" fmla="*/ 2505532 h 6858000"/>
            <a:gd name="connsiteX7810" fmla="*/ 3454256 w 12192000"/>
            <a:gd name="connsiteY7810" fmla="*/ 2505529 h 6858000"/>
            <a:gd name="connsiteX7811" fmla="*/ 3438505 w 12192000"/>
            <a:gd name="connsiteY7811" fmla="*/ 2492836 h 6858000"/>
            <a:gd name="connsiteX7812" fmla="*/ 3436464 w 12192000"/>
            <a:gd name="connsiteY7812" fmla="*/ 2492723 h 6858000"/>
            <a:gd name="connsiteX7813" fmla="*/ 3496538 w 12192000"/>
            <a:gd name="connsiteY7813" fmla="*/ 2543871 h 6858000"/>
            <a:gd name="connsiteX7814" fmla="*/ 3481726 w 12192000"/>
            <a:gd name="connsiteY7814" fmla="*/ 2553536 h 6858000"/>
            <a:gd name="connsiteX7815" fmla="*/ 3466285 w 12192000"/>
            <a:gd name="connsiteY7815" fmla="*/ 2543932 h 6858000"/>
            <a:gd name="connsiteX7816" fmla="*/ 3464788 w 12192000"/>
            <a:gd name="connsiteY7816" fmla="*/ 2543981 h 6858000"/>
            <a:gd name="connsiteX7817" fmla="*/ 3449121 w 12192000"/>
            <a:gd name="connsiteY7817" fmla="*/ 2557441 h 6858000"/>
            <a:gd name="connsiteX7818" fmla="*/ 3481726 w 12192000"/>
            <a:gd name="connsiteY7818" fmla="*/ 2603971 h 6858000"/>
            <a:gd name="connsiteX7819" fmla="*/ 3514330 w 12192000"/>
            <a:gd name="connsiteY7819" fmla="*/ 2556680 h 6858000"/>
            <a:gd name="connsiteX7820" fmla="*/ 3514330 w 12192000"/>
            <a:gd name="connsiteY7820" fmla="*/ 2556677 h 6858000"/>
            <a:gd name="connsiteX7821" fmla="*/ 3498579 w 12192000"/>
            <a:gd name="connsiteY7821" fmla="*/ 2543984 h 6858000"/>
            <a:gd name="connsiteX7822" fmla="*/ 3496538 w 12192000"/>
            <a:gd name="connsiteY7822" fmla="*/ 2543871 h 6858000"/>
            <a:gd name="connsiteX7823" fmla="*/ 3568243 w 12192000"/>
            <a:gd name="connsiteY7823" fmla="*/ 2565591 h 6858000"/>
            <a:gd name="connsiteX7824" fmla="*/ 3553431 w 12192000"/>
            <a:gd name="connsiteY7824" fmla="*/ 2575256 h 6858000"/>
            <a:gd name="connsiteX7825" fmla="*/ 3537990 w 12192000"/>
            <a:gd name="connsiteY7825" fmla="*/ 2565652 h 6858000"/>
            <a:gd name="connsiteX7826" fmla="*/ 3536493 w 12192000"/>
            <a:gd name="connsiteY7826" fmla="*/ 2565701 h 6858000"/>
            <a:gd name="connsiteX7827" fmla="*/ 3520826 w 12192000"/>
            <a:gd name="connsiteY7827" fmla="*/ 2579161 h 6858000"/>
            <a:gd name="connsiteX7828" fmla="*/ 3553431 w 12192000"/>
            <a:gd name="connsiteY7828" fmla="*/ 2625691 h 6858000"/>
            <a:gd name="connsiteX7829" fmla="*/ 3586035 w 12192000"/>
            <a:gd name="connsiteY7829" fmla="*/ 2578400 h 6858000"/>
            <a:gd name="connsiteX7830" fmla="*/ 3586035 w 12192000"/>
            <a:gd name="connsiteY7830" fmla="*/ 2578397 h 6858000"/>
            <a:gd name="connsiteX7831" fmla="*/ 3570284 w 12192000"/>
            <a:gd name="connsiteY7831" fmla="*/ 2565704 h 6858000"/>
            <a:gd name="connsiteX7832" fmla="*/ 3568243 w 12192000"/>
            <a:gd name="connsiteY7832" fmla="*/ 2565591 h 6858000"/>
            <a:gd name="connsiteX7833" fmla="*/ 3629015 w 12192000"/>
            <a:gd name="connsiteY7833" fmla="*/ 2602433 h 6858000"/>
            <a:gd name="connsiteX7834" fmla="*/ 3614203 w 12192000"/>
            <a:gd name="connsiteY7834" fmla="*/ 2612098 h 6858000"/>
            <a:gd name="connsiteX7835" fmla="*/ 3598762 w 12192000"/>
            <a:gd name="connsiteY7835" fmla="*/ 2602494 h 6858000"/>
            <a:gd name="connsiteX7836" fmla="*/ 3597265 w 12192000"/>
            <a:gd name="connsiteY7836" fmla="*/ 2602546 h 6858000"/>
            <a:gd name="connsiteX7837" fmla="*/ 3581598 w 12192000"/>
            <a:gd name="connsiteY7837" fmla="*/ 2616004 h 6858000"/>
            <a:gd name="connsiteX7838" fmla="*/ 3614203 w 12192000"/>
            <a:gd name="connsiteY7838" fmla="*/ 2662533 h 6858000"/>
            <a:gd name="connsiteX7839" fmla="*/ 3646807 w 12192000"/>
            <a:gd name="connsiteY7839" fmla="*/ 2615242 h 6858000"/>
            <a:gd name="connsiteX7840" fmla="*/ 3646807 w 12192000"/>
            <a:gd name="connsiteY7840" fmla="*/ 2615239 h 6858000"/>
            <a:gd name="connsiteX7841" fmla="*/ 3631056 w 12192000"/>
            <a:gd name="connsiteY7841" fmla="*/ 2602546 h 6858000"/>
            <a:gd name="connsiteX7842" fmla="*/ 3629015 w 12192000"/>
            <a:gd name="connsiteY7842" fmla="*/ 2602433 h 6858000"/>
            <a:gd name="connsiteX7843" fmla="*/ 3847532 w 12192000"/>
            <a:gd name="connsiteY7843" fmla="*/ 2607085 h 6858000"/>
            <a:gd name="connsiteX7844" fmla="*/ 3832720 w 12192000"/>
            <a:gd name="connsiteY7844" fmla="*/ 2616750 h 6858000"/>
            <a:gd name="connsiteX7845" fmla="*/ 3817279 w 12192000"/>
            <a:gd name="connsiteY7845" fmla="*/ 2607146 h 6858000"/>
            <a:gd name="connsiteX7846" fmla="*/ 3815782 w 12192000"/>
            <a:gd name="connsiteY7846" fmla="*/ 2607198 h 6858000"/>
            <a:gd name="connsiteX7847" fmla="*/ 3800115 w 12192000"/>
            <a:gd name="connsiteY7847" fmla="*/ 2620655 h 6858000"/>
            <a:gd name="connsiteX7848" fmla="*/ 3832720 w 12192000"/>
            <a:gd name="connsiteY7848" fmla="*/ 2667185 h 6858000"/>
            <a:gd name="connsiteX7849" fmla="*/ 3865324 w 12192000"/>
            <a:gd name="connsiteY7849" fmla="*/ 2619894 h 6858000"/>
            <a:gd name="connsiteX7850" fmla="*/ 3865324 w 12192000"/>
            <a:gd name="connsiteY7850" fmla="*/ 2619891 h 6858000"/>
            <a:gd name="connsiteX7851" fmla="*/ 3849573 w 12192000"/>
            <a:gd name="connsiteY7851" fmla="*/ 2607198 h 6858000"/>
            <a:gd name="connsiteX7852" fmla="*/ 3847532 w 12192000"/>
            <a:gd name="connsiteY7852" fmla="*/ 2607085 h 6858000"/>
            <a:gd name="connsiteX7853" fmla="*/ 3907053 w 12192000"/>
            <a:gd name="connsiteY7853" fmla="*/ 2646747 h 6858000"/>
            <a:gd name="connsiteX7854" fmla="*/ 3892240 w 12192000"/>
            <a:gd name="connsiteY7854" fmla="*/ 2656412 h 6858000"/>
            <a:gd name="connsiteX7855" fmla="*/ 3876800 w 12192000"/>
            <a:gd name="connsiteY7855" fmla="*/ 2646808 h 6858000"/>
            <a:gd name="connsiteX7856" fmla="*/ 3875303 w 12192000"/>
            <a:gd name="connsiteY7856" fmla="*/ 2646860 h 6858000"/>
            <a:gd name="connsiteX7857" fmla="*/ 3859636 w 12192000"/>
            <a:gd name="connsiteY7857" fmla="*/ 2660317 h 6858000"/>
            <a:gd name="connsiteX7858" fmla="*/ 3892240 w 12192000"/>
            <a:gd name="connsiteY7858" fmla="*/ 2706847 h 6858000"/>
            <a:gd name="connsiteX7859" fmla="*/ 3924845 w 12192000"/>
            <a:gd name="connsiteY7859" fmla="*/ 2659553 h 6858000"/>
            <a:gd name="connsiteX7860" fmla="*/ 3909094 w 12192000"/>
            <a:gd name="connsiteY7860" fmla="*/ 2646860 h 6858000"/>
            <a:gd name="connsiteX7861" fmla="*/ 3907053 w 12192000"/>
            <a:gd name="connsiteY7861" fmla="*/ 2646747 h 6858000"/>
            <a:gd name="connsiteX7862" fmla="*/ 4045520 w 12192000"/>
            <a:gd name="connsiteY7862" fmla="*/ 2683181 h 6858000"/>
            <a:gd name="connsiteX7863" fmla="*/ 4030707 w 12192000"/>
            <a:gd name="connsiteY7863" fmla="*/ 2692846 h 6858000"/>
            <a:gd name="connsiteX7864" fmla="*/ 4015267 w 12192000"/>
            <a:gd name="connsiteY7864" fmla="*/ 2683242 h 6858000"/>
            <a:gd name="connsiteX7865" fmla="*/ 4013770 w 12192000"/>
            <a:gd name="connsiteY7865" fmla="*/ 2683294 h 6858000"/>
            <a:gd name="connsiteX7866" fmla="*/ 3998103 w 12192000"/>
            <a:gd name="connsiteY7866" fmla="*/ 2696751 h 6858000"/>
            <a:gd name="connsiteX7867" fmla="*/ 4030707 w 12192000"/>
            <a:gd name="connsiteY7867" fmla="*/ 2743281 h 6858000"/>
            <a:gd name="connsiteX7868" fmla="*/ 4063312 w 12192000"/>
            <a:gd name="connsiteY7868" fmla="*/ 2695990 h 6858000"/>
            <a:gd name="connsiteX7869" fmla="*/ 4063312 w 12192000"/>
            <a:gd name="connsiteY7869" fmla="*/ 2695987 h 6858000"/>
            <a:gd name="connsiteX7870" fmla="*/ 4047561 w 12192000"/>
            <a:gd name="connsiteY7870" fmla="*/ 2683294 h 6858000"/>
            <a:gd name="connsiteX7871" fmla="*/ 4045520 w 12192000"/>
            <a:gd name="connsiteY7871" fmla="*/ 2683181 h 6858000"/>
            <a:gd name="connsiteX7872" fmla="*/ 4127664 w 12192000"/>
            <a:gd name="connsiteY7872" fmla="*/ 2704494 h 6858000"/>
            <a:gd name="connsiteX7873" fmla="*/ 4112851 w 12192000"/>
            <a:gd name="connsiteY7873" fmla="*/ 2714159 h 6858000"/>
            <a:gd name="connsiteX7874" fmla="*/ 4097411 w 12192000"/>
            <a:gd name="connsiteY7874" fmla="*/ 2704555 h 6858000"/>
            <a:gd name="connsiteX7875" fmla="*/ 4095914 w 12192000"/>
            <a:gd name="connsiteY7875" fmla="*/ 2704607 h 6858000"/>
            <a:gd name="connsiteX7876" fmla="*/ 4080247 w 12192000"/>
            <a:gd name="connsiteY7876" fmla="*/ 2718064 h 6858000"/>
            <a:gd name="connsiteX7877" fmla="*/ 4112851 w 12192000"/>
            <a:gd name="connsiteY7877" fmla="*/ 2764594 h 6858000"/>
            <a:gd name="connsiteX7878" fmla="*/ 4145456 w 12192000"/>
            <a:gd name="connsiteY7878" fmla="*/ 2717303 h 6858000"/>
            <a:gd name="connsiteX7879" fmla="*/ 4145456 w 12192000"/>
            <a:gd name="connsiteY7879" fmla="*/ 2717300 h 6858000"/>
            <a:gd name="connsiteX7880" fmla="*/ 4129705 w 12192000"/>
            <a:gd name="connsiteY7880" fmla="*/ 2704607 h 6858000"/>
            <a:gd name="connsiteX7881" fmla="*/ 4127664 w 12192000"/>
            <a:gd name="connsiteY7881" fmla="*/ 2704494 h 6858000"/>
            <a:gd name="connsiteX7882" fmla="*/ 5726657 w 12192000"/>
            <a:gd name="connsiteY7882" fmla="*/ 2713857 h 6858000"/>
            <a:gd name="connsiteX7883" fmla="*/ 5711857 w 12192000"/>
            <a:gd name="connsiteY7883" fmla="*/ 2723522 h 6858000"/>
            <a:gd name="connsiteX7884" fmla="*/ 5696417 w 12192000"/>
            <a:gd name="connsiteY7884" fmla="*/ 2713918 h 6858000"/>
            <a:gd name="connsiteX7885" fmla="*/ 5694905 w 12192000"/>
            <a:gd name="connsiteY7885" fmla="*/ 2713970 h 6858000"/>
            <a:gd name="connsiteX7886" fmla="*/ 5679232 w 12192000"/>
            <a:gd name="connsiteY7886" fmla="*/ 2727427 h 6858000"/>
            <a:gd name="connsiteX7887" fmla="*/ 5711857 w 12192000"/>
            <a:gd name="connsiteY7887" fmla="*/ 2773957 h 6858000"/>
            <a:gd name="connsiteX7888" fmla="*/ 5744453 w 12192000"/>
            <a:gd name="connsiteY7888" fmla="*/ 2726666 h 6858000"/>
            <a:gd name="connsiteX7889" fmla="*/ 5744453 w 12192000"/>
            <a:gd name="connsiteY7889" fmla="*/ 2726663 h 6858000"/>
            <a:gd name="connsiteX7890" fmla="*/ 5728693 w 12192000"/>
            <a:gd name="connsiteY7890" fmla="*/ 2713970 h 6858000"/>
            <a:gd name="connsiteX7891" fmla="*/ 5726657 w 12192000"/>
            <a:gd name="connsiteY7891" fmla="*/ 2713857 h 6858000"/>
            <a:gd name="connsiteX7892" fmla="*/ 5855762 w 12192000"/>
            <a:gd name="connsiteY7892" fmla="*/ 2738457 h 6858000"/>
            <a:gd name="connsiteX7893" fmla="*/ 5840961 w 12192000"/>
            <a:gd name="connsiteY7893" fmla="*/ 2748122 h 6858000"/>
            <a:gd name="connsiteX7894" fmla="*/ 5825521 w 12192000"/>
            <a:gd name="connsiteY7894" fmla="*/ 2738518 h 6858000"/>
            <a:gd name="connsiteX7895" fmla="*/ 5824009 w 12192000"/>
            <a:gd name="connsiteY7895" fmla="*/ 2738570 h 6858000"/>
            <a:gd name="connsiteX7896" fmla="*/ 5808336 w 12192000"/>
            <a:gd name="connsiteY7896" fmla="*/ 2752028 h 6858000"/>
            <a:gd name="connsiteX7897" fmla="*/ 5840961 w 12192000"/>
            <a:gd name="connsiteY7897" fmla="*/ 2798557 h 6858000"/>
            <a:gd name="connsiteX7898" fmla="*/ 5873557 w 12192000"/>
            <a:gd name="connsiteY7898" fmla="*/ 2751263 h 6858000"/>
            <a:gd name="connsiteX7899" fmla="*/ 5857797 w 12192000"/>
            <a:gd name="connsiteY7899" fmla="*/ 2738570 h 6858000"/>
            <a:gd name="connsiteX7900" fmla="*/ 5855762 w 12192000"/>
            <a:gd name="connsiteY7900" fmla="*/ 2738457 h 6858000"/>
            <a:gd name="connsiteX7901" fmla="*/ 5919442 w 12192000"/>
            <a:gd name="connsiteY7901" fmla="*/ 2788906 h 6858000"/>
            <a:gd name="connsiteX7902" fmla="*/ 5904641 w 12192000"/>
            <a:gd name="connsiteY7902" fmla="*/ 2798571 h 6858000"/>
            <a:gd name="connsiteX7903" fmla="*/ 5889201 w 12192000"/>
            <a:gd name="connsiteY7903" fmla="*/ 2788967 h 6858000"/>
            <a:gd name="connsiteX7904" fmla="*/ 5887689 w 12192000"/>
            <a:gd name="connsiteY7904" fmla="*/ 2789019 h 6858000"/>
            <a:gd name="connsiteX7905" fmla="*/ 5872016 w 12192000"/>
            <a:gd name="connsiteY7905" fmla="*/ 2802476 h 6858000"/>
            <a:gd name="connsiteX7906" fmla="*/ 5904641 w 12192000"/>
            <a:gd name="connsiteY7906" fmla="*/ 2849006 h 6858000"/>
            <a:gd name="connsiteX7907" fmla="*/ 5937237 w 12192000"/>
            <a:gd name="connsiteY7907" fmla="*/ 2801715 h 6858000"/>
            <a:gd name="connsiteX7908" fmla="*/ 5937237 w 12192000"/>
            <a:gd name="connsiteY7908" fmla="*/ 2801712 h 6858000"/>
            <a:gd name="connsiteX7909" fmla="*/ 5921477 w 12192000"/>
            <a:gd name="connsiteY7909" fmla="*/ 2789019 h 6858000"/>
            <a:gd name="connsiteX7910" fmla="*/ 5919442 w 12192000"/>
            <a:gd name="connsiteY7910" fmla="*/ 2788906 h 6858000"/>
            <a:gd name="connsiteX7911" fmla="*/ 5979631 w 12192000"/>
            <a:gd name="connsiteY7911" fmla="*/ 2833511 h 6858000"/>
            <a:gd name="connsiteX7912" fmla="*/ 5964831 w 12192000"/>
            <a:gd name="connsiteY7912" fmla="*/ 2843176 h 6858000"/>
            <a:gd name="connsiteX7913" fmla="*/ 5949391 w 12192000"/>
            <a:gd name="connsiteY7913" fmla="*/ 2833572 h 6858000"/>
            <a:gd name="connsiteX7914" fmla="*/ 5947879 w 12192000"/>
            <a:gd name="connsiteY7914" fmla="*/ 2833624 h 6858000"/>
            <a:gd name="connsiteX7915" fmla="*/ 5932206 w 12192000"/>
            <a:gd name="connsiteY7915" fmla="*/ 2847081 h 6858000"/>
            <a:gd name="connsiteX7916" fmla="*/ 5964831 w 12192000"/>
            <a:gd name="connsiteY7916" fmla="*/ 2893611 h 6858000"/>
            <a:gd name="connsiteX7917" fmla="*/ 5997427 w 12192000"/>
            <a:gd name="connsiteY7917" fmla="*/ 2846320 h 6858000"/>
            <a:gd name="connsiteX7918" fmla="*/ 5997427 w 12192000"/>
            <a:gd name="connsiteY7918" fmla="*/ 2846317 h 6858000"/>
            <a:gd name="connsiteX7919" fmla="*/ 5981667 w 12192000"/>
            <a:gd name="connsiteY7919" fmla="*/ 2833624 h 6858000"/>
            <a:gd name="connsiteX7920" fmla="*/ 5979631 w 12192000"/>
            <a:gd name="connsiteY7920" fmla="*/ 2833511 h 6858000"/>
            <a:gd name="connsiteX7921" fmla="*/ 6036332 w 12192000"/>
            <a:gd name="connsiteY7921" fmla="*/ 2888874 h 6858000"/>
            <a:gd name="connsiteX7922" fmla="*/ 6021532 w 12192000"/>
            <a:gd name="connsiteY7922" fmla="*/ 2898536 h 6858000"/>
            <a:gd name="connsiteX7923" fmla="*/ 6006092 w 12192000"/>
            <a:gd name="connsiteY7923" fmla="*/ 2888935 h 6858000"/>
            <a:gd name="connsiteX7924" fmla="*/ 6004580 w 12192000"/>
            <a:gd name="connsiteY7924" fmla="*/ 2888987 h 6858000"/>
            <a:gd name="connsiteX7925" fmla="*/ 5988907 w 12192000"/>
            <a:gd name="connsiteY7925" fmla="*/ 2902444 h 6858000"/>
            <a:gd name="connsiteX7926" fmla="*/ 6021532 w 12192000"/>
            <a:gd name="connsiteY7926" fmla="*/ 2948974 h 6858000"/>
            <a:gd name="connsiteX7927" fmla="*/ 6054128 w 12192000"/>
            <a:gd name="connsiteY7927" fmla="*/ 2901683 h 6858000"/>
            <a:gd name="connsiteX7928" fmla="*/ 6054128 w 12192000"/>
            <a:gd name="connsiteY7928" fmla="*/ 2901680 h 6858000"/>
            <a:gd name="connsiteX7929" fmla="*/ 6038368 w 12192000"/>
            <a:gd name="connsiteY7929" fmla="*/ 2888987 h 6858000"/>
            <a:gd name="connsiteX7930" fmla="*/ 6036332 w 12192000"/>
            <a:gd name="connsiteY7930" fmla="*/ 2888874 h 6858000"/>
            <a:gd name="connsiteX7931" fmla="*/ 6095651 w 12192000"/>
            <a:gd name="connsiteY7931" fmla="*/ 2943569 h 6858000"/>
            <a:gd name="connsiteX7932" fmla="*/ 6080850 w 12192000"/>
            <a:gd name="connsiteY7932" fmla="*/ 2953234 h 6858000"/>
            <a:gd name="connsiteX7933" fmla="*/ 6065410 w 12192000"/>
            <a:gd name="connsiteY7933" fmla="*/ 2943630 h 6858000"/>
            <a:gd name="connsiteX7934" fmla="*/ 6063898 w 12192000"/>
            <a:gd name="connsiteY7934" fmla="*/ 2943682 h 6858000"/>
            <a:gd name="connsiteX7935" fmla="*/ 6048225 w 12192000"/>
            <a:gd name="connsiteY7935" fmla="*/ 2957139 h 6858000"/>
            <a:gd name="connsiteX7936" fmla="*/ 6080850 w 12192000"/>
            <a:gd name="connsiteY7936" fmla="*/ 3003669 h 6858000"/>
            <a:gd name="connsiteX7937" fmla="*/ 6113446 w 12192000"/>
            <a:gd name="connsiteY7937" fmla="*/ 2956375 h 6858000"/>
            <a:gd name="connsiteX7938" fmla="*/ 6097686 w 12192000"/>
            <a:gd name="connsiteY7938" fmla="*/ 2943682 h 6858000"/>
            <a:gd name="connsiteX7939" fmla="*/ 6095651 w 12192000"/>
            <a:gd name="connsiteY7939" fmla="*/ 2943569 h 6858000"/>
            <a:gd name="connsiteX7940" fmla="*/ 6159040 w 12192000"/>
            <a:gd name="connsiteY7940" fmla="*/ 2983260 h 6858000"/>
            <a:gd name="connsiteX7941" fmla="*/ 6144239 w 12192000"/>
            <a:gd name="connsiteY7941" fmla="*/ 2992925 h 6858000"/>
            <a:gd name="connsiteX7942" fmla="*/ 6128799 w 12192000"/>
            <a:gd name="connsiteY7942" fmla="*/ 2983321 h 6858000"/>
            <a:gd name="connsiteX7943" fmla="*/ 6127287 w 12192000"/>
            <a:gd name="connsiteY7943" fmla="*/ 2983373 h 6858000"/>
            <a:gd name="connsiteX7944" fmla="*/ 6111614 w 12192000"/>
            <a:gd name="connsiteY7944" fmla="*/ 2996830 h 6858000"/>
            <a:gd name="connsiteX7945" fmla="*/ 6144239 w 12192000"/>
            <a:gd name="connsiteY7945" fmla="*/ 3043360 h 6858000"/>
            <a:gd name="connsiteX7946" fmla="*/ 6176835 w 12192000"/>
            <a:gd name="connsiteY7946" fmla="*/ 2996069 h 6858000"/>
            <a:gd name="connsiteX7947" fmla="*/ 6176835 w 12192000"/>
            <a:gd name="connsiteY7947" fmla="*/ 2996066 h 6858000"/>
            <a:gd name="connsiteX7948" fmla="*/ 6161075 w 12192000"/>
            <a:gd name="connsiteY7948" fmla="*/ 2983373 h 6858000"/>
            <a:gd name="connsiteX7949" fmla="*/ 6159040 w 12192000"/>
            <a:gd name="connsiteY7949" fmla="*/ 2983260 h 6858000"/>
            <a:gd name="connsiteX7950" fmla="*/ 6231442 w 12192000"/>
            <a:gd name="connsiteY7950" fmla="*/ 2984859 h 6858000"/>
            <a:gd name="connsiteX7951" fmla="*/ 6216642 w 12192000"/>
            <a:gd name="connsiteY7951" fmla="*/ 2994521 h 6858000"/>
            <a:gd name="connsiteX7952" fmla="*/ 6201202 w 12192000"/>
            <a:gd name="connsiteY7952" fmla="*/ 2984920 h 6858000"/>
            <a:gd name="connsiteX7953" fmla="*/ 6199690 w 12192000"/>
            <a:gd name="connsiteY7953" fmla="*/ 2984972 h 6858000"/>
            <a:gd name="connsiteX7954" fmla="*/ 6184017 w 12192000"/>
            <a:gd name="connsiteY7954" fmla="*/ 2998429 h 6858000"/>
            <a:gd name="connsiteX7955" fmla="*/ 6216642 w 12192000"/>
            <a:gd name="connsiteY7955" fmla="*/ 3044959 h 6858000"/>
            <a:gd name="connsiteX7956" fmla="*/ 6249238 w 12192000"/>
            <a:gd name="connsiteY7956" fmla="*/ 2997668 h 6858000"/>
            <a:gd name="connsiteX7957" fmla="*/ 6249238 w 12192000"/>
            <a:gd name="connsiteY7957" fmla="*/ 2997665 h 6858000"/>
            <a:gd name="connsiteX7958" fmla="*/ 6233478 w 12192000"/>
            <a:gd name="connsiteY7958" fmla="*/ 2984972 h 6858000"/>
            <a:gd name="connsiteX7959" fmla="*/ 6231442 w 12192000"/>
            <a:gd name="connsiteY7959" fmla="*/ 2984859 h 6858000"/>
            <a:gd name="connsiteX7960" fmla="*/ 6276512 w 12192000"/>
            <a:gd name="connsiteY7960" fmla="*/ 3040949 h 6858000"/>
            <a:gd name="connsiteX7961" fmla="*/ 6261712 w 12192000"/>
            <a:gd name="connsiteY7961" fmla="*/ 3050614 h 6858000"/>
            <a:gd name="connsiteX7962" fmla="*/ 6246272 w 12192000"/>
            <a:gd name="connsiteY7962" fmla="*/ 3041010 h 6858000"/>
            <a:gd name="connsiteX7963" fmla="*/ 6244760 w 12192000"/>
            <a:gd name="connsiteY7963" fmla="*/ 3041062 h 6858000"/>
            <a:gd name="connsiteX7964" fmla="*/ 6229087 w 12192000"/>
            <a:gd name="connsiteY7964" fmla="*/ 3054520 h 6858000"/>
            <a:gd name="connsiteX7965" fmla="*/ 6261712 w 12192000"/>
            <a:gd name="connsiteY7965" fmla="*/ 3101049 h 6858000"/>
            <a:gd name="connsiteX7966" fmla="*/ 6294308 w 12192000"/>
            <a:gd name="connsiteY7966" fmla="*/ 3053758 h 6858000"/>
            <a:gd name="connsiteX7967" fmla="*/ 6294308 w 12192000"/>
            <a:gd name="connsiteY7967" fmla="*/ 3053755 h 6858000"/>
            <a:gd name="connsiteX7968" fmla="*/ 6278548 w 12192000"/>
            <a:gd name="connsiteY7968" fmla="*/ 3041062 h 6858000"/>
            <a:gd name="connsiteX7969" fmla="*/ 6276512 w 12192000"/>
            <a:gd name="connsiteY7969" fmla="*/ 3040949 h 6858000"/>
            <a:gd name="connsiteX7970" fmla="*/ 6387589 w 12192000"/>
            <a:gd name="connsiteY7970" fmla="*/ 3080785 h 6858000"/>
            <a:gd name="connsiteX7971" fmla="*/ 6372788 w 12192000"/>
            <a:gd name="connsiteY7971" fmla="*/ 3090450 h 6858000"/>
            <a:gd name="connsiteX7972" fmla="*/ 6357348 w 12192000"/>
            <a:gd name="connsiteY7972" fmla="*/ 3080846 h 6858000"/>
            <a:gd name="connsiteX7973" fmla="*/ 6355836 w 12192000"/>
            <a:gd name="connsiteY7973" fmla="*/ 3080898 h 6858000"/>
            <a:gd name="connsiteX7974" fmla="*/ 6340163 w 12192000"/>
            <a:gd name="connsiteY7974" fmla="*/ 3094356 h 6858000"/>
            <a:gd name="connsiteX7975" fmla="*/ 6372788 w 12192000"/>
            <a:gd name="connsiteY7975" fmla="*/ 3140885 h 6858000"/>
            <a:gd name="connsiteX7976" fmla="*/ 6405384 w 12192000"/>
            <a:gd name="connsiteY7976" fmla="*/ 3093594 h 6858000"/>
            <a:gd name="connsiteX7977" fmla="*/ 6405384 w 12192000"/>
            <a:gd name="connsiteY7977" fmla="*/ 3093591 h 6858000"/>
            <a:gd name="connsiteX7978" fmla="*/ 6389624 w 12192000"/>
            <a:gd name="connsiteY7978" fmla="*/ 3080898 h 6858000"/>
            <a:gd name="connsiteX7979" fmla="*/ 6387589 w 12192000"/>
            <a:gd name="connsiteY7979" fmla="*/ 3080785 h 6858000"/>
            <a:gd name="connsiteX7980" fmla="*/ 6458828 w 12192000"/>
            <a:gd name="connsiteY7980" fmla="*/ 3096516 h 6858000"/>
            <a:gd name="connsiteX7981" fmla="*/ 6444027 w 12192000"/>
            <a:gd name="connsiteY7981" fmla="*/ 3106181 h 6858000"/>
            <a:gd name="connsiteX7982" fmla="*/ 6428587 w 12192000"/>
            <a:gd name="connsiteY7982" fmla="*/ 3096577 h 6858000"/>
            <a:gd name="connsiteX7983" fmla="*/ 6427075 w 12192000"/>
            <a:gd name="connsiteY7983" fmla="*/ 3096629 h 6858000"/>
            <a:gd name="connsiteX7984" fmla="*/ 6411402 w 12192000"/>
            <a:gd name="connsiteY7984" fmla="*/ 3110086 h 6858000"/>
            <a:gd name="connsiteX7985" fmla="*/ 6444027 w 12192000"/>
            <a:gd name="connsiteY7985" fmla="*/ 3156616 h 6858000"/>
            <a:gd name="connsiteX7986" fmla="*/ 6476623 w 12192000"/>
            <a:gd name="connsiteY7986" fmla="*/ 3109322 h 6858000"/>
            <a:gd name="connsiteX7987" fmla="*/ 6460863 w 12192000"/>
            <a:gd name="connsiteY7987" fmla="*/ 3096629 h 6858000"/>
            <a:gd name="connsiteX7988" fmla="*/ 6458828 w 12192000"/>
            <a:gd name="connsiteY7988" fmla="*/ 3096516 h 6858000"/>
            <a:gd name="connsiteX7989" fmla="*/ 6537047 w 12192000"/>
            <a:gd name="connsiteY7989" fmla="*/ 3103931 h 6858000"/>
            <a:gd name="connsiteX7990" fmla="*/ 6522246 w 12192000"/>
            <a:gd name="connsiteY7990" fmla="*/ 3113596 h 6858000"/>
            <a:gd name="connsiteX7991" fmla="*/ 6506806 w 12192000"/>
            <a:gd name="connsiteY7991" fmla="*/ 3103992 h 6858000"/>
            <a:gd name="connsiteX7992" fmla="*/ 6505294 w 12192000"/>
            <a:gd name="connsiteY7992" fmla="*/ 3104044 h 6858000"/>
            <a:gd name="connsiteX7993" fmla="*/ 6489621 w 12192000"/>
            <a:gd name="connsiteY7993" fmla="*/ 3117501 h 6858000"/>
            <a:gd name="connsiteX7994" fmla="*/ 6522246 w 12192000"/>
            <a:gd name="connsiteY7994" fmla="*/ 3164031 h 6858000"/>
            <a:gd name="connsiteX7995" fmla="*/ 6554842 w 12192000"/>
            <a:gd name="connsiteY7995" fmla="*/ 3116740 h 6858000"/>
            <a:gd name="connsiteX7996" fmla="*/ 6554842 w 12192000"/>
            <a:gd name="connsiteY7996" fmla="*/ 3116737 h 6858000"/>
            <a:gd name="connsiteX7997" fmla="*/ 6539082 w 12192000"/>
            <a:gd name="connsiteY7997" fmla="*/ 3104044 h 6858000"/>
            <a:gd name="connsiteX7998" fmla="*/ 6537047 w 12192000"/>
            <a:gd name="connsiteY7998" fmla="*/ 3103931 h 6858000"/>
            <a:gd name="connsiteX7999" fmla="*/ 6616137 w 12192000"/>
            <a:gd name="connsiteY7999" fmla="*/ 3108264 h 6858000"/>
            <a:gd name="connsiteX8000" fmla="*/ 6601336 w 12192000"/>
            <a:gd name="connsiteY8000" fmla="*/ 3117929 h 6858000"/>
            <a:gd name="connsiteX8001" fmla="*/ 6585896 w 12192000"/>
            <a:gd name="connsiteY8001" fmla="*/ 3108325 h 6858000"/>
            <a:gd name="connsiteX8002" fmla="*/ 6584384 w 12192000"/>
            <a:gd name="connsiteY8002" fmla="*/ 3108377 h 6858000"/>
            <a:gd name="connsiteX8003" fmla="*/ 6568711 w 12192000"/>
            <a:gd name="connsiteY8003" fmla="*/ 3121834 h 6858000"/>
            <a:gd name="connsiteX8004" fmla="*/ 6601336 w 12192000"/>
            <a:gd name="connsiteY8004" fmla="*/ 3168364 h 6858000"/>
            <a:gd name="connsiteX8005" fmla="*/ 6633932 w 12192000"/>
            <a:gd name="connsiteY8005" fmla="*/ 3121073 h 6858000"/>
            <a:gd name="connsiteX8006" fmla="*/ 6633932 w 12192000"/>
            <a:gd name="connsiteY8006" fmla="*/ 3121070 h 6858000"/>
            <a:gd name="connsiteX8007" fmla="*/ 6618172 w 12192000"/>
            <a:gd name="connsiteY8007" fmla="*/ 3108377 h 6858000"/>
            <a:gd name="connsiteX8008" fmla="*/ 6616137 w 12192000"/>
            <a:gd name="connsiteY8008" fmla="*/ 3108264 h 6858000"/>
            <a:gd name="connsiteX8009" fmla="*/ 6753382 w 12192000"/>
            <a:gd name="connsiteY8009" fmla="*/ 3115155 h 6858000"/>
            <a:gd name="connsiteX8010" fmla="*/ 6738582 w 12192000"/>
            <a:gd name="connsiteY8010" fmla="*/ 3124820 h 6858000"/>
            <a:gd name="connsiteX8011" fmla="*/ 6723142 w 12192000"/>
            <a:gd name="connsiteY8011" fmla="*/ 3115216 h 6858000"/>
            <a:gd name="connsiteX8012" fmla="*/ 6721630 w 12192000"/>
            <a:gd name="connsiteY8012" fmla="*/ 3115268 h 6858000"/>
            <a:gd name="connsiteX8013" fmla="*/ 6705957 w 12192000"/>
            <a:gd name="connsiteY8013" fmla="*/ 3128725 h 6858000"/>
            <a:gd name="connsiteX8014" fmla="*/ 6706787 w 12192000"/>
            <a:gd name="connsiteY8014" fmla="*/ 3139655 h 6858000"/>
            <a:gd name="connsiteX8015" fmla="*/ 6692320 w 12192000"/>
            <a:gd name="connsiteY8015" fmla="*/ 3128004 h 6858000"/>
            <a:gd name="connsiteX8016" fmla="*/ 6690285 w 12192000"/>
            <a:gd name="connsiteY8016" fmla="*/ 3127891 h 6858000"/>
            <a:gd name="connsiteX8017" fmla="*/ 6675484 w 12192000"/>
            <a:gd name="connsiteY8017" fmla="*/ 3137553 h 6858000"/>
            <a:gd name="connsiteX8018" fmla="*/ 6660044 w 12192000"/>
            <a:gd name="connsiteY8018" fmla="*/ 3127952 h 6858000"/>
            <a:gd name="connsiteX8019" fmla="*/ 6658532 w 12192000"/>
            <a:gd name="connsiteY8019" fmla="*/ 3128004 h 6858000"/>
            <a:gd name="connsiteX8020" fmla="*/ 6642859 w 12192000"/>
            <a:gd name="connsiteY8020" fmla="*/ 3141461 h 6858000"/>
            <a:gd name="connsiteX8021" fmla="*/ 6675484 w 12192000"/>
            <a:gd name="connsiteY8021" fmla="*/ 3187991 h 6858000"/>
            <a:gd name="connsiteX8022" fmla="*/ 6700876 w 12192000"/>
            <a:gd name="connsiteY8022" fmla="*/ 3164197 h 6858000"/>
            <a:gd name="connsiteX8023" fmla="*/ 6707727 w 12192000"/>
            <a:gd name="connsiteY8023" fmla="*/ 3141853 h 6858000"/>
            <a:gd name="connsiteX8024" fmla="*/ 6713710 w 12192000"/>
            <a:gd name="connsiteY8024" fmla="*/ 3152022 h 6858000"/>
            <a:gd name="connsiteX8025" fmla="*/ 6738582 w 12192000"/>
            <a:gd name="connsiteY8025" fmla="*/ 3175255 h 6858000"/>
            <a:gd name="connsiteX8026" fmla="*/ 6771178 w 12192000"/>
            <a:gd name="connsiteY8026" fmla="*/ 3127964 h 6858000"/>
            <a:gd name="connsiteX8027" fmla="*/ 6771178 w 12192000"/>
            <a:gd name="connsiteY8027" fmla="*/ 3127961 h 6858000"/>
            <a:gd name="connsiteX8028" fmla="*/ 6755418 w 12192000"/>
            <a:gd name="connsiteY8028" fmla="*/ 3115268 h 6858000"/>
            <a:gd name="connsiteX8029" fmla="*/ 6753382 w 12192000"/>
            <a:gd name="connsiteY8029" fmla="*/ 3115155 h 6858000"/>
            <a:gd name="connsiteX8030" fmla="*/ 7529169 w 12192000"/>
            <a:gd name="connsiteY8030" fmla="*/ 3131584 h 6858000"/>
            <a:gd name="connsiteX8031" fmla="*/ 7514368 w 12192000"/>
            <a:gd name="connsiteY8031" fmla="*/ 3141249 h 6858000"/>
            <a:gd name="connsiteX8032" fmla="*/ 7498928 w 12192000"/>
            <a:gd name="connsiteY8032" fmla="*/ 3131645 h 6858000"/>
            <a:gd name="connsiteX8033" fmla="*/ 7497416 w 12192000"/>
            <a:gd name="connsiteY8033" fmla="*/ 3131697 h 6858000"/>
            <a:gd name="connsiteX8034" fmla="*/ 7481743 w 12192000"/>
            <a:gd name="connsiteY8034" fmla="*/ 3145154 h 6858000"/>
            <a:gd name="connsiteX8035" fmla="*/ 7514368 w 12192000"/>
            <a:gd name="connsiteY8035" fmla="*/ 3191684 h 6858000"/>
            <a:gd name="connsiteX8036" fmla="*/ 7546964 w 12192000"/>
            <a:gd name="connsiteY8036" fmla="*/ 3144393 h 6858000"/>
            <a:gd name="connsiteX8037" fmla="*/ 7546964 w 12192000"/>
            <a:gd name="connsiteY8037" fmla="*/ 3144390 h 6858000"/>
            <a:gd name="connsiteX8038" fmla="*/ 7531204 w 12192000"/>
            <a:gd name="connsiteY8038" fmla="*/ 3131697 h 6858000"/>
            <a:gd name="connsiteX8039" fmla="*/ 7529169 w 12192000"/>
            <a:gd name="connsiteY8039" fmla="*/ 3131584 h 6858000"/>
            <a:gd name="connsiteX8040" fmla="*/ 6912436 w 12192000"/>
            <a:gd name="connsiteY8040" fmla="*/ 3168977 h 6858000"/>
            <a:gd name="connsiteX8041" fmla="*/ 6897635 w 12192000"/>
            <a:gd name="connsiteY8041" fmla="*/ 3178642 h 6858000"/>
            <a:gd name="connsiteX8042" fmla="*/ 6882195 w 12192000"/>
            <a:gd name="connsiteY8042" fmla="*/ 3169038 h 6858000"/>
            <a:gd name="connsiteX8043" fmla="*/ 6880683 w 12192000"/>
            <a:gd name="connsiteY8043" fmla="*/ 3169090 h 6858000"/>
            <a:gd name="connsiteX8044" fmla="*/ 6865010 w 12192000"/>
            <a:gd name="connsiteY8044" fmla="*/ 3182547 h 6858000"/>
            <a:gd name="connsiteX8045" fmla="*/ 6897635 w 12192000"/>
            <a:gd name="connsiteY8045" fmla="*/ 3229077 h 6858000"/>
            <a:gd name="connsiteX8046" fmla="*/ 6930231 w 12192000"/>
            <a:gd name="connsiteY8046" fmla="*/ 3181786 h 6858000"/>
            <a:gd name="connsiteX8047" fmla="*/ 6930231 w 12192000"/>
            <a:gd name="connsiteY8047" fmla="*/ 3181783 h 6858000"/>
            <a:gd name="connsiteX8048" fmla="*/ 6914471 w 12192000"/>
            <a:gd name="connsiteY8048" fmla="*/ 3169090 h 6858000"/>
            <a:gd name="connsiteX8049" fmla="*/ 6912436 w 12192000"/>
            <a:gd name="connsiteY8049" fmla="*/ 3168977 h 6858000"/>
            <a:gd name="connsiteX8050" fmla="*/ 8522745 w 12192000"/>
            <a:gd name="connsiteY8050" fmla="*/ 3209162 h 6858000"/>
            <a:gd name="connsiteX8051" fmla="*/ 8507944 w 12192000"/>
            <a:gd name="connsiteY8051" fmla="*/ 3218824 h 6858000"/>
            <a:gd name="connsiteX8052" fmla="*/ 8492504 w 12192000"/>
            <a:gd name="connsiteY8052" fmla="*/ 3209223 h 6858000"/>
            <a:gd name="connsiteX8053" fmla="*/ 8490992 w 12192000"/>
            <a:gd name="connsiteY8053" fmla="*/ 3209275 h 6858000"/>
            <a:gd name="connsiteX8054" fmla="*/ 8475319 w 12192000"/>
            <a:gd name="connsiteY8054" fmla="*/ 3222732 h 6858000"/>
            <a:gd name="connsiteX8055" fmla="*/ 8507944 w 12192000"/>
            <a:gd name="connsiteY8055" fmla="*/ 3269262 h 6858000"/>
            <a:gd name="connsiteX8056" fmla="*/ 8540540 w 12192000"/>
            <a:gd name="connsiteY8056" fmla="*/ 3221971 h 6858000"/>
            <a:gd name="connsiteX8057" fmla="*/ 8540540 w 12192000"/>
            <a:gd name="connsiteY8057" fmla="*/ 3221968 h 6858000"/>
            <a:gd name="connsiteX8058" fmla="*/ 8524780 w 12192000"/>
            <a:gd name="connsiteY8058" fmla="*/ 3209275 h 6858000"/>
            <a:gd name="connsiteX8059" fmla="*/ 8522745 w 12192000"/>
            <a:gd name="connsiteY8059" fmla="*/ 3209162 h 6858000"/>
            <a:gd name="connsiteX8060" fmla="*/ 7588778 w 12192000"/>
            <a:gd name="connsiteY8060" fmla="*/ 3212972 h 6858000"/>
            <a:gd name="connsiteX8061" fmla="*/ 7573977 w 12192000"/>
            <a:gd name="connsiteY8061" fmla="*/ 3222637 h 6858000"/>
            <a:gd name="connsiteX8062" fmla="*/ 7558537 w 12192000"/>
            <a:gd name="connsiteY8062" fmla="*/ 3213033 h 6858000"/>
            <a:gd name="connsiteX8063" fmla="*/ 7557025 w 12192000"/>
            <a:gd name="connsiteY8063" fmla="*/ 3213085 h 6858000"/>
            <a:gd name="connsiteX8064" fmla="*/ 7541352 w 12192000"/>
            <a:gd name="connsiteY8064" fmla="*/ 3226542 h 6858000"/>
            <a:gd name="connsiteX8065" fmla="*/ 7573977 w 12192000"/>
            <a:gd name="connsiteY8065" fmla="*/ 3273072 h 6858000"/>
            <a:gd name="connsiteX8066" fmla="*/ 7606573 w 12192000"/>
            <a:gd name="connsiteY8066" fmla="*/ 3225781 h 6858000"/>
            <a:gd name="connsiteX8067" fmla="*/ 7606573 w 12192000"/>
            <a:gd name="connsiteY8067" fmla="*/ 3225778 h 6858000"/>
            <a:gd name="connsiteX8068" fmla="*/ 7590813 w 12192000"/>
            <a:gd name="connsiteY8068" fmla="*/ 3213085 h 6858000"/>
            <a:gd name="connsiteX8069" fmla="*/ 7588778 w 12192000"/>
            <a:gd name="connsiteY8069" fmla="*/ 3212972 h 6858000"/>
            <a:gd name="connsiteX8070" fmla="*/ 8023485 w 12192000"/>
            <a:gd name="connsiteY8070" fmla="*/ 3252895 h 6858000"/>
            <a:gd name="connsiteX8071" fmla="*/ 8008684 w 12192000"/>
            <a:gd name="connsiteY8071" fmla="*/ 3262560 h 6858000"/>
            <a:gd name="connsiteX8072" fmla="*/ 7993244 w 12192000"/>
            <a:gd name="connsiteY8072" fmla="*/ 3252956 h 6858000"/>
            <a:gd name="connsiteX8073" fmla="*/ 7991732 w 12192000"/>
            <a:gd name="connsiteY8073" fmla="*/ 3253008 h 6858000"/>
            <a:gd name="connsiteX8074" fmla="*/ 7976059 w 12192000"/>
            <a:gd name="connsiteY8074" fmla="*/ 3266466 h 6858000"/>
            <a:gd name="connsiteX8075" fmla="*/ 8008684 w 12192000"/>
            <a:gd name="connsiteY8075" fmla="*/ 3312995 h 6858000"/>
            <a:gd name="connsiteX8076" fmla="*/ 8041280 w 12192000"/>
            <a:gd name="connsiteY8076" fmla="*/ 3265704 h 6858000"/>
            <a:gd name="connsiteX8077" fmla="*/ 8041280 w 12192000"/>
            <a:gd name="connsiteY8077" fmla="*/ 3265701 h 6858000"/>
            <a:gd name="connsiteX8078" fmla="*/ 8025520 w 12192000"/>
            <a:gd name="connsiteY8078" fmla="*/ 3253008 h 6858000"/>
            <a:gd name="connsiteX8079" fmla="*/ 8023485 w 12192000"/>
            <a:gd name="connsiteY8079" fmla="*/ 3252895 h 6858000"/>
            <a:gd name="connsiteX8080" fmla="*/ 8328798 w 12192000"/>
            <a:gd name="connsiteY8080" fmla="*/ 3310817 h 6858000"/>
            <a:gd name="connsiteX8081" fmla="*/ 8313998 w 12192000"/>
            <a:gd name="connsiteY8081" fmla="*/ 3320482 h 6858000"/>
            <a:gd name="connsiteX8082" fmla="*/ 8298558 w 12192000"/>
            <a:gd name="connsiteY8082" fmla="*/ 3310878 h 6858000"/>
            <a:gd name="connsiteX8083" fmla="*/ 8297046 w 12192000"/>
            <a:gd name="connsiteY8083" fmla="*/ 3310930 h 6858000"/>
            <a:gd name="connsiteX8084" fmla="*/ 8281373 w 12192000"/>
            <a:gd name="connsiteY8084" fmla="*/ 3324387 h 6858000"/>
            <a:gd name="connsiteX8085" fmla="*/ 8282255 w 12192000"/>
            <a:gd name="connsiteY8085" fmla="*/ 3336007 h 6858000"/>
            <a:gd name="connsiteX8086" fmla="*/ 8285945 w 12192000"/>
            <a:gd name="connsiteY8086" fmla="*/ 3342278 h 6858000"/>
            <a:gd name="connsiteX8087" fmla="*/ 8279046 w 12192000"/>
            <a:gd name="connsiteY8087" fmla="*/ 3348202 h 6858000"/>
            <a:gd name="connsiteX8088" fmla="*/ 8311671 w 12192000"/>
            <a:gd name="connsiteY8088" fmla="*/ 3394732 h 6858000"/>
            <a:gd name="connsiteX8089" fmla="*/ 8344267 w 12192000"/>
            <a:gd name="connsiteY8089" fmla="*/ 3347441 h 6858000"/>
            <a:gd name="connsiteX8090" fmla="*/ 8344267 w 12192000"/>
            <a:gd name="connsiteY8090" fmla="*/ 3347438 h 6858000"/>
            <a:gd name="connsiteX8091" fmla="*/ 8340279 w 12192000"/>
            <a:gd name="connsiteY8091" fmla="*/ 3344226 h 6858000"/>
            <a:gd name="connsiteX8092" fmla="*/ 8346594 w 12192000"/>
            <a:gd name="connsiteY8092" fmla="*/ 3323626 h 6858000"/>
            <a:gd name="connsiteX8093" fmla="*/ 8346594 w 12192000"/>
            <a:gd name="connsiteY8093" fmla="*/ 3323623 h 6858000"/>
            <a:gd name="connsiteX8094" fmla="*/ 8330834 w 12192000"/>
            <a:gd name="connsiteY8094" fmla="*/ 3310930 h 6858000"/>
            <a:gd name="connsiteX8095" fmla="*/ 8328798 w 12192000"/>
            <a:gd name="connsiteY8095" fmla="*/ 3310817 h 6858000"/>
            <a:gd name="connsiteX8096" fmla="*/ 6732447 w 12192000"/>
            <a:gd name="connsiteY8096" fmla="*/ 3187151 h 6858000"/>
            <a:gd name="connsiteX8097" fmla="*/ 6717646 w 12192000"/>
            <a:gd name="connsiteY8097" fmla="*/ 3196813 h 6858000"/>
            <a:gd name="connsiteX8098" fmla="*/ 6702206 w 12192000"/>
            <a:gd name="connsiteY8098" fmla="*/ 3187212 h 6858000"/>
            <a:gd name="connsiteX8099" fmla="*/ 6700694 w 12192000"/>
            <a:gd name="connsiteY8099" fmla="*/ 3187264 h 6858000"/>
            <a:gd name="connsiteX8100" fmla="*/ 6685021 w 12192000"/>
            <a:gd name="connsiteY8100" fmla="*/ 3200721 h 6858000"/>
            <a:gd name="connsiteX8101" fmla="*/ 6717646 w 12192000"/>
            <a:gd name="connsiteY8101" fmla="*/ 3247251 h 6858000"/>
            <a:gd name="connsiteX8102" fmla="*/ 6750242 w 12192000"/>
            <a:gd name="connsiteY8102" fmla="*/ 3199960 h 6858000"/>
            <a:gd name="connsiteX8103" fmla="*/ 6750242 w 12192000"/>
            <a:gd name="connsiteY8103" fmla="*/ 3199957 h 6858000"/>
            <a:gd name="connsiteX8104" fmla="*/ 6734482 w 12192000"/>
            <a:gd name="connsiteY8104" fmla="*/ 3187264 h 6858000"/>
            <a:gd name="connsiteX8105" fmla="*/ 6732447 w 12192000"/>
            <a:gd name="connsiteY8105" fmla="*/ 3187151 h 6858000"/>
            <a:gd name="connsiteX8106" fmla="*/ 6815608 w 12192000"/>
            <a:gd name="connsiteY8106" fmla="*/ 3188401 h 6858000"/>
            <a:gd name="connsiteX8107" fmla="*/ 6800808 w 12192000"/>
            <a:gd name="connsiteY8107" fmla="*/ 3198066 h 6858000"/>
            <a:gd name="connsiteX8108" fmla="*/ 6785368 w 12192000"/>
            <a:gd name="connsiteY8108" fmla="*/ 3188462 h 6858000"/>
            <a:gd name="connsiteX8109" fmla="*/ 6783856 w 12192000"/>
            <a:gd name="connsiteY8109" fmla="*/ 3188514 h 6858000"/>
            <a:gd name="connsiteX8110" fmla="*/ 6768183 w 12192000"/>
            <a:gd name="connsiteY8110" fmla="*/ 3201971 h 6858000"/>
            <a:gd name="connsiteX8111" fmla="*/ 6800808 w 12192000"/>
            <a:gd name="connsiteY8111" fmla="*/ 3248501 h 6858000"/>
            <a:gd name="connsiteX8112" fmla="*/ 6833404 w 12192000"/>
            <a:gd name="connsiteY8112" fmla="*/ 3201210 h 6858000"/>
            <a:gd name="connsiteX8113" fmla="*/ 6833404 w 12192000"/>
            <a:gd name="connsiteY8113" fmla="*/ 3201207 h 6858000"/>
            <a:gd name="connsiteX8114" fmla="*/ 6817644 w 12192000"/>
            <a:gd name="connsiteY8114" fmla="*/ 3188514 h 6858000"/>
            <a:gd name="connsiteX8115" fmla="*/ 6815608 w 12192000"/>
            <a:gd name="connsiteY8115" fmla="*/ 3188401 h 6858000"/>
            <a:gd name="connsiteX8116" fmla="*/ 6878415 w 12192000"/>
            <a:gd name="connsiteY8116" fmla="*/ 3230767 h 6858000"/>
            <a:gd name="connsiteX8117" fmla="*/ 6863615 w 12192000"/>
            <a:gd name="connsiteY8117" fmla="*/ 3240432 h 6858000"/>
            <a:gd name="connsiteX8118" fmla="*/ 6848175 w 12192000"/>
            <a:gd name="connsiteY8118" fmla="*/ 3230828 h 6858000"/>
            <a:gd name="connsiteX8119" fmla="*/ 6846663 w 12192000"/>
            <a:gd name="connsiteY8119" fmla="*/ 3230880 h 6858000"/>
            <a:gd name="connsiteX8120" fmla="*/ 6830990 w 12192000"/>
            <a:gd name="connsiteY8120" fmla="*/ 3244337 h 6858000"/>
            <a:gd name="connsiteX8121" fmla="*/ 6863615 w 12192000"/>
            <a:gd name="connsiteY8121" fmla="*/ 3290867 h 6858000"/>
            <a:gd name="connsiteX8122" fmla="*/ 6896211 w 12192000"/>
            <a:gd name="connsiteY8122" fmla="*/ 3243576 h 6858000"/>
            <a:gd name="connsiteX8123" fmla="*/ 6896211 w 12192000"/>
            <a:gd name="connsiteY8123" fmla="*/ 3243573 h 6858000"/>
            <a:gd name="connsiteX8124" fmla="*/ 6880451 w 12192000"/>
            <a:gd name="connsiteY8124" fmla="*/ 3230880 h 6858000"/>
            <a:gd name="connsiteX8125" fmla="*/ 6878415 w 12192000"/>
            <a:gd name="connsiteY8125" fmla="*/ 3230767 h 6858000"/>
            <a:gd name="connsiteX8126" fmla="*/ 6319837 w 12192000"/>
            <a:gd name="connsiteY8126" fmla="*/ 3094655 h 6858000"/>
            <a:gd name="connsiteX8127" fmla="*/ 6305037 w 12192000"/>
            <a:gd name="connsiteY8127" fmla="*/ 3104317 h 6858000"/>
            <a:gd name="connsiteX8128" fmla="*/ 6289597 w 12192000"/>
            <a:gd name="connsiteY8128" fmla="*/ 3094716 h 6858000"/>
            <a:gd name="connsiteX8129" fmla="*/ 6288085 w 12192000"/>
            <a:gd name="connsiteY8129" fmla="*/ 3094768 h 6858000"/>
            <a:gd name="connsiteX8130" fmla="*/ 6272412 w 12192000"/>
            <a:gd name="connsiteY8130" fmla="*/ 3108225 h 6858000"/>
            <a:gd name="connsiteX8131" fmla="*/ 6305037 w 12192000"/>
            <a:gd name="connsiteY8131" fmla="*/ 3154755 h 6858000"/>
            <a:gd name="connsiteX8132" fmla="*/ 6337633 w 12192000"/>
            <a:gd name="connsiteY8132" fmla="*/ 3107464 h 6858000"/>
            <a:gd name="connsiteX8133" fmla="*/ 6337633 w 12192000"/>
            <a:gd name="connsiteY8133" fmla="*/ 3107461 h 6858000"/>
            <a:gd name="connsiteX8134" fmla="*/ 6321873 w 12192000"/>
            <a:gd name="connsiteY8134" fmla="*/ 3094768 h 6858000"/>
            <a:gd name="connsiteX8135" fmla="*/ 6319837 w 12192000"/>
            <a:gd name="connsiteY8135" fmla="*/ 3094655 h 6858000"/>
            <a:gd name="connsiteX8136" fmla="*/ 5783649 w 12192000"/>
            <a:gd name="connsiteY8136" fmla="*/ 2761399 h 6858000"/>
            <a:gd name="connsiteX8137" fmla="*/ 5768849 w 12192000"/>
            <a:gd name="connsiteY8137" fmla="*/ 2771064 h 6858000"/>
            <a:gd name="connsiteX8138" fmla="*/ 5753409 w 12192000"/>
            <a:gd name="connsiteY8138" fmla="*/ 2761460 h 6858000"/>
            <a:gd name="connsiteX8139" fmla="*/ 5751897 w 12192000"/>
            <a:gd name="connsiteY8139" fmla="*/ 2761512 h 6858000"/>
            <a:gd name="connsiteX8140" fmla="*/ 5736224 w 12192000"/>
            <a:gd name="connsiteY8140" fmla="*/ 2774969 h 6858000"/>
            <a:gd name="connsiteX8141" fmla="*/ 5768849 w 12192000"/>
            <a:gd name="connsiteY8141" fmla="*/ 2821499 h 6858000"/>
            <a:gd name="connsiteX8142" fmla="*/ 5801445 w 12192000"/>
            <a:gd name="connsiteY8142" fmla="*/ 2774208 h 6858000"/>
            <a:gd name="connsiteX8143" fmla="*/ 5801445 w 12192000"/>
            <a:gd name="connsiteY8143" fmla="*/ 2774205 h 6858000"/>
            <a:gd name="connsiteX8144" fmla="*/ 5785685 w 12192000"/>
            <a:gd name="connsiteY8144" fmla="*/ 2761512 h 6858000"/>
            <a:gd name="connsiteX8145" fmla="*/ 5783649 w 12192000"/>
            <a:gd name="connsiteY8145" fmla="*/ 2761399 h 6858000"/>
            <a:gd name="connsiteX8146" fmla="*/ 5842096 w 12192000"/>
            <a:gd name="connsiteY8146" fmla="*/ 2816210 h 6858000"/>
            <a:gd name="connsiteX8147" fmla="*/ 5827295 w 12192000"/>
            <a:gd name="connsiteY8147" fmla="*/ 2825875 h 6858000"/>
            <a:gd name="connsiteX8148" fmla="*/ 5811855 w 12192000"/>
            <a:gd name="connsiteY8148" fmla="*/ 2816271 h 6858000"/>
            <a:gd name="connsiteX8149" fmla="*/ 5810343 w 12192000"/>
            <a:gd name="connsiteY8149" fmla="*/ 2816323 h 6858000"/>
            <a:gd name="connsiteX8150" fmla="*/ 5794670 w 12192000"/>
            <a:gd name="connsiteY8150" fmla="*/ 2829780 h 6858000"/>
            <a:gd name="connsiteX8151" fmla="*/ 5827295 w 12192000"/>
            <a:gd name="connsiteY8151" fmla="*/ 2876310 h 6858000"/>
            <a:gd name="connsiteX8152" fmla="*/ 5859891 w 12192000"/>
            <a:gd name="connsiteY8152" fmla="*/ 2829019 h 6858000"/>
            <a:gd name="connsiteX8153" fmla="*/ 5859891 w 12192000"/>
            <a:gd name="connsiteY8153" fmla="*/ 2829016 h 6858000"/>
            <a:gd name="connsiteX8154" fmla="*/ 5844131 w 12192000"/>
            <a:gd name="connsiteY8154" fmla="*/ 2816323 h 6858000"/>
            <a:gd name="connsiteX8155" fmla="*/ 5842096 w 12192000"/>
            <a:gd name="connsiteY8155" fmla="*/ 2816210 h 6858000"/>
            <a:gd name="connsiteX8156" fmla="*/ 5903158 w 12192000"/>
            <a:gd name="connsiteY8156" fmla="*/ 2870788 h 6858000"/>
            <a:gd name="connsiteX8157" fmla="*/ 5888357 w 12192000"/>
            <a:gd name="connsiteY8157" fmla="*/ 2880453 h 6858000"/>
            <a:gd name="connsiteX8158" fmla="*/ 5872917 w 12192000"/>
            <a:gd name="connsiteY8158" fmla="*/ 2870849 h 6858000"/>
            <a:gd name="connsiteX8159" fmla="*/ 5871405 w 12192000"/>
            <a:gd name="connsiteY8159" fmla="*/ 2870901 h 6858000"/>
            <a:gd name="connsiteX8160" fmla="*/ 5855732 w 12192000"/>
            <a:gd name="connsiteY8160" fmla="*/ 2884358 h 6858000"/>
            <a:gd name="connsiteX8161" fmla="*/ 5888357 w 12192000"/>
            <a:gd name="connsiteY8161" fmla="*/ 2930888 h 6858000"/>
            <a:gd name="connsiteX8162" fmla="*/ 5920953 w 12192000"/>
            <a:gd name="connsiteY8162" fmla="*/ 2883597 h 6858000"/>
            <a:gd name="connsiteX8163" fmla="*/ 5920953 w 12192000"/>
            <a:gd name="connsiteY8163" fmla="*/ 2883594 h 6858000"/>
            <a:gd name="connsiteX8164" fmla="*/ 5905193 w 12192000"/>
            <a:gd name="connsiteY8164" fmla="*/ 2870901 h 6858000"/>
            <a:gd name="connsiteX8165" fmla="*/ 5903158 w 12192000"/>
            <a:gd name="connsiteY8165" fmla="*/ 2870788 h 6858000"/>
            <a:gd name="connsiteX8166" fmla="*/ 5965092 w 12192000"/>
            <a:gd name="connsiteY8166" fmla="*/ 2915248 h 6858000"/>
            <a:gd name="connsiteX8167" fmla="*/ 5950292 w 12192000"/>
            <a:gd name="connsiteY8167" fmla="*/ 2924913 h 6858000"/>
            <a:gd name="connsiteX8168" fmla="*/ 5934852 w 12192000"/>
            <a:gd name="connsiteY8168" fmla="*/ 2915309 h 6858000"/>
            <a:gd name="connsiteX8169" fmla="*/ 5933340 w 12192000"/>
            <a:gd name="connsiteY8169" fmla="*/ 2915361 h 6858000"/>
            <a:gd name="connsiteX8170" fmla="*/ 5917667 w 12192000"/>
            <a:gd name="connsiteY8170" fmla="*/ 2928818 h 6858000"/>
            <a:gd name="connsiteX8171" fmla="*/ 5950292 w 12192000"/>
            <a:gd name="connsiteY8171" fmla="*/ 2975348 h 6858000"/>
            <a:gd name="connsiteX8172" fmla="*/ 5982888 w 12192000"/>
            <a:gd name="connsiteY8172" fmla="*/ 2928057 h 6858000"/>
            <a:gd name="connsiteX8173" fmla="*/ 5982888 w 12192000"/>
            <a:gd name="connsiteY8173" fmla="*/ 2928054 h 6858000"/>
            <a:gd name="connsiteX8174" fmla="*/ 5967128 w 12192000"/>
            <a:gd name="connsiteY8174" fmla="*/ 2915361 h 6858000"/>
            <a:gd name="connsiteX8175" fmla="*/ 5965092 w 12192000"/>
            <a:gd name="connsiteY8175" fmla="*/ 2915248 h 6858000"/>
            <a:gd name="connsiteX8176" fmla="*/ 6031390 w 12192000"/>
            <a:gd name="connsiteY8176" fmla="*/ 2973141 h 6858000"/>
            <a:gd name="connsiteX8177" fmla="*/ 6016589 w 12192000"/>
            <a:gd name="connsiteY8177" fmla="*/ 2982806 h 6858000"/>
            <a:gd name="connsiteX8178" fmla="*/ 6001149 w 12192000"/>
            <a:gd name="connsiteY8178" fmla="*/ 2973202 h 6858000"/>
            <a:gd name="connsiteX8179" fmla="*/ 5999637 w 12192000"/>
            <a:gd name="connsiteY8179" fmla="*/ 2973254 h 6858000"/>
            <a:gd name="connsiteX8180" fmla="*/ 5983964 w 12192000"/>
            <a:gd name="connsiteY8180" fmla="*/ 2986711 h 6858000"/>
            <a:gd name="connsiteX8181" fmla="*/ 6016589 w 12192000"/>
            <a:gd name="connsiteY8181" fmla="*/ 3033241 h 6858000"/>
            <a:gd name="connsiteX8182" fmla="*/ 6049185 w 12192000"/>
            <a:gd name="connsiteY8182" fmla="*/ 2985950 h 6858000"/>
            <a:gd name="connsiteX8183" fmla="*/ 6049185 w 12192000"/>
            <a:gd name="connsiteY8183" fmla="*/ 2985947 h 6858000"/>
            <a:gd name="connsiteX8184" fmla="*/ 6033425 w 12192000"/>
            <a:gd name="connsiteY8184" fmla="*/ 2973254 h 6858000"/>
            <a:gd name="connsiteX8185" fmla="*/ 6031390 w 12192000"/>
            <a:gd name="connsiteY8185" fmla="*/ 2973141 h 6858000"/>
            <a:gd name="connsiteX8186" fmla="*/ 6093324 w 12192000"/>
            <a:gd name="connsiteY8186" fmla="*/ 3031994 h 6858000"/>
            <a:gd name="connsiteX8187" fmla="*/ 6078524 w 12192000"/>
            <a:gd name="connsiteY8187" fmla="*/ 3041659 h 6858000"/>
            <a:gd name="connsiteX8188" fmla="*/ 6063084 w 12192000"/>
            <a:gd name="connsiteY8188" fmla="*/ 3032055 h 6858000"/>
            <a:gd name="connsiteX8189" fmla="*/ 6061572 w 12192000"/>
            <a:gd name="connsiteY8189" fmla="*/ 3032107 h 6858000"/>
            <a:gd name="connsiteX8190" fmla="*/ 6045899 w 12192000"/>
            <a:gd name="connsiteY8190" fmla="*/ 3045564 h 6858000"/>
            <a:gd name="connsiteX8191" fmla="*/ 6078524 w 12192000"/>
            <a:gd name="connsiteY8191" fmla="*/ 3092094 h 6858000"/>
            <a:gd name="connsiteX8192" fmla="*/ 6111120 w 12192000"/>
            <a:gd name="connsiteY8192" fmla="*/ 3044803 h 6858000"/>
            <a:gd name="connsiteX8193" fmla="*/ 6111120 w 12192000"/>
            <a:gd name="connsiteY8193" fmla="*/ 3044800 h 6858000"/>
            <a:gd name="connsiteX8194" fmla="*/ 6095360 w 12192000"/>
            <a:gd name="connsiteY8194" fmla="*/ 3032107 h 6858000"/>
            <a:gd name="connsiteX8195" fmla="*/ 6093324 w 12192000"/>
            <a:gd name="connsiteY8195" fmla="*/ 3031994 h 6858000"/>
            <a:gd name="connsiteX8196" fmla="*/ 6191025 w 12192000"/>
            <a:gd name="connsiteY8196" fmla="*/ 3048103 h 6858000"/>
            <a:gd name="connsiteX8197" fmla="*/ 6176224 w 12192000"/>
            <a:gd name="connsiteY8197" fmla="*/ 3057768 h 6858000"/>
            <a:gd name="connsiteX8198" fmla="*/ 6160784 w 12192000"/>
            <a:gd name="connsiteY8198" fmla="*/ 3048164 h 6858000"/>
            <a:gd name="connsiteX8199" fmla="*/ 6159272 w 12192000"/>
            <a:gd name="connsiteY8199" fmla="*/ 3048216 h 6858000"/>
            <a:gd name="connsiteX8200" fmla="*/ 6143599 w 12192000"/>
            <a:gd name="connsiteY8200" fmla="*/ 3061673 h 6858000"/>
            <a:gd name="connsiteX8201" fmla="*/ 6176224 w 12192000"/>
            <a:gd name="connsiteY8201" fmla="*/ 3108203 h 6858000"/>
            <a:gd name="connsiteX8202" fmla="*/ 6208820 w 12192000"/>
            <a:gd name="connsiteY8202" fmla="*/ 3060912 h 6858000"/>
            <a:gd name="connsiteX8203" fmla="*/ 6208820 w 12192000"/>
            <a:gd name="connsiteY8203" fmla="*/ 3060909 h 6858000"/>
            <a:gd name="connsiteX8204" fmla="*/ 6193060 w 12192000"/>
            <a:gd name="connsiteY8204" fmla="*/ 3048216 h 6858000"/>
            <a:gd name="connsiteX8205" fmla="*/ 6191025 w 12192000"/>
            <a:gd name="connsiteY8205" fmla="*/ 3048103 h 6858000"/>
            <a:gd name="connsiteX8206" fmla="*/ 3963754 w 12192000"/>
            <a:gd name="connsiteY8206" fmla="*/ 2701819 h 6858000"/>
            <a:gd name="connsiteX8207" fmla="*/ 3948941 w 12192000"/>
            <a:gd name="connsiteY8207" fmla="*/ 2711484 h 6858000"/>
            <a:gd name="connsiteX8208" fmla="*/ 3933501 w 12192000"/>
            <a:gd name="connsiteY8208" fmla="*/ 2701880 h 6858000"/>
            <a:gd name="connsiteX8209" fmla="*/ 3932004 w 12192000"/>
            <a:gd name="connsiteY8209" fmla="*/ 2701932 h 6858000"/>
            <a:gd name="connsiteX8210" fmla="*/ 3916337 w 12192000"/>
            <a:gd name="connsiteY8210" fmla="*/ 2715390 h 6858000"/>
            <a:gd name="connsiteX8211" fmla="*/ 3948941 w 12192000"/>
            <a:gd name="connsiteY8211" fmla="*/ 2761919 h 6858000"/>
            <a:gd name="connsiteX8212" fmla="*/ 3981546 w 12192000"/>
            <a:gd name="connsiteY8212" fmla="*/ 2714628 h 6858000"/>
            <a:gd name="connsiteX8213" fmla="*/ 3981546 w 12192000"/>
            <a:gd name="connsiteY8213" fmla="*/ 2714625 h 6858000"/>
            <a:gd name="connsiteX8214" fmla="*/ 3965795 w 12192000"/>
            <a:gd name="connsiteY8214" fmla="*/ 2701932 h 6858000"/>
            <a:gd name="connsiteX8215" fmla="*/ 3963754 w 12192000"/>
            <a:gd name="connsiteY8215" fmla="*/ 2701819 h 6858000"/>
            <a:gd name="connsiteX8216" fmla="*/ 3767510 w 12192000"/>
            <a:gd name="connsiteY8216" fmla="*/ 2614790 h 6858000"/>
            <a:gd name="connsiteX8217" fmla="*/ 3752698 w 12192000"/>
            <a:gd name="connsiteY8217" fmla="*/ 2624455 h 6858000"/>
            <a:gd name="connsiteX8218" fmla="*/ 3737257 w 12192000"/>
            <a:gd name="connsiteY8218" fmla="*/ 2614851 h 6858000"/>
            <a:gd name="connsiteX8219" fmla="*/ 3735760 w 12192000"/>
            <a:gd name="connsiteY8219" fmla="*/ 2614903 h 6858000"/>
            <a:gd name="connsiteX8220" fmla="*/ 3720093 w 12192000"/>
            <a:gd name="connsiteY8220" fmla="*/ 2628361 h 6858000"/>
            <a:gd name="connsiteX8221" fmla="*/ 3752698 w 12192000"/>
            <a:gd name="connsiteY8221" fmla="*/ 2674890 h 6858000"/>
            <a:gd name="connsiteX8222" fmla="*/ 3785302 w 12192000"/>
            <a:gd name="connsiteY8222" fmla="*/ 2627599 h 6858000"/>
            <a:gd name="connsiteX8223" fmla="*/ 3785302 w 12192000"/>
            <a:gd name="connsiteY8223" fmla="*/ 2627596 h 6858000"/>
            <a:gd name="connsiteX8224" fmla="*/ 3769551 w 12192000"/>
            <a:gd name="connsiteY8224" fmla="*/ 2614903 h 6858000"/>
            <a:gd name="connsiteX8225" fmla="*/ 3767510 w 12192000"/>
            <a:gd name="connsiteY8225" fmla="*/ 2614790 h 6858000"/>
            <a:gd name="connsiteX8226" fmla="*/ 3695573 w 12192000"/>
            <a:gd name="connsiteY8226" fmla="*/ 2616884 h 6858000"/>
            <a:gd name="connsiteX8227" fmla="*/ 3680761 w 12192000"/>
            <a:gd name="connsiteY8227" fmla="*/ 2626549 h 6858000"/>
            <a:gd name="connsiteX8228" fmla="*/ 3665320 w 12192000"/>
            <a:gd name="connsiteY8228" fmla="*/ 2616945 h 6858000"/>
            <a:gd name="connsiteX8229" fmla="*/ 3663823 w 12192000"/>
            <a:gd name="connsiteY8229" fmla="*/ 2616997 h 6858000"/>
            <a:gd name="connsiteX8230" fmla="*/ 3648156 w 12192000"/>
            <a:gd name="connsiteY8230" fmla="*/ 2630454 h 6858000"/>
            <a:gd name="connsiteX8231" fmla="*/ 3680761 w 12192000"/>
            <a:gd name="connsiteY8231" fmla="*/ 2676984 h 6858000"/>
            <a:gd name="connsiteX8232" fmla="*/ 3713365 w 12192000"/>
            <a:gd name="connsiteY8232" fmla="*/ 2629693 h 6858000"/>
            <a:gd name="connsiteX8233" fmla="*/ 3713365 w 12192000"/>
            <a:gd name="connsiteY8233" fmla="*/ 2629690 h 6858000"/>
            <a:gd name="connsiteX8234" fmla="*/ 3697614 w 12192000"/>
            <a:gd name="connsiteY8234" fmla="*/ 2616997 h 6858000"/>
            <a:gd name="connsiteX8235" fmla="*/ 3695573 w 12192000"/>
            <a:gd name="connsiteY8235" fmla="*/ 2616884 h 6858000"/>
            <a:gd name="connsiteX8236" fmla="*/ 3813482 w 12192000"/>
            <a:gd name="connsiteY8236" fmla="*/ 2676289 h 6858000"/>
            <a:gd name="connsiteX8237" fmla="*/ 3798670 w 12192000"/>
            <a:gd name="connsiteY8237" fmla="*/ 2685954 h 6858000"/>
            <a:gd name="connsiteX8238" fmla="*/ 3783229 w 12192000"/>
            <a:gd name="connsiteY8238" fmla="*/ 2676350 h 6858000"/>
            <a:gd name="connsiteX8239" fmla="*/ 3781732 w 12192000"/>
            <a:gd name="connsiteY8239" fmla="*/ 2676402 h 6858000"/>
            <a:gd name="connsiteX8240" fmla="*/ 3766065 w 12192000"/>
            <a:gd name="connsiteY8240" fmla="*/ 2689860 h 6858000"/>
            <a:gd name="connsiteX8241" fmla="*/ 3798670 w 12192000"/>
            <a:gd name="connsiteY8241" fmla="*/ 2736389 h 6858000"/>
            <a:gd name="connsiteX8242" fmla="*/ 3831274 w 12192000"/>
            <a:gd name="connsiteY8242" fmla="*/ 2689098 h 6858000"/>
            <a:gd name="connsiteX8243" fmla="*/ 3831274 w 12192000"/>
            <a:gd name="connsiteY8243" fmla="*/ 2689095 h 6858000"/>
            <a:gd name="connsiteX8244" fmla="*/ 3815523 w 12192000"/>
            <a:gd name="connsiteY8244" fmla="*/ 2676402 h 6858000"/>
            <a:gd name="connsiteX8245" fmla="*/ 3813482 w 12192000"/>
            <a:gd name="connsiteY8245" fmla="*/ 2676289 h 6858000"/>
            <a:gd name="connsiteX8246" fmla="*/ 3875853 w 12192000"/>
            <a:gd name="connsiteY8246" fmla="*/ 2716823 h 6858000"/>
            <a:gd name="connsiteX8247" fmla="*/ 3861041 w 12192000"/>
            <a:gd name="connsiteY8247" fmla="*/ 2726488 h 6858000"/>
            <a:gd name="connsiteX8248" fmla="*/ 3845600 w 12192000"/>
            <a:gd name="connsiteY8248" fmla="*/ 2716884 h 6858000"/>
            <a:gd name="connsiteX8249" fmla="*/ 3844103 w 12192000"/>
            <a:gd name="connsiteY8249" fmla="*/ 2716936 h 6858000"/>
            <a:gd name="connsiteX8250" fmla="*/ 3828436 w 12192000"/>
            <a:gd name="connsiteY8250" fmla="*/ 2730394 h 6858000"/>
            <a:gd name="connsiteX8251" fmla="*/ 3861041 w 12192000"/>
            <a:gd name="connsiteY8251" fmla="*/ 2776923 h 6858000"/>
            <a:gd name="connsiteX8252" fmla="*/ 3893645 w 12192000"/>
            <a:gd name="connsiteY8252" fmla="*/ 2729632 h 6858000"/>
            <a:gd name="connsiteX8253" fmla="*/ 3893645 w 12192000"/>
            <a:gd name="connsiteY8253" fmla="*/ 2729629 h 6858000"/>
            <a:gd name="connsiteX8254" fmla="*/ 3877894 w 12192000"/>
            <a:gd name="connsiteY8254" fmla="*/ 2716936 h 6858000"/>
            <a:gd name="connsiteX8255" fmla="*/ 3875853 w 12192000"/>
            <a:gd name="connsiteY8255" fmla="*/ 2716823 h 6858000"/>
            <a:gd name="connsiteX8256" fmla="*/ 3308609 w 12192000"/>
            <a:gd name="connsiteY8256" fmla="*/ 2479464 h 6858000"/>
            <a:gd name="connsiteX8257" fmla="*/ 3293797 w 12192000"/>
            <a:gd name="connsiteY8257" fmla="*/ 2489129 h 6858000"/>
            <a:gd name="connsiteX8258" fmla="*/ 3278357 w 12192000"/>
            <a:gd name="connsiteY8258" fmla="*/ 2479525 h 6858000"/>
            <a:gd name="connsiteX8259" fmla="*/ 3276860 w 12192000"/>
            <a:gd name="connsiteY8259" fmla="*/ 2479577 h 6858000"/>
            <a:gd name="connsiteX8260" fmla="*/ 3261193 w 12192000"/>
            <a:gd name="connsiteY8260" fmla="*/ 2493034 h 6858000"/>
            <a:gd name="connsiteX8261" fmla="*/ 3293797 w 12192000"/>
            <a:gd name="connsiteY8261" fmla="*/ 2539564 h 6858000"/>
            <a:gd name="connsiteX8262" fmla="*/ 3326402 w 12192000"/>
            <a:gd name="connsiteY8262" fmla="*/ 2492273 h 6858000"/>
            <a:gd name="connsiteX8263" fmla="*/ 3326402 w 12192000"/>
            <a:gd name="connsiteY8263" fmla="*/ 2492270 h 6858000"/>
            <a:gd name="connsiteX8264" fmla="*/ 3310651 w 12192000"/>
            <a:gd name="connsiteY8264" fmla="*/ 2479577 h 6858000"/>
            <a:gd name="connsiteX8265" fmla="*/ 3308609 w 12192000"/>
            <a:gd name="connsiteY8265" fmla="*/ 2479464 h 6858000"/>
            <a:gd name="connsiteX8266" fmla="*/ 3378803 w 12192000"/>
            <a:gd name="connsiteY8266" fmla="*/ 2524418 h 6858000"/>
            <a:gd name="connsiteX8267" fmla="*/ 3363991 w 12192000"/>
            <a:gd name="connsiteY8267" fmla="*/ 2534083 h 6858000"/>
            <a:gd name="connsiteX8268" fmla="*/ 3348550 w 12192000"/>
            <a:gd name="connsiteY8268" fmla="*/ 2524479 h 6858000"/>
            <a:gd name="connsiteX8269" fmla="*/ 3347053 w 12192000"/>
            <a:gd name="connsiteY8269" fmla="*/ 2524528 h 6858000"/>
            <a:gd name="connsiteX8270" fmla="*/ 3331386 w 12192000"/>
            <a:gd name="connsiteY8270" fmla="*/ 2537988 h 6858000"/>
            <a:gd name="connsiteX8271" fmla="*/ 3363991 w 12192000"/>
            <a:gd name="connsiteY8271" fmla="*/ 2584518 h 6858000"/>
            <a:gd name="connsiteX8272" fmla="*/ 3396595 w 12192000"/>
            <a:gd name="connsiteY8272" fmla="*/ 2537227 h 6858000"/>
            <a:gd name="connsiteX8273" fmla="*/ 3396595 w 12192000"/>
            <a:gd name="connsiteY8273" fmla="*/ 2537224 h 6858000"/>
            <a:gd name="connsiteX8274" fmla="*/ 3380844 w 12192000"/>
            <a:gd name="connsiteY8274" fmla="*/ 2524531 h 6858000"/>
            <a:gd name="connsiteX8275" fmla="*/ 3378803 w 12192000"/>
            <a:gd name="connsiteY8275" fmla="*/ 2524418 h 6858000"/>
            <a:gd name="connsiteX8276" fmla="*/ 3438674 w 12192000"/>
            <a:gd name="connsiteY8276" fmla="*/ 2583212 h 6858000"/>
            <a:gd name="connsiteX8277" fmla="*/ 3423862 w 12192000"/>
            <a:gd name="connsiteY8277" fmla="*/ 2592877 h 6858000"/>
            <a:gd name="connsiteX8278" fmla="*/ 3408421 w 12192000"/>
            <a:gd name="connsiteY8278" fmla="*/ 2583273 h 6858000"/>
            <a:gd name="connsiteX8279" fmla="*/ 3406924 w 12192000"/>
            <a:gd name="connsiteY8279" fmla="*/ 2583322 h 6858000"/>
            <a:gd name="connsiteX8280" fmla="*/ 3391257 w 12192000"/>
            <a:gd name="connsiteY8280" fmla="*/ 2596782 h 6858000"/>
            <a:gd name="connsiteX8281" fmla="*/ 3423862 w 12192000"/>
            <a:gd name="connsiteY8281" fmla="*/ 2643312 h 6858000"/>
            <a:gd name="connsiteX8282" fmla="*/ 3456466 w 12192000"/>
            <a:gd name="connsiteY8282" fmla="*/ 2596021 h 6858000"/>
            <a:gd name="connsiteX8283" fmla="*/ 3456466 w 12192000"/>
            <a:gd name="connsiteY8283" fmla="*/ 2596018 h 6858000"/>
            <a:gd name="connsiteX8284" fmla="*/ 3440715 w 12192000"/>
            <a:gd name="connsiteY8284" fmla="*/ 2583325 h 6858000"/>
            <a:gd name="connsiteX8285" fmla="*/ 3438674 w 12192000"/>
            <a:gd name="connsiteY8285" fmla="*/ 2583212 h 6858000"/>
            <a:gd name="connsiteX8286" fmla="*/ 3510001 w 12192000"/>
            <a:gd name="connsiteY8286" fmla="*/ 2620984 h 6858000"/>
            <a:gd name="connsiteX8287" fmla="*/ 3495189 w 12192000"/>
            <a:gd name="connsiteY8287" fmla="*/ 2630649 h 6858000"/>
            <a:gd name="connsiteX8288" fmla="*/ 3479748 w 12192000"/>
            <a:gd name="connsiteY8288" fmla="*/ 2621045 h 6858000"/>
            <a:gd name="connsiteX8289" fmla="*/ 3478251 w 12192000"/>
            <a:gd name="connsiteY8289" fmla="*/ 2621097 h 6858000"/>
            <a:gd name="connsiteX8290" fmla="*/ 3462584 w 12192000"/>
            <a:gd name="connsiteY8290" fmla="*/ 2634554 h 6858000"/>
            <a:gd name="connsiteX8291" fmla="*/ 3495189 w 12192000"/>
            <a:gd name="connsiteY8291" fmla="*/ 2681084 h 6858000"/>
            <a:gd name="connsiteX8292" fmla="*/ 3527793 w 12192000"/>
            <a:gd name="connsiteY8292" fmla="*/ 2633793 h 6858000"/>
            <a:gd name="connsiteX8293" fmla="*/ 3527793 w 12192000"/>
            <a:gd name="connsiteY8293" fmla="*/ 2633790 h 6858000"/>
            <a:gd name="connsiteX8294" fmla="*/ 3512042 w 12192000"/>
            <a:gd name="connsiteY8294" fmla="*/ 2621097 h 6858000"/>
            <a:gd name="connsiteX8295" fmla="*/ 3510001 w 12192000"/>
            <a:gd name="connsiteY8295" fmla="*/ 2620984 h 6858000"/>
            <a:gd name="connsiteX8296" fmla="*/ 3581095 w 12192000"/>
            <a:gd name="connsiteY8296" fmla="*/ 2655702 h 6858000"/>
            <a:gd name="connsiteX8297" fmla="*/ 3566282 w 12192000"/>
            <a:gd name="connsiteY8297" fmla="*/ 2665367 h 6858000"/>
            <a:gd name="connsiteX8298" fmla="*/ 3550842 w 12192000"/>
            <a:gd name="connsiteY8298" fmla="*/ 2655763 h 6858000"/>
            <a:gd name="connsiteX8299" fmla="*/ 3549345 w 12192000"/>
            <a:gd name="connsiteY8299" fmla="*/ 2655815 h 6858000"/>
            <a:gd name="connsiteX8300" fmla="*/ 3533678 w 12192000"/>
            <a:gd name="connsiteY8300" fmla="*/ 2669272 h 6858000"/>
            <a:gd name="connsiteX8301" fmla="*/ 3566282 w 12192000"/>
            <a:gd name="connsiteY8301" fmla="*/ 2715802 h 6858000"/>
            <a:gd name="connsiteX8302" fmla="*/ 3598887 w 12192000"/>
            <a:gd name="connsiteY8302" fmla="*/ 2668511 h 6858000"/>
            <a:gd name="connsiteX8303" fmla="*/ 3598887 w 12192000"/>
            <a:gd name="connsiteY8303" fmla="*/ 2668508 h 6858000"/>
            <a:gd name="connsiteX8304" fmla="*/ 3583136 w 12192000"/>
            <a:gd name="connsiteY8304" fmla="*/ 2655815 h 6858000"/>
            <a:gd name="connsiteX8305" fmla="*/ 3581095 w 12192000"/>
            <a:gd name="connsiteY8305" fmla="*/ 2655702 h 6858000"/>
            <a:gd name="connsiteX8306" fmla="*/ 3650183 w 12192000"/>
            <a:gd name="connsiteY8306" fmla="*/ 2681669 h 6858000"/>
            <a:gd name="connsiteX8307" fmla="*/ 3635371 w 12192000"/>
            <a:gd name="connsiteY8307" fmla="*/ 2691334 h 6858000"/>
            <a:gd name="connsiteX8308" fmla="*/ 3619930 w 12192000"/>
            <a:gd name="connsiteY8308" fmla="*/ 2681730 h 6858000"/>
            <a:gd name="connsiteX8309" fmla="*/ 3618433 w 12192000"/>
            <a:gd name="connsiteY8309" fmla="*/ 2681782 h 6858000"/>
            <a:gd name="connsiteX8310" fmla="*/ 3602766 w 12192000"/>
            <a:gd name="connsiteY8310" fmla="*/ 2695240 h 6858000"/>
            <a:gd name="connsiteX8311" fmla="*/ 3635371 w 12192000"/>
            <a:gd name="connsiteY8311" fmla="*/ 2741769 h 6858000"/>
            <a:gd name="connsiteX8312" fmla="*/ 3667975 w 12192000"/>
            <a:gd name="connsiteY8312" fmla="*/ 2694478 h 6858000"/>
            <a:gd name="connsiteX8313" fmla="*/ 3667975 w 12192000"/>
            <a:gd name="connsiteY8313" fmla="*/ 2694475 h 6858000"/>
            <a:gd name="connsiteX8314" fmla="*/ 3652224 w 12192000"/>
            <a:gd name="connsiteY8314" fmla="*/ 2681782 h 6858000"/>
            <a:gd name="connsiteX8315" fmla="*/ 3650183 w 12192000"/>
            <a:gd name="connsiteY8315" fmla="*/ 2681669 h 6858000"/>
            <a:gd name="connsiteX8316" fmla="*/ 3734216 w 12192000"/>
            <a:gd name="connsiteY8316" fmla="*/ 2697516 h 6858000"/>
            <a:gd name="connsiteX8317" fmla="*/ 3719404 w 12192000"/>
            <a:gd name="connsiteY8317" fmla="*/ 2707181 h 6858000"/>
            <a:gd name="connsiteX8318" fmla="*/ 3703964 w 12192000"/>
            <a:gd name="connsiteY8318" fmla="*/ 2697577 h 6858000"/>
            <a:gd name="connsiteX8319" fmla="*/ 3702467 w 12192000"/>
            <a:gd name="connsiteY8319" fmla="*/ 2697629 h 6858000"/>
            <a:gd name="connsiteX8320" fmla="*/ 3686800 w 12192000"/>
            <a:gd name="connsiteY8320" fmla="*/ 2711086 h 6858000"/>
            <a:gd name="connsiteX8321" fmla="*/ 3719404 w 12192000"/>
            <a:gd name="connsiteY8321" fmla="*/ 2757616 h 6858000"/>
            <a:gd name="connsiteX8322" fmla="*/ 3752009 w 12192000"/>
            <a:gd name="connsiteY8322" fmla="*/ 2710325 h 6858000"/>
            <a:gd name="connsiteX8323" fmla="*/ 3752009 w 12192000"/>
            <a:gd name="connsiteY8323" fmla="*/ 2710322 h 6858000"/>
            <a:gd name="connsiteX8324" fmla="*/ 3736258 w 12192000"/>
            <a:gd name="connsiteY8324" fmla="*/ 2697629 h 6858000"/>
            <a:gd name="connsiteX8325" fmla="*/ 3734216 w 12192000"/>
            <a:gd name="connsiteY8325" fmla="*/ 2697516 h 6858000"/>
            <a:gd name="connsiteX8326" fmla="*/ 3799467 w 12192000"/>
            <a:gd name="connsiteY8326" fmla="*/ 2754013 h 6858000"/>
            <a:gd name="connsiteX8327" fmla="*/ 3784654 w 12192000"/>
            <a:gd name="connsiteY8327" fmla="*/ 2763678 h 6858000"/>
            <a:gd name="connsiteX8328" fmla="*/ 3769214 w 12192000"/>
            <a:gd name="connsiteY8328" fmla="*/ 2754074 h 6858000"/>
            <a:gd name="connsiteX8329" fmla="*/ 3767717 w 12192000"/>
            <a:gd name="connsiteY8329" fmla="*/ 2754126 h 6858000"/>
            <a:gd name="connsiteX8330" fmla="*/ 3752050 w 12192000"/>
            <a:gd name="connsiteY8330" fmla="*/ 2767583 h 6858000"/>
            <a:gd name="connsiteX8331" fmla="*/ 3784654 w 12192000"/>
            <a:gd name="connsiteY8331" fmla="*/ 2814113 h 6858000"/>
            <a:gd name="connsiteX8332" fmla="*/ 3817259 w 12192000"/>
            <a:gd name="connsiteY8332" fmla="*/ 2766822 h 6858000"/>
            <a:gd name="connsiteX8333" fmla="*/ 3817259 w 12192000"/>
            <a:gd name="connsiteY8333" fmla="*/ 2766819 h 6858000"/>
            <a:gd name="connsiteX8334" fmla="*/ 3801508 w 12192000"/>
            <a:gd name="connsiteY8334" fmla="*/ 2754126 h 6858000"/>
            <a:gd name="connsiteX8335" fmla="*/ 3799467 w 12192000"/>
            <a:gd name="connsiteY8335" fmla="*/ 2754013 h 6858000"/>
            <a:gd name="connsiteX8336" fmla="*/ 5705432 w 12192000"/>
            <a:gd name="connsiteY8336" fmla="*/ 2788848 h 6858000"/>
            <a:gd name="connsiteX8337" fmla="*/ 5690631 w 12192000"/>
            <a:gd name="connsiteY8337" fmla="*/ 2798510 h 6858000"/>
            <a:gd name="connsiteX8338" fmla="*/ 5675191 w 12192000"/>
            <a:gd name="connsiteY8338" fmla="*/ 2788909 h 6858000"/>
            <a:gd name="connsiteX8339" fmla="*/ 5673679 w 12192000"/>
            <a:gd name="connsiteY8339" fmla="*/ 2788958 h 6858000"/>
            <a:gd name="connsiteX8340" fmla="*/ 5658006 w 12192000"/>
            <a:gd name="connsiteY8340" fmla="*/ 2802418 h 6858000"/>
            <a:gd name="connsiteX8341" fmla="*/ 5690631 w 12192000"/>
            <a:gd name="connsiteY8341" fmla="*/ 2848948 h 6858000"/>
            <a:gd name="connsiteX8342" fmla="*/ 5723227 w 12192000"/>
            <a:gd name="connsiteY8342" fmla="*/ 2801657 h 6858000"/>
            <a:gd name="connsiteX8343" fmla="*/ 5723227 w 12192000"/>
            <a:gd name="connsiteY8343" fmla="*/ 2801654 h 6858000"/>
            <a:gd name="connsiteX8344" fmla="*/ 5707467 w 12192000"/>
            <a:gd name="connsiteY8344" fmla="*/ 2788958 h 6858000"/>
            <a:gd name="connsiteX8345" fmla="*/ 5705432 w 12192000"/>
            <a:gd name="connsiteY8345" fmla="*/ 2788848 h 6858000"/>
            <a:gd name="connsiteX8346" fmla="*/ 5763295 w 12192000"/>
            <a:gd name="connsiteY8346" fmla="*/ 2841187 h 6858000"/>
            <a:gd name="connsiteX8347" fmla="*/ 5748495 w 12192000"/>
            <a:gd name="connsiteY8347" fmla="*/ 2850849 h 6858000"/>
            <a:gd name="connsiteX8348" fmla="*/ 5733055 w 12192000"/>
            <a:gd name="connsiteY8348" fmla="*/ 2841248 h 6858000"/>
            <a:gd name="connsiteX8349" fmla="*/ 5731543 w 12192000"/>
            <a:gd name="connsiteY8349" fmla="*/ 2841297 h 6858000"/>
            <a:gd name="connsiteX8350" fmla="*/ 5715870 w 12192000"/>
            <a:gd name="connsiteY8350" fmla="*/ 2854757 h 6858000"/>
            <a:gd name="connsiteX8351" fmla="*/ 5748495 w 12192000"/>
            <a:gd name="connsiteY8351" fmla="*/ 2901287 h 6858000"/>
            <a:gd name="connsiteX8352" fmla="*/ 5781091 w 12192000"/>
            <a:gd name="connsiteY8352" fmla="*/ 2853996 h 6858000"/>
            <a:gd name="connsiteX8353" fmla="*/ 5781091 w 12192000"/>
            <a:gd name="connsiteY8353" fmla="*/ 2853993 h 6858000"/>
            <a:gd name="connsiteX8354" fmla="*/ 5765331 w 12192000"/>
            <a:gd name="connsiteY8354" fmla="*/ 2841297 h 6858000"/>
            <a:gd name="connsiteX8355" fmla="*/ 5763295 w 12192000"/>
            <a:gd name="connsiteY8355" fmla="*/ 2841187 h 6858000"/>
            <a:gd name="connsiteX8356" fmla="*/ 5828719 w 12192000"/>
            <a:gd name="connsiteY8356" fmla="*/ 2892422 h 6858000"/>
            <a:gd name="connsiteX8357" fmla="*/ 5813919 w 12192000"/>
            <a:gd name="connsiteY8357" fmla="*/ 2902087 h 6858000"/>
            <a:gd name="connsiteX8358" fmla="*/ 5798479 w 12192000"/>
            <a:gd name="connsiteY8358" fmla="*/ 2892483 h 6858000"/>
            <a:gd name="connsiteX8359" fmla="*/ 5796967 w 12192000"/>
            <a:gd name="connsiteY8359" fmla="*/ 2892535 h 6858000"/>
            <a:gd name="connsiteX8360" fmla="*/ 5781294 w 12192000"/>
            <a:gd name="connsiteY8360" fmla="*/ 2905992 h 6858000"/>
            <a:gd name="connsiteX8361" fmla="*/ 5813919 w 12192000"/>
            <a:gd name="connsiteY8361" fmla="*/ 2952522 h 6858000"/>
            <a:gd name="connsiteX8362" fmla="*/ 5846515 w 12192000"/>
            <a:gd name="connsiteY8362" fmla="*/ 2905231 h 6858000"/>
            <a:gd name="connsiteX8363" fmla="*/ 5846515 w 12192000"/>
            <a:gd name="connsiteY8363" fmla="*/ 2905228 h 6858000"/>
            <a:gd name="connsiteX8364" fmla="*/ 5830755 w 12192000"/>
            <a:gd name="connsiteY8364" fmla="*/ 2892535 h 6858000"/>
            <a:gd name="connsiteX8365" fmla="*/ 5828719 w 12192000"/>
            <a:gd name="connsiteY8365" fmla="*/ 2892422 h 6858000"/>
            <a:gd name="connsiteX8366" fmla="*/ 4174624 w 12192000"/>
            <a:gd name="connsiteY8366" fmla="*/ 2812692 h 6858000"/>
            <a:gd name="connsiteX8367" fmla="*/ 4159812 w 12192000"/>
            <a:gd name="connsiteY8367" fmla="*/ 2822357 h 6858000"/>
            <a:gd name="connsiteX8368" fmla="*/ 4144371 w 12192000"/>
            <a:gd name="connsiteY8368" fmla="*/ 2812753 h 6858000"/>
            <a:gd name="connsiteX8369" fmla="*/ 4142874 w 12192000"/>
            <a:gd name="connsiteY8369" fmla="*/ 2812805 h 6858000"/>
            <a:gd name="connsiteX8370" fmla="*/ 4127207 w 12192000"/>
            <a:gd name="connsiteY8370" fmla="*/ 2826263 h 6858000"/>
            <a:gd name="connsiteX8371" fmla="*/ 4159812 w 12192000"/>
            <a:gd name="connsiteY8371" fmla="*/ 2872792 h 6858000"/>
            <a:gd name="connsiteX8372" fmla="*/ 4192416 w 12192000"/>
            <a:gd name="connsiteY8372" fmla="*/ 2825498 h 6858000"/>
            <a:gd name="connsiteX8373" fmla="*/ 4176665 w 12192000"/>
            <a:gd name="connsiteY8373" fmla="*/ 2812805 h 6858000"/>
            <a:gd name="connsiteX8374" fmla="*/ 4174624 w 12192000"/>
            <a:gd name="connsiteY8374" fmla="*/ 2812692 h 6858000"/>
            <a:gd name="connsiteX8375" fmla="*/ 5643787 w 12192000"/>
            <a:gd name="connsiteY8375" fmla="*/ 2819292 h 6858000"/>
            <a:gd name="connsiteX8376" fmla="*/ 5628987 w 12192000"/>
            <a:gd name="connsiteY8376" fmla="*/ 2828957 h 6858000"/>
            <a:gd name="connsiteX8377" fmla="*/ 5613547 w 12192000"/>
            <a:gd name="connsiteY8377" fmla="*/ 2819353 h 6858000"/>
            <a:gd name="connsiteX8378" fmla="*/ 5612035 w 12192000"/>
            <a:gd name="connsiteY8378" fmla="*/ 2819405 h 6858000"/>
            <a:gd name="connsiteX8379" fmla="*/ 5596362 w 12192000"/>
            <a:gd name="connsiteY8379" fmla="*/ 2832862 h 6858000"/>
            <a:gd name="connsiteX8380" fmla="*/ 5628987 w 12192000"/>
            <a:gd name="connsiteY8380" fmla="*/ 2879392 h 6858000"/>
            <a:gd name="connsiteX8381" fmla="*/ 5661583 w 12192000"/>
            <a:gd name="connsiteY8381" fmla="*/ 2832101 h 6858000"/>
            <a:gd name="connsiteX8382" fmla="*/ 5661583 w 12192000"/>
            <a:gd name="connsiteY8382" fmla="*/ 2832098 h 6858000"/>
            <a:gd name="connsiteX8383" fmla="*/ 5645823 w 12192000"/>
            <a:gd name="connsiteY8383" fmla="*/ 2819405 h 6858000"/>
            <a:gd name="connsiteX8384" fmla="*/ 5643787 w 12192000"/>
            <a:gd name="connsiteY8384" fmla="*/ 2819292 h 6858000"/>
            <a:gd name="connsiteX8385" fmla="*/ 3319485 w 12192000"/>
            <a:gd name="connsiteY8385" fmla="*/ 2555065 h 6858000"/>
            <a:gd name="connsiteX8386" fmla="*/ 3304672 w 12192000"/>
            <a:gd name="connsiteY8386" fmla="*/ 2564730 h 6858000"/>
            <a:gd name="connsiteX8387" fmla="*/ 3289232 w 12192000"/>
            <a:gd name="connsiteY8387" fmla="*/ 2555126 h 6858000"/>
            <a:gd name="connsiteX8388" fmla="*/ 3287735 w 12192000"/>
            <a:gd name="connsiteY8388" fmla="*/ 2555175 h 6858000"/>
            <a:gd name="connsiteX8389" fmla="*/ 3272068 w 12192000"/>
            <a:gd name="connsiteY8389" fmla="*/ 2568635 h 6858000"/>
            <a:gd name="connsiteX8390" fmla="*/ 3304672 w 12192000"/>
            <a:gd name="connsiteY8390" fmla="*/ 2615165 h 6858000"/>
            <a:gd name="connsiteX8391" fmla="*/ 3337277 w 12192000"/>
            <a:gd name="connsiteY8391" fmla="*/ 2567874 h 6858000"/>
            <a:gd name="connsiteX8392" fmla="*/ 3337277 w 12192000"/>
            <a:gd name="connsiteY8392" fmla="*/ 2567871 h 6858000"/>
            <a:gd name="connsiteX8393" fmla="*/ 3321526 w 12192000"/>
            <a:gd name="connsiteY8393" fmla="*/ 2555178 h 6858000"/>
            <a:gd name="connsiteX8394" fmla="*/ 3319485 w 12192000"/>
            <a:gd name="connsiteY8394" fmla="*/ 2555065 h 6858000"/>
            <a:gd name="connsiteX8395" fmla="*/ 3378425 w 12192000"/>
            <a:gd name="connsiteY8395" fmla="*/ 2610080 h 6858000"/>
            <a:gd name="connsiteX8396" fmla="*/ 3363613 w 12192000"/>
            <a:gd name="connsiteY8396" fmla="*/ 2619745 h 6858000"/>
            <a:gd name="connsiteX8397" fmla="*/ 3348172 w 12192000"/>
            <a:gd name="connsiteY8397" fmla="*/ 2610141 h 6858000"/>
            <a:gd name="connsiteX8398" fmla="*/ 3346675 w 12192000"/>
            <a:gd name="connsiteY8398" fmla="*/ 2610193 h 6858000"/>
            <a:gd name="connsiteX8399" fmla="*/ 3331008 w 12192000"/>
            <a:gd name="connsiteY8399" fmla="*/ 2623650 h 6858000"/>
            <a:gd name="connsiteX8400" fmla="*/ 3363613 w 12192000"/>
            <a:gd name="connsiteY8400" fmla="*/ 2670180 h 6858000"/>
            <a:gd name="connsiteX8401" fmla="*/ 3396217 w 12192000"/>
            <a:gd name="connsiteY8401" fmla="*/ 2622886 h 6858000"/>
            <a:gd name="connsiteX8402" fmla="*/ 3380466 w 12192000"/>
            <a:gd name="connsiteY8402" fmla="*/ 2610193 h 6858000"/>
            <a:gd name="connsiteX8403" fmla="*/ 3378425 w 12192000"/>
            <a:gd name="connsiteY8403" fmla="*/ 2610080 h 6858000"/>
            <a:gd name="connsiteX8404" fmla="*/ 3453561 w 12192000"/>
            <a:gd name="connsiteY8404" fmla="*/ 2672626 h 6858000"/>
            <a:gd name="connsiteX8405" fmla="*/ 3438749 w 12192000"/>
            <a:gd name="connsiteY8405" fmla="*/ 2682291 h 6858000"/>
            <a:gd name="connsiteX8406" fmla="*/ 3423308 w 12192000"/>
            <a:gd name="connsiteY8406" fmla="*/ 2672687 h 6858000"/>
            <a:gd name="connsiteX8407" fmla="*/ 3421811 w 12192000"/>
            <a:gd name="connsiteY8407" fmla="*/ 2672739 h 6858000"/>
            <a:gd name="connsiteX8408" fmla="*/ 3406144 w 12192000"/>
            <a:gd name="connsiteY8408" fmla="*/ 2686196 h 6858000"/>
            <a:gd name="connsiteX8409" fmla="*/ 3438749 w 12192000"/>
            <a:gd name="connsiteY8409" fmla="*/ 2732726 h 6858000"/>
            <a:gd name="connsiteX8410" fmla="*/ 3471353 w 12192000"/>
            <a:gd name="connsiteY8410" fmla="*/ 2685435 h 6858000"/>
            <a:gd name="connsiteX8411" fmla="*/ 3471353 w 12192000"/>
            <a:gd name="connsiteY8411" fmla="*/ 2685432 h 6858000"/>
            <a:gd name="connsiteX8412" fmla="*/ 3455602 w 12192000"/>
            <a:gd name="connsiteY8412" fmla="*/ 2672739 h 6858000"/>
            <a:gd name="connsiteX8413" fmla="*/ 3453561 w 12192000"/>
            <a:gd name="connsiteY8413" fmla="*/ 2672626 h 6858000"/>
            <a:gd name="connsiteX8414" fmla="*/ 3533553 w 12192000"/>
            <a:gd name="connsiteY8414" fmla="*/ 2701412 h 6858000"/>
            <a:gd name="connsiteX8415" fmla="*/ 3518741 w 12192000"/>
            <a:gd name="connsiteY8415" fmla="*/ 2711077 h 6858000"/>
            <a:gd name="connsiteX8416" fmla="*/ 3503300 w 12192000"/>
            <a:gd name="connsiteY8416" fmla="*/ 2701473 h 6858000"/>
            <a:gd name="connsiteX8417" fmla="*/ 3501803 w 12192000"/>
            <a:gd name="connsiteY8417" fmla="*/ 2701525 h 6858000"/>
            <a:gd name="connsiteX8418" fmla="*/ 3486136 w 12192000"/>
            <a:gd name="connsiteY8418" fmla="*/ 2714982 h 6858000"/>
            <a:gd name="connsiteX8419" fmla="*/ 3518741 w 12192000"/>
            <a:gd name="connsiteY8419" fmla="*/ 2761512 h 6858000"/>
            <a:gd name="connsiteX8420" fmla="*/ 3551345 w 12192000"/>
            <a:gd name="connsiteY8420" fmla="*/ 2714221 h 6858000"/>
            <a:gd name="connsiteX8421" fmla="*/ 3551345 w 12192000"/>
            <a:gd name="connsiteY8421" fmla="*/ 2714218 h 6858000"/>
            <a:gd name="connsiteX8422" fmla="*/ 3535594 w 12192000"/>
            <a:gd name="connsiteY8422" fmla="*/ 2701525 h 6858000"/>
            <a:gd name="connsiteX8423" fmla="*/ 3533553 w 12192000"/>
            <a:gd name="connsiteY8423" fmla="*/ 2701412 h 6858000"/>
            <a:gd name="connsiteX8424" fmla="*/ 3668822 w 12192000"/>
            <a:gd name="connsiteY8424" fmla="*/ 2747965 h 6858000"/>
            <a:gd name="connsiteX8425" fmla="*/ 3654010 w 12192000"/>
            <a:gd name="connsiteY8425" fmla="*/ 2757627 h 6858000"/>
            <a:gd name="connsiteX8426" fmla="*/ 3638569 w 12192000"/>
            <a:gd name="connsiteY8426" fmla="*/ 2748026 h 6858000"/>
            <a:gd name="connsiteX8427" fmla="*/ 3637072 w 12192000"/>
            <a:gd name="connsiteY8427" fmla="*/ 2748078 h 6858000"/>
            <a:gd name="connsiteX8428" fmla="*/ 3621405 w 12192000"/>
            <a:gd name="connsiteY8428" fmla="*/ 2761535 h 6858000"/>
            <a:gd name="connsiteX8429" fmla="*/ 3654010 w 12192000"/>
            <a:gd name="connsiteY8429" fmla="*/ 2808065 h 6858000"/>
            <a:gd name="connsiteX8430" fmla="*/ 3686614 w 12192000"/>
            <a:gd name="connsiteY8430" fmla="*/ 2760774 h 6858000"/>
            <a:gd name="connsiteX8431" fmla="*/ 3686614 w 12192000"/>
            <a:gd name="connsiteY8431" fmla="*/ 2760771 h 6858000"/>
            <a:gd name="connsiteX8432" fmla="*/ 3670863 w 12192000"/>
            <a:gd name="connsiteY8432" fmla="*/ 2748078 h 6858000"/>
            <a:gd name="connsiteX8433" fmla="*/ 3668822 w 12192000"/>
            <a:gd name="connsiteY8433" fmla="*/ 2747965 h 6858000"/>
            <a:gd name="connsiteX8434" fmla="*/ 3724417 w 12192000"/>
            <a:gd name="connsiteY8434" fmla="*/ 2790883 h 6858000"/>
            <a:gd name="connsiteX8435" fmla="*/ 3709605 w 12192000"/>
            <a:gd name="connsiteY8435" fmla="*/ 2800548 h 6858000"/>
            <a:gd name="connsiteX8436" fmla="*/ 3694165 w 12192000"/>
            <a:gd name="connsiteY8436" fmla="*/ 2790944 h 6858000"/>
            <a:gd name="connsiteX8437" fmla="*/ 3692668 w 12192000"/>
            <a:gd name="connsiteY8437" fmla="*/ 2790996 h 6858000"/>
            <a:gd name="connsiteX8438" fmla="*/ 3677001 w 12192000"/>
            <a:gd name="connsiteY8438" fmla="*/ 2804454 h 6858000"/>
            <a:gd name="connsiteX8439" fmla="*/ 3709605 w 12192000"/>
            <a:gd name="connsiteY8439" fmla="*/ 2850983 h 6858000"/>
            <a:gd name="connsiteX8440" fmla="*/ 3742210 w 12192000"/>
            <a:gd name="connsiteY8440" fmla="*/ 2803689 h 6858000"/>
            <a:gd name="connsiteX8441" fmla="*/ 3726459 w 12192000"/>
            <a:gd name="connsiteY8441" fmla="*/ 2790996 h 6858000"/>
            <a:gd name="connsiteX8442" fmla="*/ 3724417 w 12192000"/>
            <a:gd name="connsiteY8442" fmla="*/ 2790883 h 6858000"/>
            <a:gd name="connsiteX8443" fmla="*/ 3787487 w 12192000"/>
            <a:gd name="connsiteY8443" fmla="*/ 2830836 h 6858000"/>
            <a:gd name="connsiteX8444" fmla="*/ 3772674 w 12192000"/>
            <a:gd name="connsiteY8444" fmla="*/ 2840501 h 6858000"/>
            <a:gd name="connsiteX8445" fmla="*/ 3757234 w 12192000"/>
            <a:gd name="connsiteY8445" fmla="*/ 2830897 h 6858000"/>
            <a:gd name="connsiteX8446" fmla="*/ 3755737 w 12192000"/>
            <a:gd name="connsiteY8446" fmla="*/ 2830949 h 6858000"/>
            <a:gd name="connsiteX8447" fmla="*/ 3740070 w 12192000"/>
            <a:gd name="connsiteY8447" fmla="*/ 2844406 h 6858000"/>
            <a:gd name="connsiteX8448" fmla="*/ 3772674 w 12192000"/>
            <a:gd name="connsiteY8448" fmla="*/ 2890936 h 6858000"/>
            <a:gd name="connsiteX8449" fmla="*/ 3805279 w 12192000"/>
            <a:gd name="connsiteY8449" fmla="*/ 2843645 h 6858000"/>
            <a:gd name="connsiteX8450" fmla="*/ 3805279 w 12192000"/>
            <a:gd name="connsiteY8450" fmla="*/ 2843642 h 6858000"/>
            <a:gd name="connsiteX8451" fmla="*/ 3789528 w 12192000"/>
            <a:gd name="connsiteY8451" fmla="*/ 2830949 h 6858000"/>
            <a:gd name="connsiteX8452" fmla="*/ 3787487 w 12192000"/>
            <a:gd name="connsiteY8452" fmla="*/ 2830836 h 6858000"/>
            <a:gd name="connsiteX8453" fmla="*/ 5606859 w 12192000"/>
            <a:gd name="connsiteY8453" fmla="*/ 2873609 h 6858000"/>
            <a:gd name="connsiteX8454" fmla="*/ 5592058 w 12192000"/>
            <a:gd name="connsiteY8454" fmla="*/ 2883271 h 6858000"/>
            <a:gd name="connsiteX8455" fmla="*/ 5576618 w 12192000"/>
            <a:gd name="connsiteY8455" fmla="*/ 2873670 h 6858000"/>
            <a:gd name="connsiteX8456" fmla="*/ 5575106 w 12192000"/>
            <a:gd name="connsiteY8456" fmla="*/ 2873722 h 6858000"/>
            <a:gd name="connsiteX8457" fmla="*/ 5559433 w 12192000"/>
            <a:gd name="connsiteY8457" fmla="*/ 2887179 h 6858000"/>
            <a:gd name="connsiteX8458" fmla="*/ 5592058 w 12192000"/>
            <a:gd name="connsiteY8458" fmla="*/ 2933709 h 6858000"/>
            <a:gd name="connsiteX8459" fmla="*/ 5624654 w 12192000"/>
            <a:gd name="connsiteY8459" fmla="*/ 2886418 h 6858000"/>
            <a:gd name="connsiteX8460" fmla="*/ 5624654 w 12192000"/>
            <a:gd name="connsiteY8460" fmla="*/ 2886415 h 6858000"/>
            <a:gd name="connsiteX8461" fmla="*/ 5608894 w 12192000"/>
            <a:gd name="connsiteY8461" fmla="*/ 2873722 h 6858000"/>
            <a:gd name="connsiteX8462" fmla="*/ 5606859 w 12192000"/>
            <a:gd name="connsiteY8462" fmla="*/ 2873609 h 6858000"/>
            <a:gd name="connsiteX8463" fmla="*/ 5690311 w 12192000"/>
            <a:gd name="connsiteY8463" fmla="*/ 2881721 h 6858000"/>
            <a:gd name="connsiteX8464" fmla="*/ 5675511 w 12192000"/>
            <a:gd name="connsiteY8464" fmla="*/ 2891386 h 6858000"/>
            <a:gd name="connsiteX8465" fmla="*/ 5660071 w 12192000"/>
            <a:gd name="connsiteY8465" fmla="*/ 2881782 h 6858000"/>
            <a:gd name="connsiteX8466" fmla="*/ 5658559 w 12192000"/>
            <a:gd name="connsiteY8466" fmla="*/ 2881834 h 6858000"/>
            <a:gd name="connsiteX8467" fmla="*/ 5642886 w 12192000"/>
            <a:gd name="connsiteY8467" fmla="*/ 2895291 h 6858000"/>
            <a:gd name="connsiteX8468" fmla="*/ 5675511 w 12192000"/>
            <a:gd name="connsiteY8468" fmla="*/ 2941821 h 6858000"/>
            <a:gd name="connsiteX8469" fmla="*/ 5708107 w 12192000"/>
            <a:gd name="connsiteY8469" fmla="*/ 2894530 h 6858000"/>
            <a:gd name="connsiteX8470" fmla="*/ 5708107 w 12192000"/>
            <a:gd name="connsiteY8470" fmla="*/ 2894527 h 6858000"/>
            <a:gd name="connsiteX8471" fmla="*/ 5692347 w 12192000"/>
            <a:gd name="connsiteY8471" fmla="*/ 2881834 h 6858000"/>
            <a:gd name="connsiteX8472" fmla="*/ 5690311 w 12192000"/>
            <a:gd name="connsiteY8472" fmla="*/ 2881721 h 6858000"/>
            <a:gd name="connsiteX8473" fmla="*/ 5753410 w 12192000"/>
            <a:gd name="connsiteY8473" fmla="*/ 2923040 h 6858000"/>
            <a:gd name="connsiteX8474" fmla="*/ 5738609 w 12192000"/>
            <a:gd name="connsiteY8474" fmla="*/ 2932705 h 6858000"/>
            <a:gd name="connsiteX8475" fmla="*/ 5723169 w 12192000"/>
            <a:gd name="connsiteY8475" fmla="*/ 2923101 h 6858000"/>
            <a:gd name="connsiteX8476" fmla="*/ 5721657 w 12192000"/>
            <a:gd name="connsiteY8476" fmla="*/ 2923153 h 6858000"/>
            <a:gd name="connsiteX8477" fmla="*/ 5705984 w 12192000"/>
            <a:gd name="connsiteY8477" fmla="*/ 2936610 h 6858000"/>
            <a:gd name="connsiteX8478" fmla="*/ 5738609 w 12192000"/>
            <a:gd name="connsiteY8478" fmla="*/ 2983140 h 6858000"/>
            <a:gd name="connsiteX8479" fmla="*/ 5771205 w 12192000"/>
            <a:gd name="connsiteY8479" fmla="*/ 2935849 h 6858000"/>
            <a:gd name="connsiteX8480" fmla="*/ 5771205 w 12192000"/>
            <a:gd name="connsiteY8480" fmla="*/ 2935846 h 6858000"/>
            <a:gd name="connsiteX8481" fmla="*/ 5755445 w 12192000"/>
            <a:gd name="connsiteY8481" fmla="*/ 2923153 h 6858000"/>
            <a:gd name="connsiteX8482" fmla="*/ 5753410 w 12192000"/>
            <a:gd name="connsiteY8482" fmla="*/ 2923040 h 6858000"/>
            <a:gd name="connsiteX8483" fmla="*/ 5889491 w 12192000"/>
            <a:gd name="connsiteY8483" fmla="*/ 2956247 h 6858000"/>
            <a:gd name="connsiteX8484" fmla="*/ 5874691 w 12192000"/>
            <a:gd name="connsiteY8484" fmla="*/ 2965912 h 6858000"/>
            <a:gd name="connsiteX8485" fmla="*/ 5859251 w 12192000"/>
            <a:gd name="connsiteY8485" fmla="*/ 2956308 h 6858000"/>
            <a:gd name="connsiteX8486" fmla="*/ 5857739 w 12192000"/>
            <a:gd name="connsiteY8486" fmla="*/ 2956360 h 6858000"/>
            <a:gd name="connsiteX8487" fmla="*/ 5842066 w 12192000"/>
            <a:gd name="connsiteY8487" fmla="*/ 2969818 h 6858000"/>
            <a:gd name="connsiteX8488" fmla="*/ 5874691 w 12192000"/>
            <a:gd name="connsiteY8488" fmla="*/ 3016347 h 6858000"/>
            <a:gd name="connsiteX8489" fmla="*/ 5907287 w 12192000"/>
            <a:gd name="connsiteY8489" fmla="*/ 2969056 h 6858000"/>
            <a:gd name="connsiteX8490" fmla="*/ 5907287 w 12192000"/>
            <a:gd name="connsiteY8490" fmla="*/ 2969053 h 6858000"/>
            <a:gd name="connsiteX8491" fmla="*/ 5891527 w 12192000"/>
            <a:gd name="connsiteY8491" fmla="*/ 2956360 h 6858000"/>
            <a:gd name="connsiteX8492" fmla="*/ 5889491 w 12192000"/>
            <a:gd name="connsiteY8492" fmla="*/ 2956247 h 6858000"/>
            <a:gd name="connsiteX8493" fmla="*/ 5956660 w 12192000"/>
            <a:gd name="connsiteY8493" fmla="*/ 2988581 h 6858000"/>
            <a:gd name="connsiteX8494" fmla="*/ 5941860 w 12192000"/>
            <a:gd name="connsiteY8494" fmla="*/ 2998243 h 6858000"/>
            <a:gd name="connsiteX8495" fmla="*/ 5926420 w 12192000"/>
            <a:gd name="connsiteY8495" fmla="*/ 2988642 h 6858000"/>
            <a:gd name="connsiteX8496" fmla="*/ 5924908 w 12192000"/>
            <a:gd name="connsiteY8496" fmla="*/ 2988694 h 6858000"/>
            <a:gd name="connsiteX8497" fmla="*/ 5909235 w 12192000"/>
            <a:gd name="connsiteY8497" fmla="*/ 3002151 h 6858000"/>
            <a:gd name="connsiteX8498" fmla="*/ 5941860 w 12192000"/>
            <a:gd name="connsiteY8498" fmla="*/ 3048681 h 6858000"/>
            <a:gd name="connsiteX8499" fmla="*/ 5974456 w 12192000"/>
            <a:gd name="connsiteY8499" fmla="*/ 3001390 h 6858000"/>
            <a:gd name="connsiteX8500" fmla="*/ 5974456 w 12192000"/>
            <a:gd name="connsiteY8500" fmla="*/ 3001387 h 6858000"/>
            <a:gd name="connsiteX8501" fmla="*/ 5958696 w 12192000"/>
            <a:gd name="connsiteY8501" fmla="*/ 2988694 h 6858000"/>
            <a:gd name="connsiteX8502" fmla="*/ 5956660 w 12192000"/>
            <a:gd name="connsiteY8502" fmla="*/ 2988581 h 6858000"/>
            <a:gd name="connsiteX8503" fmla="*/ 6007837 w 12192000"/>
            <a:gd name="connsiteY8503" fmla="*/ 3046939 h 6858000"/>
            <a:gd name="connsiteX8504" fmla="*/ 5993036 w 12192000"/>
            <a:gd name="connsiteY8504" fmla="*/ 3056604 h 6858000"/>
            <a:gd name="connsiteX8505" fmla="*/ 5977596 w 12192000"/>
            <a:gd name="connsiteY8505" fmla="*/ 3047000 h 6858000"/>
            <a:gd name="connsiteX8506" fmla="*/ 5976084 w 12192000"/>
            <a:gd name="connsiteY8506" fmla="*/ 3047052 h 6858000"/>
            <a:gd name="connsiteX8507" fmla="*/ 5960411 w 12192000"/>
            <a:gd name="connsiteY8507" fmla="*/ 3060510 h 6858000"/>
            <a:gd name="connsiteX8508" fmla="*/ 5993036 w 12192000"/>
            <a:gd name="connsiteY8508" fmla="*/ 3107039 h 6858000"/>
            <a:gd name="connsiteX8509" fmla="*/ 6025632 w 12192000"/>
            <a:gd name="connsiteY8509" fmla="*/ 3059748 h 6858000"/>
            <a:gd name="connsiteX8510" fmla="*/ 6025632 w 12192000"/>
            <a:gd name="connsiteY8510" fmla="*/ 3059745 h 6858000"/>
            <a:gd name="connsiteX8511" fmla="*/ 6009872 w 12192000"/>
            <a:gd name="connsiteY8511" fmla="*/ 3047052 h 6858000"/>
            <a:gd name="connsiteX8512" fmla="*/ 6007837 w 12192000"/>
            <a:gd name="connsiteY8512" fmla="*/ 3046939 h 6858000"/>
            <a:gd name="connsiteX8513" fmla="*/ 6125892 w 12192000"/>
            <a:gd name="connsiteY8513" fmla="*/ 3099802 h 6858000"/>
            <a:gd name="connsiteX8514" fmla="*/ 6111091 w 12192000"/>
            <a:gd name="connsiteY8514" fmla="*/ 3109464 h 6858000"/>
            <a:gd name="connsiteX8515" fmla="*/ 6095651 w 12192000"/>
            <a:gd name="connsiteY8515" fmla="*/ 3099863 h 6858000"/>
            <a:gd name="connsiteX8516" fmla="*/ 6094139 w 12192000"/>
            <a:gd name="connsiteY8516" fmla="*/ 3099915 h 6858000"/>
            <a:gd name="connsiteX8517" fmla="*/ 6078466 w 12192000"/>
            <a:gd name="connsiteY8517" fmla="*/ 3113372 h 6858000"/>
            <a:gd name="connsiteX8518" fmla="*/ 6111091 w 12192000"/>
            <a:gd name="connsiteY8518" fmla="*/ 3159902 h 6858000"/>
            <a:gd name="connsiteX8519" fmla="*/ 6143687 w 12192000"/>
            <a:gd name="connsiteY8519" fmla="*/ 3112611 h 6858000"/>
            <a:gd name="connsiteX8520" fmla="*/ 6143687 w 12192000"/>
            <a:gd name="connsiteY8520" fmla="*/ 3112608 h 6858000"/>
            <a:gd name="connsiteX8521" fmla="*/ 6127927 w 12192000"/>
            <a:gd name="connsiteY8521" fmla="*/ 3099915 h 6858000"/>
            <a:gd name="connsiteX8522" fmla="*/ 6125892 w 12192000"/>
            <a:gd name="connsiteY8522" fmla="*/ 3099802 h 6858000"/>
            <a:gd name="connsiteX8523" fmla="*/ 6237257 w 12192000"/>
            <a:gd name="connsiteY8523" fmla="*/ 3114137 h 6858000"/>
            <a:gd name="connsiteX8524" fmla="*/ 6222457 w 12192000"/>
            <a:gd name="connsiteY8524" fmla="*/ 3123802 h 6858000"/>
            <a:gd name="connsiteX8525" fmla="*/ 6207017 w 12192000"/>
            <a:gd name="connsiteY8525" fmla="*/ 3114198 h 6858000"/>
            <a:gd name="connsiteX8526" fmla="*/ 6205505 w 12192000"/>
            <a:gd name="connsiteY8526" fmla="*/ 3114250 h 6858000"/>
            <a:gd name="connsiteX8527" fmla="*/ 6189832 w 12192000"/>
            <a:gd name="connsiteY8527" fmla="*/ 3127707 h 6858000"/>
            <a:gd name="connsiteX8528" fmla="*/ 6222457 w 12192000"/>
            <a:gd name="connsiteY8528" fmla="*/ 3174237 h 6858000"/>
            <a:gd name="connsiteX8529" fmla="*/ 6255053 w 12192000"/>
            <a:gd name="connsiteY8529" fmla="*/ 3126946 h 6858000"/>
            <a:gd name="connsiteX8530" fmla="*/ 6255053 w 12192000"/>
            <a:gd name="connsiteY8530" fmla="*/ 3126943 h 6858000"/>
            <a:gd name="connsiteX8531" fmla="*/ 6239293 w 12192000"/>
            <a:gd name="connsiteY8531" fmla="*/ 3114250 h 6858000"/>
            <a:gd name="connsiteX8532" fmla="*/ 6237257 w 12192000"/>
            <a:gd name="connsiteY8532" fmla="*/ 3114137 h 6858000"/>
            <a:gd name="connsiteX8533" fmla="*/ 6390496 w 12192000"/>
            <a:gd name="connsiteY8533" fmla="*/ 3155282 h 6858000"/>
            <a:gd name="connsiteX8534" fmla="*/ 6375695 w 12192000"/>
            <a:gd name="connsiteY8534" fmla="*/ 3164947 h 6858000"/>
            <a:gd name="connsiteX8535" fmla="*/ 6360255 w 12192000"/>
            <a:gd name="connsiteY8535" fmla="*/ 3155343 h 6858000"/>
            <a:gd name="connsiteX8536" fmla="*/ 6358743 w 12192000"/>
            <a:gd name="connsiteY8536" fmla="*/ 3155395 h 6858000"/>
            <a:gd name="connsiteX8537" fmla="*/ 6343070 w 12192000"/>
            <a:gd name="connsiteY8537" fmla="*/ 3168852 h 6858000"/>
            <a:gd name="connsiteX8538" fmla="*/ 6375695 w 12192000"/>
            <a:gd name="connsiteY8538" fmla="*/ 3215382 h 6858000"/>
            <a:gd name="connsiteX8539" fmla="*/ 6408291 w 12192000"/>
            <a:gd name="connsiteY8539" fmla="*/ 3168088 h 6858000"/>
            <a:gd name="connsiteX8540" fmla="*/ 6392531 w 12192000"/>
            <a:gd name="connsiteY8540" fmla="*/ 3155395 h 6858000"/>
            <a:gd name="connsiteX8541" fmla="*/ 6390496 w 12192000"/>
            <a:gd name="connsiteY8541" fmla="*/ 3155282 h 6858000"/>
            <a:gd name="connsiteX8542" fmla="*/ 6477438 w 12192000"/>
            <a:gd name="connsiteY8542" fmla="*/ 3162086 h 6858000"/>
            <a:gd name="connsiteX8543" fmla="*/ 6462637 w 12192000"/>
            <a:gd name="connsiteY8543" fmla="*/ 3171751 h 6858000"/>
            <a:gd name="connsiteX8544" fmla="*/ 6447197 w 12192000"/>
            <a:gd name="connsiteY8544" fmla="*/ 3162147 h 6858000"/>
            <a:gd name="connsiteX8545" fmla="*/ 6445685 w 12192000"/>
            <a:gd name="connsiteY8545" fmla="*/ 3162199 h 6858000"/>
            <a:gd name="connsiteX8546" fmla="*/ 6430012 w 12192000"/>
            <a:gd name="connsiteY8546" fmla="*/ 3175656 h 6858000"/>
            <a:gd name="connsiteX8547" fmla="*/ 6462637 w 12192000"/>
            <a:gd name="connsiteY8547" fmla="*/ 3222186 h 6858000"/>
            <a:gd name="connsiteX8548" fmla="*/ 6495233 w 12192000"/>
            <a:gd name="connsiteY8548" fmla="*/ 3174892 h 6858000"/>
            <a:gd name="connsiteX8549" fmla="*/ 6479473 w 12192000"/>
            <a:gd name="connsiteY8549" fmla="*/ 3162199 h 6858000"/>
            <a:gd name="connsiteX8550" fmla="*/ 6477438 w 12192000"/>
            <a:gd name="connsiteY8550" fmla="*/ 3162086 h 6858000"/>
            <a:gd name="connsiteX8551" fmla="*/ 6564670 w 12192000"/>
            <a:gd name="connsiteY8551" fmla="*/ 3172379 h 6858000"/>
            <a:gd name="connsiteX8552" fmla="*/ 6549869 w 12192000"/>
            <a:gd name="connsiteY8552" fmla="*/ 3182044 h 6858000"/>
            <a:gd name="connsiteX8553" fmla="*/ 6534429 w 12192000"/>
            <a:gd name="connsiteY8553" fmla="*/ 3172440 h 6858000"/>
            <a:gd name="connsiteX8554" fmla="*/ 6532917 w 12192000"/>
            <a:gd name="connsiteY8554" fmla="*/ 3172492 h 6858000"/>
            <a:gd name="connsiteX8555" fmla="*/ 6517244 w 12192000"/>
            <a:gd name="connsiteY8555" fmla="*/ 3185950 h 6858000"/>
            <a:gd name="connsiteX8556" fmla="*/ 6549869 w 12192000"/>
            <a:gd name="connsiteY8556" fmla="*/ 3232479 h 6858000"/>
            <a:gd name="connsiteX8557" fmla="*/ 6582465 w 12192000"/>
            <a:gd name="connsiteY8557" fmla="*/ 3185188 h 6858000"/>
            <a:gd name="connsiteX8558" fmla="*/ 6582465 w 12192000"/>
            <a:gd name="connsiteY8558" fmla="*/ 3185185 h 6858000"/>
            <a:gd name="connsiteX8559" fmla="*/ 6566705 w 12192000"/>
            <a:gd name="connsiteY8559" fmla="*/ 3172492 h 6858000"/>
            <a:gd name="connsiteX8560" fmla="*/ 6564670 w 12192000"/>
            <a:gd name="connsiteY8560" fmla="*/ 3172379 h 6858000"/>
            <a:gd name="connsiteX8561" fmla="*/ 6643179 w 12192000"/>
            <a:gd name="connsiteY8561" fmla="*/ 3180405 h 6858000"/>
            <a:gd name="connsiteX8562" fmla="*/ 6628378 w 12192000"/>
            <a:gd name="connsiteY8562" fmla="*/ 3190070 h 6858000"/>
            <a:gd name="connsiteX8563" fmla="*/ 6612938 w 12192000"/>
            <a:gd name="connsiteY8563" fmla="*/ 3180466 h 6858000"/>
            <a:gd name="connsiteX8564" fmla="*/ 6611426 w 12192000"/>
            <a:gd name="connsiteY8564" fmla="*/ 3180518 h 6858000"/>
            <a:gd name="connsiteX8565" fmla="*/ 6595753 w 12192000"/>
            <a:gd name="connsiteY8565" fmla="*/ 3193975 h 6858000"/>
            <a:gd name="connsiteX8566" fmla="*/ 6628378 w 12192000"/>
            <a:gd name="connsiteY8566" fmla="*/ 3240505 h 6858000"/>
            <a:gd name="connsiteX8567" fmla="*/ 6660974 w 12192000"/>
            <a:gd name="connsiteY8567" fmla="*/ 3193214 h 6858000"/>
            <a:gd name="connsiteX8568" fmla="*/ 6660974 w 12192000"/>
            <a:gd name="connsiteY8568" fmla="*/ 3193211 h 6858000"/>
            <a:gd name="connsiteX8569" fmla="*/ 6645214 w 12192000"/>
            <a:gd name="connsiteY8569" fmla="*/ 3180518 h 6858000"/>
            <a:gd name="connsiteX8570" fmla="*/ 6643179 w 12192000"/>
            <a:gd name="connsiteY8570" fmla="*/ 3180405 h 6858000"/>
            <a:gd name="connsiteX8571" fmla="*/ 6308789 w 12192000"/>
            <a:gd name="connsiteY8571" fmla="*/ 3162842 h 6858000"/>
            <a:gd name="connsiteX8572" fmla="*/ 6293988 w 12192000"/>
            <a:gd name="connsiteY8572" fmla="*/ 3172507 h 6858000"/>
            <a:gd name="connsiteX8573" fmla="*/ 6278548 w 12192000"/>
            <a:gd name="connsiteY8573" fmla="*/ 3162903 h 6858000"/>
            <a:gd name="connsiteX8574" fmla="*/ 6277036 w 12192000"/>
            <a:gd name="connsiteY8574" fmla="*/ 3162955 h 6858000"/>
            <a:gd name="connsiteX8575" fmla="*/ 6261363 w 12192000"/>
            <a:gd name="connsiteY8575" fmla="*/ 3176412 h 6858000"/>
            <a:gd name="connsiteX8576" fmla="*/ 6293988 w 12192000"/>
            <a:gd name="connsiteY8576" fmla="*/ 3222942 h 6858000"/>
            <a:gd name="connsiteX8577" fmla="*/ 6326584 w 12192000"/>
            <a:gd name="connsiteY8577" fmla="*/ 3175648 h 6858000"/>
            <a:gd name="connsiteX8578" fmla="*/ 6310824 w 12192000"/>
            <a:gd name="connsiteY8578" fmla="*/ 3162955 h 6858000"/>
            <a:gd name="connsiteX8579" fmla="*/ 6308789 w 12192000"/>
            <a:gd name="connsiteY8579" fmla="*/ 3162842 h 6858000"/>
            <a:gd name="connsiteX8580" fmla="*/ 5813890 w 12192000"/>
            <a:gd name="connsiteY8580" fmla="*/ 2966627 h 6858000"/>
            <a:gd name="connsiteX8581" fmla="*/ 5799090 w 12192000"/>
            <a:gd name="connsiteY8581" fmla="*/ 2976292 h 6858000"/>
            <a:gd name="connsiteX8582" fmla="*/ 5783650 w 12192000"/>
            <a:gd name="connsiteY8582" fmla="*/ 2966688 h 6858000"/>
            <a:gd name="connsiteX8583" fmla="*/ 5782138 w 12192000"/>
            <a:gd name="connsiteY8583" fmla="*/ 2966740 h 6858000"/>
            <a:gd name="connsiteX8584" fmla="*/ 5766465 w 12192000"/>
            <a:gd name="connsiteY8584" fmla="*/ 2980198 h 6858000"/>
            <a:gd name="connsiteX8585" fmla="*/ 5799090 w 12192000"/>
            <a:gd name="connsiteY8585" fmla="*/ 3026727 h 6858000"/>
            <a:gd name="connsiteX8586" fmla="*/ 5831686 w 12192000"/>
            <a:gd name="connsiteY8586" fmla="*/ 2979436 h 6858000"/>
            <a:gd name="connsiteX8587" fmla="*/ 5831686 w 12192000"/>
            <a:gd name="connsiteY8587" fmla="*/ 2979433 h 6858000"/>
            <a:gd name="connsiteX8588" fmla="*/ 5815926 w 12192000"/>
            <a:gd name="connsiteY8588" fmla="*/ 2966740 h 6858000"/>
            <a:gd name="connsiteX8589" fmla="*/ 5813890 w 12192000"/>
            <a:gd name="connsiteY8589" fmla="*/ 2966627 h 6858000"/>
            <a:gd name="connsiteX8590" fmla="*/ 3589440 w 12192000"/>
            <a:gd name="connsiteY8590" fmla="*/ 2752908 h 6858000"/>
            <a:gd name="connsiteX8591" fmla="*/ 3574628 w 12192000"/>
            <a:gd name="connsiteY8591" fmla="*/ 2762573 h 6858000"/>
            <a:gd name="connsiteX8592" fmla="*/ 3559187 w 12192000"/>
            <a:gd name="connsiteY8592" fmla="*/ 2752969 h 6858000"/>
            <a:gd name="connsiteX8593" fmla="*/ 3557690 w 12192000"/>
            <a:gd name="connsiteY8593" fmla="*/ 2753021 h 6858000"/>
            <a:gd name="connsiteX8594" fmla="*/ 3542023 w 12192000"/>
            <a:gd name="connsiteY8594" fmla="*/ 2766479 h 6858000"/>
            <a:gd name="connsiteX8595" fmla="*/ 3574628 w 12192000"/>
            <a:gd name="connsiteY8595" fmla="*/ 2813008 h 6858000"/>
            <a:gd name="connsiteX8596" fmla="*/ 3607232 w 12192000"/>
            <a:gd name="connsiteY8596" fmla="*/ 2765714 h 6858000"/>
            <a:gd name="connsiteX8597" fmla="*/ 3591481 w 12192000"/>
            <a:gd name="connsiteY8597" fmla="*/ 2753021 h 6858000"/>
            <a:gd name="connsiteX8598" fmla="*/ 3589440 w 12192000"/>
            <a:gd name="connsiteY8598" fmla="*/ 2752908 h 6858000"/>
            <a:gd name="connsiteX8599" fmla="*/ 3508953 w 12192000"/>
            <a:gd name="connsiteY8599" fmla="*/ 2800944 h 6858000"/>
            <a:gd name="connsiteX8600" fmla="*/ 3494141 w 12192000"/>
            <a:gd name="connsiteY8600" fmla="*/ 2810609 h 6858000"/>
            <a:gd name="connsiteX8601" fmla="*/ 3478701 w 12192000"/>
            <a:gd name="connsiteY8601" fmla="*/ 2801005 h 6858000"/>
            <a:gd name="connsiteX8602" fmla="*/ 3477204 w 12192000"/>
            <a:gd name="connsiteY8602" fmla="*/ 2801057 h 6858000"/>
            <a:gd name="connsiteX8603" fmla="*/ 3461537 w 12192000"/>
            <a:gd name="connsiteY8603" fmla="*/ 2814514 h 6858000"/>
            <a:gd name="connsiteX8604" fmla="*/ 3494141 w 12192000"/>
            <a:gd name="connsiteY8604" fmla="*/ 2861044 h 6858000"/>
            <a:gd name="connsiteX8605" fmla="*/ 3526746 w 12192000"/>
            <a:gd name="connsiteY8605" fmla="*/ 2813753 h 6858000"/>
            <a:gd name="connsiteX8606" fmla="*/ 3526746 w 12192000"/>
            <a:gd name="connsiteY8606" fmla="*/ 2813750 h 6858000"/>
            <a:gd name="connsiteX8607" fmla="*/ 3510995 w 12192000"/>
            <a:gd name="connsiteY8607" fmla="*/ 2801057 h 6858000"/>
            <a:gd name="connsiteX8608" fmla="*/ 3508953 w 12192000"/>
            <a:gd name="connsiteY8608" fmla="*/ 2800944 h 6858000"/>
            <a:gd name="connsiteX8609" fmla="*/ 3637621 w 12192000"/>
            <a:gd name="connsiteY8609" fmla="*/ 2817838 h 6858000"/>
            <a:gd name="connsiteX8610" fmla="*/ 3622809 w 12192000"/>
            <a:gd name="connsiteY8610" fmla="*/ 2827500 h 6858000"/>
            <a:gd name="connsiteX8611" fmla="*/ 3607369 w 12192000"/>
            <a:gd name="connsiteY8611" fmla="*/ 2817899 h 6858000"/>
            <a:gd name="connsiteX8612" fmla="*/ 3605872 w 12192000"/>
            <a:gd name="connsiteY8612" fmla="*/ 2817948 h 6858000"/>
            <a:gd name="connsiteX8613" fmla="*/ 3590205 w 12192000"/>
            <a:gd name="connsiteY8613" fmla="*/ 2831408 h 6858000"/>
            <a:gd name="connsiteX8614" fmla="*/ 3622809 w 12192000"/>
            <a:gd name="connsiteY8614" fmla="*/ 2877938 h 6858000"/>
            <a:gd name="connsiteX8615" fmla="*/ 3655414 w 12192000"/>
            <a:gd name="connsiteY8615" fmla="*/ 2830647 h 6858000"/>
            <a:gd name="connsiteX8616" fmla="*/ 3655414 w 12192000"/>
            <a:gd name="connsiteY8616" fmla="*/ 2830644 h 6858000"/>
            <a:gd name="connsiteX8617" fmla="*/ 3639663 w 12192000"/>
            <a:gd name="connsiteY8617" fmla="*/ 2817948 h 6858000"/>
            <a:gd name="connsiteX8618" fmla="*/ 3637621 w 12192000"/>
            <a:gd name="connsiteY8618" fmla="*/ 2817838 h 6858000"/>
            <a:gd name="connsiteX8619" fmla="*/ 3699091 w 12192000"/>
            <a:gd name="connsiteY8619" fmla="*/ 2870527 h 6858000"/>
            <a:gd name="connsiteX8620" fmla="*/ 3684279 w 12192000"/>
            <a:gd name="connsiteY8620" fmla="*/ 2880192 h 6858000"/>
            <a:gd name="connsiteX8621" fmla="*/ 3668838 w 12192000"/>
            <a:gd name="connsiteY8621" fmla="*/ 2870588 h 6858000"/>
            <a:gd name="connsiteX8622" fmla="*/ 3667341 w 12192000"/>
            <a:gd name="connsiteY8622" fmla="*/ 2870640 h 6858000"/>
            <a:gd name="connsiteX8623" fmla="*/ 3651674 w 12192000"/>
            <a:gd name="connsiteY8623" fmla="*/ 2884097 h 6858000"/>
            <a:gd name="connsiteX8624" fmla="*/ 3684279 w 12192000"/>
            <a:gd name="connsiteY8624" fmla="*/ 2930627 h 6858000"/>
            <a:gd name="connsiteX8625" fmla="*/ 3716883 w 12192000"/>
            <a:gd name="connsiteY8625" fmla="*/ 2883336 h 6858000"/>
            <a:gd name="connsiteX8626" fmla="*/ 3716883 w 12192000"/>
            <a:gd name="connsiteY8626" fmla="*/ 2883333 h 6858000"/>
            <a:gd name="connsiteX8627" fmla="*/ 3701132 w 12192000"/>
            <a:gd name="connsiteY8627" fmla="*/ 2870640 h 6858000"/>
            <a:gd name="connsiteX8628" fmla="*/ 3699091 w 12192000"/>
            <a:gd name="connsiteY8628" fmla="*/ 2870527 h 6858000"/>
            <a:gd name="connsiteX8629" fmla="*/ 3783125 w 12192000"/>
            <a:gd name="connsiteY8629" fmla="*/ 2903355 h 6858000"/>
            <a:gd name="connsiteX8630" fmla="*/ 3768312 w 12192000"/>
            <a:gd name="connsiteY8630" fmla="*/ 2913017 h 6858000"/>
            <a:gd name="connsiteX8631" fmla="*/ 3752872 w 12192000"/>
            <a:gd name="connsiteY8631" fmla="*/ 2903416 h 6858000"/>
            <a:gd name="connsiteX8632" fmla="*/ 3751375 w 12192000"/>
            <a:gd name="connsiteY8632" fmla="*/ 2903465 h 6858000"/>
            <a:gd name="connsiteX8633" fmla="*/ 3735708 w 12192000"/>
            <a:gd name="connsiteY8633" fmla="*/ 2916925 h 6858000"/>
            <a:gd name="connsiteX8634" fmla="*/ 3768312 w 12192000"/>
            <a:gd name="connsiteY8634" fmla="*/ 2963455 h 6858000"/>
            <a:gd name="connsiteX8635" fmla="*/ 3800917 w 12192000"/>
            <a:gd name="connsiteY8635" fmla="*/ 2916164 h 6858000"/>
            <a:gd name="connsiteX8636" fmla="*/ 3800917 w 12192000"/>
            <a:gd name="connsiteY8636" fmla="*/ 2916161 h 6858000"/>
            <a:gd name="connsiteX8637" fmla="*/ 3785166 w 12192000"/>
            <a:gd name="connsiteY8637" fmla="*/ 2903465 h 6858000"/>
            <a:gd name="connsiteX8638" fmla="*/ 3783125 w 12192000"/>
            <a:gd name="connsiteY8638" fmla="*/ 2903355 h 6858000"/>
            <a:gd name="connsiteX8639" fmla="*/ 5572838 w 12192000"/>
            <a:gd name="connsiteY8639" fmla="*/ 2930368 h 6858000"/>
            <a:gd name="connsiteX8640" fmla="*/ 5558038 w 12192000"/>
            <a:gd name="connsiteY8640" fmla="*/ 2940033 h 6858000"/>
            <a:gd name="connsiteX8641" fmla="*/ 5542598 w 12192000"/>
            <a:gd name="connsiteY8641" fmla="*/ 2930429 h 6858000"/>
            <a:gd name="connsiteX8642" fmla="*/ 5541086 w 12192000"/>
            <a:gd name="connsiteY8642" fmla="*/ 2930481 h 6858000"/>
            <a:gd name="connsiteX8643" fmla="*/ 5525413 w 12192000"/>
            <a:gd name="connsiteY8643" fmla="*/ 2943939 h 6858000"/>
            <a:gd name="connsiteX8644" fmla="*/ 5558038 w 12192000"/>
            <a:gd name="connsiteY8644" fmla="*/ 2990468 h 6858000"/>
            <a:gd name="connsiteX8645" fmla="*/ 5590634 w 12192000"/>
            <a:gd name="connsiteY8645" fmla="*/ 2943177 h 6858000"/>
            <a:gd name="connsiteX8646" fmla="*/ 5590634 w 12192000"/>
            <a:gd name="connsiteY8646" fmla="*/ 2943174 h 6858000"/>
            <a:gd name="connsiteX8647" fmla="*/ 5574874 w 12192000"/>
            <a:gd name="connsiteY8647" fmla="*/ 2930481 h 6858000"/>
            <a:gd name="connsiteX8648" fmla="*/ 5572838 w 12192000"/>
            <a:gd name="connsiteY8648" fmla="*/ 2930368 h 6858000"/>
            <a:gd name="connsiteX8649" fmla="*/ 5643206 w 12192000"/>
            <a:gd name="connsiteY8649" fmla="*/ 2949210 h 6858000"/>
            <a:gd name="connsiteX8650" fmla="*/ 5628405 w 12192000"/>
            <a:gd name="connsiteY8650" fmla="*/ 2958872 h 6858000"/>
            <a:gd name="connsiteX8651" fmla="*/ 5612965 w 12192000"/>
            <a:gd name="connsiteY8651" fmla="*/ 2949271 h 6858000"/>
            <a:gd name="connsiteX8652" fmla="*/ 5611453 w 12192000"/>
            <a:gd name="connsiteY8652" fmla="*/ 2949320 h 6858000"/>
            <a:gd name="connsiteX8653" fmla="*/ 5595780 w 12192000"/>
            <a:gd name="connsiteY8653" fmla="*/ 2962780 h 6858000"/>
            <a:gd name="connsiteX8654" fmla="*/ 5628405 w 12192000"/>
            <a:gd name="connsiteY8654" fmla="*/ 3009310 h 6858000"/>
            <a:gd name="connsiteX8655" fmla="*/ 5661001 w 12192000"/>
            <a:gd name="connsiteY8655" fmla="*/ 2962019 h 6858000"/>
            <a:gd name="connsiteX8656" fmla="*/ 5661001 w 12192000"/>
            <a:gd name="connsiteY8656" fmla="*/ 2962016 h 6858000"/>
            <a:gd name="connsiteX8657" fmla="*/ 5645241 w 12192000"/>
            <a:gd name="connsiteY8657" fmla="*/ 2949320 h 6858000"/>
            <a:gd name="connsiteX8658" fmla="*/ 5643206 w 12192000"/>
            <a:gd name="connsiteY8658" fmla="*/ 2949210 h 6858000"/>
            <a:gd name="connsiteX8659" fmla="*/ 5706013 w 12192000"/>
            <a:gd name="connsiteY8659" fmla="*/ 2982213 h 6858000"/>
            <a:gd name="connsiteX8660" fmla="*/ 5691212 w 12192000"/>
            <a:gd name="connsiteY8660" fmla="*/ 2991878 h 6858000"/>
            <a:gd name="connsiteX8661" fmla="*/ 5675772 w 12192000"/>
            <a:gd name="connsiteY8661" fmla="*/ 2982274 h 6858000"/>
            <a:gd name="connsiteX8662" fmla="*/ 5674260 w 12192000"/>
            <a:gd name="connsiteY8662" fmla="*/ 2982326 h 6858000"/>
            <a:gd name="connsiteX8663" fmla="*/ 5658587 w 12192000"/>
            <a:gd name="connsiteY8663" fmla="*/ 2995783 h 6858000"/>
            <a:gd name="connsiteX8664" fmla="*/ 5691212 w 12192000"/>
            <a:gd name="connsiteY8664" fmla="*/ 3042313 h 6858000"/>
            <a:gd name="connsiteX8665" fmla="*/ 5723808 w 12192000"/>
            <a:gd name="connsiteY8665" fmla="*/ 2995022 h 6858000"/>
            <a:gd name="connsiteX8666" fmla="*/ 5723808 w 12192000"/>
            <a:gd name="connsiteY8666" fmla="*/ 2995019 h 6858000"/>
            <a:gd name="connsiteX8667" fmla="*/ 5708048 w 12192000"/>
            <a:gd name="connsiteY8667" fmla="*/ 2982326 h 6858000"/>
            <a:gd name="connsiteX8668" fmla="*/ 5706013 w 12192000"/>
            <a:gd name="connsiteY8668" fmla="*/ 2982213 h 6858000"/>
            <a:gd name="connsiteX8669" fmla="*/ 5765622 w 12192000"/>
            <a:gd name="connsiteY8669" fmla="*/ 3022718 h 6858000"/>
            <a:gd name="connsiteX8670" fmla="*/ 5750821 w 12192000"/>
            <a:gd name="connsiteY8670" fmla="*/ 3032380 h 6858000"/>
            <a:gd name="connsiteX8671" fmla="*/ 5735381 w 12192000"/>
            <a:gd name="connsiteY8671" fmla="*/ 3022779 h 6858000"/>
            <a:gd name="connsiteX8672" fmla="*/ 5733869 w 12192000"/>
            <a:gd name="connsiteY8672" fmla="*/ 3022831 h 6858000"/>
            <a:gd name="connsiteX8673" fmla="*/ 5718196 w 12192000"/>
            <a:gd name="connsiteY8673" fmla="*/ 3036288 h 6858000"/>
            <a:gd name="connsiteX8674" fmla="*/ 5750821 w 12192000"/>
            <a:gd name="connsiteY8674" fmla="*/ 3082818 h 6858000"/>
            <a:gd name="connsiteX8675" fmla="*/ 5783417 w 12192000"/>
            <a:gd name="connsiteY8675" fmla="*/ 3035527 h 6858000"/>
            <a:gd name="connsiteX8676" fmla="*/ 5783417 w 12192000"/>
            <a:gd name="connsiteY8676" fmla="*/ 3035524 h 6858000"/>
            <a:gd name="connsiteX8677" fmla="*/ 5767657 w 12192000"/>
            <a:gd name="connsiteY8677" fmla="*/ 3022831 h 6858000"/>
            <a:gd name="connsiteX8678" fmla="*/ 5765622 w 12192000"/>
            <a:gd name="connsiteY8678" fmla="*/ 3022718 h 6858000"/>
            <a:gd name="connsiteX8679" fmla="*/ 5849947 w 12192000"/>
            <a:gd name="connsiteY8679" fmla="*/ 3034814 h 6858000"/>
            <a:gd name="connsiteX8680" fmla="*/ 5835146 w 12192000"/>
            <a:gd name="connsiteY8680" fmla="*/ 3044479 h 6858000"/>
            <a:gd name="connsiteX8681" fmla="*/ 5819706 w 12192000"/>
            <a:gd name="connsiteY8681" fmla="*/ 3034875 h 6858000"/>
            <a:gd name="connsiteX8682" fmla="*/ 5818194 w 12192000"/>
            <a:gd name="connsiteY8682" fmla="*/ 3034927 h 6858000"/>
            <a:gd name="connsiteX8683" fmla="*/ 5802521 w 12192000"/>
            <a:gd name="connsiteY8683" fmla="*/ 3048384 h 6858000"/>
            <a:gd name="connsiteX8684" fmla="*/ 5835146 w 12192000"/>
            <a:gd name="connsiteY8684" fmla="*/ 3094914 h 6858000"/>
            <a:gd name="connsiteX8685" fmla="*/ 5867742 w 12192000"/>
            <a:gd name="connsiteY8685" fmla="*/ 3047623 h 6858000"/>
            <a:gd name="connsiteX8686" fmla="*/ 5867742 w 12192000"/>
            <a:gd name="connsiteY8686" fmla="*/ 3047620 h 6858000"/>
            <a:gd name="connsiteX8687" fmla="*/ 5851982 w 12192000"/>
            <a:gd name="connsiteY8687" fmla="*/ 3034927 h 6858000"/>
            <a:gd name="connsiteX8688" fmla="*/ 5849947 w 12192000"/>
            <a:gd name="connsiteY8688" fmla="*/ 3034814 h 6858000"/>
            <a:gd name="connsiteX8689" fmla="*/ 5921767 w 12192000"/>
            <a:gd name="connsiteY8689" fmla="*/ 3050400 h 6858000"/>
            <a:gd name="connsiteX8690" fmla="*/ 5906967 w 12192000"/>
            <a:gd name="connsiteY8690" fmla="*/ 3060065 h 6858000"/>
            <a:gd name="connsiteX8691" fmla="*/ 5891527 w 12192000"/>
            <a:gd name="connsiteY8691" fmla="*/ 3050461 h 6858000"/>
            <a:gd name="connsiteX8692" fmla="*/ 5890015 w 12192000"/>
            <a:gd name="connsiteY8692" fmla="*/ 3050513 h 6858000"/>
            <a:gd name="connsiteX8693" fmla="*/ 5874342 w 12192000"/>
            <a:gd name="connsiteY8693" fmla="*/ 3063971 h 6858000"/>
            <a:gd name="connsiteX8694" fmla="*/ 5906967 w 12192000"/>
            <a:gd name="connsiteY8694" fmla="*/ 3110500 h 6858000"/>
            <a:gd name="connsiteX8695" fmla="*/ 5939563 w 12192000"/>
            <a:gd name="connsiteY8695" fmla="*/ 3063209 h 6858000"/>
            <a:gd name="connsiteX8696" fmla="*/ 5939563 w 12192000"/>
            <a:gd name="connsiteY8696" fmla="*/ 3063206 h 6858000"/>
            <a:gd name="connsiteX8697" fmla="*/ 5923803 w 12192000"/>
            <a:gd name="connsiteY8697" fmla="*/ 3050513 h 6858000"/>
            <a:gd name="connsiteX8698" fmla="*/ 5921767 w 12192000"/>
            <a:gd name="connsiteY8698" fmla="*/ 3050400 h 6858000"/>
            <a:gd name="connsiteX8699" fmla="*/ 6042148 w 12192000"/>
            <a:gd name="connsiteY8699" fmla="*/ 3109456 h 6858000"/>
            <a:gd name="connsiteX8700" fmla="*/ 6027348 w 12192000"/>
            <a:gd name="connsiteY8700" fmla="*/ 3119121 h 6858000"/>
            <a:gd name="connsiteX8701" fmla="*/ 6011908 w 12192000"/>
            <a:gd name="connsiteY8701" fmla="*/ 3109517 h 6858000"/>
            <a:gd name="connsiteX8702" fmla="*/ 6010396 w 12192000"/>
            <a:gd name="connsiteY8702" fmla="*/ 3109569 h 6858000"/>
            <a:gd name="connsiteX8703" fmla="*/ 5994723 w 12192000"/>
            <a:gd name="connsiteY8703" fmla="*/ 3123026 h 6858000"/>
            <a:gd name="connsiteX8704" fmla="*/ 6027348 w 12192000"/>
            <a:gd name="connsiteY8704" fmla="*/ 3169556 h 6858000"/>
            <a:gd name="connsiteX8705" fmla="*/ 6059944 w 12192000"/>
            <a:gd name="connsiteY8705" fmla="*/ 3122265 h 6858000"/>
            <a:gd name="connsiteX8706" fmla="*/ 6059944 w 12192000"/>
            <a:gd name="connsiteY8706" fmla="*/ 3122262 h 6858000"/>
            <a:gd name="connsiteX8707" fmla="*/ 6044184 w 12192000"/>
            <a:gd name="connsiteY8707" fmla="*/ 3109569 h 6858000"/>
            <a:gd name="connsiteX8708" fmla="*/ 6042148 w 12192000"/>
            <a:gd name="connsiteY8708" fmla="*/ 3109456 h 6858000"/>
            <a:gd name="connsiteX8709" fmla="*/ 6159911 w 12192000"/>
            <a:gd name="connsiteY8709" fmla="*/ 3164732 h 6858000"/>
            <a:gd name="connsiteX8710" fmla="*/ 6145111 w 12192000"/>
            <a:gd name="connsiteY8710" fmla="*/ 3174397 h 6858000"/>
            <a:gd name="connsiteX8711" fmla="*/ 6129671 w 12192000"/>
            <a:gd name="connsiteY8711" fmla="*/ 3164793 h 6858000"/>
            <a:gd name="connsiteX8712" fmla="*/ 6128159 w 12192000"/>
            <a:gd name="connsiteY8712" fmla="*/ 3164845 h 6858000"/>
            <a:gd name="connsiteX8713" fmla="*/ 6112486 w 12192000"/>
            <a:gd name="connsiteY8713" fmla="*/ 3178302 h 6858000"/>
            <a:gd name="connsiteX8714" fmla="*/ 6145111 w 12192000"/>
            <a:gd name="connsiteY8714" fmla="*/ 3224832 h 6858000"/>
            <a:gd name="connsiteX8715" fmla="*/ 6177707 w 12192000"/>
            <a:gd name="connsiteY8715" fmla="*/ 3177541 h 6858000"/>
            <a:gd name="connsiteX8716" fmla="*/ 6177707 w 12192000"/>
            <a:gd name="connsiteY8716" fmla="*/ 3177538 h 6858000"/>
            <a:gd name="connsiteX8717" fmla="*/ 6161947 w 12192000"/>
            <a:gd name="connsiteY8717" fmla="*/ 3164845 h 6858000"/>
            <a:gd name="connsiteX8718" fmla="*/ 6159911 w 12192000"/>
            <a:gd name="connsiteY8718" fmla="*/ 3164732 h 6858000"/>
            <a:gd name="connsiteX8719" fmla="*/ 6231151 w 12192000"/>
            <a:gd name="connsiteY8719" fmla="*/ 3186308 h 6858000"/>
            <a:gd name="connsiteX8720" fmla="*/ 6216351 w 12192000"/>
            <a:gd name="connsiteY8720" fmla="*/ 3195973 h 6858000"/>
            <a:gd name="connsiteX8721" fmla="*/ 6200911 w 12192000"/>
            <a:gd name="connsiteY8721" fmla="*/ 3186369 h 6858000"/>
            <a:gd name="connsiteX8722" fmla="*/ 6199399 w 12192000"/>
            <a:gd name="connsiteY8722" fmla="*/ 3186421 h 6858000"/>
            <a:gd name="connsiteX8723" fmla="*/ 6183726 w 12192000"/>
            <a:gd name="connsiteY8723" fmla="*/ 3199878 h 6858000"/>
            <a:gd name="connsiteX8724" fmla="*/ 6216351 w 12192000"/>
            <a:gd name="connsiteY8724" fmla="*/ 3246408 h 6858000"/>
            <a:gd name="connsiteX8725" fmla="*/ 6248947 w 12192000"/>
            <a:gd name="connsiteY8725" fmla="*/ 3199117 h 6858000"/>
            <a:gd name="connsiteX8726" fmla="*/ 6248947 w 12192000"/>
            <a:gd name="connsiteY8726" fmla="*/ 3199114 h 6858000"/>
            <a:gd name="connsiteX8727" fmla="*/ 6233187 w 12192000"/>
            <a:gd name="connsiteY8727" fmla="*/ 3186421 h 6858000"/>
            <a:gd name="connsiteX8728" fmla="*/ 6231151 w 12192000"/>
            <a:gd name="connsiteY8728" fmla="*/ 3186308 h 6858000"/>
            <a:gd name="connsiteX8729" fmla="*/ 6431495 w 12192000"/>
            <a:gd name="connsiteY8729" fmla="*/ 3223381 h 6858000"/>
            <a:gd name="connsiteX8730" fmla="*/ 6416694 w 12192000"/>
            <a:gd name="connsiteY8730" fmla="*/ 3233046 h 6858000"/>
            <a:gd name="connsiteX8731" fmla="*/ 6401254 w 12192000"/>
            <a:gd name="connsiteY8731" fmla="*/ 3223442 h 6858000"/>
            <a:gd name="connsiteX8732" fmla="*/ 6399742 w 12192000"/>
            <a:gd name="connsiteY8732" fmla="*/ 3223494 h 6858000"/>
            <a:gd name="connsiteX8733" fmla="*/ 6384069 w 12192000"/>
            <a:gd name="connsiteY8733" fmla="*/ 3236951 h 6858000"/>
            <a:gd name="connsiteX8734" fmla="*/ 6416694 w 12192000"/>
            <a:gd name="connsiteY8734" fmla="*/ 3283481 h 6858000"/>
            <a:gd name="connsiteX8735" fmla="*/ 6449290 w 12192000"/>
            <a:gd name="connsiteY8735" fmla="*/ 3236190 h 6858000"/>
            <a:gd name="connsiteX8736" fmla="*/ 6449290 w 12192000"/>
            <a:gd name="connsiteY8736" fmla="*/ 3236187 h 6858000"/>
            <a:gd name="connsiteX8737" fmla="*/ 6433530 w 12192000"/>
            <a:gd name="connsiteY8737" fmla="*/ 3223494 h 6858000"/>
            <a:gd name="connsiteX8738" fmla="*/ 6431495 w 12192000"/>
            <a:gd name="connsiteY8738" fmla="*/ 3223381 h 6858000"/>
            <a:gd name="connsiteX8739" fmla="*/ 6513202 w 12192000"/>
            <a:gd name="connsiteY8739" fmla="*/ 3225010 h 6858000"/>
            <a:gd name="connsiteX8740" fmla="*/ 6498402 w 12192000"/>
            <a:gd name="connsiteY8740" fmla="*/ 3234672 h 6858000"/>
            <a:gd name="connsiteX8741" fmla="*/ 6482962 w 12192000"/>
            <a:gd name="connsiteY8741" fmla="*/ 3225071 h 6858000"/>
            <a:gd name="connsiteX8742" fmla="*/ 6481450 w 12192000"/>
            <a:gd name="connsiteY8742" fmla="*/ 3225123 h 6858000"/>
            <a:gd name="connsiteX8743" fmla="*/ 6465777 w 12192000"/>
            <a:gd name="connsiteY8743" fmla="*/ 3238580 h 6858000"/>
            <a:gd name="connsiteX8744" fmla="*/ 6498402 w 12192000"/>
            <a:gd name="connsiteY8744" fmla="*/ 3285110 h 6858000"/>
            <a:gd name="connsiteX8745" fmla="*/ 6530998 w 12192000"/>
            <a:gd name="connsiteY8745" fmla="*/ 3237819 h 6858000"/>
            <a:gd name="connsiteX8746" fmla="*/ 6530998 w 12192000"/>
            <a:gd name="connsiteY8746" fmla="*/ 3237816 h 6858000"/>
            <a:gd name="connsiteX8747" fmla="*/ 6515238 w 12192000"/>
            <a:gd name="connsiteY8747" fmla="*/ 3225123 h 6858000"/>
            <a:gd name="connsiteX8748" fmla="*/ 6513202 w 12192000"/>
            <a:gd name="connsiteY8748" fmla="*/ 3225010 h 6858000"/>
            <a:gd name="connsiteX8749" fmla="*/ 6602762 w 12192000"/>
            <a:gd name="connsiteY8749" fmla="*/ 3242718 h 6858000"/>
            <a:gd name="connsiteX8750" fmla="*/ 6587961 w 12192000"/>
            <a:gd name="connsiteY8750" fmla="*/ 3252383 h 6858000"/>
            <a:gd name="connsiteX8751" fmla="*/ 6572521 w 12192000"/>
            <a:gd name="connsiteY8751" fmla="*/ 3242779 h 6858000"/>
            <a:gd name="connsiteX8752" fmla="*/ 6571009 w 12192000"/>
            <a:gd name="connsiteY8752" fmla="*/ 3242831 h 6858000"/>
            <a:gd name="connsiteX8753" fmla="*/ 6555336 w 12192000"/>
            <a:gd name="connsiteY8753" fmla="*/ 3256289 h 6858000"/>
            <a:gd name="connsiteX8754" fmla="*/ 6587961 w 12192000"/>
            <a:gd name="connsiteY8754" fmla="*/ 3302818 h 6858000"/>
            <a:gd name="connsiteX8755" fmla="*/ 6620557 w 12192000"/>
            <a:gd name="connsiteY8755" fmla="*/ 3255524 h 6858000"/>
            <a:gd name="connsiteX8756" fmla="*/ 6604797 w 12192000"/>
            <a:gd name="connsiteY8756" fmla="*/ 3242831 h 6858000"/>
            <a:gd name="connsiteX8757" fmla="*/ 6602762 w 12192000"/>
            <a:gd name="connsiteY8757" fmla="*/ 3242718 h 6858000"/>
            <a:gd name="connsiteX8758" fmla="*/ 6682142 w 12192000"/>
            <a:gd name="connsiteY8758" fmla="*/ 3244346 h 6858000"/>
            <a:gd name="connsiteX8759" fmla="*/ 6667342 w 12192000"/>
            <a:gd name="connsiteY8759" fmla="*/ 3254011 h 6858000"/>
            <a:gd name="connsiteX8760" fmla="*/ 6651902 w 12192000"/>
            <a:gd name="connsiteY8760" fmla="*/ 3244407 h 6858000"/>
            <a:gd name="connsiteX8761" fmla="*/ 6650390 w 12192000"/>
            <a:gd name="connsiteY8761" fmla="*/ 3244459 h 6858000"/>
            <a:gd name="connsiteX8762" fmla="*/ 6634717 w 12192000"/>
            <a:gd name="connsiteY8762" fmla="*/ 3257917 h 6858000"/>
            <a:gd name="connsiteX8763" fmla="*/ 6667342 w 12192000"/>
            <a:gd name="connsiteY8763" fmla="*/ 3304446 h 6858000"/>
            <a:gd name="connsiteX8764" fmla="*/ 6699938 w 12192000"/>
            <a:gd name="connsiteY8764" fmla="*/ 3257155 h 6858000"/>
            <a:gd name="connsiteX8765" fmla="*/ 6699938 w 12192000"/>
            <a:gd name="connsiteY8765" fmla="*/ 3257152 h 6858000"/>
            <a:gd name="connsiteX8766" fmla="*/ 6684178 w 12192000"/>
            <a:gd name="connsiteY8766" fmla="*/ 3244459 h 6858000"/>
            <a:gd name="connsiteX8767" fmla="*/ 6682142 w 12192000"/>
            <a:gd name="connsiteY8767" fmla="*/ 3244346 h 6858000"/>
            <a:gd name="connsiteX8768" fmla="*/ 6762978 w 12192000"/>
            <a:gd name="connsiteY8768" fmla="*/ 3252430 h 6858000"/>
            <a:gd name="connsiteX8769" fmla="*/ 6748177 w 12192000"/>
            <a:gd name="connsiteY8769" fmla="*/ 3262092 h 6858000"/>
            <a:gd name="connsiteX8770" fmla="*/ 6732737 w 12192000"/>
            <a:gd name="connsiteY8770" fmla="*/ 3252491 h 6858000"/>
            <a:gd name="connsiteX8771" fmla="*/ 6731225 w 12192000"/>
            <a:gd name="connsiteY8771" fmla="*/ 3252543 h 6858000"/>
            <a:gd name="connsiteX8772" fmla="*/ 6715552 w 12192000"/>
            <a:gd name="connsiteY8772" fmla="*/ 3266000 h 6858000"/>
            <a:gd name="connsiteX8773" fmla="*/ 6748177 w 12192000"/>
            <a:gd name="connsiteY8773" fmla="*/ 3312530 h 6858000"/>
            <a:gd name="connsiteX8774" fmla="*/ 6780773 w 12192000"/>
            <a:gd name="connsiteY8774" fmla="*/ 3265239 h 6858000"/>
            <a:gd name="connsiteX8775" fmla="*/ 6780773 w 12192000"/>
            <a:gd name="connsiteY8775" fmla="*/ 3265236 h 6858000"/>
            <a:gd name="connsiteX8776" fmla="*/ 6765013 w 12192000"/>
            <a:gd name="connsiteY8776" fmla="*/ 3252543 h 6858000"/>
            <a:gd name="connsiteX8777" fmla="*/ 6762978 w 12192000"/>
            <a:gd name="connsiteY8777" fmla="*/ 3252430 h 6858000"/>
            <a:gd name="connsiteX8778" fmla="*/ 6833345 w 12192000"/>
            <a:gd name="connsiteY8778" fmla="*/ 3280373 h 6858000"/>
            <a:gd name="connsiteX8779" fmla="*/ 6818545 w 12192000"/>
            <a:gd name="connsiteY8779" fmla="*/ 3290038 h 6858000"/>
            <a:gd name="connsiteX8780" fmla="*/ 6803105 w 12192000"/>
            <a:gd name="connsiteY8780" fmla="*/ 3280434 h 6858000"/>
            <a:gd name="connsiteX8781" fmla="*/ 6801593 w 12192000"/>
            <a:gd name="connsiteY8781" fmla="*/ 3280486 h 6858000"/>
            <a:gd name="connsiteX8782" fmla="*/ 6785920 w 12192000"/>
            <a:gd name="connsiteY8782" fmla="*/ 3293943 h 6858000"/>
            <a:gd name="connsiteX8783" fmla="*/ 6818545 w 12192000"/>
            <a:gd name="connsiteY8783" fmla="*/ 3340473 h 6858000"/>
            <a:gd name="connsiteX8784" fmla="*/ 6851141 w 12192000"/>
            <a:gd name="connsiteY8784" fmla="*/ 3293182 h 6858000"/>
            <a:gd name="connsiteX8785" fmla="*/ 6851141 w 12192000"/>
            <a:gd name="connsiteY8785" fmla="*/ 3293179 h 6858000"/>
            <a:gd name="connsiteX8786" fmla="*/ 6835381 w 12192000"/>
            <a:gd name="connsiteY8786" fmla="*/ 3280486 h 6858000"/>
            <a:gd name="connsiteX8787" fmla="*/ 6833345 w 12192000"/>
            <a:gd name="connsiteY8787" fmla="*/ 3280373 h 6858000"/>
            <a:gd name="connsiteX8788" fmla="*/ 6356767 w 12192000"/>
            <a:gd name="connsiteY8788" fmla="*/ 3228499 h 6858000"/>
            <a:gd name="connsiteX8789" fmla="*/ 6341966 w 12192000"/>
            <a:gd name="connsiteY8789" fmla="*/ 3238164 h 6858000"/>
            <a:gd name="connsiteX8790" fmla="*/ 6326526 w 12192000"/>
            <a:gd name="connsiteY8790" fmla="*/ 3228560 h 6858000"/>
            <a:gd name="connsiteX8791" fmla="*/ 6325014 w 12192000"/>
            <a:gd name="connsiteY8791" fmla="*/ 3228612 h 6858000"/>
            <a:gd name="connsiteX8792" fmla="*/ 6309341 w 12192000"/>
            <a:gd name="connsiteY8792" fmla="*/ 3242069 h 6858000"/>
            <a:gd name="connsiteX8793" fmla="*/ 6341966 w 12192000"/>
            <a:gd name="connsiteY8793" fmla="*/ 3288599 h 6858000"/>
            <a:gd name="connsiteX8794" fmla="*/ 6374562 w 12192000"/>
            <a:gd name="connsiteY8794" fmla="*/ 3241308 h 6858000"/>
            <a:gd name="connsiteX8795" fmla="*/ 6374562 w 12192000"/>
            <a:gd name="connsiteY8795" fmla="*/ 3241305 h 6858000"/>
            <a:gd name="connsiteX8796" fmla="*/ 6358802 w 12192000"/>
            <a:gd name="connsiteY8796" fmla="*/ 3228612 h 6858000"/>
            <a:gd name="connsiteX8797" fmla="*/ 6356767 w 12192000"/>
            <a:gd name="connsiteY8797" fmla="*/ 3228499 h 6858000"/>
            <a:gd name="connsiteX8798" fmla="*/ 6286398 w 12192000"/>
            <a:gd name="connsiteY8798" fmla="*/ 3231552 h 6858000"/>
            <a:gd name="connsiteX8799" fmla="*/ 6271598 w 12192000"/>
            <a:gd name="connsiteY8799" fmla="*/ 3241217 h 6858000"/>
            <a:gd name="connsiteX8800" fmla="*/ 6256158 w 12192000"/>
            <a:gd name="connsiteY8800" fmla="*/ 3231613 h 6858000"/>
            <a:gd name="connsiteX8801" fmla="*/ 6254646 w 12192000"/>
            <a:gd name="connsiteY8801" fmla="*/ 3231665 h 6858000"/>
            <a:gd name="connsiteX8802" fmla="*/ 6238973 w 12192000"/>
            <a:gd name="connsiteY8802" fmla="*/ 3245122 h 6858000"/>
            <a:gd name="connsiteX8803" fmla="*/ 6271598 w 12192000"/>
            <a:gd name="connsiteY8803" fmla="*/ 3291652 h 6858000"/>
            <a:gd name="connsiteX8804" fmla="*/ 6304194 w 12192000"/>
            <a:gd name="connsiteY8804" fmla="*/ 3244361 h 6858000"/>
            <a:gd name="connsiteX8805" fmla="*/ 6304194 w 12192000"/>
            <a:gd name="connsiteY8805" fmla="*/ 3244358 h 6858000"/>
            <a:gd name="connsiteX8806" fmla="*/ 6288434 w 12192000"/>
            <a:gd name="connsiteY8806" fmla="*/ 3231665 h 6858000"/>
            <a:gd name="connsiteX8807" fmla="*/ 6286398 w 12192000"/>
            <a:gd name="connsiteY8807" fmla="*/ 3231552 h 6858000"/>
            <a:gd name="connsiteX8808" fmla="*/ 6545770 w 12192000"/>
            <a:gd name="connsiteY8808" fmla="*/ 3289474 h 6858000"/>
            <a:gd name="connsiteX8809" fmla="*/ 6530969 w 12192000"/>
            <a:gd name="connsiteY8809" fmla="*/ 3299139 h 6858000"/>
            <a:gd name="connsiteX8810" fmla="*/ 6515529 w 12192000"/>
            <a:gd name="connsiteY8810" fmla="*/ 3289535 h 6858000"/>
            <a:gd name="connsiteX8811" fmla="*/ 6514017 w 12192000"/>
            <a:gd name="connsiteY8811" fmla="*/ 3289587 h 6858000"/>
            <a:gd name="connsiteX8812" fmla="*/ 6498344 w 12192000"/>
            <a:gd name="connsiteY8812" fmla="*/ 3303044 h 6858000"/>
            <a:gd name="connsiteX8813" fmla="*/ 6530969 w 12192000"/>
            <a:gd name="connsiteY8813" fmla="*/ 3349574 h 6858000"/>
            <a:gd name="connsiteX8814" fmla="*/ 6563565 w 12192000"/>
            <a:gd name="connsiteY8814" fmla="*/ 3302283 h 6858000"/>
            <a:gd name="connsiteX8815" fmla="*/ 6563565 w 12192000"/>
            <a:gd name="connsiteY8815" fmla="*/ 3302280 h 6858000"/>
            <a:gd name="connsiteX8816" fmla="*/ 6547805 w 12192000"/>
            <a:gd name="connsiteY8816" fmla="*/ 3289587 h 6858000"/>
            <a:gd name="connsiteX8817" fmla="*/ 6545770 w 12192000"/>
            <a:gd name="connsiteY8817" fmla="*/ 3289474 h 6858000"/>
            <a:gd name="connsiteX8818" fmla="*/ 6700752 w 12192000"/>
            <a:gd name="connsiteY8818" fmla="*/ 3311079 h 6858000"/>
            <a:gd name="connsiteX8819" fmla="*/ 6685952 w 12192000"/>
            <a:gd name="connsiteY8819" fmla="*/ 3320744 h 6858000"/>
            <a:gd name="connsiteX8820" fmla="*/ 6670512 w 12192000"/>
            <a:gd name="connsiteY8820" fmla="*/ 3311140 h 6858000"/>
            <a:gd name="connsiteX8821" fmla="*/ 6669000 w 12192000"/>
            <a:gd name="connsiteY8821" fmla="*/ 3311192 h 6858000"/>
            <a:gd name="connsiteX8822" fmla="*/ 6653327 w 12192000"/>
            <a:gd name="connsiteY8822" fmla="*/ 3324649 h 6858000"/>
            <a:gd name="connsiteX8823" fmla="*/ 6685952 w 12192000"/>
            <a:gd name="connsiteY8823" fmla="*/ 3371179 h 6858000"/>
            <a:gd name="connsiteX8824" fmla="*/ 6718548 w 12192000"/>
            <a:gd name="connsiteY8824" fmla="*/ 3323888 h 6858000"/>
            <a:gd name="connsiteX8825" fmla="*/ 6718548 w 12192000"/>
            <a:gd name="connsiteY8825" fmla="*/ 3323885 h 6858000"/>
            <a:gd name="connsiteX8826" fmla="*/ 6702788 w 12192000"/>
            <a:gd name="connsiteY8826" fmla="*/ 3311192 h 6858000"/>
            <a:gd name="connsiteX8827" fmla="*/ 6700752 w 12192000"/>
            <a:gd name="connsiteY8827" fmla="*/ 3311079 h 6858000"/>
            <a:gd name="connsiteX8828" fmla="*/ 6776936 w 12192000"/>
            <a:gd name="connsiteY8828" fmla="*/ 3326170 h 6858000"/>
            <a:gd name="connsiteX8829" fmla="*/ 6762135 w 12192000"/>
            <a:gd name="connsiteY8829" fmla="*/ 3335832 h 6858000"/>
            <a:gd name="connsiteX8830" fmla="*/ 6746695 w 12192000"/>
            <a:gd name="connsiteY8830" fmla="*/ 3326231 h 6858000"/>
            <a:gd name="connsiteX8831" fmla="*/ 6745183 w 12192000"/>
            <a:gd name="connsiteY8831" fmla="*/ 3326283 h 6858000"/>
            <a:gd name="connsiteX8832" fmla="*/ 6729510 w 12192000"/>
            <a:gd name="connsiteY8832" fmla="*/ 3339740 h 6858000"/>
            <a:gd name="connsiteX8833" fmla="*/ 6762135 w 12192000"/>
            <a:gd name="connsiteY8833" fmla="*/ 3386270 h 6858000"/>
            <a:gd name="connsiteX8834" fmla="*/ 6794731 w 12192000"/>
            <a:gd name="connsiteY8834" fmla="*/ 3338979 h 6858000"/>
            <a:gd name="connsiteX8835" fmla="*/ 6794731 w 12192000"/>
            <a:gd name="connsiteY8835" fmla="*/ 3338976 h 6858000"/>
            <a:gd name="connsiteX8836" fmla="*/ 6778971 w 12192000"/>
            <a:gd name="connsiteY8836" fmla="*/ 3326283 h 6858000"/>
            <a:gd name="connsiteX8837" fmla="*/ 6776936 w 12192000"/>
            <a:gd name="connsiteY8837" fmla="*/ 3326170 h 6858000"/>
            <a:gd name="connsiteX8838" fmla="*/ 8024358 w 12192000"/>
            <a:gd name="connsiteY8838" fmla="*/ 3358504 h 6858000"/>
            <a:gd name="connsiteX8839" fmla="*/ 8009557 w 12192000"/>
            <a:gd name="connsiteY8839" fmla="*/ 3368169 h 6858000"/>
            <a:gd name="connsiteX8840" fmla="*/ 7994117 w 12192000"/>
            <a:gd name="connsiteY8840" fmla="*/ 3358565 h 6858000"/>
            <a:gd name="connsiteX8841" fmla="*/ 7992605 w 12192000"/>
            <a:gd name="connsiteY8841" fmla="*/ 3358617 h 6858000"/>
            <a:gd name="connsiteX8842" fmla="*/ 7976932 w 12192000"/>
            <a:gd name="connsiteY8842" fmla="*/ 3372074 h 6858000"/>
            <a:gd name="connsiteX8843" fmla="*/ 8009557 w 12192000"/>
            <a:gd name="connsiteY8843" fmla="*/ 3418604 h 6858000"/>
            <a:gd name="connsiteX8844" fmla="*/ 8042153 w 12192000"/>
            <a:gd name="connsiteY8844" fmla="*/ 3371310 h 6858000"/>
            <a:gd name="connsiteX8845" fmla="*/ 8026393 w 12192000"/>
            <a:gd name="connsiteY8845" fmla="*/ 3358617 h 6858000"/>
            <a:gd name="connsiteX8846" fmla="*/ 8024358 w 12192000"/>
            <a:gd name="connsiteY8846" fmla="*/ 3358504 h 6858000"/>
            <a:gd name="connsiteX8847" fmla="*/ 8257268 w 12192000"/>
            <a:gd name="connsiteY8847" fmla="*/ 3380923 h 6858000"/>
            <a:gd name="connsiteX8848" fmla="*/ 8242467 w 12192000"/>
            <a:gd name="connsiteY8848" fmla="*/ 3390585 h 6858000"/>
            <a:gd name="connsiteX8849" fmla="*/ 8227027 w 12192000"/>
            <a:gd name="connsiteY8849" fmla="*/ 3380984 h 6858000"/>
            <a:gd name="connsiteX8850" fmla="*/ 8225515 w 12192000"/>
            <a:gd name="connsiteY8850" fmla="*/ 3381036 h 6858000"/>
            <a:gd name="connsiteX8851" fmla="*/ 8209842 w 12192000"/>
            <a:gd name="connsiteY8851" fmla="*/ 3394493 h 6858000"/>
            <a:gd name="connsiteX8852" fmla="*/ 8242467 w 12192000"/>
            <a:gd name="connsiteY8852" fmla="*/ 3441023 h 6858000"/>
            <a:gd name="connsiteX8853" fmla="*/ 8275063 w 12192000"/>
            <a:gd name="connsiteY8853" fmla="*/ 3393732 h 6858000"/>
            <a:gd name="connsiteX8854" fmla="*/ 8275063 w 12192000"/>
            <a:gd name="connsiteY8854" fmla="*/ 3393729 h 6858000"/>
            <a:gd name="connsiteX8855" fmla="*/ 8259303 w 12192000"/>
            <a:gd name="connsiteY8855" fmla="*/ 3381036 h 6858000"/>
            <a:gd name="connsiteX8856" fmla="*/ 8257268 w 12192000"/>
            <a:gd name="connsiteY8856" fmla="*/ 3380923 h 6858000"/>
            <a:gd name="connsiteX8857" fmla="*/ 8761762 w 12192000"/>
            <a:gd name="connsiteY8857" fmla="*/ 3436722 h 6858000"/>
            <a:gd name="connsiteX8858" fmla="*/ 8746961 w 12192000"/>
            <a:gd name="connsiteY8858" fmla="*/ 3446387 h 6858000"/>
            <a:gd name="connsiteX8859" fmla="*/ 8731521 w 12192000"/>
            <a:gd name="connsiteY8859" fmla="*/ 3436783 h 6858000"/>
            <a:gd name="connsiteX8860" fmla="*/ 8730009 w 12192000"/>
            <a:gd name="connsiteY8860" fmla="*/ 3436835 h 6858000"/>
            <a:gd name="connsiteX8861" fmla="*/ 8714336 w 12192000"/>
            <a:gd name="connsiteY8861" fmla="*/ 3450292 h 6858000"/>
            <a:gd name="connsiteX8862" fmla="*/ 8746961 w 12192000"/>
            <a:gd name="connsiteY8862" fmla="*/ 3496822 h 6858000"/>
            <a:gd name="connsiteX8863" fmla="*/ 8779557 w 12192000"/>
            <a:gd name="connsiteY8863" fmla="*/ 3449528 h 6858000"/>
            <a:gd name="connsiteX8864" fmla="*/ 8763797 w 12192000"/>
            <a:gd name="connsiteY8864" fmla="*/ 3436835 h 6858000"/>
            <a:gd name="connsiteX8865" fmla="*/ 8761762 w 12192000"/>
            <a:gd name="connsiteY8865" fmla="*/ 3436722 h 6858000"/>
            <a:gd name="connsiteX8866" fmla="*/ 8862079 w 12192000"/>
            <a:gd name="connsiteY8866" fmla="*/ 3493075 h 6858000"/>
            <a:gd name="connsiteX8867" fmla="*/ 8847278 w 12192000"/>
            <a:gd name="connsiteY8867" fmla="*/ 3502740 h 6858000"/>
            <a:gd name="connsiteX8868" fmla="*/ 8831838 w 12192000"/>
            <a:gd name="connsiteY8868" fmla="*/ 3493136 h 6858000"/>
            <a:gd name="connsiteX8869" fmla="*/ 8830326 w 12192000"/>
            <a:gd name="connsiteY8869" fmla="*/ 3493188 h 6858000"/>
            <a:gd name="connsiteX8870" fmla="*/ 8814653 w 12192000"/>
            <a:gd name="connsiteY8870" fmla="*/ 3506645 h 6858000"/>
            <a:gd name="connsiteX8871" fmla="*/ 8847278 w 12192000"/>
            <a:gd name="connsiteY8871" fmla="*/ 3553175 h 6858000"/>
            <a:gd name="connsiteX8872" fmla="*/ 8879874 w 12192000"/>
            <a:gd name="connsiteY8872" fmla="*/ 3505884 h 6858000"/>
            <a:gd name="connsiteX8873" fmla="*/ 8879874 w 12192000"/>
            <a:gd name="connsiteY8873" fmla="*/ 3505881 h 6858000"/>
            <a:gd name="connsiteX8874" fmla="*/ 8864114 w 12192000"/>
            <a:gd name="connsiteY8874" fmla="*/ 3493188 h 6858000"/>
            <a:gd name="connsiteX8875" fmla="*/ 8862079 w 12192000"/>
            <a:gd name="connsiteY8875" fmla="*/ 3493075 h 6858000"/>
            <a:gd name="connsiteX8876" fmla="*/ 8957453 w 12192000"/>
            <a:gd name="connsiteY8876" fmla="*/ 3517354 h 6858000"/>
            <a:gd name="connsiteX8877" fmla="*/ 8942652 w 12192000"/>
            <a:gd name="connsiteY8877" fmla="*/ 3527016 h 6858000"/>
            <a:gd name="connsiteX8878" fmla="*/ 8927212 w 12192000"/>
            <a:gd name="connsiteY8878" fmla="*/ 3517415 h 6858000"/>
            <a:gd name="connsiteX8879" fmla="*/ 8925700 w 12192000"/>
            <a:gd name="connsiteY8879" fmla="*/ 3517467 h 6858000"/>
            <a:gd name="connsiteX8880" fmla="*/ 8910027 w 12192000"/>
            <a:gd name="connsiteY8880" fmla="*/ 3530924 h 6858000"/>
            <a:gd name="connsiteX8881" fmla="*/ 8942652 w 12192000"/>
            <a:gd name="connsiteY8881" fmla="*/ 3577454 h 6858000"/>
            <a:gd name="connsiteX8882" fmla="*/ 8975248 w 12192000"/>
            <a:gd name="connsiteY8882" fmla="*/ 3530163 h 6858000"/>
            <a:gd name="connsiteX8883" fmla="*/ 8975248 w 12192000"/>
            <a:gd name="connsiteY8883" fmla="*/ 3530160 h 6858000"/>
            <a:gd name="connsiteX8884" fmla="*/ 8959488 w 12192000"/>
            <a:gd name="connsiteY8884" fmla="*/ 3517467 h 6858000"/>
            <a:gd name="connsiteX8885" fmla="*/ 8957453 w 12192000"/>
            <a:gd name="connsiteY8885" fmla="*/ 3517354 h 6858000"/>
            <a:gd name="connsiteX8886" fmla="*/ 6611485 w 12192000"/>
            <a:gd name="connsiteY8886" fmla="*/ 3320035 h 6858000"/>
            <a:gd name="connsiteX8887" fmla="*/ 6596684 w 12192000"/>
            <a:gd name="connsiteY8887" fmla="*/ 3329697 h 6858000"/>
            <a:gd name="connsiteX8888" fmla="*/ 6581244 w 12192000"/>
            <a:gd name="connsiteY8888" fmla="*/ 3320096 h 6858000"/>
            <a:gd name="connsiteX8889" fmla="*/ 6579732 w 12192000"/>
            <a:gd name="connsiteY8889" fmla="*/ 3320148 h 6858000"/>
            <a:gd name="connsiteX8890" fmla="*/ 6564059 w 12192000"/>
            <a:gd name="connsiteY8890" fmla="*/ 3333605 h 6858000"/>
            <a:gd name="connsiteX8891" fmla="*/ 6596684 w 12192000"/>
            <a:gd name="connsiteY8891" fmla="*/ 3380135 h 6858000"/>
            <a:gd name="connsiteX8892" fmla="*/ 6629280 w 12192000"/>
            <a:gd name="connsiteY8892" fmla="*/ 3332844 h 6858000"/>
            <a:gd name="connsiteX8893" fmla="*/ 6629280 w 12192000"/>
            <a:gd name="connsiteY8893" fmla="*/ 3332841 h 6858000"/>
            <a:gd name="connsiteX8894" fmla="*/ 6613520 w 12192000"/>
            <a:gd name="connsiteY8894" fmla="*/ 3320148 h 6858000"/>
            <a:gd name="connsiteX8895" fmla="*/ 6611485 w 12192000"/>
            <a:gd name="connsiteY8895" fmla="*/ 3320035 h 6858000"/>
            <a:gd name="connsiteX8896" fmla="*/ 6652484 w 12192000"/>
            <a:gd name="connsiteY8896" fmla="*/ 3378742 h 6858000"/>
            <a:gd name="connsiteX8897" fmla="*/ 6637683 w 12192000"/>
            <a:gd name="connsiteY8897" fmla="*/ 3388407 h 6858000"/>
            <a:gd name="connsiteX8898" fmla="*/ 6622243 w 12192000"/>
            <a:gd name="connsiteY8898" fmla="*/ 3378803 h 6858000"/>
            <a:gd name="connsiteX8899" fmla="*/ 6620731 w 12192000"/>
            <a:gd name="connsiteY8899" fmla="*/ 3378855 h 6858000"/>
            <a:gd name="connsiteX8900" fmla="*/ 6605058 w 12192000"/>
            <a:gd name="connsiteY8900" fmla="*/ 3392312 h 6858000"/>
            <a:gd name="connsiteX8901" fmla="*/ 6637683 w 12192000"/>
            <a:gd name="connsiteY8901" fmla="*/ 3438842 h 6858000"/>
            <a:gd name="connsiteX8902" fmla="*/ 6670279 w 12192000"/>
            <a:gd name="connsiteY8902" fmla="*/ 3391548 h 6858000"/>
            <a:gd name="connsiteX8903" fmla="*/ 6654519 w 12192000"/>
            <a:gd name="connsiteY8903" fmla="*/ 3378855 h 6858000"/>
            <a:gd name="connsiteX8904" fmla="*/ 6652484 w 12192000"/>
            <a:gd name="connsiteY8904" fmla="*/ 3378742 h 6858000"/>
            <a:gd name="connsiteX8905" fmla="*/ 6729829 w 12192000"/>
            <a:gd name="connsiteY8905" fmla="*/ 3379498 h 6858000"/>
            <a:gd name="connsiteX8906" fmla="*/ 6715029 w 12192000"/>
            <a:gd name="connsiteY8906" fmla="*/ 3389160 h 6858000"/>
            <a:gd name="connsiteX8907" fmla="*/ 6699589 w 12192000"/>
            <a:gd name="connsiteY8907" fmla="*/ 3379559 h 6858000"/>
            <a:gd name="connsiteX8908" fmla="*/ 6698077 w 12192000"/>
            <a:gd name="connsiteY8908" fmla="*/ 3379611 h 6858000"/>
            <a:gd name="connsiteX8909" fmla="*/ 6682404 w 12192000"/>
            <a:gd name="connsiteY8909" fmla="*/ 3393068 h 6858000"/>
            <a:gd name="connsiteX8910" fmla="*/ 6715029 w 12192000"/>
            <a:gd name="connsiteY8910" fmla="*/ 3439598 h 6858000"/>
            <a:gd name="connsiteX8911" fmla="*/ 6747625 w 12192000"/>
            <a:gd name="connsiteY8911" fmla="*/ 3392307 h 6858000"/>
            <a:gd name="connsiteX8912" fmla="*/ 6747625 w 12192000"/>
            <a:gd name="connsiteY8912" fmla="*/ 3392304 h 6858000"/>
            <a:gd name="connsiteX8913" fmla="*/ 6731865 w 12192000"/>
            <a:gd name="connsiteY8913" fmla="*/ 3379611 h 6858000"/>
            <a:gd name="connsiteX8914" fmla="*/ 6729829 w 12192000"/>
            <a:gd name="connsiteY8914" fmla="*/ 3379498 h 6858000"/>
            <a:gd name="connsiteX8915" fmla="*/ 8074952 w 12192000"/>
            <a:gd name="connsiteY8915" fmla="*/ 3438089 h 6858000"/>
            <a:gd name="connsiteX8916" fmla="*/ 8060152 w 12192000"/>
            <a:gd name="connsiteY8916" fmla="*/ 3447754 h 6858000"/>
            <a:gd name="connsiteX8917" fmla="*/ 8044712 w 12192000"/>
            <a:gd name="connsiteY8917" fmla="*/ 3438150 h 6858000"/>
            <a:gd name="connsiteX8918" fmla="*/ 8043200 w 12192000"/>
            <a:gd name="connsiteY8918" fmla="*/ 3438202 h 6858000"/>
            <a:gd name="connsiteX8919" fmla="*/ 8027527 w 12192000"/>
            <a:gd name="connsiteY8919" fmla="*/ 3451660 h 6858000"/>
            <a:gd name="connsiteX8920" fmla="*/ 8060152 w 12192000"/>
            <a:gd name="connsiteY8920" fmla="*/ 3498189 h 6858000"/>
            <a:gd name="connsiteX8921" fmla="*/ 8092748 w 12192000"/>
            <a:gd name="connsiteY8921" fmla="*/ 3450898 h 6858000"/>
            <a:gd name="connsiteX8922" fmla="*/ 8092748 w 12192000"/>
            <a:gd name="connsiteY8922" fmla="*/ 3450895 h 6858000"/>
            <a:gd name="connsiteX8923" fmla="*/ 8076988 w 12192000"/>
            <a:gd name="connsiteY8923" fmla="*/ 3438202 h 6858000"/>
            <a:gd name="connsiteX8924" fmla="*/ 8074952 w 12192000"/>
            <a:gd name="connsiteY8924" fmla="*/ 3438089 h 6858000"/>
            <a:gd name="connsiteX8925" fmla="*/ 6473948 w 12192000"/>
            <a:gd name="connsiteY8925" fmla="*/ 3290579 h 6858000"/>
            <a:gd name="connsiteX8926" fmla="*/ 6459148 w 12192000"/>
            <a:gd name="connsiteY8926" fmla="*/ 3300244 h 6858000"/>
            <a:gd name="connsiteX8927" fmla="*/ 6443708 w 12192000"/>
            <a:gd name="connsiteY8927" fmla="*/ 3290640 h 6858000"/>
            <a:gd name="connsiteX8928" fmla="*/ 6442196 w 12192000"/>
            <a:gd name="connsiteY8928" fmla="*/ 3290692 h 6858000"/>
            <a:gd name="connsiteX8929" fmla="*/ 6426523 w 12192000"/>
            <a:gd name="connsiteY8929" fmla="*/ 3304149 h 6858000"/>
            <a:gd name="connsiteX8930" fmla="*/ 6459148 w 12192000"/>
            <a:gd name="connsiteY8930" fmla="*/ 3350679 h 6858000"/>
            <a:gd name="connsiteX8931" fmla="*/ 6491744 w 12192000"/>
            <a:gd name="connsiteY8931" fmla="*/ 3303388 h 6858000"/>
            <a:gd name="connsiteX8932" fmla="*/ 6491744 w 12192000"/>
            <a:gd name="connsiteY8932" fmla="*/ 3303385 h 6858000"/>
            <a:gd name="connsiteX8933" fmla="*/ 6475984 w 12192000"/>
            <a:gd name="connsiteY8933" fmla="*/ 3290692 h 6858000"/>
            <a:gd name="connsiteX8934" fmla="*/ 6473948 w 12192000"/>
            <a:gd name="connsiteY8934" fmla="*/ 3290579 h 6858000"/>
            <a:gd name="connsiteX8935" fmla="*/ 3720260 w 12192000"/>
            <a:gd name="connsiteY8935" fmla="*/ 2945517 h 6858000"/>
            <a:gd name="connsiteX8936" fmla="*/ 3705448 w 12192000"/>
            <a:gd name="connsiteY8936" fmla="*/ 2955182 h 6858000"/>
            <a:gd name="connsiteX8937" fmla="*/ 3690007 w 12192000"/>
            <a:gd name="connsiteY8937" fmla="*/ 2945578 h 6858000"/>
            <a:gd name="connsiteX8938" fmla="*/ 3688510 w 12192000"/>
            <a:gd name="connsiteY8938" fmla="*/ 2945630 h 6858000"/>
            <a:gd name="connsiteX8939" fmla="*/ 3672843 w 12192000"/>
            <a:gd name="connsiteY8939" fmla="*/ 2959087 h 6858000"/>
            <a:gd name="connsiteX8940" fmla="*/ 3705448 w 12192000"/>
            <a:gd name="connsiteY8940" fmla="*/ 3005617 h 6858000"/>
            <a:gd name="connsiteX8941" fmla="*/ 3738052 w 12192000"/>
            <a:gd name="connsiteY8941" fmla="*/ 2958326 h 6858000"/>
            <a:gd name="connsiteX8942" fmla="*/ 3738052 w 12192000"/>
            <a:gd name="connsiteY8942" fmla="*/ 2958323 h 6858000"/>
            <a:gd name="connsiteX8943" fmla="*/ 3722301 w 12192000"/>
            <a:gd name="connsiteY8943" fmla="*/ 2945630 h 6858000"/>
            <a:gd name="connsiteX8944" fmla="*/ 3720260 w 12192000"/>
            <a:gd name="connsiteY8944" fmla="*/ 2945517 h 6858000"/>
            <a:gd name="connsiteX8945" fmla="*/ 4006702 w 12192000"/>
            <a:gd name="connsiteY8945" fmla="*/ 2963487 h 6858000"/>
            <a:gd name="connsiteX8946" fmla="*/ 3991890 w 12192000"/>
            <a:gd name="connsiteY8946" fmla="*/ 2973152 h 6858000"/>
            <a:gd name="connsiteX8947" fmla="*/ 3976449 w 12192000"/>
            <a:gd name="connsiteY8947" fmla="*/ 2963548 h 6858000"/>
            <a:gd name="connsiteX8948" fmla="*/ 3974952 w 12192000"/>
            <a:gd name="connsiteY8948" fmla="*/ 2963600 h 6858000"/>
            <a:gd name="connsiteX8949" fmla="*/ 3959285 w 12192000"/>
            <a:gd name="connsiteY8949" fmla="*/ 2977057 h 6858000"/>
            <a:gd name="connsiteX8950" fmla="*/ 3991890 w 12192000"/>
            <a:gd name="connsiteY8950" fmla="*/ 3023587 h 6858000"/>
            <a:gd name="connsiteX8951" fmla="*/ 4024494 w 12192000"/>
            <a:gd name="connsiteY8951" fmla="*/ 2976296 h 6858000"/>
            <a:gd name="connsiteX8952" fmla="*/ 4024494 w 12192000"/>
            <a:gd name="connsiteY8952" fmla="*/ 2976293 h 6858000"/>
            <a:gd name="connsiteX8953" fmla="*/ 4008743 w 12192000"/>
            <a:gd name="connsiteY8953" fmla="*/ 2963600 h 6858000"/>
            <a:gd name="connsiteX8954" fmla="*/ 4006702 w 12192000"/>
            <a:gd name="connsiteY8954" fmla="*/ 2963487 h 6858000"/>
            <a:gd name="connsiteX8955" fmla="*/ 4393606 w 12192000"/>
            <a:gd name="connsiteY8955" fmla="*/ 2969215 h 6858000"/>
            <a:gd name="connsiteX8956" fmla="*/ 4378794 w 12192000"/>
            <a:gd name="connsiteY8956" fmla="*/ 2978880 h 6858000"/>
            <a:gd name="connsiteX8957" fmla="*/ 4363353 w 12192000"/>
            <a:gd name="connsiteY8957" fmla="*/ 2969276 h 6858000"/>
            <a:gd name="connsiteX8958" fmla="*/ 4361856 w 12192000"/>
            <a:gd name="connsiteY8958" fmla="*/ 2969328 h 6858000"/>
            <a:gd name="connsiteX8959" fmla="*/ 4346189 w 12192000"/>
            <a:gd name="connsiteY8959" fmla="*/ 2982785 h 6858000"/>
            <a:gd name="connsiteX8960" fmla="*/ 4378794 w 12192000"/>
            <a:gd name="connsiteY8960" fmla="*/ 3029315 h 6858000"/>
            <a:gd name="connsiteX8961" fmla="*/ 4411398 w 12192000"/>
            <a:gd name="connsiteY8961" fmla="*/ 2982021 h 6858000"/>
            <a:gd name="connsiteX8962" fmla="*/ 4395647 w 12192000"/>
            <a:gd name="connsiteY8962" fmla="*/ 2969328 h 6858000"/>
            <a:gd name="connsiteX8963" fmla="*/ 4393606 w 12192000"/>
            <a:gd name="connsiteY8963" fmla="*/ 2969215 h 6858000"/>
            <a:gd name="connsiteX8964" fmla="*/ 5583888 w 12192000"/>
            <a:gd name="connsiteY8964" fmla="*/ 3009168 h 6858000"/>
            <a:gd name="connsiteX8965" fmla="*/ 5569087 w 12192000"/>
            <a:gd name="connsiteY8965" fmla="*/ 3018833 h 6858000"/>
            <a:gd name="connsiteX8966" fmla="*/ 5553647 w 12192000"/>
            <a:gd name="connsiteY8966" fmla="*/ 3009229 h 6858000"/>
            <a:gd name="connsiteX8967" fmla="*/ 5552135 w 12192000"/>
            <a:gd name="connsiteY8967" fmla="*/ 3009281 h 6858000"/>
            <a:gd name="connsiteX8968" fmla="*/ 5536462 w 12192000"/>
            <a:gd name="connsiteY8968" fmla="*/ 3022738 h 6858000"/>
            <a:gd name="connsiteX8969" fmla="*/ 5569087 w 12192000"/>
            <a:gd name="connsiteY8969" fmla="*/ 3069268 h 6858000"/>
            <a:gd name="connsiteX8970" fmla="*/ 5601683 w 12192000"/>
            <a:gd name="connsiteY8970" fmla="*/ 3021977 h 6858000"/>
            <a:gd name="connsiteX8971" fmla="*/ 5601683 w 12192000"/>
            <a:gd name="connsiteY8971" fmla="*/ 3021974 h 6858000"/>
            <a:gd name="connsiteX8972" fmla="*/ 5585923 w 12192000"/>
            <a:gd name="connsiteY8972" fmla="*/ 3009281 h 6858000"/>
            <a:gd name="connsiteX8973" fmla="*/ 5583888 w 12192000"/>
            <a:gd name="connsiteY8973" fmla="*/ 3009168 h 6858000"/>
            <a:gd name="connsiteX8974" fmla="*/ 5649602 w 12192000"/>
            <a:gd name="connsiteY8974" fmla="*/ 3039059 h 6858000"/>
            <a:gd name="connsiteX8975" fmla="*/ 5634802 w 12192000"/>
            <a:gd name="connsiteY8975" fmla="*/ 3048724 h 6858000"/>
            <a:gd name="connsiteX8976" fmla="*/ 5619362 w 12192000"/>
            <a:gd name="connsiteY8976" fmla="*/ 3039120 h 6858000"/>
            <a:gd name="connsiteX8977" fmla="*/ 5617850 w 12192000"/>
            <a:gd name="connsiteY8977" fmla="*/ 3039172 h 6858000"/>
            <a:gd name="connsiteX8978" fmla="*/ 5602177 w 12192000"/>
            <a:gd name="connsiteY8978" fmla="*/ 3052629 h 6858000"/>
            <a:gd name="connsiteX8979" fmla="*/ 5634802 w 12192000"/>
            <a:gd name="connsiteY8979" fmla="*/ 3099159 h 6858000"/>
            <a:gd name="connsiteX8980" fmla="*/ 5667398 w 12192000"/>
            <a:gd name="connsiteY8980" fmla="*/ 3051868 h 6858000"/>
            <a:gd name="connsiteX8981" fmla="*/ 5667398 w 12192000"/>
            <a:gd name="connsiteY8981" fmla="*/ 3051865 h 6858000"/>
            <a:gd name="connsiteX8982" fmla="*/ 5651638 w 12192000"/>
            <a:gd name="connsiteY8982" fmla="*/ 3039172 h 6858000"/>
            <a:gd name="connsiteX8983" fmla="*/ 5649602 w 12192000"/>
            <a:gd name="connsiteY8983" fmla="*/ 3039059 h 6858000"/>
            <a:gd name="connsiteX8984" fmla="*/ 5709211 w 12192000"/>
            <a:gd name="connsiteY8984" fmla="*/ 3078866 h 6858000"/>
            <a:gd name="connsiteX8985" fmla="*/ 5694411 w 12192000"/>
            <a:gd name="connsiteY8985" fmla="*/ 3088531 h 6858000"/>
            <a:gd name="connsiteX8986" fmla="*/ 5678971 w 12192000"/>
            <a:gd name="connsiteY8986" fmla="*/ 3078927 h 6858000"/>
            <a:gd name="connsiteX8987" fmla="*/ 5677459 w 12192000"/>
            <a:gd name="connsiteY8987" fmla="*/ 3078979 h 6858000"/>
            <a:gd name="connsiteX8988" fmla="*/ 5661786 w 12192000"/>
            <a:gd name="connsiteY8988" fmla="*/ 3092436 h 6858000"/>
            <a:gd name="connsiteX8989" fmla="*/ 5694411 w 12192000"/>
            <a:gd name="connsiteY8989" fmla="*/ 3138966 h 6858000"/>
            <a:gd name="connsiteX8990" fmla="*/ 5727007 w 12192000"/>
            <a:gd name="connsiteY8990" fmla="*/ 3091675 h 6858000"/>
            <a:gd name="connsiteX8991" fmla="*/ 5727007 w 12192000"/>
            <a:gd name="connsiteY8991" fmla="*/ 3091672 h 6858000"/>
            <a:gd name="connsiteX8992" fmla="*/ 5711247 w 12192000"/>
            <a:gd name="connsiteY8992" fmla="*/ 3078979 h 6858000"/>
            <a:gd name="connsiteX8993" fmla="*/ 5709211 w 12192000"/>
            <a:gd name="connsiteY8993" fmla="*/ 3078866 h 6858000"/>
            <a:gd name="connsiteX8994" fmla="*/ 5794118 w 12192000"/>
            <a:gd name="connsiteY8994" fmla="*/ 3093027 h 6858000"/>
            <a:gd name="connsiteX8995" fmla="*/ 5779317 w 12192000"/>
            <a:gd name="connsiteY8995" fmla="*/ 3102692 h 6858000"/>
            <a:gd name="connsiteX8996" fmla="*/ 5763877 w 12192000"/>
            <a:gd name="connsiteY8996" fmla="*/ 3093088 h 6858000"/>
            <a:gd name="connsiteX8997" fmla="*/ 5762365 w 12192000"/>
            <a:gd name="connsiteY8997" fmla="*/ 3093140 h 6858000"/>
            <a:gd name="connsiteX8998" fmla="*/ 5746692 w 12192000"/>
            <a:gd name="connsiteY8998" fmla="*/ 3106597 h 6858000"/>
            <a:gd name="connsiteX8999" fmla="*/ 5779317 w 12192000"/>
            <a:gd name="connsiteY8999" fmla="*/ 3153127 h 6858000"/>
            <a:gd name="connsiteX9000" fmla="*/ 5811913 w 12192000"/>
            <a:gd name="connsiteY9000" fmla="*/ 3105836 h 6858000"/>
            <a:gd name="connsiteX9001" fmla="*/ 5811913 w 12192000"/>
            <a:gd name="connsiteY9001" fmla="*/ 3105833 h 6858000"/>
            <a:gd name="connsiteX9002" fmla="*/ 5796153 w 12192000"/>
            <a:gd name="connsiteY9002" fmla="*/ 3093140 h 6858000"/>
            <a:gd name="connsiteX9003" fmla="*/ 5794118 w 12192000"/>
            <a:gd name="connsiteY9003" fmla="*/ 3093027 h 6858000"/>
            <a:gd name="connsiteX9004" fmla="*/ 5959568 w 12192000"/>
            <a:gd name="connsiteY9004" fmla="*/ 3117394 h 6858000"/>
            <a:gd name="connsiteX9005" fmla="*/ 5944768 w 12192000"/>
            <a:gd name="connsiteY9005" fmla="*/ 3127056 h 6858000"/>
            <a:gd name="connsiteX9006" fmla="*/ 5929328 w 12192000"/>
            <a:gd name="connsiteY9006" fmla="*/ 3117455 h 6858000"/>
            <a:gd name="connsiteX9007" fmla="*/ 5927816 w 12192000"/>
            <a:gd name="connsiteY9007" fmla="*/ 3117507 h 6858000"/>
            <a:gd name="connsiteX9008" fmla="*/ 5912143 w 12192000"/>
            <a:gd name="connsiteY9008" fmla="*/ 3130964 h 6858000"/>
            <a:gd name="connsiteX9009" fmla="*/ 5944768 w 12192000"/>
            <a:gd name="connsiteY9009" fmla="*/ 3177494 h 6858000"/>
            <a:gd name="connsiteX9010" fmla="*/ 5977364 w 12192000"/>
            <a:gd name="connsiteY9010" fmla="*/ 3130203 h 6858000"/>
            <a:gd name="connsiteX9011" fmla="*/ 5977364 w 12192000"/>
            <a:gd name="connsiteY9011" fmla="*/ 3130200 h 6858000"/>
            <a:gd name="connsiteX9012" fmla="*/ 5961604 w 12192000"/>
            <a:gd name="connsiteY9012" fmla="*/ 3117507 h 6858000"/>
            <a:gd name="connsiteX9013" fmla="*/ 5959568 w 12192000"/>
            <a:gd name="connsiteY9013" fmla="*/ 3117394 h 6858000"/>
            <a:gd name="connsiteX9014" fmla="*/ 6078205 w 12192000"/>
            <a:gd name="connsiteY9014" fmla="*/ 3170780 h 6858000"/>
            <a:gd name="connsiteX9015" fmla="*/ 6063404 w 12192000"/>
            <a:gd name="connsiteY9015" fmla="*/ 3180445 h 6858000"/>
            <a:gd name="connsiteX9016" fmla="*/ 6047964 w 12192000"/>
            <a:gd name="connsiteY9016" fmla="*/ 3170841 h 6858000"/>
            <a:gd name="connsiteX9017" fmla="*/ 6046452 w 12192000"/>
            <a:gd name="connsiteY9017" fmla="*/ 3170893 h 6858000"/>
            <a:gd name="connsiteX9018" fmla="*/ 6030779 w 12192000"/>
            <a:gd name="connsiteY9018" fmla="*/ 3184350 h 6858000"/>
            <a:gd name="connsiteX9019" fmla="*/ 6063404 w 12192000"/>
            <a:gd name="connsiteY9019" fmla="*/ 3230880 h 6858000"/>
            <a:gd name="connsiteX9020" fmla="*/ 6096000 w 12192000"/>
            <a:gd name="connsiteY9020" fmla="*/ 3183589 h 6858000"/>
            <a:gd name="connsiteX9021" fmla="*/ 6096000 w 12192000"/>
            <a:gd name="connsiteY9021" fmla="*/ 3183586 h 6858000"/>
            <a:gd name="connsiteX9022" fmla="*/ 6080240 w 12192000"/>
            <a:gd name="connsiteY9022" fmla="*/ 3170893 h 6858000"/>
            <a:gd name="connsiteX9023" fmla="*/ 6078205 w 12192000"/>
            <a:gd name="connsiteY9023" fmla="*/ 3170780 h 6858000"/>
            <a:gd name="connsiteX9024" fmla="*/ 5874952 w 12192000"/>
            <a:gd name="connsiteY9024" fmla="*/ 3119720 h 6858000"/>
            <a:gd name="connsiteX9025" fmla="*/ 5860152 w 12192000"/>
            <a:gd name="connsiteY9025" fmla="*/ 3129382 h 6858000"/>
            <a:gd name="connsiteX9026" fmla="*/ 5844712 w 12192000"/>
            <a:gd name="connsiteY9026" fmla="*/ 3119781 h 6858000"/>
            <a:gd name="connsiteX9027" fmla="*/ 5843200 w 12192000"/>
            <a:gd name="connsiteY9027" fmla="*/ 3119833 h 6858000"/>
            <a:gd name="connsiteX9028" fmla="*/ 5827527 w 12192000"/>
            <a:gd name="connsiteY9028" fmla="*/ 3133290 h 6858000"/>
            <a:gd name="connsiteX9029" fmla="*/ 5860152 w 12192000"/>
            <a:gd name="connsiteY9029" fmla="*/ 3179820 h 6858000"/>
            <a:gd name="connsiteX9030" fmla="*/ 5892748 w 12192000"/>
            <a:gd name="connsiteY9030" fmla="*/ 3132529 h 6858000"/>
            <a:gd name="connsiteX9031" fmla="*/ 5892748 w 12192000"/>
            <a:gd name="connsiteY9031" fmla="*/ 3132526 h 6858000"/>
            <a:gd name="connsiteX9032" fmla="*/ 5876988 w 12192000"/>
            <a:gd name="connsiteY9032" fmla="*/ 3119833 h 6858000"/>
            <a:gd name="connsiteX9033" fmla="*/ 5874952 w 12192000"/>
            <a:gd name="connsiteY9033" fmla="*/ 3119720 h 6858000"/>
            <a:gd name="connsiteX9034" fmla="*/ 3806387 w 12192000"/>
            <a:gd name="connsiteY9034" fmla="*/ 2979131 h 6858000"/>
            <a:gd name="connsiteX9035" fmla="*/ 3791574 w 12192000"/>
            <a:gd name="connsiteY9035" fmla="*/ 2988796 h 6858000"/>
            <a:gd name="connsiteX9036" fmla="*/ 3776134 w 12192000"/>
            <a:gd name="connsiteY9036" fmla="*/ 2979192 h 6858000"/>
            <a:gd name="connsiteX9037" fmla="*/ 3774637 w 12192000"/>
            <a:gd name="connsiteY9037" fmla="*/ 2979244 h 6858000"/>
            <a:gd name="connsiteX9038" fmla="*/ 3758970 w 12192000"/>
            <a:gd name="connsiteY9038" fmla="*/ 2992701 h 6858000"/>
            <a:gd name="connsiteX9039" fmla="*/ 3791574 w 12192000"/>
            <a:gd name="connsiteY9039" fmla="*/ 3039231 h 6858000"/>
            <a:gd name="connsiteX9040" fmla="*/ 3824179 w 12192000"/>
            <a:gd name="connsiteY9040" fmla="*/ 2991937 h 6858000"/>
            <a:gd name="connsiteX9041" fmla="*/ 3808428 w 12192000"/>
            <a:gd name="connsiteY9041" fmla="*/ 2979244 h 6858000"/>
            <a:gd name="connsiteX9042" fmla="*/ 3806387 w 12192000"/>
            <a:gd name="connsiteY9042" fmla="*/ 2979131 h 6858000"/>
            <a:gd name="connsiteX9043" fmla="*/ 3889636 w 12192000"/>
            <a:gd name="connsiteY9043" fmla="*/ 3008761 h 6858000"/>
            <a:gd name="connsiteX9044" fmla="*/ 3874824 w 12192000"/>
            <a:gd name="connsiteY9044" fmla="*/ 3018426 h 6858000"/>
            <a:gd name="connsiteX9045" fmla="*/ 3859383 w 12192000"/>
            <a:gd name="connsiteY9045" fmla="*/ 3008822 h 6858000"/>
            <a:gd name="connsiteX9046" fmla="*/ 3857886 w 12192000"/>
            <a:gd name="connsiteY9046" fmla="*/ 3008874 h 6858000"/>
            <a:gd name="connsiteX9047" fmla="*/ 3842219 w 12192000"/>
            <a:gd name="connsiteY9047" fmla="*/ 3022331 h 6858000"/>
            <a:gd name="connsiteX9048" fmla="*/ 3874824 w 12192000"/>
            <a:gd name="connsiteY9048" fmla="*/ 3068861 h 6858000"/>
            <a:gd name="connsiteX9049" fmla="*/ 3907428 w 12192000"/>
            <a:gd name="connsiteY9049" fmla="*/ 3021570 h 6858000"/>
            <a:gd name="connsiteX9050" fmla="*/ 3907428 w 12192000"/>
            <a:gd name="connsiteY9050" fmla="*/ 3021567 h 6858000"/>
            <a:gd name="connsiteX9051" fmla="*/ 3891677 w 12192000"/>
            <a:gd name="connsiteY9051" fmla="*/ 3008874 h 6858000"/>
            <a:gd name="connsiteX9052" fmla="*/ 3889636 w 12192000"/>
            <a:gd name="connsiteY9052" fmla="*/ 3008761 h 6858000"/>
            <a:gd name="connsiteX9053" fmla="*/ 3983207 w 12192000"/>
            <a:gd name="connsiteY9053" fmla="*/ 3038362 h 6858000"/>
            <a:gd name="connsiteX9054" fmla="*/ 3968394 w 12192000"/>
            <a:gd name="connsiteY9054" fmla="*/ 3048024 h 6858000"/>
            <a:gd name="connsiteX9055" fmla="*/ 3952954 w 12192000"/>
            <a:gd name="connsiteY9055" fmla="*/ 3038423 h 6858000"/>
            <a:gd name="connsiteX9056" fmla="*/ 3951457 w 12192000"/>
            <a:gd name="connsiteY9056" fmla="*/ 3038472 h 6858000"/>
            <a:gd name="connsiteX9057" fmla="*/ 3935790 w 12192000"/>
            <a:gd name="connsiteY9057" fmla="*/ 3051932 h 6858000"/>
            <a:gd name="connsiteX9058" fmla="*/ 3968394 w 12192000"/>
            <a:gd name="connsiteY9058" fmla="*/ 3098462 h 6858000"/>
            <a:gd name="connsiteX9059" fmla="*/ 4000999 w 12192000"/>
            <a:gd name="connsiteY9059" fmla="*/ 3051171 h 6858000"/>
            <a:gd name="connsiteX9060" fmla="*/ 4000999 w 12192000"/>
            <a:gd name="connsiteY9060" fmla="*/ 3051168 h 6858000"/>
            <a:gd name="connsiteX9061" fmla="*/ 3985248 w 12192000"/>
            <a:gd name="connsiteY9061" fmla="*/ 3038472 h 6858000"/>
            <a:gd name="connsiteX9062" fmla="*/ 3983207 w 12192000"/>
            <a:gd name="connsiteY9062" fmla="*/ 3038362 h 6858000"/>
            <a:gd name="connsiteX9063" fmla="*/ 5577491 w 12192000"/>
            <a:gd name="connsiteY9063" fmla="*/ 3084391 h 6858000"/>
            <a:gd name="connsiteX9064" fmla="*/ 5562690 w 12192000"/>
            <a:gd name="connsiteY9064" fmla="*/ 3094056 h 6858000"/>
            <a:gd name="connsiteX9065" fmla="*/ 5547250 w 12192000"/>
            <a:gd name="connsiteY9065" fmla="*/ 3084452 h 6858000"/>
            <a:gd name="connsiteX9066" fmla="*/ 5545738 w 12192000"/>
            <a:gd name="connsiteY9066" fmla="*/ 3084504 h 6858000"/>
            <a:gd name="connsiteX9067" fmla="*/ 5530065 w 12192000"/>
            <a:gd name="connsiteY9067" fmla="*/ 3097961 h 6858000"/>
            <a:gd name="connsiteX9068" fmla="*/ 5562690 w 12192000"/>
            <a:gd name="connsiteY9068" fmla="*/ 3144491 h 6858000"/>
            <a:gd name="connsiteX9069" fmla="*/ 5595286 w 12192000"/>
            <a:gd name="connsiteY9069" fmla="*/ 3097200 h 6858000"/>
            <a:gd name="connsiteX9070" fmla="*/ 5595286 w 12192000"/>
            <a:gd name="connsiteY9070" fmla="*/ 3097197 h 6858000"/>
            <a:gd name="connsiteX9071" fmla="*/ 5579526 w 12192000"/>
            <a:gd name="connsiteY9071" fmla="*/ 3084504 h 6858000"/>
            <a:gd name="connsiteX9072" fmla="*/ 5577491 w 12192000"/>
            <a:gd name="connsiteY9072" fmla="*/ 3084391 h 6858000"/>
            <a:gd name="connsiteX9073" fmla="*/ 5635646 w 12192000"/>
            <a:gd name="connsiteY9073" fmla="*/ 3128705 h 6858000"/>
            <a:gd name="connsiteX9074" fmla="*/ 5620845 w 12192000"/>
            <a:gd name="connsiteY9074" fmla="*/ 3138370 h 6858000"/>
            <a:gd name="connsiteX9075" fmla="*/ 5605405 w 12192000"/>
            <a:gd name="connsiteY9075" fmla="*/ 3128766 h 6858000"/>
            <a:gd name="connsiteX9076" fmla="*/ 5603893 w 12192000"/>
            <a:gd name="connsiteY9076" fmla="*/ 3128818 h 6858000"/>
            <a:gd name="connsiteX9077" fmla="*/ 5588220 w 12192000"/>
            <a:gd name="connsiteY9077" fmla="*/ 3142275 h 6858000"/>
            <a:gd name="connsiteX9078" fmla="*/ 5620845 w 12192000"/>
            <a:gd name="connsiteY9078" fmla="*/ 3188805 h 6858000"/>
            <a:gd name="connsiteX9079" fmla="*/ 5653441 w 12192000"/>
            <a:gd name="connsiteY9079" fmla="*/ 3141514 h 6858000"/>
            <a:gd name="connsiteX9080" fmla="*/ 5653441 w 12192000"/>
            <a:gd name="connsiteY9080" fmla="*/ 3141511 h 6858000"/>
            <a:gd name="connsiteX9081" fmla="*/ 5637681 w 12192000"/>
            <a:gd name="connsiteY9081" fmla="*/ 3128818 h 6858000"/>
            <a:gd name="connsiteX9082" fmla="*/ 5635646 w 12192000"/>
            <a:gd name="connsiteY9082" fmla="*/ 3128705 h 6858000"/>
            <a:gd name="connsiteX9083" fmla="*/ 5729275 w 12192000"/>
            <a:gd name="connsiteY9083" fmla="*/ 3149205 h 6858000"/>
            <a:gd name="connsiteX9084" fmla="*/ 5714474 w 12192000"/>
            <a:gd name="connsiteY9084" fmla="*/ 3158870 h 6858000"/>
            <a:gd name="connsiteX9085" fmla="*/ 5699034 w 12192000"/>
            <a:gd name="connsiteY9085" fmla="*/ 3149266 h 6858000"/>
            <a:gd name="connsiteX9086" fmla="*/ 5697522 w 12192000"/>
            <a:gd name="connsiteY9086" fmla="*/ 3149318 h 6858000"/>
            <a:gd name="connsiteX9087" fmla="*/ 5681849 w 12192000"/>
            <a:gd name="connsiteY9087" fmla="*/ 3162775 h 6858000"/>
            <a:gd name="connsiteX9088" fmla="*/ 5714474 w 12192000"/>
            <a:gd name="connsiteY9088" fmla="*/ 3209305 h 6858000"/>
            <a:gd name="connsiteX9089" fmla="*/ 5747070 w 12192000"/>
            <a:gd name="connsiteY9089" fmla="*/ 3162011 h 6858000"/>
            <a:gd name="connsiteX9090" fmla="*/ 5731310 w 12192000"/>
            <a:gd name="connsiteY9090" fmla="*/ 3149318 h 6858000"/>
            <a:gd name="connsiteX9091" fmla="*/ 5729275 w 12192000"/>
            <a:gd name="connsiteY9091" fmla="*/ 3149205 h 6858000"/>
            <a:gd name="connsiteX9092" fmla="*/ 5808365 w 12192000"/>
            <a:gd name="connsiteY9092" fmla="*/ 3166651 h 6858000"/>
            <a:gd name="connsiteX9093" fmla="*/ 5793565 w 12192000"/>
            <a:gd name="connsiteY9093" fmla="*/ 3176316 h 6858000"/>
            <a:gd name="connsiteX9094" fmla="*/ 5778125 w 12192000"/>
            <a:gd name="connsiteY9094" fmla="*/ 3166712 h 6858000"/>
            <a:gd name="connsiteX9095" fmla="*/ 5776613 w 12192000"/>
            <a:gd name="connsiteY9095" fmla="*/ 3166764 h 6858000"/>
            <a:gd name="connsiteX9096" fmla="*/ 5760940 w 12192000"/>
            <a:gd name="connsiteY9096" fmla="*/ 3180221 h 6858000"/>
            <a:gd name="connsiteX9097" fmla="*/ 5793565 w 12192000"/>
            <a:gd name="connsiteY9097" fmla="*/ 3226751 h 6858000"/>
            <a:gd name="connsiteX9098" fmla="*/ 5826161 w 12192000"/>
            <a:gd name="connsiteY9098" fmla="*/ 3179460 h 6858000"/>
            <a:gd name="connsiteX9099" fmla="*/ 5826161 w 12192000"/>
            <a:gd name="connsiteY9099" fmla="*/ 3179457 h 6858000"/>
            <a:gd name="connsiteX9100" fmla="*/ 5810401 w 12192000"/>
            <a:gd name="connsiteY9100" fmla="*/ 3166764 h 6858000"/>
            <a:gd name="connsiteX9101" fmla="*/ 5808365 w 12192000"/>
            <a:gd name="connsiteY9101" fmla="*/ 3166651 h 6858000"/>
            <a:gd name="connsiteX9102" fmla="*/ 5989518 w 12192000"/>
            <a:gd name="connsiteY9102" fmla="*/ 3188983 h 6858000"/>
            <a:gd name="connsiteX9103" fmla="*/ 5974717 w 12192000"/>
            <a:gd name="connsiteY9103" fmla="*/ 3198645 h 6858000"/>
            <a:gd name="connsiteX9104" fmla="*/ 5959277 w 12192000"/>
            <a:gd name="connsiteY9104" fmla="*/ 3189044 h 6858000"/>
            <a:gd name="connsiteX9105" fmla="*/ 5957765 w 12192000"/>
            <a:gd name="connsiteY9105" fmla="*/ 3189096 h 6858000"/>
            <a:gd name="connsiteX9106" fmla="*/ 5942092 w 12192000"/>
            <a:gd name="connsiteY9106" fmla="*/ 3202553 h 6858000"/>
            <a:gd name="connsiteX9107" fmla="*/ 5974717 w 12192000"/>
            <a:gd name="connsiteY9107" fmla="*/ 3249083 h 6858000"/>
            <a:gd name="connsiteX9108" fmla="*/ 6007313 w 12192000"/>
            <a:gd name="connsiteY9108" fmla="*/ 3201792 h 6858000"/>
            <a:gd name="connsiteX9109" fmla="*/ 6007313 w 12192000"/>
            <a:gd name="connsiteY9109" fmla="*/ 3201789 h 6858000"/>
            <a:gd name="connsiteX9110" fmla="*/ 5991553 w 12192000"/>
            <a:gd name="connsiteY9110" fmla="*/ 3189096 h 6858000"/>
            <a:gd name="connsiteX9111" fmla="*/ 5989518 w 12192000"/>
            <a:gd name="connsiteY9111" fmla="*/ 3188983 h 6858000"/>
            <a:gd name="connsiteX9112" fmla="*/ 6038077 w 12192000"/>
            <a:gd name="connsiteY9112" fmla="*/ 3236553 h 6858000"/>
            <a:gd name="connsiteX9113" fmla="*/ 6023277 w 12192000"/>
            <a:gd name="connsiteY9113" fmla="*/ 3246218 h 6858000"/>
            <a:gd name="connsiteX9114" fmla="*/ 6007837 w 12192000"/>
            <a:gd name="connsiteY9114" fmla="*/ 3236614 h 6858000"/>
            <a:gd name="connsiteX9115" fmla="*/ 6006325 w 12192000"/>
            <a:gd name="connsiteY9115" fmla="*/ 3236666 h 6858000"/>
            <a:gd name="connsiteX9116" fmla="*/ 5990652 w 12192000"/>
            <a:gd name="connsiteY9116" fmla="*/ 3250123 h 6858000"/>
            <a:gd name="connsiteX9117" fmla="*/ 6023277 w 12192000"/>
            <a:gd name="connsiteY9117" fmla="*/ 3296653 h 6858000"/>
            <a:gd name="connsiteX9118" fmla="*/ 6055873 w 12192000"/>
            <a:gd name="connsiteY9118" fmla="*/ 3249362 h 6858000"/>
            <a:gd name="connsiteX9119" fmla="*/ 6055873 w 12192000"/>
            <a:gd name="connsiteY9119" fmla="*/ 3249359 h 6858000"/>
            <a:gd name="connsiteX9120" fmla="*/ 6040113 w 12192000"/>
            <a:gd name="connsiteY9120" fmla="*/ 3236666 h 6858000"/>
            <a:gd name="connsiteX9121" fmla="*/ 6038077 w 12192000"/>
            <a:gd name="connsiteY9121" fmla="*/ 3236553 h 6858000"/>
            <a:gd name="connsiteX9122" fmla="*/ 6111934 w 12192000"/>
            <a:gd name="connsiteY9122" fmla="*/ 3242107 h 6858000"/>
            <a:gd name="connsiteX9123" fmla="*/ 6097134 w 12192000"/>
            <a:gd name="connsiteY9123" fmla="*/ 3251769 h 6858000"/>
            <a:gd name="connsiteX9124" fmla="*/ 6081694 w 12192000"/>
            <a:gd name="connsiteY9124" fmla="*/ 3242168 h 6858000"/>
            <a:gd name="connsiteX9125" fmla="*/ 6080182 w 12192000"/>
            <a:gd name="connsiteY9125" fmla="*/ 3242220 h 6858000"/>
            <a:gd name="connsiteX9126" fmla="*/ 6064509 w 12192000"/>
            <a:gd name="connsiteY9126" fmla="*/ 3255677 h 6858000"/>
            <a:gd name="connsiteX9127" fmla="*/ 6097134 w 12192000"/>
            <a:gd name="connsiteY9127" fmla="*/ 3302207 h 6858000"/>
            <a:gd name="connsiteX9128" fmla="*/ 6129730 w 12192000"/>
            <a:gd name="connsiteY9128" fmla="*/ 3254916 h 6858000"/>
            <a:gd name="connsiteX9129" fmla="*/ 6129730 w 12192000"/>
            <a:gd name="connsiteY9129" fmla="*/ 3254913 h 6858000"/>
            <a:gd name="connsiteX9130" fmla="*/ 6113970 w 12192000"/>
            <a:gd name="connsiteY9130" fmla="*/ 3242220 h 6858000"/>
            <a:gd name="connsiteX9131" fmla="*/ 6111934 w 12192000"/>
            <a:gd name="connsiteY9131" fmla="*/ 3242107 h 6858000"/>
            <a:gd name="connsiteX9132" fmla="*/ 6184918 w 12192000"/>
            <a:gd name="connsiteY9132" fmla="*/ 3243183 h 6858000"/>
            <a:gd name="connsiteX9133" fmla="*/ 6170118 w 12192000"/>
            <a:gd name="connsiteY9133" fmla="*/ 3252848 h 6858000"/>
            <a:gd name="connsiteX9134" fmla="*/ 6154678 w 12192000"/>
            <a:gd name="connsiteY9134" fmla="*/ 3243244 h 6858000"/>
            <a:gd name="connsiteX9135" fmla="*/ 6153166 w 12192000"/>
            <a:gd name="connsiteY9135" fmla="*/ 3243296 h 6858000"/>
            <a:gd name="connsiteX9136" fmla="*/ 6137493 w 12192000"/>
            <a:gd name="connsiteY9136" fmla="*/ 3256753 h 6858000"/>
            <a:gd name="connsiteX9137" fmla="*/ 6170118 w 12192000"/>
            <a:gd name="connsiteY9137" fmla="*/ 3303283 h 6858000"/>
            <a:gd name="connsiteX9138" fmla="*/ 6202714 w 12192000"/>
            <a:gd name="connsiteY9138" fmla="*/ 3255989 h 6858000"/>
            <a:gd name="connsiteX9139" fmla="*/ 6186954 w 12192000"/>
            <a:gd name="connsiteY9139" fmla="*/ 3243296 h 6858000"/>
            <a:gd name="connsiteX9140" fmla="*/ 6184918 w 12192000"/>
            <a:gd name="connsiteY9140" fmla="*/ 3243183 h 6858000"/>
            <a:gd name="connsiteX9141" fmla="*/ 6251505 w 12192000"/>
            <a:gd name="connsiteY9141" fmla="*/ 3283513 h 6858000"/>
            <a:gd name="connsiteX9142" fmla="*/ 6236705 w 12192000"/>
            <a:gd name="connsiteY9142" fmla="*/ 3293178 h 6858000"/>
            <a:gd name="connsiteX9143" fmla="*/ 6221265 w 12192000"/>
            <a:gd name="connsiteY9143" fmla="*/ 3283574 h 6858000"/>
            <a:gd name="connsiteX9144" fmla="*/ 6219753 w 12192000"/>
            <a:gd name="connsiteY9144" fmla="*/ 3283626 h 6858000"/>
            <a:gd name="connsiteX9145" fmla="*/ 6204080 w 12192000"/>
            <a:gd name="connsiteY9145" fmla="*/ 3297083 h 6858000"/>
            <a:gd name="connsiteX9146" fmla="*/ 6236705 w 12192000"/>
            <a:gd name="connsiteY9146" fmla="*/ 3343613 h 6858000"/>
            <a:gd name="connsiteX9147" fmla="*/ 6269301 w 12192000"/>
            <a:gd name="connsiteY9147" fmla="*/ 3296322 h 6858000"/>
            <a:gd name="connsiteX9148" fmla="*/ 6269301 w 12192000"/>
            <a:gd name="connsiteY9148" fmla="*/ 3296319 h 6858000"/>
            <a:gd name="connsiteX9149" fmla="*/ 6253541 w 12192000"/>
            <a:gd name="connsiteY9149" fmla="*/ 3283626 h 6858000"/>
            <a:gd name="connsiteX9150" fmla="*/ 6251505 w 12192000"/>
            <a:gd name="connsiteY9150" fmla="*/ 3283513 h 6858000"/>
            <a:gd name="connsiteX9151" fmla="*/ 6399510 w 12192000"/>
            <a:gd name="connsiteY9151" fmla="*/ 3295552 h 6858000"/>
            <a:gd name="connsiteX9152" fmla="*/ 6384709 w 12192000"/>
            <a:gd name="connsiteY9152" fmla="*/ 3305217 h 6858000"/>
            <a:gd name="connsiteX9153" fmla="*/ 6369269 w 12192000"/>
            <a:gd name="connsiteY9153" fmla="*/ 3295613 h 6858000"/>
            <a:gd name="connsiteX9154" fmla="*/ 6367757 w 12192000"/>
            <a:gd name="connsiteY9154" fmla="*/ 3295665 h 6858000"/>
            <a:gd name="connsiteX9155" fmla="*/ 6352084 w 12192000"/>
            <a:gd name="connsiteY9155" fmla="*/ 3309122 h 6858000"/>
            <a:gd name="connsiteX9156" fmla="*/ 6384709 w 12192000"/>
            <a:gd name="connsiteY9156" fmla="*/ 3355652 h 6858000"/>
            <a:gd name="connsiteX9157" fmla="*/ 6417305 w 12192000"/>
            <a:gd name="connsiteY9157" fmla="*/ 3308361 h 6858000"/>
            <a:gd name="connsiteX9158" fmla="*/ 6417305 w 12192000"/>
            <a:gd name="connsiteY9158" fmla="*/ 3308358 h 6858000"/>
            <a:gd name="connsiteX9159" fmla="*/ 6401545 w 12192000"/>
            <a:gd name="connsiteY9159" fmla="*/ 3295665 h 6858000"/>
            <a:gd name="connsiteX9160" fmla="*/ 6399510 w 12192000"/>
            <a:gd name="connsiteY9160" fmla="*/ 3295552 h 6858000"/>
            <a:gd name="connsiteX9161" fmla="*/ 6324781 w 12192000"/>
            <a:gd name="connsiteY9161" fmla="*/ 3306601 h 6858000"/>
            <a:gd name="connsiteX9162" fmla="*/ 6309980 w 12192000"/>
            <a:gd name="connsiteY9162" fmla="*/ 3316266 h 6858000"/>
            <a:gd name="connsiteX9163" fmla="*/ 6294540 w 12192000"/>
            <a:gd name="connsiteY9163" fmla="*/ 3306662 h 6858000"/>
            <a:gd name="connsiteX9164" fmla="*/ 6293028 w 12192000"/>
            <a:gd name="connsiteY9164" fmla="*/ 3306714 h 6858000"/>
            <a:gd name="connsiteX9165" fmla="*/ 6277355 w 12192000"/>
            <a:gd name="connsiteY9165" fmla="*/ 3320171 h 6858000"/>
            <a:gd name="connsiteX9166" fmla="*/ 6309980 w 12192000"/>
            <a:gd name="connsiteY9166" fmla="*/ 3366701 h 6858000"/>
            <a:gd name="connsiteX9167" fmla="*/ 6342576 w 12192000"/>
            <a:gd name="connsiteY9167" fmla="*/ 3319410 h 6858000"/>
            <a:gd name="connsiteX9168" fmla="*/ 6342576 w 12192000"/>
            <a:gd name="connsiteY9168" fmla="*/ 3319407 h 6858000"/>
            <a:gd name="connsiteX9169" fmla="*/ 6326816 w 12192000"/>
            <a:gd name="connsiteY9169" fmla="*/ 3306714 h 6858000"/>
            <a:gd name="connsiteX9170" fmla="*/ 6324781 w 12192000"/>
            <a:gd name="connsiteY9170" fmla="*/ 3306601 h 6858000"/>
            <a:gd name="connsiteX9171" fmla="*/ 6450977 w 12192000"/>
            <a:gd name="connsiteY9171" fmla="*/ 3359842 h 6858000"/>
            <a:gd name="connsiteX9172" fmla="*/ 6436177 w 12192000"/>
            <a:gd name="connsiteY9172" fmla="*/ 3369504 h 6858000"/>
            <a:gd name="connsiteX9173" fmla="*/ 6420737 w 12192000"/>
            <a:gd name="connsiteY9173" fmla="*/ 3359903 h 6858000"/>
            <a:gd name="connsiteX9174" fmla="*/ 6419225 w 12192000"/>
            <a:gd name="connsiteY9174" fmla="*/ 3359955 h 6858000"/>
            <a:gd name="connsiteX9175" fmla="*/ 6403552 w 12192000"/>
            <a:gd name="connsiteY9175" fmla="*/ 3373412 h 6858000"/>
            <a:gd name="connsiteX9176" fmla="*/ 6436177 w 12192000"/>
            <a:gd name="connsiteY9176" fmla="*/ 3419942 h 6858000"/>
            <a:gd name="connsiteX9177" fmla="*/ 6468773 w 12192000"/>
            <a:gd name="connsiteY9177" fmla="*/ 3372651 h 6858000"/>
            <a:gd name="connsiteX9178" fmla="*/ 6468773 w 12192000"/>
            <a:gd name="connsiteY9178" fmla="*/ 3372648 h 6858000"/>
            <a:gd name="connsiteX9179" fmla="*/ 6453013 w 12192000"/>
            <a:gd name="connsiteY9179" fmla="*/ 3359955 h 6858000"/>
            <a:gd name="connsiteX9180" fmla="*/ 6450977 w 12192000"/>
            <a:gd name="connsiteY9180" fmla="*/ 3359842 h 6858000"/>
            <a:gd name="connsiteX9181" fmla="*/ 6528614 w 12192000"/>
            <a:gd name="connsiteY9181" fmla="*/ 3360888 h 6858000"/>
            <a:gd name="connsiteX9182" fmla="*/ 6513813 w 12192000"/>
            <a:gd name="connsiteY9182" fmla="*/ 3370553 h 6858000"/>
            <a:gd name="connsiteX9183" fmla="*/ 6498373 w 12192000"/>
            <a:gd name="connsiteY9183" fmla="*/ 3360949 h 6858000"/>
            <a:gd name="connsiteX9184" fmla="*/ 6496861 w 12192000"/>
            <a:gd name="connsiteY9184" fmla="*/ 3361001 h 6858000"/>
            <a:gd name="connsiteX9185" fmla="*/ 6481188 w 12192000"/>
            <a:gd name="connsiteY9185" fmla="*/ 3374458 h 6858000"/>
            <a:gd name="connsiteX9186" fmla="*/ 6513813 w 12192000"/>
            <a:gd name="connsiteY9186" fmla="*/ 3420988 h 6858000"/>
            <a:gd name="connsiteX9187" fmla="*/ 6546409 w 12192000"/>
            <a:gd name="connsiteY9187" fmla="*/ 3373697 h 6858000"/>
            <a:gd name="connsiteX9188" fmla="*/ 6546409 w 12192000"/>
            <a:gd name="connsiteY9188" fmla="*/ 3373694 h 6858000"/>
            <a:gd name="connsiteX9189" fmla="*/ 6530649 w 12192000"/>
            <a:gd name="connsiteY9189" fmla="*/ 3361001 h 6858000"/>
            <a:gd name="connsiteX9190" fmla="*/ 6528614 w 12192000"/>
            <a:gd name="connsiteY9190" fmla="*/ 3360888 h 6858000"/>
            <a:gd name="connsiteX9191" fmla="*/ 6499246 w 12192000"/>
            <a:gd name="connsiteY9191" fmla="*/ 3419712 h 6858000"/>
            <a:gd name="connsiteX9192" fmla="*/ 6484445 w 12192000"/>
            <a:gd name="connsiteY9192" fmla="*/ 3429377 h 6858000"/>
            <a:gd name="connsiteX9193" fmla="*/ 6469005 w 12192000"/>
            <a:gd name="connsiteY9193" fmla="*/ 3419773 h 6858000"/>
            <a:gd name="connsiteX9194" fmla="*/ 6467493 w 12192000"/>
            <a:gd name="connsiteY9194" fmla="*/ 3419825 h 6858000"/>
            <a:gd name="connsiteX9195" fmla="*/ 6451820 w 12192000"/>
            <a:gd name="connsiteY9195" fmla="*/ 3433282 h 6858000"/>
            <a:gd name="connsiteX9196" fmla="*/ 6484445 w 12192000"/>
            <a:gd name="connsiteY9196" fmla="*/ 3479812 h 6858000"/>
            <a:gd name="connsiteX9197" fmla="*/ 6517041 w 12192000"/>
            <a:gd name="connsiteY9197" fmla="*/ 3432521 h 6858000"/>
            <a:gd name="connsiteX9198" fmla="*/ 6517041 w 12192000"/>
            <a:gd name="connsiteY9198" fmla="*/ 3432518 h 6858000"/>
            <a:gd name="connsiteX9199" fmla="*/ 6501281 w 12192000"/>
            <a:gd name="connsiteY9199" fmla="*/ 3419825 h 6858000"/>
            <a:gd name="connsiteX9200" fmla="*/ 6499246 w 12192000"/>
            <a:gd name="connsiteY9200" fmla="*/ 3419712 h 6858000"/>
            <a:gd name="connsiteX9201" fmla="*/ 6687377 w 12192000"/>
            <a:gd name="connsiteY9201" fmla="*/ 3439688 h 6858000"/>
            <a:gd name="connsiteX9202" fmla="*/ 6672576 w 12192000"/>
            <a:gd name="connsiteY9202" fmla="*/ 3449353 h 6858000"/>
            <a:gd name="connsiteX9203" fmla="*/ 6657136 w 12192000"/>
            <a:gd name="connsiteY9203" fmla="*/ 3439749 h 6858000"/>
            <a:gd name="connsiteX9204" fmla="*/ 6655624 w 12192000"/>
            <a:gd name="connsiteY9204" fmla="*/ 3439801 h 6858000"/>
            <a:gd name="connsiteX9205" fmla="*/ 6639951 w 12192000"/>
            <a:gd name="connsiteY9205" fmla="*/ 3453258 h 6858000"/>
            <a:gd name="connsiteX9206" fmla="*/ 6672576 w 12192000"/>
            <a:gd name="connsiteY9206" fmla="*/ 3499788 h 6858000"/>
            <a:gd name="connsiteX9207" fmla="*/ 6705172 w 12192000"/>
            <a:gd name="connsiteY9207" fmla="*/ 3452494 h 6858000"/>
            <a:gd name="connsiteX9208" fmla="*/ 6689412 w 12192000"/>
            <a:gd name="connsiteY9208" fmla="*/ 3439801 h 6858000"/>
            <a:gd name="connsiteX9209" fmla="*/ 6687377 w 12192000"/>
            <a:gd name="connsiteY9209" fmla="*/ 3439688 h 6858000"/>
            <a:gd name="connsiteX9210" fmla="*/ 6619045 w 12192000"/>
            <a:gd name="connsiteY9210" fmla="*/ 3455972 h 6858000"/>
            <a:gd name="connsiteX9211" fmla="*/ 6604244 w 12192000"/>
            <a:gd name="connsiteY9211" fmla="*/ 3465637 h 6858000"/>
            <a:gd name="connsiteX9212" fmla="*/ 6588804 w 12192000"/>
            <a:gd name="connsiteY9212" fmla="*/ 3456033 h 6858000"/>
            <a:gd name="connsiteX9213" fmla="*/ 6587292 w 12192000"/>
            <a:gd name="connsiteY9213" fmla="*/ 3456085 h 6858000"/>
            <a:gd name="connsiteX9214" fmla="*/ 6571619 w 12192000"/>
            <a:gd name="connsiteY9214" fmla="*/ 3469542 h 6858000"/>
            <a:gd name="connsiteX9215" fmla="*/ 6604244 w 12192000"/>
            <a:gd name="connsiteY9215" fmla="*/ 3516072 h 6858000"/>
            <a:gd name="connsiteX9216" fmla="*/ 6636840 w 12192000"/>
            <a:gd name="connsiteY9216" fmla="*/ 3468781 h 6858000"/>
            <a:gd name="connsiteX9217" fmla="*/ 6636840 w 12192000"/>
            <a:gd name="connsiteY9217" fmla="*/ 3468778 h 6858000"/>
            <a:gd name="connsiteX9218" fmla="*/ 6621080 w 12192000"/>
            <a:gd name="connsiteY9218" fmla="*/ 3456085 h 6858000"/>
            <a:gd name="connsiteX9219" fmla="*/ 6619045 w 12192000"/>
            <a:gd name="connsiteY9219" fmla="*/ 3455972 h 6858000"/>
            <a:gd name="connsiteX9220" fmla="*/ 6671094 w 12192000"/>
            <a:gd name="connsiteY9220" fmla="*/ 3513923 h 6858000"/>
            <a:gd name="connsiteX9221" fmla="*/ 6656293 w 12192000"/>
            <a:gd name="connsiteY9221" fmla="*/ 3523585 h 6858000"/>
            <a:gd name="connsiteX9222" fmla="*/ 6640853 w 12192000"/>
            <a:gd name="connsiteY9222" fmla="*/ 3513984 h 6858000"/>
            <a:gd name="connsiteX9223" fmla="*/ 6639341 w 12192000"/>
            <a:gd name="connsiteY9223" fmla="*/ 3514036 h 6858000"/>
            <a:gd name="connsiteX9224" fmla="*/ 6623668 w 12192000"/>
            <a:gd name="connsiteY9224" fmla="*/ 3527493 h 6858000"/>
            <a:gd name="connsiteX9225" fmla="*/ 6656293 w 12192000"/>
            <a:gd name="connsiteY9225" fmla="*/ 3574023 h 6858000"/>
            <a:gd name="connsiteX9226" fmla="*/ 6688889 w 12192000"/>
            <a:gd name="connsiteY9226" fmla="*/ 3526732 h 6858000"/>
            <a:gd name="connsiteX9227" fmla="*/ 6688889 w 12192000"/>
            <a:gd name="connsiteY9227" fmla="*/ 3526729 h 6858000"/>
            <a:gd name="connsiteX9228" fmla="*/ 6673129 w 12192000"/>
            <a:gd name="connsiteY9228" fmla="*/ 3514036 h 6858000"/>
            <a:gd name="connsiteX9229" fmla="*/ 6671094 w 12192000"/>
            <a:gd name="connsiteY9229" fmla="*/ 3513923 h 6858000"/>
            <a:gd name="connsiteX9230" fmla="*/ 8198240 w 12192000"/>
            <a:gd name="connsiteY9230" fmla="*/ 3524333 h 6858000"/>
            <a:gd name="connsiteX9231" fmla="*/ 8183440 w 12192000"/>
            <a:gd name="connsiteY9231" fmla="*/ 3533998 h 6858000"/>
            <a:gd name="connsiteX9232" fmla="*/ 8168000 w 12192000"/>
            <a:gd name="connsiteY9232" fmla="*/ 3524394 h 6858000"/>
            <a:gd name="connsiteX9233" fmla="*/ 8166488 w 12192000"/>
            <a:gd name="connsiteY9233" fmla="*/ 3524446 h 6858000"/>
            <a:gd name="connsiteX9234" fmla="*/ 8150815 w 12192000"/>
            <a:gd name="connsiteY9234" fmla="*/ 3537903 h 6858000"/>
            <a:gd name="connsiteX9235" fmla="*/ 8183440 w 12192000"/>
            <a:gd name="connsiteY9235" fmla="*/ 3584433 h 6858000"/>
            <a:gd name="connsiteX9236" fmla="*/ 8216036 w 12192000"/>
            <a:gd name="connsiteY9236" fmla="*/ 3537142 h 6858000"/>
            <a:gd name="connsiteX9237" fmla="*/ 8216036 w 12192000"/>
            <a:gd name="connsiteY9237" fmla="*/ 3537139 h 6858000"/>
            <a:gd name="connsiteX9238" fmla="*/ 8200276 w 12192000"/>
            <a:gd name="connsiteY9238" fmla="*/ 3524446 h 6858000"/>
            <a:gd name="connsiteX9239" fmla="*/ 8198240 w 12192000"/>
            <a:gd name="connsiteY9239" fmla="*/ 3524333 h 6858000"/>
            <a:gd name="connsiteX9240" fmla="*/ 6553330 w 12192000"/>
            <a:gd name="connsiteY9240" fmla="*/ 3469929 h 6858000"/>
            <a:gd name="connsiteX9241" fmla="*/ 6538529 w 12192000"/>
            <a:gd name="connsiteY9241" fmla="*/ 3479594 h 6858000"/>
            <a:gd name="connsiteX9242" fmla="*/ 6523089 w 12192000"/>
            <a:gd name="connsiteY9242" fmla="*/ 3469990 h 6858000"/>
            <a:gd name="connsiteX9243" fmla="*/ 6521577 w 12192000"/>
            <a:gd name="connsiteY9243" fmla="*/ 3470042 h 6858000"/>
            <a:gd name="connsiteX9244" fmla="*/ 6505904 w 12192000"/>
            <a:gd name="connsiteY9244" fmla="*/ 3483499 h 6858000"/>
            <a:gd name="connsiteX9245" fmla="*/ 6538529 w 12192000"/>
            <a:gd name="connsiteY9245" fmla="*/ 3530029 h 6858000"/>
            <a:gd name="connsiteX9246" fmla="*/ 6571125 w 12192000"/>
            <a:gd name="connsiteY9246" fmla="*/ 3482738 h 6858000"/>
            <a:gd name="connsiteX9247" fmla="*/ 6571125 w 12192000"/>
            <a:gd name="connsiteY9247" fmla="*/ 3482735 h 6858000"/>
            <a:gd name="connsiteX9248" fmla="*/ 6555365 w 12192000"/>
            <a:gd name="connsiteY9248" fmla="*/ 3470042 h 6858000"/>
            <a:gd name="connsiteX9249" fmla="*/ 6553330 w 12192000"/>
            <a:gd name="connsiteY9249" fmla="*/ 3469929 h 6858000"/>
            <a:gd name="connsiteX9250" fmla="*/ 5915080 w 12192000"/>
            <a:gd name="connsiteY9250" fmla="*/ 3191920 h 6858000"/>
            <a:gd name="connsiteX9251" fmla="*/ 5900279 w 12192000"/>
            <a:gd name="connsiteY9251" fmla="*/ 3201582 h 6858000"/>
            <a:gd name="connsiteX9252" fmla="*/ 5884839 w 12192000"/>
            <a:gd name="connsiteY9252" fmla="*/ 3191981 h 6858000"/>
            <a:gd name="connsiteX9253" fmla="*/ 5883327 w 12192000"/>
            <a:gd name="connsiteY9253" fmla="*/ 3192033 h 6858000"/>
            <a:gd name="connsiteX9254" fmla="*/ 5867654 w 12192000"/>
            <a:gd name="connsiteY9254" fmla="*/ 3205490 h 6858000"/>
            <a:gd name="connsiteX9255" fmla="*/ 5900279 w 12192000"/>
            <a:gd name="connsiteY9255" fmla="*/ 3252020 h 6858000"/>
            <a:gd name="connsiteX9256" fmla="*/ 5932875 w 12192000"/>
            <a:gd name="connsiteY9256" fmla="*/ 3204729 h 6858000"/>
            <a:gd name="connsiteX9257" fmla="*/ 5932875 w 12192000"/>
            <a:gd name="connsiteY9257" fmla="*/ 3204726 h 6858000"/>
            <a:gd name="connsiteX9258" fmla="*/ 5917115 w 12192000"/>
            <a:gd name="connsiteY9258" fmla="*/ 3192033 h 6858000"/>
            <a:gd name="connsiteX9259" fmla="*/ 5915080 w 12192000"/>
            <a:gd name="connsiteY9259" fmla="*/ 3191920 h 6858000"/>
            <a:gd name="connsiteX9260" fmla="*/ 4087624 w 12192000"/>
            <a:gd name="connsiteY9260" fmla="*/ 3093318 h 6858000"/>
            <a:gd name="connsiteX9261" fmla="*/ 4072811 w 12192000"/>
            <a:gd name="connsiteY9261" fmla="*/ 3102983 h 6858000"/>
            <a:gd name="connsiteX9262" fmla="*/ 4057371 w 12192000"/>
            <a:gd name="connsiteY9262" fmla="*/ 3093379 h 6858000"/>
            <a:gd name="connsiteX9263" fmla="*/ 4055874 w 12192000"/>
            <a:gd name="connsiteY9263" fmla="*/ 3093431 h 6858000"/>
            <a:gd name="connsiteX9264" fmla="*/ 4040207 w 12192000"/>
            <a:gd name="connsiteY9264" fmla="*/ 3106888 h 6858000"/>
            <a:gd name="connsiteX9265" fmla="*/ 4072811 w 12192000"/>
            <a:gd name="connsiteY9265" fmla="*/ 3153418 h 6858000"/>
            <a:gd name="connsiteX9266" fmla="*/ 4105416 w 12192000"/>
            <a:gd name="connsiteY9266" fmla="*/ 3106124 h 6858000"/>
            <a:gd name="connsiteX9267" fmla="*/ 4089665 w 12192000"/>
            <a:gd name="connsiteY9267" fmla="*/ 3093431 h 6858000"/>
            <a:gd name="connsiteX9268" fmla="*/ 4087624 w 12192000"/>
            <a:gd name="connsiteY9268" fmla="*/ 3093318 h 6858000"/>
            <a:gd name="connsiteX9269" fmla="*/ 4422596 w 12192000"/>
            <a:gd name="connsiteY9269" fmla="*/ 3178224 h 6858000"/>
            <a:gd name="connsiteX9270" fmla="*/ 4407783 w 12192000"/>
            <a:gd name="connsiteY9270" fmla="*/ 3187889 h 6858000"/>
            <a:gd name="connsiteX9271" fmla="*/ 4392343 w 12192000"/>
            <a:gd name="connsiteY9271" fmla="*/ 3178285 h 6858000"/>
            <a:gd name="connsiteX9272" fmla="*/ 4390846 w 12192000"/>
            <a:gd name="connsiteY9272" fmla="*/ 3178337 h 6858000"/>
            <a:gd name="connsiteX9273" fmla="*/ 4375179 w 12192000"/>
            <a:gd name="connsiteY9273" fmla="*/ 3191794 h 6858000"/>
            <a:gd name="connsiteX9274" fmla="*/ 4407783 w 12192000"/>
            <a:gd name="connsiteY9274" fmla="*/ 3238324 h 6858000"/>
            <a:gd name="connsiteX9275" fmla="*/ 4440388 w 12192000"/>
            <a:gd name="connsiteY9275" fmla="*/ 3191033 h 6858000"/>
            <a:gd name="connsiteX9276" fmla="*/ 4440388 w 12192000"/>
            <a:gd name="connsiteY9276" fmla="*/ 3191030 h 6858000"/>
            <a:gd name="connsiteX9277" fmla="*/ 4424637 w 12192000"/>
            <a:gd name="connsiteY9277" fmla="*/ 3178337 h 6858000"/>
            <a:gd name="connsiteX9278" fmla="*/ 4422596 w 12192000"/>
            <a:gd name="connsiteY9278" fmla="*/ 3178224 h 6858000"/>
            <a:gd name="connsiteX9279" fmla="*/ 5665595 w 12192000"/>
            <a:gd name="connsiteY9279" fmla="*/ 3194711 h 6858000"/>
            <a:gd name="connsiteX9280" fmla="*/ 5650795 w 12192000"/>
            <a:gd name="connsiteY9280" fmla="*/ 3204376 h 6858000"/>
            <a:gd name="connsiteX9281" fmla="*/ 5635355 w 12192000"/>
            <a:gd name="connsiteY9281" fmla="*/ 3194772 h 6858000"/>
            <a:gd name="connsiteX9282" fmla="*/ 5633843 w 12192000"/>
            <a:gd name="connsiteY9282" fmla="*/ 3194824 h 6858000"/>
            <a:gd name="connsiteX9283" fmla="*/ 5618170 w 12192000"/>
            <a:gd name="connsiteY9283" fmla="*/ 3208281 h 6858000"/>
            <a:gd name="connsiteX9284" fmla="*/ 5650795 w 12192000"/>
            <a:gd name="connsiteY9284" fmla="*/ 3254811 h 6858000"/>
            <a:gd name="connsiteX9285" fmla="*/ 5683391 w 12192000"/>
            <a:gd name="connsiteY9285" fmla="*/ 3207520 h 6858000"/>
            <a:gd name="connsiteX9286" fmla="*/ 5683391 w 12192000"/>
            <a:gd name="connsiteY9286" fmla="*/ 3207517 h 6858000"/>
            <a:gd name="connsiteX9287" fmla="*/ 5667631 w 12192000"/>
            <a:gd name="connsiteY9287" fmla="*/ 3194824 h 6858000"/>
            <a:gd name="connsiteX9288" fmla="*/ 5665595 w 12192000"/>
            <a:gd name="connsiteY9288" fmla="*/ 3194711 h 6858000"/>
            <a:gd name="connsiteX9289" fmla="*/ 5835698 w 12192000"/>
            <a:gd name="connsiteY9289" fmla="*/ 3227452 h 6858000"/>
            <a:gd name="connsiteX9290" fmla="*/ 5820898 w 12192000"/>
            <a:gd name="connsiteY9290" fmla="*/ 3237117 h 6858000"/>
            <a:gd name="connsiteX9291" fmla="*/ 5805458 w 12192000"/>
            <a:gd name="connsiteY9291" fmla="*/ 3227513 h 6858000"/>
            <a:gd name="connsiteX9292" fmla="*/ 5803946 w 12192000"/>
            <a:gd name="connsiteY9292" fmla="*/ 3227565 h 6858000"/>
            <a:gd name="connsiteX9293" fmla="*/ 5788273 w 12192000"/>
            <a:gd name="connsiteY9293" fmla="*/ 3241023 h 6858000"/>
            <a:gd name="connsiteX9294" fmla="*/ 5820898 w 12192000"/>
            <a:gd name="connsiteY9294" fmla="*/ 3287552 h 6858000"/>
            <a:gd name="connsiteX9295" fmla="*/ 5853494 w 12192000"/>
            <a:gd name="connsiteY9295" fmla="*/ 3240261 h 6858000"/>
            <a:gd name="connsiteX9296" fmla="*/ 5853494 w 12192000"/>
            <a:gd name="connsiteY9296" fmla="*/ 3240258 h 6858000"/>
            <a:gd name="connsiteX9297" fmla="*/ 5837734 w 12192000"/>
            <a:gd name="connsiteY9297" fmla="*/ 3227565 h 6858000"/>
            <a:gd name="connsiteX9298" fmla="*/ 5835698 w 12192000"/>
            <a:gd name="connsiteY9298" fmla="*/ 3227452 h 6858000"/>
            <a:gd name="connsiteX9299" fmla="*/ 5739742 w 12192000"/>
            <a:gd name="connsiteY9299" fmla="*/ 3229749 h 6858000"/>
            <a:gd name="connsiteX9300" fmla="*/ 5724942 w 12192000"/>
            <a:gd name="connsiteY9300" fmla="*/ 3239414 h 6858000"/>
            <a:gd name="connsiteX9301" fmla="*/ 5709502 w 12192000"/>
            <a:gd name="connsiteY9301" fmla="*/ 3229810 h 6858000"/>
            <a:gd name="connsiteX9302" fmla="*/ 5707990 w 12192000"/>
            <a:gd name="connsiteY9302" fmla="*/ 3229862 h 6858000"/>
            <a:gd name="connsiteX9303" fmla="*/ 5692317 w 12192000"/>
            <a:gd name="connsiteY9303" fmla="*/ 3243319 h 6858000"/>
            <a:gd name="connsiteX9304" fmla="*/ 5724942 w 12192000"/>
            <a:gd name="connsiteY9304" fmla="*/ 3289849 h 6858000"/>
            <a:gd name="connsiteX9305" fmla="*/ 5757538 w 12192000"/>
            <a:gd name="connsiteY9305" fmla="*/ 3242558 h 6858000"/>
            <a:gd name="connsiteX9306" fmla="*/ 5757538 w 12192000"/>
            <a:gd name="connsiteY9306" fmla="*/ 3242555 h 6858000"/>
            <a:gd name="connsiteX9307" fmla="*/ 5741778 w 12192000"/>
            <a:gd name="connsiteY9307" fmla="*/ 3229862 h 6858000"/>
            <a:gd name="connsiteX9308" fmla="*/ 5739742 w 12192000"/>
            <a:gd name="connsiteY9308" fmla="*/ 3229749 h 6858000"/>
            <a:gd name="connsiteX9309" fmla="*/ 4555567 w 12192000"/>
            <a:gd name="connsiteY9309" fmla="*/ 3195729 h 6858000"/>
            <a:gd name="connsiteX9310" fmla="*/ 4540755 w 12192000"/>
            <a:gd name="connsiteY9310" fmla="*/ 3205394 h 6858000"/>
            <a:gd name="connsiteX9311" fmla="*/ 4525314 w 12192000"/>
            <a:gd name="connsiteY9311" fmla="*/ 3195790 h 6858000"/>
            <a:gd name="connsiteX9312" fmla="*/ 4523817 w 12192000"/>
            <a:gd name="connsiteY9312" fmla="*/ 3195842 h 6858000"/>
            <a:gd name="connsiteX9313" fmla="*/ 4508150 w 12192000"/>
            <a:gd name="connsiteY9313" fmla="*/ 3209299 h 6858000"/>
            <a:gd name="connsiteX9314" fmla="*/ 4540755 w 12192000"/>
            <a:gd name="connsiteY9314" fmla="*/ 3255829 h 6858000"/>
            <a:gd name="connsiteX9315" fmla="*/ 4573359 w 12192000"/>
            <a:gd name="connsiteY9315" fmla="*/ 3208538 h 6858000"/>
            <a:gd name="connsiteX9316" fmla="*/ 4573359 w 12192000"/>
            <a:gd name="connsiteY9316" fmla="*/ 3208535 h 6858000"/>
            <a:gd name="connsiteX9317" fmla="*/ 4557608 w 12192000"/>
            <a:gd name="connsiteY9317" fmla="*/ 3195842 h 6858000"/>
            <a:gd name="connsiteX9318" fmla="*/ 4555567 w 12192000"/>
            <a:gd name="connsiteY9318" fmla="*/ 3195729 h 6858000"/>
            <a:gd name="connsiteX9319" fmla="*/ 4613664 w 12192000"/>
            <a:gd name="connsiteY9319" fmla="*/ 3244317 h 6858000"/>
            <a:gd name="connsiteX9320" fmla="*/ 4598852 w 12192000"/>
            <a:gd name="connsiteY9320" fmla="*/ 3253982 h 6858000"/>
            <a:gd name="connsiteX9321" fmla="*/ 4583411 w 12192000"/>
            <a:gd name="connsiteY9321" fmla="*/ 3244378 h 6858000"/>
            <a:gd name="connsiteX9322" fmla="*/ 4581914 w 12192000"/>
            <a:gd name="connsiteY9322" fmla="*/ 3244430 h 6858000"/>
            <a:gd name="connsiteX9323" fmla="*/ 4566247 w 12192000"/>
            <a:gd name="connsiteY9323" fmla="*/ 3257887 h 6858000"/>
            <a:gd name="connsiteX9324" fmla="*/ 4598852 w 12192000"/>
            <a:gd name="connsiteY9324" fmla="*/ 3304417 h 6858000"/>
            <a:gd name="connsiteX9325" fmla="*/ 4631456 w 12192000"/>
            <a:gd name="connsiteY9325" fmla="*/ 3257126 h 6858000"/>
            <a:gd name="connsiteX9326" fmla="*/ 4631456 w 12192000"/>
            <a:gd name="connsiteY9326" fmla="*/ 3257123 h 6858000"/>
            <a:gd name="connsiteX9327" fmla="*/ 4615705 w 12192000"/>
            <a:gd name="connsiteY9327" fmla="*/ 3244430 h 6858000"/>
            <a:gd name="connsiteX9328" fmla="*/ 4613664 w 12192000"/>
            <a:gd name="connsiteY9328" fmla="*/ 3244317 h 6858000"/>
            <a:gd name="connsiteX9329" fmla="*/ 4670888 w 12192000"/>
            <a:gd name="connsiteY9329" fmla="*/ 3289329 h 6858000"/>
            <a:gd name="connsiteX9330" fmla="*/ 4656075 w 12192000"/>
            <a:gd name="connsiteY9330" fmla="*/ 3298994 h 6858000"/>
            <a:gd name="connsiteX9331" fmla="*/ 4640635 w 12192000"/>
            <a:gd name="connsiteY9331" fmla="*/ 3289390 h 6858000"/>
            <a:gd name="connsiteX9332" fmla="*/ 4639138 w 12192000"/>
            <a:gd name="connsiteY9332" fmla="*/ 3289442 h 6858000"/>
            <a:gd name="connsiteX9333" fmla="*/ 4623471 w 12192000"/>
            <a:gd name="connsiteY9333" fmla="*/ 3302899 h 6858000"/>
            <a:gd name="connsiteX9334" fmla="*/ 4656075 w 12192000"/>
            <a:gd name="connsiteY9334" fmla="*/ 3349429 h 6858000"/>
            <a:gd name="connsiteX9335" fmla="*/ 4688680 w 12192000"/>
            <a:gd name="connsiteY9335" fmla="*/ 3302138 h 6858000"/>
            <a:gd name="connsiteX9336" fmla="*/ 4688680 w 12192000"/>
            <a:gd name="connsiteY9336" fmla="*/ 3302135 h 6858000"/>
            <a:gd name="connsiteX9337" fmla="*/ 4672929 w 12192000"/>
            <a:gd name="connsiteY9337" fmla="*/ 3289442 h 6858000"/>
            <a:gd name="connsiteX9338" fmla="*/ 4670888 w 12192000"/>
            <a:gd name="connsiteY9338" fmla="*/ 3289329 h 6858000"/>
            <a:gd name="connsiteX9339" fmla="*/ 4747798 w 12192000"/>
            <a:gd name="connsiteY9339" fmla="*/ 3296744 h 6858000"/>
            <a:gd name="connsiteX9340" fmla="*/ 4732986 w 12192000"/>
            <a:gd name="connsiteY9340" fmla="*/ 3306409 h 6858000"/>
            <a:gd name="connsiteX9341" fmla="*/ 4717545 w 12192000"/>
            <a:gd name="connsiteY9341" fmla="*/ 3296805 h 6858000"/>
            <a:gd name="connsiteX9342" fmla="*/ 4716048 w 12192000"/>
            <a:gd name="connsiteY9342" fmla="*/ 3296857 h 6858000"/>
            <a:gd name="connsiteX9343" fmla="*/ 4700381 w 12192000"/>
            <a:gd name="connsiteY9343" fmla="*/ 3310314 h 6858000"/>
            <a:gd name="connsiteX9344" fmla="*/ 4732986 w 12192000"/>
            <a:gd name="connsiteY9344" fmla="*/ 3356844 h 6858000"/>
            <a:gd name="connsiteX9345" fmla="*/ 4765590 w 12192000"/>
            <a:gd name="connsiteY9345" fmla="*/ 3309553 h 6858000"/>
            <a:gd name="connsiteX9346" fmla="*/ 4765590 w 12192000"/>
            <a:gd name="connsiteY9346" fmla="*/ 3309550 h 6858000"/>
            <a:gd name="connsiteX9347" fmla="*/ 4749839 w 12192000"/>
            <a:gd name="connsiteY9347" fmla="*/ 3296857 h 6858000"/>
            <a:gd name="connsiteX9348" fmla="*/ 4747798 w 12192000"/>
            <a:gd name="connsiteY9348" fmla="*/ 3296744 h 6858000"/>
            <a:gd name="connsiteX9349" fmla="*/ 6131998 w 12192000"/>
            <a:gd name="connsiteY9349" fmla="*/ 3317912 h 6858000"/>
            <a:gd name="connsiteX9350" fmla="*/ 6117197 w 12192000"/>
            <a:gd name="connsiteY9350" fmla="*/ 3327577 h 6858000"/>
            <a:gd name="connsiteX9351" fmla="*/ 6101757 w 12192000"/>
            <a:gd name="connsiteY9351" fmla="*/ 3317973 h 6858000"/>
            <a:gd name="connsiteX9352" fmla="*/ 6100245 w 12192000"/>
            <a:gd name="connsiteY9352" fmla="*/ 3318025 h 6858000"/>
            <a:gd name="connsiteX9353" fmla="*/ 6084572 w 12192000"/>
            <a:gd name="connsiteY9353" fmla="*/ 3331482 h 6858000"/>
            <a:gd name="connsiteX9354" fmla="*/ 6117197 w 12192000"/>
            <a:gd name="connsiteY9354" fmla="*/ 3378012 h 6858000"/>
            <a:gd name="connsiteX9355" fmla="*/ 6142589 w 12192000"/>
            <a:gd name="connsiteY9355" fmla="*/ 3354218 h 6858000"/>
            <a:gd name="connsiteX9356" fmla="*/ 6147110 w 12192000"/>
            <a:gd name="connsiteY9356" fmla="*/ 3339475 h 6858000"/>
            <a:gd name="connsiteX9357" fmla="*/ 6147389 w 12192000"/>
            <a:gd name="connsiteY9357" fmla="*/ 3343160 h 6858000"/>
            <a:gd name="connsiteX9358" fmla="*/ 6179132 w 12192000"/>
            <a:gd name="connsiteY9358" fmla="*/ 3378070 h 6858000"/>
            <a:gd name="connsiteX9359" fmla="*/ 6211728 w 12192000"/>
            <a:gd name="connsiteY9359" fmla="*/ 3330779 h 6858000"/>
            <a:gd name="connsiteX9360" fmla="*/ 6211728 w 12192000"/>
            <a:gd name="connsiteY9360" fmla="*/ 3330776 h 6858000"/>
            <a:gd name="connsiteX9361" fmla="*/ 6195968 w 12192000"/>
            <a:gd name="connsiteY9361" fmla="*/ 3318083 h 6858000"/>
            <a:gd name="connsiteX9362" fmla="*/ 6193933 w 12192000"/>
            <a:gd name="connsiteY9362" fmla="*/ 3317970 h 6858000"/>
            <a:gd name="connsiteX9363" fmla="*/ 6179132 w 12192000"/>
            <a:gd name="connsiteY9363" fmla="*/ 3327635 h 6858000"/>
            <a:gd name="connsiteX9364" fmla="*/ 6163692 w 12192000"/>
            <a:gd name="connsiteY9364" fmla="*/ 3318031 h 6858000"/>
            <a:gd name="connsiteX9365" fmla="*/ 6162180 w 12192000"/>
            <a:gd name="connsiteY9365" fmla="*/ 3318083 h 6858000"/>
            <a:gd name="connsiteX9366" fmla="*/ 6148592 w 12192000"/>
            <a:gd name="connsiteY9366" fmla="*/ 3329750 h 6858000"/>
            <a:gd name="connsiteX9367" fmla="*/ 6134033 w 12192000"/>
            <a:gd name="connsiteY9367" fmla="*/ 3318025 h 6858000"/>
            <a:gd name="connsiteX9368" fmla="*/ 6131998 w 12192000"/>
            <a:gd name="connsiteY9368" fmla="*/ 3317912 h 6858000"/>
            <a:gd name="connsiteX9369" fmla="*/ 6256740 w 12192000"/>
            <a:gd name="connsiteY9369" fmla="*/ 3357254 h 6858000"/>
            <a:gd name="connsiteX9370" fmla="*/ 6241939 w 12192000"/>
            <a:gd name="connsiteY9370" fmla="*/ 3366919 h 6858000"/>
            <a:gd name="connsiteX9371" fmla="*/ 6226499 w 12192000"/>
            <a:gd name="connsiteY9371" fmla="*/ 3357315 h 6858000"/>
            <a:gd name="connsiteX9372" fmla="*/ 6224987 w 12192000"/>
            <a:gd name="connsiteY9372" fmla="*/ 3357367 h 6858000"/>
            <a:gd name="connsiteX9373" fmla="*/ 6209314 w 12192000"/>
            <a:gd name="connsiteY9373" fmla="*/ 3370824 h 6858000"/>
            <a:gd name="connsiteX9374" fmla="*/ 6241939 w 12192000"/>
            <a:gd name="connsiteY9374" fmla="*/ 3417354 h 6858000"/>
            <a:gd name="connsiteX9375" fmla="*/ 6274535 w 12192000"/>
            <a:gd name="connsiteY9375" fmla="*/ 3370063 h 6858000"/>
            <a:gd name="connsiteX9376" fmla="*/ 6274535 w 12192000"/>
            <a:gd name="connsiteY9376" fmla="*/ 3370060 h 6858000"/>
            <a:gd name="connsiteX9377" fmla="*/ 6258775 w 12192000"/>
            <a:gd name="connsiteY9377" fmla="*/ 3357367 h 6858000"/>
            <a:gd name="connsiteX9378" fmla="*/ 6256740 w 12192000"/>
            <a:gd name="connsiteY9378" fmla="*/ 3357254 h 6858000"/>
            <a:gd name="connsiteX9379" fmla="*/ 6378575 w 12192000"/>
            <a:gd name="connsiteY9379" fmla="*/ 3371734 h 6858000"/>
            <a:gd name="connsiteX9380" fmla="*/ 6363774 w 12192000"/>
            <a:gd name="connsiteY9380" fmla="*/ 3381399 h 6858000"/>
            <a:gd name="connsiteX9381" fmla="*/ 6348334 w 12192000"/>
            <a:gd name="connsiteY9381" fmla="*/ 3371795 h 6858000"/>
            <a:gd name="connsiteX9382" fmla="*/ 6346822 w 12192000"/>
            <a:gd name="connsiteY9382" fmla="*/ 3371847 h 6858000"/>
            <a:gd name="connsiteX9383" fmla="*/ 6331149 w 12192000"/>
            <a:gd name="connsiteY9383" fmla="*/ 3385304 h 6858000"/>
            <a:gd name="connsiteX9384" fmla="*/ 6363774 w 12192000"/>
            <a:gd name="connsiteY9384" fmla="*/ 3431834 h 6858000"/>
            <a:gd name="connsiteX9385" fmla="*/ 6396370 w 12192000"/>
            <a:gd name="connsiteY9385" fmla="*/ 3384543 h 6858000"/>
            <a:gd name="connsiteX9386" fmla="*/ 6396370 w 12192000"/>
            <a:gd name="connsiteY9386" fmla="*/ 3384540 h 6858000"/>
            <a:gd name="connsiteX9387" fmla="*/ 6380610 w 12192000"/>
            <a:gd name="connsiteY9387" fmla="*/ 3371847 h 6858000"/>
            <a:gd name="connsiteX9388" fmla="*/ 6378575 w 12192000"/>
            <a:gd name="connsiteY9388" fmla="*/ 3371734 h 6858000"/>
            <a:gd name="connsiteX9389" fmla="*/ 6311405 w 12192000"/>
            <a:gd name="connsiteY9389" fmla="*/ 3388628 h 6858000"/>
            <a:gd name="connsiteX9390" fmla="*/ 6296605 w 12192000"/>
            <a:gd name="connsiteY9390" fmla="*/ 3398293 h 6858000"/>
            <a:gd name="connsiteX9391" fmla="*/ 6281165 w 12192000"/>
            <a:gd name="connsiteY9391" fmla="*/ 3388689 h 6858000"/>
            <a:gd name="connsiteX9392" fmla="*/ 6279653 w 12192000"/>
            <a:gd name="connsiteY9392" fmla="*/ 3388738 h 6858000"/>
            <a:gd name="connsiteX9393" fmla="*/ 6263980 w 12192000"/>
            <a:gd name="connsiteY9393" fmla="*/ 3402198 h 6858000"/>
            <a:gd name="connsiteX9394" fmla="*/ 6296605 w 12192000"/>
            <a:gd name="connsiteY9394" fmla="*/ 3448728 h 6858000"/>
            <a:gd name="connsiteX9395" fmla="*/ 6329201 w 12192000"/>
            <a:gd name="connsiteY9395" fmla="*/ 3401437 h 6858000"/>
            <a:gd name="connsiteX9396" fmla="*/ 6329201 w 12192000"/>
            <a:gd name="connsiteY9396" fmla="*/ 3401434 h 6858000"/>
            <a:gd name="connsiteX9397" fmla="*/ 6313441 w 12192000"/>
            <a:gd name="connsiteY9397" fmla="*/ 3388738 h 6858000"/>
            <a:gd name="connsiteX9398" fmla="*/ 6311405 w 12192000"/>
            <a:gd name="connsiteY9398" fmla="*/ 3388628 h 6858000"/>
            <a:gd name="connsiteX9399" fmla="*/ 6421899 w 12192000"/>
            <a:gd name="connsiteY9399" fmla="*/ 3435414 h 6858000"/>
            <a:gd name="connsiteX9400" fmla="*/ 6407099 w 12192000"/>
            <a:gd name="connsiteY9400" fmla="*/ 3445079 h 6858000"/>
            <a:gd name="connsiteX9401" fmla="*/ 6391659 w 12192000"/>
            <a:gd name="connsiteY9401" fmla="*/ 3435475 h 6858000"/>
            <a:gd name="connsiteX9402" fmla="*/ 6390147 w 12192000"/>
            <a:gd name="connsiteY9402" fmla="*/ 3435527 h 6858000"/>
            <a:gd name="connsiteX9403" fmla="*/ 6374474 w 12192000"/>
            <a:gd name="connsiteY9403" fmla="*/ 3448984 h 6858000"/>
            <a:gd name="connsiteX9404" fmla="*/ 6407099 w 12192000"/>
            <a:gd name="connsiteY9404" fmla="*/ 3495514 h 6858000"/>
            <a:gd name="connsiteX9405" fmla="*/ 6439695 w 12192000"/>
            <a:gd name="connsiteY9405" fmla="*/ 3448220 h 6858000"/>
            <a:gd name="connsiteX9406" fmla="*/ 6423935 w 12192000"/>
            <a:gd name="connsiteY9406" fmla="*/ 3435527 h 6858000"/>
            <a:gd name="connsiteX9407" fmla="*/ 6421899 w 12192000"/>
            <a:gd name="connsiteY9407" fmla="*/ 3435414 h 6858000"/>
            <a:gd name="connsiteX9408" fmla="*/ 4778416 w 12192000"/>
            <a:gd name="connsiteY9408" fmla="*/ 3353823 h 6858000"/>
            <a:gd name="connsiteX9409" fmla="*/ 4763604 w 12192000"/>
            <a:gd name="connsiteY9409" fmla="*/ 3363488 h 6858000"/>
            <a:gd name="connsiteX9410" fmla="*/ 4748164 w 12192000"/>
            <a:gd name="connsiteY9410" fmla="*/ 3353884 h 6858000"/>
            <a:gd name="connsiteX9411" fmla="*/ 4746667 w 12192000"/>
            <a:gd name="connsiteY9411" fmla="*/ 3353936 h 6858000"/>
            <a:gd name="connsiteX9412" fmla="*/ 4731000 w 12192000"/>
            <a:gd name="connsiteY9412" fmla="*/ 3367393 h 6858000"/>
            <a:gd name="connsiteX9413" fmla="*/ 4763604 w 12192000"/>
            <a:gd name="connsiteY9413" fmla="*/ 3413923 h 6858000"/>
            <a:gd name="connsiteX9414" fmla="*/ 4796209 w 12192000"/>
            <a:gd name="connsiteY9414" fmla="*/ 3366632 h 6858000"/>
            <a:gd name="connsiteX9415" fmla="*/ 4796209 w 12192000"/>
            <a:gd name="connsiteY9415" fmla="*/ 3366629 h 6858000"/>
            <a:gd name="connsiteX9416" fmla="*/ 4780458 w 12192000"/>
            <a:gd name="connsiteY9416" fmla="*/ 3353936 h 6858000"/>
            <a:gd name="connsiteX9417" fmla="*/ 4778416 w 12192000"/>
            <a:gd name="connsiteY9417" fmla="*/ 3353823 h 6858000"/>
            <a:gd name="connsiteX9418" fmla="*/ 6195677 w 12192000"/>
            <a:gd name="connsiteY9418" fmla="*/ 3390460 h 6858000"/>
            <a:gd name="connsiteX9419" fmla="*/ 6180876 w 12192000"/>
            <a:gd name="connsiteY9419" fmla="*/ 3400125 h 6858000"/>
            <a:gd name="connsiteX9420" fmla="*/ 6165436 w 12192000"/>
            <a:gd name="connsiteY9420" fmla="*/ 3390521 h 6858000"/>
            <a:gd name="connsiteX9421" fmla="*/ 6163924 w 12192000"/>
            <a:gd name="connsiteY9421" fmla="*/ 3390573 h 6858000"/>
            <a:gd name="connsiteX9422" fmla="*/ 6148251 w 12192000"/>
            <a:gd name="connsiteY9422" fmla="*/ 3404031 h 6858000"/>
            <a:gd name="connsiteX9423" fmla="*/ 6180876 w 12192000"/>
            <a:gd name="connsiteY9423" fmla="*/ 3450560 h 6858000"/>
            <a:gd name="connsiteX9424" fmla="*/ 6213472 w 12192000"/>
            <a:gd name="connsiteY9424" fmla="*/ 3403269 h 6858000"/>
            <a:gd name="connsiteX9425" fmla="*/ 6213472 w 12192000"/>
            <a:gd name="connsiteY9425" fmla="*/ 3403266 h 6858000"/>
            <a:gd name="connsiteX9426" fmla="*/ 6197712 w 12192000"/>
            <a:gd name="connsiteY9426" fmla="*/ 3390573 h 6858000"/>
            <a:gd name="connsiteX9427" fmla="*/ 6195677 w 12192000"/>
            <a:gd name="connsiteY9427" fmla="*/ 3390460 h 6858000"/>
            <a:gd name="connsiteX9428" fmla="*/ 6254995 w 12192000"/>
            <a:gd name="connsiteY9428" fmla="*/ 3447714 h 6858000"/>
            <a:gd name="connsiteX9429" fmla="*/ 6240194 w 12192000"/>
            <a:gd name="connsiteY9429" fmla="*/ 3457379 h 6858000"/>
            <a:gd name="connsiteX9430" fmla="*/ 6224754 w 12192000"/>
            <a:gd name="connsiteY9430" fmla="*/ 3447775 h 6858000"/>
            <a:gd name="connsiteX9431" fmla="*/ 6223242 w 12192000"/>
            <a:gd name="connsiteY9431" fmla="*/ 3447825 h 6858000"/>
            <a:gd name="connsiteX9432" fmla="*/ 6207569 w 12192000"/>
            <a:gd name="connsiteY9432" fmla="*/ 3461285 h 6858000"/>
            <a:gd name="connsiteX9433" fmla="*/ 6240194 w 12192000"/>
            <a:gd name="connsiteY9433" fmla="*/ 3507814 h 6858000"/>
            <a:gd name="connsiteX9434" fmla="*/ 6272790 w 12192000"/>
            <a:gd name="connsiteY9434" fmla="*/ 3460523 h 6858000"/>
            <a:gd name="connsiteX9435" fmla="*/ 6272790 w 12192000"/>
            <a:gd name="connsiteY9435" fmla="*/ 3460520 h 6858000"/>
            <a:gd name="connsiteX9436" fmla="*/ 6257030 w 12192000"/>
            <a:gd name="connsiteY9436" fmla="*/ 3447825 h 6858000"/>
            <a:gd name="connsiteX9437" fmla="*/ 6254995 w 12192000"/>
            <a:gd name="connsiteY9437" fmla="*/ 3447714 h 6858000"/>
            <a:gd name="connsiteX9438" fmla="*/ 6338738 w 12192000"/>
            <a:gd name="connsiteY9438" fmla="*/ 3452075 h 6858000"/>
            <a:gd name="connsiteX9439" fmla="*/ 6323938 w 12192000"/>
            <a:gd name="connsiteY9439" fmla="*/ 3461740 h 6858000"/>
            <a:gd name="connsiteX9440" fmla="*/ 6308498 w 12192000"/>
            <a:gd name="connsiteY9440" fmla="*/ 3452136 h 6858000"/>
            <a:gd name="connsiteX9441" fmla="*/ 6306986 w 12192000"/>
            <a:gd name="connsiteY9441" fmla="*/ 3452188 h 6858000"/>
            <a:gd name="connsiteX9442" fmla="*/ 6291313 w 12192000"/>
            <a:gd name="connsiteY9442" fmla="*/ 3465646 h 6858000"/>
            <a:gd name="connsiteX9443" fmla="*/ 6323938 w 12192000"/>
            <a:gd name="connsiteY9443" fmla="*/ 3512175 h 6858000"/>
            <a:gd name="connsiteX9444" fmla="*/ 6356534 w 12192000"/>
            <a:gd name="connsiteY9444" fmla="*/ 3464881 h 6858000"/>
            <a:gd name="connsiteX9445" fmla="*/ 6340774 w 12192000"/>
            <a:gd name="connsiteY9445" fmla="*/ 3452188 h 6858000"/>
            <a:gd name="connsiteX9446" fmla="*/ 6338738 w 12192000"/>
            <a:gd name="connsiteY9446" fmla="*/ 3452075 h 6858000"/>
            <a:gd name="connsiteX9447" fmla="*/ 6462899 w 12192000"/>
            <a:gd name="connsiteY9447" fmla="*/ 3502903 h 6858000"/>
            <a:gd name="connsiteX9448" fmla="*/ 6448098 w 12192000"/>
            <a:gd name="connsiteY9448" fmla="*/ 3512568 h 6858000"/>
            <a:gd name="connsiteX9449" fmla="*/ 6432658 w 12192000"/>
            <a:gd name="connsiteY9449" fmla="*/ 3502964 h 6858000"/>
            <a:gd name="connsiteX9450" fmla="*/ 6431146 w 12192000"/>
            <a:gd name="connsiteY9450" fmla="*/ 3503016 h 6858000"/>
            <a:gd name="connsiteX9451" fmla="*/ 6415473 w 12192000"/>
            <a:gd name="connsiteY9451" fmla="*/ 3516473 h 6858000"/>
            <a:gd name="connsiteX9452" fmla="*/ 6448098 w 12192000"/>
            <a:gd name="connsiteY9452" fmla="*/ 3563003 h 6858000"/>
            <a:gd name="connsiteX9453" fmla="*/ 6480694 w 12192000"/>
            <a:gd name="connsiteY9453" fmla="*/ 3515712 h 6858000"/>
            <a:gd name="connsiteX9454" fmla="*/ 6480694 w 12192000"/>
            <a:gd name="connsiteY9454" fmla="*/ 3515709 h 6858000"/>
            <a:gd name="connsiteX9455" fmla="*/ 6464934 w 12192000"/>
            <a:gd name="connsiteY9455" fmla="*/ 3503016 h 6858000"/>
            <a:gd name="connsiteX9456" fmla="*/ 6462899 w 12192000"/>
            <a:gd name="connsiteY9456" fmla="*/ 3502903 h 6858000"/>
            <a:gd name="connsiteX9457" fmla="*/ 6582407 w 12192000"/>
            <a:gd name="connsiteY9457" fmla="*/ 3536778 h 6858000"/>
            <a:gd name="connsiteX9458" fmla="*/ 6567606 w 12192000"/>
            <a:gd name="connsiteY9458" fmla="*/ 3546443 h 6858000"/>
            <a:gd name="connsiteX9459" fmla="*/ 6552166 w 12192000"/>
            <a:gd name="connsiteY9459" fmla="*/ 3536839 h 6858000"/>
            <a:gd name="connsiteX9460" fmla="*/ 6550654 w 12192000"/>
            <a:gd name="connsiteY9460" fmla="*/ 3536891 h 6858000"/>
            <a:gd name="connsiteX9461" fmla="*/ 6534981 w 12192000"/>
            <a:gd name="connsiteY9461" fmla="*/ 3550348 h 6858000"/>
            <a:gd name="connsiteX9462" fmla="*/ 6567606 w 12192000"/>
            <a:gd name="connsiteY9462" fmla="*/ 3596878 h 6858000"/>
            <a:gd name="connsiteX9463" fmla="*/ 6600202 w 12192000"/>
            <a:gd name="connsiteY9463" fmla="*/ 3549587 h 6858000"/>
            <a:gd name="connsiteX9464" fmla="*/ 6600202 w 12192000"/>
            <a:gd name="connsiteY9464" fmla="*/ 3549584 h 6858000"/>
            <a:gd name="connsiteX9465" fmla="*/ 6584442 w 12192000"/>
            <a:gd name="connsiteY9465" fmla="*/ 3536891 h 6858000"/>
            <a:gd name="connsiteX9466" fmla="*/ 6582407 w 12192000"/>
            <a:gd name="connsiteY9466" fmla="*/ 3536778 h 6858000"/>
            <a:gd name="connsiteX9467" fmla="*/ 6644924 w 12192000"/>
            <a:gd name="connsiteY9467" fmla="*/ 3569258 h 6858000"/>
            <a:gd name="connsiteX9468" fmla="*/ 6630123 w 12192000"/>
            <a:gd name="connsiteY9468" fmla="*/ 3578923 h 6858000"/>
            <a:gd name="connsiteX9469" fmla="*/ 6614683 w 12192000"/>
            <a:gd name="connsiteY9469" fmla="*/ 3569319 h 6858000"/>
            <a:gd name="connsiteX9470" fmla="*/ 6613171 w 12192000"/>
            <a:gd name="connsiteY9470" fmla="*/ 3569371 h 6858000"/>
            <a:gd name="connsiteX9471" fmla="*/ 6597498 w 12192000"/>
            <a:gd name="connsiteY9471" fmla="*/ 3582828 h 6858000"/>
            <a:gd name="connsiteX9472" fmla="*/ 6630123 w 12192000"/>
            <a:gd name="connsiteY9472" fmla="*/ 3629358 h 6858000"/>
            <a:gd name="connsiteX9473" fmla="*/ 6662719 w 12192000"/>
            <a:gd name="connsiteY9473" fmla="*/ 3582067 h 6858000"/>
            <a:gd name="connsiteX9474" fmla="*/ 6662719 w 12192000"/>
            <a:gd name="connsiteY9474" fmla="*/ 3582064 h 6858000"/>
            <a:gd name="connsiteX9475" fmla="*/ 6646959 w 12192000"/>
            <a:gd name="connsiteY9475" fmla="*/ 3569371 h 6858000"/>
            <a:gd name="connsiteX9476" fmla="*/ 6644924 w 12192000"/>
            <a:gd name="connsiteY9476" fmla="*/ 3569258 h 6858000"/>
            <a:gd name="connsiteX9477" fmla="*/ 6701916 w 12192000"/>
            <a:gd name="connsiteY9477" fmla="*/ 3599847 h 6858000"/>
            <a:gd name="connsiteX9478" fmla="*/ 6687115 w 12192000"/>
            <a:gd name="connsiteY9478" fmla="*/ 3609512 h 6858000"/>
            <a:gd name="connsiteX9479" fmla="*/ 6671675 w 12192000"/>
            <a:gd name="connsiteY9479" fmla="*/ 3599908 h 6858000"/>
            <a:gd name="connsiteX9480" fmla="*/ 6670163 w 12192000"/>
            <a:gd name="connsiteY9480" fmla="*/ 3599960 h 6858000"/>
            <a:gd name="connsiteX9481" fmla="*/ 6654490 w 12192000"/>
            <a:gd name="connsiteY9481" fmla="*/ 3613417 h 6858000"/>
            <a:gd name="connsiteX9482" fmla="*/ 6687115 w 12192000"/>
            <a:gd name="connsiteY9482" fmla="*/ 3659947 h 6858000"/>
            <a:gd name="connsiteX9483" fmla="*/ 6719711 w 12192000"/>
            <a:gd name="connsiteY9483" fmla="*/ 3612656 h 6858000"/>
            <a:gd name="connsiteX9484" fmla="*/ 6719711 w 12192000"/>
            <a:gd name="connsiteY9484" fmla="*/ 3612653 h 6858000"/>
            <a:gd name="connsiteX9485" fmla="*/ 6703951 w 12192000"/>
            <a:gd name="connsiteY9485" fmla="*/ 3599960 h 6858000"/>
            <a:gd name="connsiteX9486" fmla="*/ 6701916 w 12192000"/>
            <a:gd name="connsiteY9486" fmla="*/ 3599847 h 6858000"/>
            <a:gd name="connsiteX9487" fmla="*/ 8714365 w 12192000"/>
            <a:gd name="connsiteY9487" fmla="*/ 3656955 h 6858000"/>
            <a:gd name="connsiteX9488" fmla="*/ 8699564 w 12192000"/>
            <a:gd name="connsiteY9488" fmla="*/ 3666620 h 6858000"/>
            <a:gd name="connsiteX9489" fmla="*/ 8684124 w 12192000"/>
            <a:gd name="connsiteY9489" fmla="*/ 3657016 h 6858000"/>
            <a:gd name="connsiteX9490" fmla="*/ 8682612 w 12192000"/>
            <a:gd name="connsiteY9490" fmla="*/ 3657068 h 6858000"/>
            <a:gd name="connsiteX9491" fmla="*/ 8666939 w 12192000"/>
            <a:gd name="connsiteY9491" fmla="*/ 3670525 h 6858000"/>
            <a:gd name="connsiteX9492" fmla="*/ 8667821 w 12192000"/>
            <a:gd name="connsiteY9492" fmla="*/ 3682145 h 6858000"/>
            <a:gd name="connsiteX9493" fmla="*/ 8673697 w 12192000"/>
            <a:gd name="connsiteY9493" fmla="*/ 3692132 h 6858000"/>
            <a:gd name="connsiteX9494" fmla="*/ 8658826 w 12192000"/>
            <a:gd name="connsiteY9494" fmla="*/ 3680155 h 6858000"/>
            <a:gd name="connsiteX9495" fmla="*/ 8656791 w 12192000"/>
            <a:gd name="connsiteY9495" fmla="*/ 3680042 h 6858000"/>
            <a:gd name="connsiteX9496" fmla="*/ 8641991 w 12192000"/>
            <a:gd name="connsiteY9496" fmla="*/ 3689704 h 6858000"/>
            <a:gd name="connsiteX9497" fmla="*/ 8626551 w 12192000"/>
            <a:gd name="connsiteY9497" fmla="*/ 3680103 h 6858000"/>
            <a:gd name="connsiteX9498" fmla="*/ 8625039 w 12192000"/>
            <a:gd name="connsiteY9498" fmla="*/ 3680155 h 6858000"/>
            <a:gd name="connsiteX9499" fmla="*/ 8609366 w 12192000"/>
            <a:gd name="connsiteY9499" fmla="*/ 3693612 h 6858000"/>
            <a:gd name="connsiteX9500" fmla="*/ 8641991 w 12192000"/>
            <a:gd name="connsiteY9500" fmla="*/ 3740142 h 6858000"/>
            <a:gd name="connsiteX9501" fmla="*/ 8667383 w 12192000"/>
            <a:gd name="connsiteY9501" fmla="*/ 3716348 h 6858000"/>
            <a:gd name="connsiteX9502" fmla="*/ 8674427 w 12192000"/>
            <a:gd name="connsiteY9502" fmla="*/ 3693372 h 6858000"/>
            <a:gd name="connsiteX9503" fmla="*/ 8674692 w 12192000"/>
            <a:gd name="connsiteY9503" fmla="*/ 3693822 h 6858000"/>
            <a:gd name="connsiteX9504" fmla="*/ 8699564 w 12192000"/>
            <a:gd name="connsiteY9504" fmla="*/ 3717055 h 6858000"/>
            <a:gd name="connsiteX9505" fmla="*/ 8732160 w 12192000"/>
            <a:gd name="connsiteY9505" fmla="*/ 3669764 h 6858000"/>
            <a:gd name="connsiteX9506" fmla="*/ 8732160 w 12192000"/>
            <a:gd name="connsiteY9506" fmla="*/ 3669761 h 6858000"/>
            <a:gd name="connsiteX9507" fmla="*/ 8716400 w 12192000"/>
            <a:gd name="connsiteY9507" fmla="*/ 3657068 h 6858000"/>
            <a:gd name="connsiteX9508" fmla="*/ 8714365 w 12192000"/>
            <a:gd name="connsiteY9508" fmla="*/ 3656955 h 6858000"/>
            <a:gd name="connsiteX9509" fmla="*/ 8902787 w 12192000"/>
            <a:gd name="connsiteY9509" fmla="*/ 3684666 h 6858000"/>
            <a:gd name="connsiteX9510" fmla="*/ 8887986 w 12192000"/>
            <a:gd name="connsiteY9510" fmla="*/ 3694331 h 6858000"/>
            <a:gd name="connsiteX9511" fmla="*/ 8872546 w 12192000"/>
            <a:gd name="connsiteY9511" fmla="*/ 3684727 h 6858000"/>
            <a:gd name="connsiteX9512" fmla="*/ 8871034 w 12192000"/>
            <a:gd name="connsiteY9512" fmla="*/ 3684779 h 6858000"/>
            <a:gd name="connsiteX9513" fmla="*/ 8855361 w 12192000"/>
            <a:gd name="connsiteY9513" fmla="*/ 3698236 h 6858000"/>
            <a:gd name="connsiteX9514" fmla="*/ 8887986 w 12192000"/>
            <a:gd name="connsiteY9514" fmla="*/ 3744766 h 6858000"/>
            <a:gd name="connsiteX9515" fmla="*/ 8920582 w 12192000"/>
            <a:gd name="connsiteY9515" fmla="*/ 3697472 h 6858000"/>
            <a:gd name="connsiteX9516" fmla="*/ 8904822 w 12192000"/>
            <a:gd name="connsiteY9516" fmla="*/ 3684779 h 6858000"/>
            <a:gd name="connsiteX9517" fmla="*/ 8902787 w 12192000"/>
            <a:gd name="connsiteY9517" fmla="*/ 3684666 h 6858000"/>
            <a:gd name="connsiteX9518" fmla="*/ 8717854 w 12192000"/>
            <a:gd name="connsiteY9518" fmla="*/ 3725374 h 6858000"/>
            <a:gd name="connsiteX9519" fmla="*/ 8703054 w 12192000"/>
            <a:gd name="connsiteY9519" fmla="*/ 3735039 h 6858000"/>
            <a:gd name="connsiteX9520" fmla="*/ 8687614 w 12192000"/>
            <a:gd name="connsiteY9520" fmla="*/ 3725435 h 6858000"/>
            <a:gd name="connsiteX9521" fmla="*/ 8686102 w 12192000"/>
            <a:gd name="connsiteY9521" fmla="*/ 3725487 h 6858000"/>
            <a:gd name="connsiteX9522" fmla="*/ 8670429 w 12192000"/>
            <a:gd name="connsiteY9522" fmla="*/ 3738944 h 6858000"/>
            <a:gd name="connsiteX9523" fmla="*/ 8703054 w 12192000"/>
            <a:gd name="connsiteY9523" fmla="*/ 3785474 h 6858000"/>
            <a:gd name="connsiteX9524" fmla="*/ 8735650 w 12192000"/>
            <a:gd name="connsiteY9524" fmla="*/ 3738183 h 6858000"/>
            <a:gd name="connsiteX9525" fmla="*/ 8735650 w 12192000"/>
            <a:gd name="connsiteY9525" fmla="*/ 3738180 h 6858000"/>
            <a:gd name="connsiteX9526" fmla="*/ 8719889 w 12192000"/>
            <a:gd name="connsiteY9526" fmla="*/ 3725487 h 6858000"/>
            <a:gd name="connsiteX9527" fmla="*/ 8717854 w 12192000"/>
            <a:gd name="connsiteY9527" fmla="*/ 3725374 h 6858000"/>
            <a:gd name="connsiteX9528" fmla="*/ 8912673 w 12192000"/>
            <a:gd name="connsiteY9528" fmla="*/ 3758057 h 6858000"/>
            <a:gd name="connsiteX9529" fmla="*/ 8897873 w 12192000"/>
            <a:gd name="connsiteY9529" fmla="*/ 3767722 h 6858000"/>
            <a:gd name="connsiteX9530" fmla="*/ 8882433 w 12192000"/>
            <a:gd name="connsiteY9530" fmla="*/ 3758118 h 6858000"/>
            <a:gd name="connsiteX9531" fmla="*/ 8880921 w 12192000"/>
            <a:gd name="connsiteY9531" fmla="*/ 3758170 h 6858000"/>
            <a:gd name="connsiteX9532" fmla="*/ 8865248 w 12192000"/>
            <a:gd name="connsiteY9532" fmla="*/ 3771627 h 6858000"/>
            <a:gd name="connsiteX9533" fmla="*/ 8897873 w 12192000"/>
            <a:gd name="connsiteY9533" fmla="*/ 3818157 h 6858000"/>
            <a:gd name="connsiteX9534" fmla="*/ 8930469 w 12192000"/>
            <a:gd name="connsiteY9534" fmla="*/ 3770863 h 6858000"/>
            <a:gd name="connsiteX9535" fmla="*/ 8914708 w 12192000"/>
            <a:gd name="connsiteY9535" fmla="*/ 3758170 h 6858000"/>
            <a:gd name="connsiteX9536" fmla="*/ 8912673 w 12192000"/>
            <a:gd name="connsiteY9536" fmla="*/ 3758057 h 6858000"/>
            <a:gd name="connsiteX9537" fmla="*/ 8965304 w 12192000"/>
            <a:gd name="connsiteY9537" fmla="*/ 3817957 h 6858000"/>
            <a:gd name="connsiteX9538" fmla="*/ 8950503 w 12192000"/>
            <a:gd name="connsiteY9538" fmla="*/ 3827622 h 6858000"/>
            <a:gd name="connsiteX9539" fmla="*/ 8935063 w 12192000"/>
            <a:gd name="connsiteY9539" fmla="*/ 3818018 h 6858000"/>
            <a:gd name="connsiteX9540" fmla="*/ 8933551 w 12192000"/>
            <a:gd name="connsiteY9540" fmla="*/ 3818070 h 6858000"/>
            <a:gd name="connsiteX9541" fmla="*/ 8917878 w 12192000"/>
            <a:gd name="connsiteY9541" fmla="*/ 3831527 h 6858000"/>
            <a:gd name="connsiteX9542" fmla="*/ 8950503 w 12192000"/>
            <a:gd name="connsiteY9542" fmla="*/ 3878057 h 6858000"/>
            <a:gd name="connsiteX9543" fmla="*/ 8983099 w 12192000"/>
            <a:gd name="connsiteY9543" fmla="*/ 3830766 h 6858000"/>
            <a:gd name="connsiteX9544" fmla="*/ 8983099 w 12192000"/>
            <a:gd name="connsiteY9544" fmla="*/ 3830763 h 6858000"/>
            <a:gd name="connsiteX9545" fmla="*/ 8967339 w 12192000"/>
            <a:gd name="connsiteY9545" fmla="*/ 3818070 h 6858000"/>
            <a:gd name="connsiteX9546" fmla="*/ 8965304 w 12192000"/>
            <a:gd name="connsiteY9546" fmla="*/ 3817957 h 6858000"/>
            <a:gd name="connsiteX9547" fmla="*/ 9015608 w 12192000"/>
            <a:gd name="connsiteY9547" fmla="*/ 3866952 h 6858000"/>
            <a:gd name="connsiteX9548" fmla="*/ 9000807 w 12192000"/>
            <a:gd name="connsiteY9548" fmla="*/ 3876617 h 6858000"/>
            <a:gd name="connsiteX9549" fmla="*/ 8985367 w 12192000"/>
            <a:gd name="connsiteY9549" fmla="*/ 3867013 h 6858000"/>
            <a:gd name="connsiteX9550" fmla="*/ 8983855 w 12192000"/>
            <a:gd name="connsiteY9550" fmla="*/ 3867065 h 6858000"/>
            <a:gd name="connsiteX9551" fmla="*/ 8968182 w 12192000"/>
            <a:gd name="connsiteY9551" fmla="*/ 3880522 h 6858000"/>
            <a:gd name="connsiteX9552" fmla="*/ 9000807 w 12192000"/>
            <a:gd name="connsiteY9552" fmla="*/ 3927052 h 6858000"/>
            <a:gd name="connsiteX9553" fmla="*/ 9033403 w 12192000"/>
            <a:gd name="connsiteY9553" fmla="*/ 3879761 h 6858000"/>
            <a:gd name="connsiteX9554" fmla="*/ 9033403 w 12192000"/>
            <a:gd name="connsiteY9554" fmla="*/ 3879758 h 6858000"/>
            <a:gd name="connsiteX9555" fmla="*/ 9017643 w 12192000"/>
            <a:gd name="connsiteY9555" fmla="*/ 3867065 h 6858000"/>
            <a:gd name="connsiteX9556" fmla="*/ 9015608 w 12192000"/>
            <a:gd name="connsiteY9556" fmla="*/ 3866952 h 6858000"/>
            <a:gd name="connsiteX9557" fmla="*/ 9061549 w 12192000"/>
            <a:gd name="connsiteY9557" fmla="*/ 3923595 h 6858000"/>
            <a:gd name="connsiteX9558" fmla="*/ 9046749 w 12192000"/>
            <a:gd name="connsiteY9558" fmla="*/ 3933260 h 6858000"/>
            <a:gd name="connsiteX9559" fmla="*/ 9031309 w 12192000"/>
            <a:gd name="connsiteY9559" fmla="*/ 3923656 h 6858000"/>
            <a:gd name="connsiteX9560" fmla="*/ 9029797 w 12192000"/>
            <a:gd name="connsiteY9560" fmla="*/ 3923708 h 6858000"/>
            <a:gd name="connsiteX9561" fmla="*/ 9014124 w 12192000"/>
            <a:gd name="connsiteY9561" fmla="*/ 3937165 h 6858000"/>
            <a:gd name="connsiteX9562" fmla="*/ 9046749 w 12192000"/>
            <a:gd name="connsiteY9562" fmla="*/ 3983695 h 6858000"/>
            <a:gd name="connsiteX9563" fmla="*/ 9079345 w 12192000"/>
            <a:gd name="connsiteY9563" fmla="*/ 3936404 h 6858000"/>
            <a:gd name="connsiteX9564" fmla="*/ 9079345 w 12192000"/>
            <a:gd name="connsiteY9564" fmla="*/ 3936401 h 6858000"/>
            <a:gd name="connsiteX9565" fmla="*/ 9063585 w 12192000"/>
            <a:gd name="connsiteY9565" fmla="*/ 3923708 h 6858000"/>
            <a:gd name="connsiteX9566" fmla="*/ 9061549 w 12192000"/>
            <a:gd name="connsiteY9566" fmla="*/ 3923595 h 6858000"/>
            <a:gd name="connsiteX9567" fmla="*/ 8779498 w 12192000"/>
            <a:gd name="connsiteY9567" fmla="*/ 3759889 h 6858000"/>
            <a:gd name="connsiteX9568" fmla="*/ 8764698 w 12192000"/>
            <a:gd name="connsiteY9568" fmla="*/ 3769554 h 6858000"/>
            <a:gd name="connsiteX9569" fmla="*/ 8749258 w 12192000"/>
            <a:gd name="connsiteY9569" fmla="*/ 3759950 h 6858000"/>
            <a:gd name="connsiteX9570" fmla="*/ 8747746 w 12192000"/>
            <a:gd name="connsiteY9570" fmla="*/ 3760002 h 6858000"/>
            <a:gd name="connsiteX9571" fmla="*/ 8732073 w 12192000"/>
            <a:gd name="connsiteY9571" fmla="*/ 3773459 h 6858000"/>
            <a:gd name="connsiteX9572" fmla="*/ 8764698 w 12192000"/>
            <a:gd name="connsiteY9572" fmla="*/ 3819989 h 6858000"/>
            <a:gd name="connsiteX9573" fmla="*/ 8797294 w 12192000"/>
            <a:gd name="connsiteY9573" fmla="*/ 3772698 h 6858000"/>
            <a:gd name="connsiteX9574" fmla="*/ 8797294 w 12192000"/>
            <a:gd name="connsiteY9574" fmla="*/ 3772695 h 6858000"/>
            <a:gd name="connsiteX9575" fmla="*/ 8781534 w 12192000"/>
            <a:gd name="connsiteY9575" fmla="*/ 3760002 h 6858000"/>
            <a:gd name="connsiteX9576" fmla="*/ 8779498 w 12192000"/>
            <a:gd name="connsiteY9576" fmla="*/ 3759889 h 6858000"/>
            <a:gd name="connsiteX9577" fmla="*/ 8842306 w 12192000"/>
            <a:gd name="connsiteY9577" fmla="*/ 3799580 h 6858000"/>
            <a:gd name="connsiteX9578" fmla="*/ 8827505 w 12192000"/>
            <a:gd name="connsiteY9578" fmla="*/ 3809245 h 6858000"/>
            <a:gd name="connsiteX9579" fmla="*/ 8812065 w 12192000"/>
            <a:gd name="connsiteY9579" fmla="*/ 3799641 h 6858000"/>
            <a:gd name="connsiteX9580" fmla="*/ 8810553 w 12192000"/>
            <a:gd name="connsiteY9580" fmla="*/ 3799693 h 6858000"/>
            <a:gd name="connsiteX9581" fmla="*/ 8794880 w 12192000"/>
            <a:gd name="connsiteY9581" fmla="*/ 3813150 h 6858000"/>
            <a:gd name="connsiteX9582" fmla="*/ 8827505 w 12192000"/>
            <a:gd name="connsiteY9582" fmla="*/ 3859680 h 6858000"/>
            <a:gd name="connsiteX9583" fmla="*/ 8860101 w 12192000"/>
            <a:gd name="connsiteY9583" fmla="*/ 3812389 h 6858000"/>
            <a:gd name="connsiteX9584" fmla="*/ 8860101 w 12192000"/>
            <a:gd name="connsiteY9584" fmla="*/ 3812386 h 6858000"/>
            <a:gd name="connsiteX9585" fmla="*/ 8844341 w 12192000"/>
            <a:gd name="connsiteY9585" fmla="*/ 3799693 h 6858000"/>
            <a:gd name="connsiteX9586" fmla="*/ 8842306 w 12192000"/>
            <a:gd name="connsiteY9586" fmla="*/ 3799580 h 6858000"/>
            <a:gd name="connsiteX9587" fmla="*/ 8897844 w 12192000"/>
            <a:gd name="connsiteY9587" fmla="*/ 3855787 h 6858000"/>
            <a:gd name="connsiteX9588" fmla="*/ 8883043 w 12192000"/>
            <a:gd name="connsiteY9588" fmla="*/ 3865452 h 6858000"/>
            <a:gd name="connsiteX9589" fmla="*/ 8867603 w 12192000"/>
            <a:gd name="connsiteY9589" fmla="*/ 3855848 h 6858000"/>
            <a:gd name="connsiteX9590" fmla="*/ 8866091 w 12192000"/>
            <a:gd name="connsiteY9590" fmla="*/ 3855900 h 6858000"/>
            <a:gd name="connsiteX9591" fmla="*/ 8850418 w 12192000"/>
            <a:gd name="connsiteY9591" fmla="*/ 3869357 h 6858000"/>
            <a:gd name="connsiteX9592" fmla="*/ 8883043 w 12192000"/>
            <a:gd name="connsiteY9592" fmla="*/ 3915887 h 6858000"/>
            <a:gd name="connsiteX9593" fmla="*/ 8915639 w 12192000"/>
            <a:gd name="connsiteY9593" fmla="*/ 3868596 h 6858000"/>
            <a:gd name="connsiteX9594" fmla="*/ 8915639 w 12192000"/>
            <a:gd name="connsiteY9594" fmla="*/ 3868593 h 6858000"/>
            <a:gd name="connsiteX9595" fmla="*/ 8899879 w 12192000"/>
            <a:gd name="connsiteY9595" fmla="*/ 3855900 h 6858000"/>
            <a:gd name="connsiteX9596" fmla="*/ 8897844 w 12192000"/>
            <a:gd name="connsiteY9596" fmla="*/ 3855787 h 6858000"/>
            <a:gd name="connsiteX9597" fmla="*/ 6384681 w 12192000"/>
            <a:gd name="connsiteY9597" fmla="*/ 3504328 h 6858000"/>
            <a:gd name="connsiteX9598" fmla="*/ 6369880 w 12192000"/>
            <a:gd name="connsiteY9598" fmla="*/ 3513993 h 6858000"/>
            <a:gd name="connsiteX9599" fmla="*/ 6354440 w 12192000"/>
            <a:gd name="connsiteY9599" fmla="*/ 3504389 h 6858000"/>
            <a:gd name="connsiteX9600" fmla="*/ 6352928 w 12192000"/>
            <a:gd name="connsiteY9600" fmla="*/ 3504441 h 6858000"/>
            <a:gd name="connsiteX9601" fmla="*/ 6337255 w 12192000"/>
            <a:gd name="connsiteY9601" fmla="*/ 3517898 h 6858000"/>
            <a:gd name="connsiteX9602" fmla="*/ 6369880 w 12192000"/>
            <a:gd name="connsiteY9602" fmla="*/ 3564428 h 6858000"/>
            <a:gd name="connsiteX9603" fmla="*/ 6402476 w 12192000"/>
            <a:gd name="connsiteY9603" fmla="*/ 3517137 h 6858000"/>
            <a:gd name="connsiteX9604" fmla="*/ 6402476 w 12192000"/>
            <a:gd name="connsiteY9604" fmla="*/ 3517134 h 6858000"/>
            <a:gd name="connsiteX9605" fmla="*/ 6386716 w 12192000"/>
            <a:gd name="connsiteY9605" fmla="*/ 3504441 h 6858000"/>
            <a:gd name="connsiteX9606" fmla="*/ 6384681 w 12192000"/>
            <a:gd name="connsiteY9606" fmla="*/ 3504328 h 6858000"/>
            <a:gd name="connsiteX9607" fmla="*/ 6124438 w 12192000"/>
            <a:gd name="connsiteY9607" fmla="*/ 3394618 h 6858000"/>
            <a:gd name="connsiteX9608" fmla="*/ 6109637 w 12192000"/>
            <a:gd name="connsiteY9608" fmla="*/ 3404283 h 6858000"/>
            <a:gd name="connsiteX9609" fmla="*/ 6094197 w 12192000"/>
            <a:gd name="connsiteY9609" fmla="*/ 3394679 h 6858000"/>
            <a:gd name="connsiteX9610" fmla="*/ 6092685 w 12192000"/>
            <a:gd name="connsiteY9610" fmla="*/ 3394731 h 6858000"/>
            <a:gd name="connsiteX9611" fmla="*/ 6077012 w 12192000"/>
            <a:gd name="connsiteY9611" fmla="*/ 3408188 h 6858000"/>
            <a:gd name="connsiteX9612" fmla="*/ 6109637 w 12192000"/>
            <a:gd name="connsiteY9612" fmla="*/ 3454718 h 6858000"/>
            <a:gd name="connsiteX9613" fmla="*/ 6142233 w 12192000"/>
            <a:gd name="connsiteY9613" fmla="*/ 3407427 h 6858000"/>
            <a:gd name="connsiteX9614" fmla="*/ 6142233 w 12192000"/>
            <a:gd name="connsiteY9614" fmla="*/ 3407424 h 6858000"/>
            <a:gd name="connsiteX9615" fmla="*/ 6126473 w 12192000"/>
            <a:gd name="connsiteY9615" fmla="*/ 3394731 h 6858000"/>
            <a:gd name="connsiteX9616" fmla="*/ 6124438 w 12192000"/>
            <a:gd name="connsiteY9616" fmla="*/ 3394618 h 6858000"/>
            <a:gd name="connsiteX9617" fmla="*/ 4489387 w 12192000"/>
            <a:gd name="connsiteY9617" fmla="*/ 3195961 h 6858000"/>
            <a:gd name="connsiteX9618" fmla="*/ 4474575 w 12192000"/>
            <a:gd name="connsiteY9618" fmla="*/ 3205626 h 6858000"/>
            <a:gd name="connsiteX9619" fmla="*/ 4459134 w 12192000"/>
            <a:gd name="connsiteY9619" fmla="*/ 3196022 h 6858000"/>
            <a:gd name="connsiteX9620" fmla="*/ 4457637 w 12192000"/>
            <a:gd name="connsiteY9620" fmla="*/ 3196074 h 6858000"/>
            <a:gd name="connsiteX9621" fmla="*/ 4441970 w 12192000"/>
            <a:gd name="connsiteY9621" fmla="*/ 3209531 h 6858000"/>
            <a:gd name="connsiteX9622" fmla="*/ 4474575 w 12192000"/>
            <a:gd name="connsiteY9622" fmla="*/ 3256061 h 6858000"/>
            <a:gd name="connsiteX9623" fmla="*/ 4507179 w 12192000"/>
            <a:gd name="connsiteY9623" fmla="*/ 3208770 h 6858000"/>
            <a:gd name="connsiteX9624" fmla="*/ 4507179 w 12192000"/>
            <a:gd name="connsiteY9624" fmla="*/ 3208767 h 6858000"/>
            <a:gd name="connsiteX9625" fmla="*/ 4491428 w 12192000"/>
            <a:gd name="connsiteY9625" fmla="*/ 3196074 h 6858000"/>
            <a:gd name="connsiteX9626" fmla="*/ 4489387 w 12192000"/>
            <a:gd name="connsiteY9626" fmla="*/ 3195961 h 6858000"/>
            <a:gd name="connsiteX9627" fmla="*/ 4334491 w 12192000"/>
            <a:gd name="connsiteY9627" fmla="*/ 3179416 h 6858000"/>
            <a:gd name="connsiteX9628" fmla="*/ 4319678 w 12192000"/>
            <a:gd name="connsiteY9628" fmla="*/ 3189081 h 6858000"/>
            <a:gd name="connsiteX9629" fmla="*/ 4304238 w 12192000"/>
            <a:gd name="connsiteY9629" fmla="*/ 3179477 h 6858000"/>
            <a:gd name="connsiteX9630" fmla="*/ 4302741 w 12192000"/>
            <a:gd name="connsiteY9630" fmla="*/ 3179529 h 6858000"/>
            <a:gd name="connsiteX9631" fmla="*/ 4287074 w 12192000"/>
            <a:gd name="connsiteY9631" fmla="*/ 3192986 h 6858000"/>
            <a:gd name="connsiteX9632" fmla="*/ 4319678 w 12192000"/>
            <a:gd name="connsiteY9632" fmla="*/ 3239516 h 6858000"/>
            <a:gd name="connsiteX9633" fmla="*/ 4352283 w 12192000"/>
            <a:gd name="connsiteY9633" fmla="*/ 3192225 h 6858000"/>
            <a:gd name="connsiteX9634" fmla="*/ 4352283 w 12192000"/>
            <a:gd name="connsiteY9634" fmla="*/ 3192222 h 6858000"/>
            <a:gd name="connsiteX9635" fmla="*/ 4336532 w 12192000"/>
            <a:gd name="connsiteY9635" fmla="*/ 3179529 h 6858000"/>
            <a:gd name="connsiteX9636" fmla="*/ 4334491 w 12192000"/>
            <a:gd name="connsiteY9636" fmla="*/ 3179416 h 6858000"/>
            <a:gd name="connsiteX9637" fmla="*/ 4279913 w 12192000"/>
            <a:gd name="connsiteY9637" fmla="*/ 3231959 h 6858000"/>
            <a:gd name="connsiteX9638" fmla="*/ 4265100 w 12192000"/>
            <a:gd name="connsiteY9638" fmla="*/ 3241624 h 6858000"/>
            <a:gd name="connsiteX9639" fmla="*/ 4249660 w 12192000"/>
            <a:gd name="connsiteY9639" fmla="*/ 3232020 h 6858000"/>
            <a:gd name="connsiteX9640" fmla="*/ 4248163 w 12192000"/>
            <a:gd name="connsiteY9640" fmla="*/ 3232072 h 6858000"/>
            <a:gd name="connsiteX9641" fmla="*/ 4232496 w 12192000"/>
            <a:gd name="connsiteY9641" fmla="*/ 3245529 h 6858000"/>
            <a:gd name="connsiteX9642" fmla="*/ 4265100 w 12192000"/>
            <a:gd name="connsiteY9642" fmla="*/ 3292059 h 6858000"/>
            <a:gd name="connsiteX9643" fmla="*/ 4297705 w 12192000"/>
            <a:gd name="connsiteY9643" fmla="*/ 3244768 h 6858000"/>
            <a:gd name="connsiteX9644" fmla="*/ 4297705 w 12192000"/>
            <a:gd name="connsiteY9644" fmla="*/ 3244765 h 6858000"/>
            <a:gd name="connsiteX9645" fmla="*/ 4281954 w 12192000"/>
            <a:gd name="connsiteY9645" fmla="*/ 3232072 h 6858000"/>
            <a:gd name="connsiteX9646" fmla="*/ 4279913 w 12192000"/>
            <a:gd name="connsiteY9646" fmla="*/ 3231959 h 6858000"/>
            <a:gd name="connsiteX9647" fmla="*/ 4382702 w 12192000"/>
            <a:gd name="connsiteY9647" fmla="*/ 3241060 h 6858000"/>
            <a:gd name="connsiteX9648" fmla="*/ 4367890 w 12192000"/>
            <a:gd name="connsiteY9648" fmla="*/ 3250725 h 6858000"/>
            <a:gd name="connsiteX9649" fmla="*/ 4352449 w 12192000"/>
            <a:gd name="connsiteY9649" fmla="*/ 3241121 h 6858000"/>
            <a:gd name="connsiteX9650" fmla="*/ 4350952 w 12192000"/>
            <a:gd name="connsiteY9650" fmla="*/ 3241173 h 6858000"/>
            <a:gd name="connsiteX9651" fmla="*/ 4335285 w 12192000"/>
            <a:gd name="connsiteY9651" fmla="*/ 3254630 h 6858000"/>
            <a:gd name="connsiteX9652" fmla="*/ 4367890 w 12192000"/>
            <a:gd name="connsiteY9652" fmla="*/ 3301160 h 6858000"/>
            <a:gd name="connsiteX9653" fmla="*/ 4400494 w 12192000"/>
            <a:gd name="connsiteY9653" fmla="*/ 3253866 h 6858000"/>
            <a:gd name="connsiteX9654" fmla="*/ 4384743 w 12192000"/>
            <a:gd name="connsiteY9654" fmla="*/ 3241173 h 6858000"/>
            <a:gd name="connsiteX9655" fmla="*/ 4382702 w 12192000"/>
            <a:gd name="connsiteY9655" fmla="*/ 3241060 h 6858000"/>
            <a:gd name="connsiteX9656" fmla="*/ 4462024 w 12192000"/>
            <a:gd name="connsiteY9656" fmla="*/ 3261153 h 6858000"/>
            <a:gd name="connsiteX9657" fmla="*/ 4447212 w 12192000"/>
            <a:gd name="connsiteY9657" fmla="*/ 3270818 h 6858000"/>
            <a:gd name="connsiteX9658" fmla="*/ 4431772 w 12192000"/>
            <a:gd name="connsiteY9658" fmla="*/ 3261214 h 6858000"/>
            <a:gd name="connsiteX9659" fmla="*/ 4430275 w 12192000"/>
            <a:gd name="connsiteY9659" fmla="*/ 3261266 h 6858000"/>
            <a:gd name="connsiteX9660" fmla="*/ 4414608 w 12192000"/>
            <a:gd name="connsiteY9660" fmla="*/ 3274723 h 6858000"/>
            <a:gd name="connsiteX9661" fmla="*/ 4447212 w 12192000"/>
            <a:gd name="connsiteY9661" fmla="*/ 3321253 h 6858000"/>
            <a:gd name="connsiteX9662" fmla="*/ 4479817 w 12192000"/>
            <a:gd name="connsiteY9662" fmla="*/ 3273962 h 6858000"/>
            <a:gd name="connsiteX9663" fmla="*/ 4479817 w 12192000"/>
            <a:gd name="connsiteY9663" fmla="*/ 3273959 h 6858000"/>
            <a:gd name="connsiteX9664" fmla="*/ 4464066 w 12192000"/>
            <a:gd name="connsiteY9664" fmla="*/ 3261266 h 6858000"/>
            <a:gd name="connsiteX9665" fmla="*/ 4462024 w 12192000"/>
            <a:gd name="connsiteY9665" fmla="*/ 3261153 h 6858000"/>
            <a:gd name="connsiteX9666" fmla="*/ 4540243 w 12192000"/>
            <a:gd name="connsiteY9666" fmla="*/ 3270487 h 6858000"/>
            <a:gd name="connsiteX9667" fmla="*/ 4525431 w 12192000"/>
            <a:gd name="connsiteY9667" fmla="*/ 3280152 h 6858000"/>
            <a:gd name="connsiteX9668" fmla="*/ 4509990 w 12192000"/>
            <a:gd name="connsiteY9668" fmla="*/ 3270548 h 6858000"/>
            <a:gd name="connsiteX9669" fmla="*/ 4508493 w 12192000"/>
            <a:gd name="connsiteY9669" fmla="*/ 3270600 h 6858000"/>
            <a:gd name="connsiteX9670" fmla="*/ 4492826 w 12192000"/>
            <a:gd name="connsiteY9670" fmla="*/ 3284057 h 6858000"/>
            <a:gd name="connsiteX9671" fmla="*/ 4525431 w 12192000"/>
            <a:gd name="connsiteY9671" fmla="*/ 3330587 h 6858000"/>
            <a:gd name="connsiteX9672" fmla="*/ 4558035 w 12192000"/>
            <a:gd name="connsiteY9672" fmla="*/ 3283296 h 6858000"/>
            <a:gd name="connsiteX9673" fmla="*/ 4558035 w 12192000"/>
            <a:gd name="connsiteY9673" fmla="*/ 3283293 h 6858000"/>
            <a:gd name="connsiteX9674" fmla="*/ 4542284 w 12192000"/>
            <a:gd name="connsiteY9674" fmla="*/ 3270600 h 6858000"/>
            <a:gd name="connsiteX9675" fmla="*/ 4540243 w 12192000"/>
            <a:gd name="connsiteY9675" fmla="*/ 3270487 h 6858000"/>
            <a:gd name="connsiteX9676" fmla="*/ 4337893 w 12192000"/>
            <a:gd name="connsiteY9676" fmla="*/ 3294185 h 6858000"/>
            <a:gd name="connsiteX9677" fmla="*/ 4323081 w 12192000"/>
            <a:gd name="connsiteY9677" fmla="*/ 3303850 h 6858000"/>
            <a:gd name="connsiteX9678" fmla="*/ 4307641 w 12192000"/>
            <a:gd name="connsiteY9678" fmla="*/ 3294246 h 6858000"/>
            <a:gd name="connsiteX9679" fmla="*/ 4306144 w 12192000"/>
            <a:gd name="connsiteY9679" fmla="*/ 3294298 h 6858000"/>
            <a:gd name="connsiteX9680" fmla="*/ 4290477 w 12192000"/>
            <a:gd name="connsiteY9680" fmla="*/ 3307755 h 6858000"/>
            <a:gd name="connsiteX9681" fmla="*/ 4323081 w 12192000"/>
            <a:gd name="connsiteY9681" fmla="*/ 3354285 h 6858000"/>
            <a:gd name="connsiteX9682" fmla="*/ 4355686 w 12192000"/>
            <a:gd name="connsiteY9682" fmla="*/ 3306994 h 6858000"/>
            <a:gd name="connsiteX9683" fmla="*/ 4355686 w 12192000"/>
            <a:gd name="connsiteY9683" fmla="*/ 3306991 h 6858000"/>
            <a:gd name="connsiteX9684" fmla="*/ 4339935 w 12192000"/>
            <a:gd name="connsiteY9684" fmla="*/ 3294298 h 6858000"/>
            <a:gd name="connsiteX9685" fmla="*/ 4337893 w 12192000"/>
            <a:gd name="connsiteY9685" fmla="*/ 3294185 h 6858000"/>
            <a:gd name="connsiteX9686" fmla="*/ 4421288 w 12192000"/>
            <a:gd name="connsiteY9686" fmla="*/ 3319104 h 6858000"/>
            <a:gd name="connsiteX9687" fmla="*/ 4406475 w 12192000"/>
            <a:gd name="connsiteY9687" fmla="*/ 3328766 h 6858000"/>
            <a:gd name="connsiteX9688" fmla="*/ 4391035 w 12192000"/>
            <a:gd name="connsiteY9688" fmla="*/ 3319165 h 6858000"/>
            <a:gd name="connsiteX9689" fmla="*/ 4389538 w 12192000"/>
            <a:gd name="connsiteY9689" fmla="*/ 3319217 h 6858000"/>
            <a:gd name="connsiteX9690" fmla="*/ 4373871 w 12192000"/>
            <a:gd name="connsiteY9690" fmla="*/ 3332674 h 6858000"/>
            <a:gd name="connsiteX9691" fmla="*/ 4406475 w 12192000"/>
            <a:gd name="connsiteY9691" fmla="*/ 3379204 h 6858000"/>
            <a:gd name="connsiteX9692" fmla="*/ 4439080 w 12192000"/>
            <a:gd name="connsiteY9692" fmla="*/ 3331913 h 6858000"/>
            <a:gd name="connsiteX9693" fmla="*/ 4439080 w 12192000"/>
            <a:gd name="connsiteY9693" fmla="*/ 3331910 h 6858000"/>
            <a:gd name="connsiteX9694" fmla="*/ 4423329 w 12192000"/>
            <a:gd name="connsiteY9694" fmla="*/ 3319217 h 6858000"/>
            <a:gd name="connsiteX9695" fmla="*/ 4421288 w 12192000"/>
            <a:gd name="connsiteY9695" fmla="*/ 3319104 h 6858000"/>
            <a:gd name="connsiteX9696" fmla="*/ 4592845 w 12192000"/>
            <a:gd name="connsiteY9696" fmla="*/ 3331666 h 6858000"/>
            <a:gd name="connsiteX9697" fmla="*/ 4578032 w 12192000"/>
            <a:gd name="connsiteY9697" fmla="*/ 3341328 h 6858000"/>
            <a:gd name="connsiteX9698" fmla="*/ 4562592 w 12192000"/>
            <a:gd name="connsiteY9698" fmla="*/ 3331727 h 6858000"/>
            <a:gd name="connsiteX9699" fmla="*/ 4561095 w 12192000"/>
            <a:gd name="connsiteY9699" fmla="*/ 3331779 h 6858000"/>
            <a:gd name="connsiteX9700" fmla="*/ 4545428 w 12192000"/>
            <a:gd name="connsiteY9700" fmla="*/ 3345236 h 6858000"/>
            <a:gd name="connsiteX9701" fmla="*/ 4578032 w 12192000"/>
            <a:gd name="connsiteY9701" fmla="*/ 3391766 h 6858000"/>
            <a:gd name="connsiteX9702" fmla="*/ 4610637 w 12192000"/>
            <a:gd name="connsiteY9702" fmla="*/ 3344475 h 6858000"/>
            <a:gd name="connsiteX9703" fmla="*/ 4610637 w 12192000"/>
            <a:gd name="connsiteY9703" fmla="*/ 3344472 h 6858000"/>
            <a:gd name="connsiteX9704" fmla="*/ 4594886 w 12192000"/>
            <a:gd name="connsiteY9704" fmla="*/ 3331779 h 6858000"/>
            <a:gd name="connsiteX9705" fmla="*/ 4592845 w 12192000"/>
            <a:gd name="connsiteY9705" fmla="*/ 3331666 h 6858000"/>
            <a:gd name="connsiteX9706" fmla="*/ 4680978 w 12192000"/>
            <a:gd name="connsiteY9706" fmla="*/ 3364930 h 6858000"/>
            <a:gd name="connsiteX9707" fmla="*/ 4666166 w 12192000"/>
            <a:gd name="connsiteY9707" fmla="*/ 3374595 h 6858000"/>
            <a:gd name="connsiteX9708" fmla="*/ 4650725 w 12192000"/>
            <a:gd name="connsiteY9708" fmla="*/ 3364991 h 6858000"/>
            <a:gd name="connsiteX9709" fmla="*/ 4649228 w 12192000"/>
            <a:gd name="connsiteY9709" fmla="*/ 3365043 h 6858000"/>
            <a:gd name="connsiteX9710" fmla="*/ 4633561 w 12192000"/>
            <a:gd name="connsiteY9710" fmla="*/ 3378500 h 6858000"/>
            <a:gd name="connsiteX9711" fmla="*/ 4666166 w 12192000"/>
            <a:gd name="connsiteY9711" fmla="*/ 3425030 h 6858000"/>
            <a:gd name="connsiteX9712" fmla="*/ 4698770 w 12192000"/>
            <a:gd name="connsiteY9712" fmla="*/ 3377739 h 6858000"/>
            <a:gd name="connsiteX9713" fmla="*/ 4698770 w 12192000"/>
            <a:gd name="connsiteY9713" fmla="*/ 3377736 h 6858000"/>
            <a:gd name="connsiteX9714" fmla="*/ 4683019 w 12192000"/>
            <a:gd name="connsiteY9714" fmla="*/ 3365043 h 6858000"/>
            <a:gd name="connsiteX9715" fmla="*/ 4680978 w 12192000"/>
            <a:gd name="connsiteY9715" fmla="*/ 3364930 h 6858000"/>
            <a:gd name="connsiteX9716" fmla="*/ 4734452 w 12192000"/>
            <a:gd name="connsiteY9716" fmla="*/ 3421224 h 6858000"/>
            <a:gd name="connsiteX9717" fmla="*/ 4719639 w 12192000"/>
            <a:gd name="connsiteY9717" fmla="*/ 3430889 h 6858000"/>
            <a:gd name="connsiteX9718" fmla="*/ 4704199 w 12192000"/>
            <a:gd name="connsiteY9718" fmla="*/ 3421285 h 6858000"/>
            <a:gd name="connsiteX9719" fmla="*/ 4702702 w 12192000"/>
            <a:gd name="connsiteY9719" fmla="*/ 3421337 h 6858000"/>
            <a:gd name="connsiteX9720" fmla="*/ 4687035 w 12192000"/>
            <a:gd name="connsiteY9720" fmla="*/ 3434794 h 6858000"/>
            <a:gd name="connsiteX9721" fmla="*/ 4719639 w 12192000"/>
            <a:gd name="connsiteY9721" fmla="*/ 3481324 h 6858000"/>
            <a:gd name="connsiteX9722" fmla="*/ 4752244 w 12192000"/>
            <a:gd name="connsiteY9722" fmla="*/ 3434033 h 6858000"/>
            <a:gd name="connsiteX9723" fmla="*/ 4752244 w 12192000"/>
            <a:gd name="connsiteY9723" fmla="*/ 3434030 h 6858000"/>
            <a:gd name="connsiteX9724" fmla="*/ 4736493 w 12192000"/>
            <a:gd name="connsiteY9724" fmla="*/ 3421337 h 6858000"/>
            <a:gd name="connsiteX9725" fmla="*/ 4734452 w 12192000"/>
            <a:gd name="connsiteY9725" fmla="*/ 3421224 h 6858000"/>
            <a:gd name="connsiteX9726" fmla="*/ 4825377 w 12192000"/>
            <a:gd name="connsiteY9726" fmla="*/ 3428668 h 6858000"/>
            <a:gd name="connsiteX9727" fmla="*/ 4810565 w 12192000"/>
            <a:gd name="connsiteY9727" fmla="*/ 3438333 h 6858000"/>
            <a:gd name="connsiteX9728" fmla="*/ 4795124 w 12192000"/>
            <a:gd name="connsiteY9728" fmla="*/ 3428729 h 6858000"/>
            <a:gd name="connsiteX9729" fmla="*/ 4793627 w 12192000"/>
            <a:gd name="connsiteY9729" fmla="*/ 3428781 h 6858000"/>
            <a:gd name="connsiteX9730" fmla="*/ 4777960 w 12192000"/>
            <a:gd name="connsiteY9730" fmla="*/ 3442238 h 6858000"/>
            <a:gd name="connsiteX9731" fmla="*/ 4810565 w 12192000"/>
            <a:gd name="connsiteY9731" fmla="*/ 3488768 h 6858000"/>
            <a:gd name="connsiteX9732" fmla="*/ 4843169 w 12192000"/>
            <a:gd name="connsiteY9732" fmla="*/ 3441474 h 6858000"/>
            <a:gd name="connsiteX9733" fmla="*/ 4827418 w 12192000"/>
            <a:gd name="connsiteY9733" fmla="*/ 3428781 h 6858000"/>
            <a:gd name="connsiteX9734" fmla="*/ 4825377 w 12192000"/>
            <a:gd name="connsiteY9734" fmla="*/ 3428668 h 6858000"/>
            <a:gd name="connsiteX9735" fmla="*/ 4899814 w 12192000"/>
            <a:gd name="connsiteY9735" fmla="*/ 3440095 h 6858000"/>
            <a:gd name="connsiteX9736" fmla="*/ 4885002 w 12192000"/>
            <a:gd name="connsiteY9736" fmla="*/ 3449760 h 6858000"/>
            <a:gd name="connsiteX9737" fmla="*/ 4869562 w 12192000"/>
            <a:gd name="connsiteY9737" fmla="*/ 3440156 h 6858000"/>
            <a:gd name="connsiteX9738" fmla="*/ 4868065 w 12192000"/>
            <a:gd name="connsiteY9738" fmla="*/ 3440208 h 6858000"/>
            <a:gd name="connsiteX9739" fmla="*/ 4852398 w 12192000"/>
            <a:gd name="connsiteY9739" fmla="*/ 3453665 h 6858000"/>
            <a:gd name="connsiteX9740" fmla="*/ 4885002 w 12192000"/>
            <a:gd name="connsiteY9740" fmla="*/ 3500195 h 6858000"/>
            <a:gd name="connsiteX9741" fmla="*/ 4917607 w 12192000"/>
            <a:gd name="connsiteY9741" fmla="*/ 3452904 h 6858000"/>
            <a:gd name="connsiteX9742" fmla="*/ 4917607 w 12192000"/>
            <a:gd name="connsiteY9742" fmla="*/ 3452901 h 6858000"/>
            <a:gd name="connsiteX9743" fmla="*/ 4901856 w 12192000"/>
            <a:gd name="connsiteY9743" fmla="*/ 3440208 h 6858000"/>
            <a:gd name="connsiteX9744" fmla="*/ 4899814 w 12192000"/>
            <a:gd name="connsiteY9744" fmla="*/ 3440095 h 6858000"/>
            <a:gd name="connsiteX9745" fmla="*/ 6173579 w 12192000"/>
            <a:gd name="connsiteY9745" fmla="*/ 3458618 h 6858000"/>
            <a:gd name="connsiteX9746" fmla="*/ 6158778 w 12192000"/>
            <a:gd name="connsiteY9746" fmla="*/ 3468283 h 6858000"/>
            <a:gd name="connsiteX9747" fmla="*/ 6143338 w 12192000"/>
            <a:gd name="connsiteY9747" fmla="*/ 3458679 h 6858000"/>
            <a:gd name="connsiteX9748" fmla="*/ 6141826 w 12192000"/>
            <a:gd name="connsiteY9748" fmla="*/ 3458731 h 6858000"/>
            <a:gd name="connsiteX9749" fmla="*/ 6126153 w 12192000"/>
            <a:gd name="connsiteY9749" fmla="*/ 3472189 h 6858000"/>
            <a:gd name="connsiteX9750" fmla="*/ 6158778 w 12192000"/>
            <a:gd name="connsiteY9750" fmla="*/ 3518718 h 6858000"/>
            <a:gd name="connsiteX9751" fmla="*/ 6191374 w 12192000"/>
            <a:gd name="connsiteY9751" fmla="*/ 3471427 h 6858000"/>
            <a:gd name="connsiteX9752" fmla="*/ 6191374 w 12192000"/>
            <a:gd name="connsiteY9752" fmla="*/ 3471424 h 6858000"/>
            <a:gd name="connsiteX9753" fmla="*/ 6175614 w 12192000"/>
            <a:gd name="connsiteY9753" fmla="*/ 3458731 h 6858000"/>
            <a:gd name="connsiteX9754" fmla="*/ 6173579 w 12192000"/>
            <a:gd name="connsiteY9754" fmla="*/ 3458618 h 6858000"/>
            <a:gd name="connsiteX9755" fmla="*/ 4975155 w 12192000"/>
            <a:gd name="connsiteY9755" fmla="*/ 3467486 h 6858000"/>
            <a:gd name="connsiteX9756" fmla="*/ 4960343 w 12192000"/>
            <a:gd name="connsiteY9756" fmla="*/ 3477151 h 6858000"/>
            <a:gd name="connsiteX9757" fmla="*/ 4944902 w 12192000"/>
            <a:gd name="connsiteY9757" fmla="*/ 3467547 h 6858000"/>
            <a:gd name="connsiteX9758" fmla="*/ 4943405 w 12192000"/>
            <a:gd name="connsiteY9758" fmla="*/ 3467599 h 6858000"/>
            <a:gd name="connsiteX9759" fmla="*/ 4927738 w 12192000"/>
            <a:gd name="connsiteY9759" fmla="*/ 3481056 h 6858000"/>
            <a:gd name="connsiteX9760" fmla="*/ 4960343 w 12192000"/>
            <a:gd name="connsiteY9760" fmla="*/ 3527586 h 6858000"/>
            <a:gd name="connsiteX9761" fmla="*/ 4992947 w 12192000"/>
            <a:gd name="connsiteY9761" fmla="*/ 3480295 h 6858000"/>
            <a:gd name="connsiteX9762" fmla="*/ 4992947 w 12192000"/>
            <a:gd name="connsiteY9762" fmla="*/ 3480292 h 6858000"/>
            <a:gd name="connsiteX9763" fmla="*/ 4977196 w 12192000"/>
            <a:gd name="connsiteY9763" fmla="*/ 3467599 h 6858000"/>
            <a:gd name="connsiteX9764" fmla="*/ 4975155 w 12192000"/>
            <a:gd name="connsiteY9764" fmla="*/ 3467486 h 6858000"/>
            <a:gd name="connsiteX9765" fmla="*/ 5046947 w 12192000"/>
            <a:gd name="connsiteY9765" fmla="*/ 3476151 h 6858000"/>
            <a:gd name="connsiteX9766" fmla="*/ 5032135 w 12192000"/>
            <a:gd name="connsiteY9766" fmla="*/ 3485813 h 6858000"/>
            <a:gd name="connsiteX9767" fmla="*/ 5016694 w 12192000"/>
            <a:gd name="connsiteY9767" fmla="*/ 3476212 h 6858000"/>
            <a:gd name="connsiteX9768" fmla="*/ 5015197 w 12192000"/>
            <a:gd name="connsiteY9768" fmla="*/ 3476264 h 6858000"/>
            <a:gd name="connsiteX9769" fmla="*/ 4999530 w 12192000"/>
            <a:gd name="connsiteY9769" fmla="*/ 3489721 h 6858000"/>
            <a:gd name="connsiteX9770" fmla="*/ 5032135 w 12192000"/>
            <a:gd name="connsiteY9770" fmla="*/ 3536251 h 6858000"/>
            <a:gd name="connsiteX9771" fmla="*/ 5064739 w 12192000"/>
            <a:gd name="connsiteY9771" fmla="*/ 3488960 h 6858000"/>
            <a:gd name="connsiteX9772" fmla="*/ 5064739 w 12192000"/>
            <a:gd name="connsiteY9772" fmla="*/ 3488957 h 6858000"/>
            <a:gd name="connsiteX9773" fmla="*/ 5048988 w 12192000"/>
            <a:gd name="connsiteY9773" fmla="*/ 3476264 h 6858000"/>
            <a:gd name="connsiteX9774" fmla="*/ 5046947 w 12192000"/>
            <a:gd name="connsiteY9774" fmla="*/ 3476151 h 6858000"/>
            <a:gd name="connsiteX9775" fmla="*/ 6208180 w 12192000"/>
            <a:gd name="connsiteY9775" fmla="*/ 3521367 h 6858000"/>
            <a:gd name="connsiteX9776" fmla="*/ 6193380 w 12192000"/>
            <a:gd name="connsiteY9776" fmla="*/ 3531029 h 6858000"/>
            <a:gd name="connsiteX9777" fmla="*/ 6177940 w 12192000"/>
            <a:gd name="connsiteY9777" fmla="*/ 3521428 h 6858000"/>
            <a:gd name="connsiteX9778" fmla="*/ 6176428 w 12192000"/>
            <a:gd name="connsiteY9778" fmla="*/ 3521480 h 6858000"/>
            <a:gd name="connsiteX9779" fmla="*/ 6160755 w 12192000"/>
            <a:gd name="connsiteY9779" fmla="*/ 3534937 h 6858000"/>
            <a:gd name="connsiteX9780" fmla="*/ 6193380 w 12192000"/>
            <a:gd name="connsiteY9780" fmla="*/ 3581467 h 6858000"/>
            <a:gd name="connsiteX9781" fmla="*/ 6225976 w 12192000"/>
            <a:gd name="connsiteY9781" fmla="*/ 3534176 h 6858000"/>
            <a:gd name="connsiteX9782" fmla="*/ 6225976 w 12192000"/>
            <a:gd name="connsiteY9782" fmla="*/ 3534173 h 6858000"/>
            <a:gd name="connsiteX9783" fmla="*/ 6210216 w 12192000"/>
            <a:gd name="connsiteY9783" fmla="*/ 3521480 h 6858000"/>
            <a:gd name="connsiteX9784" fmla="*/ 6208180 w 12192000"/>
            <a:gd name="connsiteY9784" fmla="*/ 3521367 h 6858000"/>
            <a:gd name="connsiteX9785" fmla="*/ 6290470 w 12192000"/>
            <a:gd name="connsiteY9785" fmla="*/ 3521745 h 6858000"/>
            <a:gd name="connsiteX9786" fmla="*/ 6275669 w 12192000"/>
            <a:gd name="connsiteY9786" fmla="*/ 3531407 h 6858000"/>
            <a:gd name="connsiteX9787" fmla="*/ 6260229 w 12192000"/>
            <a:gd name="connsiteY9787" fmla="*/ 3521806 h 6858000"/>
            <a:gd name="connsiteX9788" fmla="*/ 6258717 w 12192000"/>
            <a:gd name="connsiteY9788" fmla="*/ 3521858 h 6858000"/>
            <a:gd name="connsiteX9789" fmla="*/ 6243044 w 12192000"/>
            <a:gd name="connsiteY9789" fmla="*/ 3535315 h 6858000"/>
            <a:gd name="connsiteX9790" fmla="*/ 6275669 w 12192000"/>
            <a:gd name="connsiteY9790" fmla="*/ 3581845 h 6858000"/>
            <a:gd name="connsiteX9791" fmla="*/ 6308265 w 12192000"/>
            <a:gd name="connsiteY9791" fmla="*/ 3534554 h 6858000"/>
            <a:gd name="connsiteX9792" fmla="*/ 6308265 w 12192000"/>
            <a:gd name="connsiteY9792" fmla="*/ 3534551 h 6858000"/>
            <a:gd name="connsiteX9793" fmla="*/ 6292505 w 12192000"/>
            <a:gd name="connsiteY9793" fmla="*/ 3521858 h 6858000"/>
            <a:gd name="connsiteX9794" fmla="*/ 6290470 w 12192000"/>
            <a:gd name="connsiteY9794" fmla="*/ 3521745 h 6858000"/>
            <a:gd name="connsiteX9795" fmla="*/ 6358220 w 12192000"/>
            <a:gd name="connsiteY9795" fmla="*/ 3566001 h 6858000"/>
            <a:gd name="connsiteX9796" fmla="*/ 6343419 w 12192000"/>
            <a:gd name="connsiteY9796" fmla="*/ 3575666 h 6858000"/>
            <a:gd name="connsiteX9797" fmla="*/ 6327979 w 12192000"/>
            <a:gd name="connsiteY9797" fmla="*/ 3566062 h 6858000"/>
            <a:gd name="connsiteX9798" fmla="*/ 6326467 w 12192000"/>
            <a:gd name="connsiteY9798" fmla="*/ 3566114 h 6858000"/>
            <a:gd name="connsiteX9799" fmla="*/ 6310794 w 12192000"/>
            <a:gd name="connsiteY9799" fmla="*/ 3579571 h 6858000"/>
            <a:gd name="connsiteX9800" fmla="*/ 6343419 w 12192000"/>
            <a:gd name="connsiteY9800" fmla="*/ 3626101 h 6858000"/>
            <a:gd name="connsiteX9801" fmla="*/ 6376015 w 12192000"/>
            <a:gd name="connsiteY9801" fmla="*/ 3578810 h 6858000"/>
            <a:gd name="connsiteX9802" fmla="*/ 6376015 w 12192000"/>
            <a:gd name="connsiteY9802" fmla="*/ 3578807 h 6858000"/>
            <a:gd name="connsiteX9803" fmla="*/ 6360255 w 12192000"/>
            <a:gd name="connsiteY9803" fmla="*/ 3566114 h 6858000"/>
            <a:gd name="connsiteX9804" fmla="*/ 6358220 w 12192000"/>
            <a:gd name="connsiteY9804" fmla="*/ 3566001 h 6858000"/>
            <a:gd name="connsiteX9805" fmla="*/ 6504479 w 12192000"/>
            <a:gd name="connsiteY9805" fmla="*/ 3576643 h 6858000"/>
            <a:gd name="connsiteX9806" fmla="*/ 6489679 w 12192000"/>
            <a:gd name="connsiteY9806" fmla="*/ 3586305 h 6858000"/>
            <a:gd name="connsiteX9807" fmla="*/ 6474239 w 12192000"/>
            <a:gd name="connsiteY9807" fmla="*/ 3576704 h 6858000"/>
            <a:gd name="connsiteX9808" fmla="*/ 6472727 w 12192000"/>
            <a:gd name="connsiteY9808" fmla="*/ 3576756 h 6858000"/>
            <a:gd name="connsiteX9809" fmla="*/ 6457054 w 12192000"/>
            <a:gd name="connsiteY9809" fmla="*/ 3590213 h 6858000"/>
            <a:gd name="connsiteX9810" fmla="*/ 6489679 w 12192000"/>
            <a:gd name="connsiteY9810" fmla="*/ 3636743 h 6858000"/>
            <a:gd name="connsiteX9811" fmla="*/ 6522275 w 12192000"/>
            <a:gd name="connsiteY9811" fmla="*/ 3589452 h 6858000"/>
            <a:gd name="connsiteX9812" fmla="*/ 6522275 w 12192000"/>
            <a:gd name="connsiteY9812" fmla="*/ 3589449 h 6858000"/>
            <a:gd name="connsiteX9813" fmla="*/ 6506515 w 12192000"/>
            <a:gd name="connsiteY9813" fmla="*/ 3576756 h 6858000"/>
            <a:gd name="connsiteX9814" fmla="*/ 6504479 w 12192000"/>
            <a:gd name="connsiteY9814" fmla="*/ 3576643 h 6858000"/>
            <a:gd name="connsiteX9815" fmla="*/ 6559436 w 12192000"/>
            <a:gd name="connsiteY9815" fmla="*/ 3621102 h 6858000"/>
            <a:gd name="connsiteX9816" fmla="*/ 6544635 w 12192000"/>
            <a:gd name="connsiteY9816" fmla="*/ 3630767 h 6858000"/>
            <a:gd name="connsiteX9817" fmla="*/ 6529195 w 12192000"/>
            <a:gd name="connsiteY9817" fmla="*/ 3621163 h 6858000"/>
            <a:gd name="connsiteX9818" fmla="*/ 6527683 w 12192000"/>
            <a:gd name="connsiteY9818" fmla="*/ 3621215 h 6858000"/>
            <a:gd name="connsiteX9819" fmla="*/ 6512010 w 12192000"/>
            <a:gd name="connsiteY9819" fmla="*/ 3634672 h 6858000"/>
            <a:gd name="connsiteX9820" fmla="*/ 6544635 w 12192000"/>
            <a:gd name="connsiteY9820" fmla="*/ 3681202 h 6858000"/>
            <a:gd name="connsiteX9821" fmla="*/ 6577231 w 12192000"/>
            <a:gd name="connsiteY9821" fmla="*/ 3633911 h 6858000"/>
            <a:gd name="connsiteX9822" fmla="*/ 6577231 w 12192000"/>
            <a:gd name="connsiteY9822" fmla="*/ 3633908 h 6858000"/>
            <a:gd name="connsiteX9823" fmla="*/ 6561471 w 12192000"/>
            <a:gd name="connsiteY9823" fmla="*/ 3621215 h 6858000"/>
            <a:gd name="connsiteX9824" fmla="*/ 6559436 w 12192000"/>
            <a:gd name="connsiteY9824" fmla="*/ 3621102 h 6858000"/>
            <a:gd name="connsiteX9825" fmla="*/ 6655682 w 12192000"/>
            <a:gd name="connsiteY9825" fmla="*/ 3644132 h 6858000"/>
            <a:gd name="connsiteX9826" fmla="*/ 6640882 w 12192000"/>
            <a:gd name="connsiteY9826" fmla="*/ 3653797 h 6858000"/>
            <a:gd name="connsiteX9827" fmla="*/ 6625442 w 12192000"/>
            <a:gd name="connsiteY9827" fmla="*/ 3644193 h 6858000"/>
            <a:gd name="connsiteX9828" fmla="*/ 6623930 w 12192000"/>
            <a:gd name="connsiteY9828" fmla="*/ 3644245 h 6858000"/>
            <a:gd name="connsiteX9829" fmla="*/ 6608257 w 12192000"/>
            <a:gd name="connsiteY9829" fmla="*/ 3657702 h 6858000"/>
            <a:gd name="connsiteX9830" fmla="*/ 6640882 w 12192000"/>
            <a:gd name="connsiteY9830" fmla="*/ 3704232 h 6858000"/>
            <a:gd name="connsiteX9831" fmla="*/ 6673478 w 12192000"/>
            <a:gd name="connsiteY9831" fmla="*/ 3656941 h 6858000"/>
            <a:gd name="connsiteX9832" fmla="*/ 6673478 w 12192000"/>
            <a:gd name="connsiteY9832" fmla="*/ 3656938 h 6858000"/>
            <a:gd name="connsiteX9833" fmla="*/ 6657718 w 12192000"/>
            <a:gd name="connsiteY9833" fmla="*/ 3644245 h 6858000"/>
            <a:gd name="connsiteX9834" fmla="*/ 6655682 w 12192000"/>
            <a:gd name="connsiteY9834" fmla="*/ 3644132 h 6858000"/>
            <a:gd name="connsiteX9835" fmla="*/ 6706567 w 12192000"/>
            <a:gd name="connsiteY9835" fmla="*/ 3679199 h 6858000"/>
            <a:gd name="connsiteX9836" fmla="*/ 6691767 w 12192000"/>
            <a:gd name="connsiteY9836" fmla="*/ 3688864 h 6858000"/>
            <a:gd name="connsiteX9837" fmla="*/ 6676327 w 12192000"/>
            <a:gd name="connsiteY9837" fmla="*/ 3679260 h 6858000"/>
            <a:gd name="connsiteX9838" fmla="*/ 6674815 w 12192000"/>
            <a:gd name="connsiteY9838" fmla="*/ 3679312 h 6858000"/>
            <a:gd name="connsiteX9839" fmla="*/ 6659142 w 12192000"/>
            <a:gd name="connsiteY9839" fmla="*/ 3692769 h 6858000"/>
            <a:gd name="connsiteX9840" fmla="*/ 6691767 w 12192000"/>
            <a:gd name="connsiteY9840" fmla="*/ 3739299 h 6858000"/>
            <a:gd name="connsiteX9841" fmla="*/ 6724363 w 12192000"/>
            <a:gd name="connsiteY9841" fmla="*/ 3692008 h 6858000"/>
            <a:gd name="connsiteX9842" fmla="*/ 6724363 w 12192000"/>
            <a:gd name="connsiteY9842" fmla="*/ 3692005 h 6858000"/>
            <a:gd name="connsiteX9843" fmla="*/ 6708603 w 12192000"/>
            <a:gd name="connsiteY9843" fmla="*/ 3679312 h 6858000"/>
            <a:gd name="connsiteX9844" fmla="*/ 6706567 w 12192000"/>
            <a:gd name="connsiteY9844" fmla="*/ 3679199 h 6858000"/>
            <a:gd name="connsiteX9845" fmla="*/ 8563454 w 12192000"/>
            <a:gd name="connsiteY9845" fmla="*/ 3711126 h 6858000"/>
            <a:gd name="connsiteX9846" fmla="*/ 8548653 w 12192000"/>
            <a:gd name="connsiteY9846" fmla="*/ 3720791 h 6858000"/>
            <a:gd name="connsiteX9847" fmla="*/ 8533213 w 12192000"/>
            <a:gd name="connsiteY9847" fmla="*/ 3711187 h 6858000"/>
            <a:gd name="connsiteX9848" fmla="*/ 8531701 w 12192000"/>
            <a:gd name="connsiteY9848" fmla="*/ 3711239 h 6858000"/>
            <a:gd name="connsiteX9849" fmla="*/ 8516028 w 12192000"/>
            <a:gd name="connsiteY9849" fmla="*/ 3724696 h 6858000"/>
            <a:gd name="connsiteX9850" fmla="*/ 8548653 w 12192000"/>
            <a:gd name="connsiteY9850" fmla="*/ 3771226 h 6858000"/>
            <a:gd name="connsiteX9851" fmla="*/ 8581249 w 12192000"/>
            <a:gd name="connsiteY9851" fmla="*/ 3723935 h 6858000"/>
            <a:gd name="connsiteX9852" fmla="*/ 8581249 w 12192000"/>
            <a:gd name="connsiteY9852" fmla="*/ 3723932 h 6858000"/>
            <a:gd name="connsiteX9853" fmla="*/ 8565489 w 12192000"/>
            <a:gd name="connsiteY9853" fmla="*/ 3711239 h 6858000"/>
            <a:gd name="connsiteX9854" fmla="*/ 8563454 w 12192000"/>
            <a:gd name="connsiteY9854" fmla="*/ 3711126 h 6858000"/>
            <a:gd name="connsiteX9855" fmla="*/ 8634402 w 12192000"/>
            <a:gd name="connsiteY9855" fmla="*/ 3742472 h 6858000"/>
            <a:gd name="connsiteX9856" fmla="*/ 8619601 w 12192000"/>
            <a:gd name="connsiteY9856" fmla="*/ 3752137 h 6858000"/>
            <a:gd name="connsiteX9857" fmla="*/ 8604161 w 12192000"/>
            <a:gd name="connsiteY9857" fmla="*/ 3742533 h 6858000"/>
            <a:gd name="connsiteX9858" fmla="*/ 8602649 w 12192000"/>
            <a:gd name="connsiteY9858" fmla="*/ 3742585 h 6858000"/>
            <a:gd name="connsiteX9859" fmla="*/ 8586976 w 12192000"/>
            <a:gd name="connsiteY9859" fmla="*/ 3756042 h 6858000"/>
            <a:gd name="connsiteX9860" fmla="*/ 8619601 w 12192000"/>
            <a:gd name="connsiteY9860" fmla="*/ 3802572 h 6858000"/>
            <a:gd name="connsiteX9861" fmla="*/ 8652197 w 12192000"/>
            <a:gd name="connsiteY9861" fmla="*/ 3755281 h 6858000"/>
            <a:gd name="connsiteX9862" fmla="*/ 8652197 w 12192000"/>
            <a:gd name="connsiteY9862" fmla="*/ 3755278 h 6858000"/>
            <a:gd name="connsiteX9863" fmla="*/ 8636437 w 12192000"/>
            <a:gd name="connsiteY9863" fmla="*/ 3742585 h 6858000"/>
            <a:gd name="connsiteX9864" fmla="*/ 8634402 w 12192000"/>
            <a:gd name="connsiteY9864" fmla="*/ 3742472 h 6858000"/>
            <a:gd name="connsiteX9865" fmla="*/ 8694592 w 12192000"/>
            <a:gd name="connsiteY9865" fmla="*/ 3791409 h 6858000"/>
            <a:gd name="connsiteX9866" fmla="*/ 8679792 w 12192000"/>
            <a:gd name="connsiteY9866" fmla="*/ 3801071 h 6858000"/>
            <a:gd name="connsiteX9867" fmla="*/ 8664352 w 12192000"/>
            <a:gd name="connsiteY9867" fmla="*/ 3791470 h 6858000"/>
            <a:gd name="connsiteX9868" fmla="*/ 8662840 w 12192000"/>
            <a:gd name="connsiteY9868" fmla="*/ 3791520 h 6858000"/>
            <a:gd name="connsiteX9869" fmla="*/ 8647167 w 12192000"/>
            <a:gd name="connsiteY9869" fmla="*/ 3804979 h 6858000"/>
            <a:gd name="connsiteX9870" fmla="*/ 8679792 w 12192000"/>
            <a:gd name="connsiteY9870" fmla="*/ 3851509 h 6858000"/>
            <a:gd name="connsiteX9871" fmla="*/ 8712388 w 12192000"/>
            <a:gd name="connsiteY9871" fmla="*/ 3804218 h 6858000"/>
            <a:gd name="connsiteX9872" fmla="*/ 8712388 w 12192000"/>
            <a:gd name="connsiteY9872" fmla="*/ 3804215 h 6858000"/>
            <a:gd name="connsiteX9873" fmla="*/ 8696627 w 12192000"/>
            <a:gd name="connsiteY9873" fmla="*/ 3791520 h 6858000"/>
            <a:gd name="connsiteX9874" fmla="*/ 8694592 w 12192000"/>
            <a:gd name="connsiteY9874" fmla="*/ 3791409 h 6858000"/>
            <a:gd name="connsiteX9875" fmla="*/ 8762634 w 12192000"/>
            <a:gd name="connsiteY9875" fmla="*/ 3835258 h 6858000"/>
            <a:gd name="connsiteX9876" fmla="*/ 8747833 w 12192000"/>
            <a:gd name="connsiteY9876" fmla="*/ 3844923 h 6858000"/>
            <a:gd name="connsiteX9877" fmla="*/ 8732393 w 12192000"/>
            <a:gd name="connsiteY9877" fmla="*/ 3835319 h 6858000"/>
            <a:gd name="connsiteX9878" fmla="*/ 8730881 w 12192000"/>
            <a:gd name="connsiteY9878" fmla="*/ 3835371 h 6858000"/>
            <a:gd name="connsiteX9879" fmla="*/ 8715208 w 12192000"/>
            <a:gd name="connsiteY9879" fmla="*/ 3848828 h 6858000"/>
            <a:gd name="connsiteX9880" fmla="*/ 8747833 w 12192000"/>
            <a:gd name="connsiteY9880" fmla="*/ 3895358 h 6858000"/>
            <a:gd name="connsiteX9881" fmla="*/ 8780429 w 12192000"/>
            <a:gd name="connsiteY9881" fmla="*/ 3848067 h 6858000"/>
            <a:gd name="connsiteX9882" fmla="*/ 8780429 w 12192000"/>
            <a:gd name="connsiteY9882" fmla="*/ 3848064 h 6858000"/>
            <a:gd name="connsiteX9883" fmla="*/ 8764669 w 12192000"/>
            <a:gd name="connsiteY9883" fmla="*/ 3835371 h 6858000"/>
            <a:gd name="connsiteX9884" fmla="*/ 8762634 w 12192000"/>
            <a:gd name="connsiteY9884" fmla="*/ 3835258 h 6858000"/>
            <a:gd name="connsiteX9885" fmla="*/ 8819044 w 12192000"/>
            <a:gd name="connsiteY9885" fmla="*/ 3892424 h 6858000"/>
            <a:gd name="connsiteX9886" fmla="*/ 8804243 w 12192000"/>
            <a:gd name="connsiteY9886" fmla="*/ 3902089 h 6858000"/>
            <a:gd name="connsiteX9887" fmla="*/ 8788803 w 12192000"/>
            <a:gd name="connsiteY9887" fmla="*/ 3892485 h 6858000"/>
            <a:gd name="connsiteX9888" fmla="*/ 8787291 w 12192000"/>
            <a:gd name="connsiteY9888" fmla="*/ 3892537 h 6858000"/>
            <a:gd name="connsiteX9889" fmla="*/ 8771618 w 12192000"/>
            <a:gd name="connsiteY9889" fmla="*/ 3905995 h 6858000"/>
            <a:gd name="connsiteX9890" fmla="*/ 8804243 w 12192000"/>
            <a:gd name="connsiteY9890" fmla="*/ 3952524 h 6858000"/>
            <a:gd name="connsiteX9891" fmla="*/ 8836839 w 12192000"/>
            <a:gd name="connsiteY9891" fmla="*/ 3905230 h 6858000"/>
            <a:gd name="connsiteX9892" fmla="*/ 8821079 w 12192000"/>
            <a:gd name="connsiteY9892" fmla="*/ 3892537 h 6858000"/>
            <a:gd name="connsiteX9893" fmla="*/ 8819044 w 12192000"/>
            <a:gd name="connsiteY9893" fmla="*/ 3892424 h 6858000"/>
            <a:gd name="connsiteX9894" fmla="*/ 8959488 w 12192000"/>
            <a:gd name="connsiteY9894" fmla="*/ 3918536 h 6858000"/>
            <a:gd name="connsiteX9895" fmla="*/ 8944687 w 12192000"/>
            <a:gd name="connsiteY9895" fmla="*/ 3928201 h 6858000"/>
            <a:gd name="connsiteX9896" fmla="*/ 8929247 w 12192000"/>
            <a:gd name="connsiteY9896" fmla="*/ 3918597 h 6858000"/>
            <a:gd name="connsiteX9897" fmla="*/ 8927735 w 12192000"/>
            <a:gd name="connsiteY9897" fmla="*/ 3918646 h 6858000"/>
            <a:gd name="connsiteX9898" fmla="*/ 8912062 w 12192000"/>
            <a:gd name="connsiteY9898" fmla="*/ 3932106 h 6858000"/>
            <a:gd name="connsiteX9899" fmla="*/ 8944687 w 12192000"/>
            <a:gd name="connsiteY9899" fmla="*/ 3978636 h 6858000"/>
            <a:gd name="connsiteX9900" fmla="*/ 8977283 w 12192000"/>
            <a:gd name="connsiteY9900" fmla="*/ 3931345 h 6858000"/>
            <a:gd name="connsiteX9901" fmla="*/ 8977283 w 12192000"/>
            <a:gd name="connsiteY9901" fmla="*/ 3931342 h 6858000"/>
            <a:gd name="connsiteX9902" fmla="*/ 8961523 w 12192000"/>
            <a:gd name="connsiteY9902" fmla="*/ 3918646 h 6858000"/>
            <a:gd name="connsiteX9903" fmla="*/ 8959488 w 12192000"/>
            <a:gd name="connsiteY9903" fmla="*/ 3918536 h 6858000"/>
            <a:gd name="connsiteX9904" fmla="*/ 8884468 w 12192000"/>
            <a:gd name="connsiteY9904" fmla="*/ 3937087 h 6858000"/>
            <a:gd name="connsiteX9905" fmla="*/ 8869667 w 12192000"/>
            <a:gd name="connsiteY9905" fmla="*/ 3946752 h 6858000"/>
            <a:gd name="connsiteX9906" fmla="*/ 8854227 w 12192000"/>
            <a:gd name="connsiteY9906" fmla="*/ 3937148 h 6858000"/>
            <a:gd name="connsiteX9907" fmla="*/ 8852715 w 12192000"/>
            <a:gd name="connsiteY9907" fmla="*/ 3937200 h 6858000"/>
            <a:gd name="connsiteX9908" fmla="*/ 8837042 w 12192000"/>
            <a:gd name="connsiteY9908" fmla="*/ 3950657 h 6858000"/>
            <a:gd name="connsiteX9909" fmla="*/ 8869667 w 12192000"/>
            <a:gd name="connsiteY9909" fmla="*/ 3997187 h 6858000"/>
            <a:gd name="connsiteX9910" fmla="*/ 8902263 w 12192000"/>
            <a:gd name="connsiteY9910" fmla="*/ 3949896 h 6858000"/>
            <a:gd name="connsiteX9911" fmla="*/ 8902263 w 12192000"/>
            <a:gd name="connsiteY9911" fmla="*/ 3949893 h 6858000"/>
            <a:gd name="connsiteX9912" fmla="*/ 8886503 w 12192000"/>
            <a:gd name="connsiteY9912" fmla="*/ 3937200 h 6858000"/>
            <a:gd name="connsiteX9913" fmla="*/ 8884468 w 12192000"/>
            <a:gd name="connsiteY9913" fmla="*/ 3937087 h 6858000"/>
            <a:gd name="connsiteX9914" fmla="*/ 8997870 w 12192000"/>
            <a:gd name="connsiteY9914" fmla="*/ 3983378 h 6858000"/>
            <a:gd name="connsiteX9915" fmla="*/ 8983069 w 12192000"/>
            <a:gd name="connsiteY9915" fmla="*/ 3993040 h 6858000"/>
            <a:gd name="connsiteX9916" fmla="*/ 8967629 w 12192000"/>
            <a:gd name="connsiteY9916" fmla="*/ 3983439 h 6858000"/>
            <a:gd name="connsiteX9917" fmla="*/ 8966117 w 12192000"/>
            <a:gd name="connsiteY9917" fmla="*/ 3983491 h 6858000"/>
            <a:gd name="connsiteX9918" fmla="*/ 8950444 w 12192000"/>
            <a:gd name="connsiteY9918" fmla="*/ 3996948 h 6858000"/>
            <a:gd name="connsiteX9919" fmla="*/ 8983069 w 12192000"/>
            <a:gd name="connsiteY9919" fmla="*/ 4043478 h 6858000"/>
            <a:gd name="connsiteX9920" fmla="*/ 9015665 w 12192000"/>
            <a:gd name="connsiteY9920" fmla="*/ 3996187 h 6858000"/>
            <a:gd name="connsiteX9921" fmla="*/ 9015665 w 12192000"/>
            <a:gd name="connsiteY9921" fmla="*/ 3996184 h 6858000"/>
            <a:gd name="connsiteX9922" fmla="*/ 8999905 w 12192000"/>
            <a:gd name="connsiteY9922" fmla="*/ 3983491 h 6858000"/>
            <a:gd name="connsiteX9923" fmla="*/ 8997870 w 12192000"/>
            <a:gd name="connsiteY9923" fmla="*/ 3983378 h 6858000"/>
            <a:gd name="connsiteX9924" fmla="*/ 9079868 w 12192000"/>
            <a:gd name="connsiteY9924" fmla="*/ 3992421 h 6858000"/>
            <a:gd name="connsiteX9925" fmla="*/ 9065068 w 12192000"/>
            <a:gd name="connsiteY9925" fmla="*/ 4002086 h 6858000"/>
            <a:gd name="connsiteX9926" fmla="*/ 9049628 w 12192000"/>
            <a:gd name="connsiteY9926" fmla="*/ 3992482 h 6858000"/>
            <a:gd name="connsiteX9927" fmla="*/ 9048116 w 12192000"/>
            <a:gd name="connsiteY9927" fmla="*/ 3992534 h 6858000"/>
            <a:gd name="connsiteX9928" fmla="*/ 9032443 w 12192000"/>
            <a:gd name="connsiteY9928" fmla="*/ 4005991 h 6858000"/>
            <a:gd name="connsiteX9929" fmla="*/ 9065068 w 12192000"/>
            <a:gd name="connsiteY9929" fmla="*/ 4052521 h 6858000"/>
            <a:gd name="connsiteX9930" fmla="*/ 9097664 w 12192000"/>
            <a:gd name="connsiteY9930" fmla="*/ 4005230 h 6858000"/>
            <a:gd name="connsiteX9931" fmla="*/ 9097664 w 12192000"/>
            <a:gd name="connsiteY9931" fmla="*/ 4005227 h 6858000"/>
            <a:gd name="connsiteX9932" fmla="*/ 9081903 w 12192000"/>
            <a:gd name="connsiteY9932" fmla="*/ 3992534 h 6858000"/>
            <a:gd name="connsiteX9933" fmla="*/ 9079868 w 12192000"/>
            <a:gd name="connsiteY9933" fmla="*/ 3992421 h 6858000"/>
            <a:gd name="connsiteX9934" fmla="*/ 6886557 w 12192000"/>
            <a:gd name="connsiteY9934" fmla="*/ 3732237 h 6858000"/>
            <a:gd name="connsiteX9935" fmla="*/ 6871756 w 12192000"/>
            <a:gd name="connsiteY9935" fmla="*/ 3741902 h 6858000"/>
            <a:gd name="connsiteX9936" fmla="*/ 6856316 w 12192000"/>
            <a:gd name="connsiteY9936" fmla="*/ 3732298 h 6858000"/>
            <a:gd name="connsiteX9937" fmla="*/ 6854804 w 12192000"/>
            <a:gd name="connsiteY9937" fmla="*/ 3732350 h 6858000"/>
            <a:gd name="connsiteX9938" fmla="*/ 6839131 w 12192000"/>
            <a:gd name="connsiteY9938" fmla="*/ 3745807 h 6858000"/>
            <a:gd name="connsiteX9939" fmla="*/ 6871756 w 12192000"/>
            <a:gd name="connsiteY9939" fmla="*/ 3792337 h 6858000"/>
            <a:gd name="connsiteX9940" fmla="*/ 6904352 w 12192000"/>
            <a:gd name="connsiteY9940" fmla="*/ 3745046 h 6858000"/>
            <a:gd name="connsiteX9941" fmla="*/ 6904352 w 12192000"/>
            <a:gd name="connsiteY9941" fmla="*/ 3745043 h 6858000"/>
            <a:gd name="connsiteX9942" fmla="*/ 6888592 w 12192000"/>
            <a:gd name="connsiteY9942" fmla="*/ 3732350 h 6858000"/>
            <a:gd name="connsiteX9943" fmla="*/ 6886557 w 12192000"/>
            <a:gd name="connsiteY9943" fmla="*/ 3732237 h 6858000"/>
            <a:gd name="connsiteX9944" fmla="*/ 8517801 w 12192000"/>
            <a:gd name="connsiteY9944" fmla="*/ 3763262 h 6858000"/>
            <a:gd name="connsiteX9945" fmla="*/ 8503001 w 12192000"/>
            <a:gd name="connsiteY9945" fmla="*/ 3772927 h 6858000"/>
            <a:gd name="connsiteX9946" fmla="*/ 8487561 w 12192000"/>
            <a:gd name="connsiteY9946" fmla="*/ 3763323 h 6858000"/>
            <a:gd name="connsiteX9947" fmla="*/ 8486049 w 12192000"/>
            <a:gd name="connsiteY9947" fmla="*/ 3763375 h 6858000"/>
            <a:gd name="connsiteX9948" fmla="*/ 8470376 w 12192000"/>
            <a:gd name="connsiteY9948" fmla="*/ 3776832 h 6858000"/>
            <a:gd name="connsiteX9949" fmla="*/ 8503001 w 12192000"/>
            <a:gd name="connsiteY9949" fmla="*/ 3823362 h 6858000"/>
            <a:gd name="connsiteX9950" fmla="*/ 8535597 w 12192000"/>
            <a:gd name="connsiteY9950" fmla="*/ 3776071 h 6858000"/>
            <a:gd name="connsiteX9951" fmla="*/ 8535597 w 12192000"/>
            <a:gd name="connsiteY9951" fmla="*/ 3776068 h 6858000"/>
            <a:gd name="connsiteX9952" fmla="*/ 8519837 w 12192000"/>
            <a:gd name="connsiteY9952" fmla="*/ 3763375 h 6858000"/>
            <a:gd name="connsiteX9953" fmla="*/ 8517801 w 12192000"/>
            <a:gd name="connsiteY9953" fmla="*/ 3763262 h 6858000"/>
            <a:gd name="connsiteX9954" fmla="*/ 8600382 w 12192000"/>
            <a:gd name="connsiteY9954" fmla="*/ 3800510 h 6858000"/>
            <a:gd name="connsiteX9955" fmla="*/ 8585581 w 12192000"/>
            <a:gd name="connsiteY9955" fmla="*/ 3810175 h 6858000"/>
            <a:gd name="connsiteX9956" fmla="*/ 8570141 w 12192000"/>
            <a:gd name="connsiteY9956" fmla="*/ 3800571 h 6858000"/>
            <a:gd name="connsiteX9957" fmla="*/ 8568629 w 12192000"/>
            <a:gd name="connsiteY9957" fmla="*/ 3800623 h 6858000"/>
            <a:gd name="connsiteX9958" fmla="*/ 8552956 w 12192000"/>
            <a:gd name="connsiteY9958" fmla="*/ 3814080 h 6858000"/>
            <a:gd name="connsiteX9959" fmla="*/ 8585581 w 12192000"/>
            <a:gd name="connsiteY9959" fmla="*/ 3860610 h 6858000"/>
            <a:gd name="connsiteX9960" fmla="*/ 8618177 w 12192000"/>
            <a:gd name="connsiteY9960" fmla="*/ 3813319 h 6858000"/>
            <a:gd name="connsiteX9961" fmla="*/ 8618177 w 12192000"/>
            <a:gd name="connsiteY9961" fmla="*/ 3813316 h 6858000"/>
            <a:gd name="connsiteX9962" fmla="*/ 8602417 w 12192000"/>
            <a:gd name="connsiteY9962" fmla="*/ 3800623 h 6858000"/>
            <a:gd name="connsiteX9963" fmla="*/ 8600382 w 12192000"/>
            <a:gd name="connsiteY9963" fmla="*/ 3800510 h 6858000"/>
            <a:gd name="connsiteX9964" fmla="*/ 8673657 w 12192000"/>
            <a:gd name="connsiteY9964" fmla="*/ 3855350 h 6858000"/>
            <a:gd name="connsiteX9965" fmla="*/ 8658856 w 12192000"/>
            <a:gd name="connsiteY9965" fmla="*/ 3865015 h 6858000"/>
            <a:gd name="connsiteX9966" fmla="*/ 8643416 w 12192000"/>
            <a:gd name="connsiteY9966" fmla="*/ 3855411 h 6858000"/>
            <a:gd name="connsiteX9967" fmla="*/ 8641904 w 12192000"/>
            <a:gd name="connsiteY9967" fmla="*/ 3855463 h 6858000"/>
            <a:gd name="connsiteX9968" fmla="*/ 8626231 w 12192000"/>
            <a:gd name="connsiteY9968" fmla="*/ 3868921 h 6858000"/>
            <a:gd name="connsiteX9969" fmla="*/ 8658856 w 12192000"/>
            <a:gd name="connsiteY9969" fmla="*/ 3915450 h 6858000"/>
            <a:gd name="connsiteX9970" fmla="*/ 8691452 w 12192000"/>
            <a:gd name="connsiteY9970" fmla="*/ 3868159 h 6858000"/>
            <a:gd name="connsiteX9971" fmla="*/ 8691452 w 12192000"/>
            <a:gd name="connsiteY9971" fmla="*/ 3868156 h 6858000"/>
            <a:gd name="connsiteX9972" fmla="*/ 8675692 w 12192000"/>
            <a:gd name="connsiteY9972" fmla="*/ 3855463 h 6858000"/>
            <a:gd name="connsiteX9973" fmla="*/ 8673657 w 12192000"/>
            <a:gd name="connsiteY9973" fmla="*/ 3855350 h 6858000"/>
            <a:gd name="connsiteX9974" fmla="*/ 8733847 w 12192000"/>
            <a:gd name="connsiteY9974" fmla="*/ 3907486 h 6858000"/>
            <a:gd name="connsiteX9975" fmla="*/ 8719047 w 12192000"/>
            <a:gd name="connsiteY9975" fmla="*/ 3917151 h 6858000"/>
            <a:gd name="connsiteX9976" fmla="*/ 8703607 w 12192000"/>
            <a:gd name="connsiteY9976" fmla="*/ 3907547 h 6858000"/>
            <a:gd name="connsiteX9977" fmla="*/ 8702095 w 12192000"/>
            <a:gd name="connsiteY9977" fmla="*/ 3907599 h 6858000"/>
            <a:gd name="connsiteX9978" fmla="*/ 8686422 w 12192000"/>
            <a:gd name="connsiteY9978" fmla="*/ 3921056 h 6858000"/>
            <a:gd name="connsiteX9979" fmla="*/ 8719047 w 12192000"/>
            <a:gd name="connsiteY9979" fmla="*/ 3967586 h 6858000"/>
            <a:gd name="connsiteX9980" fmla="*/ 8751643 w 12192000"/>
            <a:gd name="connsiteY9980" fmla="*/ 3920295 h 6858000"/>
            <a:gd name="connsiteX9981" fmla="*/ 8751643 w 12192000"/>
            <a:gd name="connsiteY9981" fmla="*/ 3920292 h 6858000"/>
            <a:gd name="connsiteX9982" fmla="*/ 8735882 w 12192000"/>
            <a:gd name="connsiteY9982" fmla="*/ 3907599 h 6858000"/>
            <a:gd name="connsiteX9983" fmla="*/ 8733847 w 12192000"/>
            <a:gd name="connsiteY9983" fmla="*/ 3907486 h 6858000"/>
            <a:gd name="connsiteX9984" fmla="*/ 8772520 w 12192000"/>
            <a:gd name="connsiteY9984" fmla="*/ 3964594 h 6858000"/>
            <a:gd name="connsiteX9985" fmla="*/ 8757719 w 12192000"/>
            <a:gd name="connsiteY9985" fmla="*/ 3974256 h 6858000"/>
            <a:gd name="connsiteX9986" fmla="*/ 8742279 w 12192000"/>
            <a:gd name="connsiteY9986" fmla="*/ 3964655 h 6858000"/>
            <a:gd name="connsiteX9987" fmla="*/ 8740767 w 12192000"/>
            <a:gd name="connsiteY9987" fmla="*/ 3964705 h 6858000"/>
            <a:gd name="connsiteX9988" fmla="*/ 8725094 w 12192000"/>
            <a:gd name="connsiteY9988" fmla="*/ 3978164 h 6858000"/>
            <a:gd name="connsiteX9989" fmla="*/ 8757719 w 12192000"/>
            <a:gd name="connsiteY9989" fmla="*/ 4024694 h 6858000"/>
            <a:gd name="connsiteX9990" fmla="*/ 8790315 w 12192000"/>
            <a:gd name="connsiteY9990" fmla="*/ 3977403 h 6858000"/>
            <a:gd name="connsiteX9991" fmla="*/ 8790315 w 12192000"/>
            <a:gd name="connsiteY9991" fmla="*/ 3977400 h 6858000"/>
            <a:gd name="connsiteX9992" fmla="*/ 8774555 w 12192000"/>
            <a:gd name="connsiteY9992" fmla="*/ 3964705 h 6858000"/>
            <a:gd name="connsiteX9993" fmla="*/ 8772520 w 12192000"/>
            <a:gd name="connsiteY9993" fmla="*/ 3964594 h 6858000"/>
            <a:gd name="connsiteX9994" fmla="*/ 8836199 w 12192000"/>
            <a:gd name="connsiteY9994" fmla="*/ 3995969 h 6858000"/>
            <a:gd name="connsiteX9995" fmla="*/ 8821399 w 12192000"/>
            <a:gd name="connsiteY9995" fmla="*/ 4005634 h 6858000"/>
            <a:gd name="connsiteX9996" fmla="*/ 8805959 w 12192000"/>
            <a:gd name="connsiteY9996" fmla="*/ 3996030 h 6858000"/>
            <a:gd name="connsiteX9997" fmla="*/ 8804447 w 12192000"/>
            <a:gd name="connsiteY9997" fmla="*/ 3996082 h 6858000"/>
            <a:gd name="connsiteX9998" fmla="*/ 8788774 w 12192000"/>
            <a:gd name="connsiteY9998" fmla="*/ 4009539 h 6858000"/>
            <a:gd name="connsiteX9999" fmla="*/ 8821399 w 12192000"/>
            <a:gd name="connsiteY9999" fmla="*/ 4056069 h 6858000"/>
            <a:gd name="connsiteX10000" fmla="*/ 8853995 w 12192000"/>
            <a:gd name="connsiteY10000" fmla="*/ 4008778 h 6858000"/>
            <a:gd name="connsiteX10001" fmla="*/ 8853995 w 12192000"/>
            <a:gd name="connsiteY10001" fmla="*/ 4008775 h 6858000"/>
            <a:gd name="connsiteX10002" fmla="*/ 8838235 w 12192000"/>
            <a:gd name="connsiteY10002" fmla="*/ 3996082 h 6858000"/>
            <a:gd name="connsiteX10003" fmla="*/ 8836199 w 12192000"/>
            <a:gd name="connsiteY10003" fmla="*/ 3995969 h 6858000"/>
            <a:gd name="connsiteX10004" fmla="*/ 8913837 w 12192000"/>
            <a:gd name="connsiteY10004" fmla="*/ 4014404 h 6858000"/>
            <a:gd name="connsiteX10005" fmla="*/ 8899036 w 12192000"/>
            <a:gd name="connsiteY10005" fmla="*/ 4024066 h 6858000"/>
            <a:gd name="connsiteX10006" fmla="*/ 8883596 w 12192000"/>
            <a:gd name="connsiteY10006" fmla="*/ 4014465 h 6858000"/>
            <a:gd name="connsiteX10007" fmla="*/ 8882084 w 12192000"/>
            <a:gd name="connsiteY10007" fmla="*/ 4014517 h 6858000"/>
            <a:gd name="connsiteX10008" fmla="*/ 8866411 w 12192000"/>
            <a:gd name="connsiteY10008" fmla="*/ 4027974 h 6858000"/>
            <a:gd name="connsiteX10009" fmla="*/ 8899036 w 12192000"/>
            <a:gd name="connsiteY10009" fmla="*/ 4074504 h 6858000"/>
            <a:gd name="connsiteX10010" fmla="*/ 8931632 w 12192000"/>
            <a:gd name="connsiteY10010" fmla="*/ 4027213 h 6858000"/>
            <a:gd name="connsiteX10011" fmla="*/ 8931632 w 12192000"/>
            <a:gd name="connsiteY10011" fmla="*/ 4027210 h 6858000"/>
            <a:gd name="connsiteX10012" fmla="*/ 8915872 w 12192000"/>
            <a:gd name="connsiteY10012" fmla="*/ 4014517 h 6858000"/>
            <a:gd name="connsiteX10013" fmla="*/ 8913837 w 12192000"/>
            <a:gd name="connsiteY10013" fmla="*/ 4014404 h 6858000"/>
            <a:gd name="connsiteX10014" fmla="*/ 8971119 w 12192000"/>
            <a:gd name="connsiteY10014" fmla="*/ 4057846 h 6858000"/>
            <a:gd name="connsiteX10015" fmla="*/ 8956318 w 12192000"/>
            <a:gd name="connsiteY10015" fmla="*/ 4067508 h 6858000"/>
            <a:gd name="connsiteX10016" fmla="*/ 8940878 w 12192000"/>
            <a:gd name="connsiteY10016" fmla="*/ 4057907 h 6858000"/>
            <a:gd name="connsiteX10017" fmla="*/ 8939366 w 12192000"/>
            <a:gd name="connsiteY10017" fmla="*/ 4057959 h 6858000"/>
            <a:gd name="connsiteX10018" fmla="*/ 8923693 w 12192000"/>
            <a:gd name="connsiteY10018" fmla="*/ 4071416 h 6858000"/>
            <a:gd name="connsiteX10019" fmla="*/ 8956318 w 12192000"/>
            <a:gd name="connsiteY10019" fmla="*/ 4117946 h 6858000"/>
            <a:gd name="connsiteX10020" fmla="*/ 8988914 w 12192000"/>
            <a:gd name="connsiteY10020" fmla="*/ 4070655 h 6858000"/>
            <a:gd name="connsiteX10021" fmla="*/ 8988914 w 12192000"/>
            <a:gd name="connsiteY10021" fmla="*/ 4070652 h 6858000"/>
            <a:gd name="connsiteX10022" fmla="*/ 8973154 w 12192000"/>
            <a:gd name="connsiteY10022" fmla="*/ 4057959 h 6858000"/>
            <a:gd name="connsiteX10023" fmla="*/ 8971119 w 12192000"/>
            <a:gd name="connsiteY10023" fmla="*/ 4057846 h 6858000"/>
            <a:gd name="connsiteX10024" fmla="*/ 9046139 w 12192000"/>
            <a:gd name="connsiteY10024" fmla="*/ 4059183 h 6858000"/>
            <a:gd name="connsiteX10025" fmla="*/ 9031338 w 12192000"/>
            <a:gd name="connsiteY10025" fmla="*/ 4068845 h 6858000"/>
            <a:gd name="connsiteX10026" fmla="*/ 9015898 w 12192000"/>
            <a:gd name="connsiteY10026" fmla="*/ 4059244 h 6858000"/>
            <a:gd name="connsiteX10027" fmla="*/ 9014386 w 12192000"/>
            <a:gd name="connsiteY10027" fmla="*/ 4059296 h 6858000"/>
            <a:gd name="connsiteX10028" fmla="*/ 8998713 w 12192000"/>
            <a:gd name="connsiteY10028" fmla="*/ 4072753 h 6858000"/>
            <a:gd name="connsiteX10029" fmla="*/ 9031338 w 12192000"/>
            <a:gd name="connsiteY10029" fmla="*/ 4119283 h 6858000"/>
            <a:gd name="connsiteX10030" fmla="*/ 9063934 w 12192000"/>
            <a:gd name="connsiteY10030" fmla="*/ 4071992 h 6858000"/>
            <a:gd name="connsiteX10031" fmla="*/ 9063934 w 12192000"/>
            <a:gd name="connsiteY10031" fmla="*/ 4071989 h 6858000"/>
            <a:gd name="connsiteX10032" fmla="*/ 9048174 w 12192000"/>
            <a:gd name="connsiteY10032" fmla="*/ 4059296 h 6858000"/>
            <a:gd name="connsiteX10033" fmla="*/ 9046139 w 12192000"/>
            <a:gd name="connsiteY10033" fmla="*/ 4059183 h 6858000"/>
            <a:gd name="connsiteX10034" fmla="*/ 6433530 w 12192000"/>
            <a:gd name="connsiteY10034" fmla="*/ 3577399 h 6858000"/>
            <a:gd name="connsiteX10035" fmla="*/ 6418730 w 12192000"/>
            <a:gd name="connsiteY10035" fmla="*/ 3587061 h 6858000"/>
            <a:gd name="connsiteX10036" fmla="*/ 6403290 w 12192000"/>
            <a:gd name="connsiteY10036" fmla="*/ 3577460 h 6858000"/>
            <a:gd name="connsiteX10037" fmla="*/ 6401778 w 12192000"/>
            <a:gd name="connsiteY10037" fmla="*/ 3577512 h 6858000"/>
            <a:gd name="connsiteX10038" fmla="*/ 6386105 w 12192000"/>
            <a:gd name="connsiteY10038" fmla="*/ 3590969 h 6858000"/>
            <a:gd name="connsiteX10039" fmla="*/ 6418730 w 12192000"/>
            <a:gd name="connsiteY10039" fmla="*/ 3637499 h 6858000"/>
            <a:gd name="connsiteX10040" fmla="*/ 6451326 w 12192000"/>
            <a:gd name="connsiteY10040" fmla="*/ 3590208 h 6858000"/>
            <a:gd name="connsiteX10041" fmla="*/ 6451326 w 12192000"/>
            <a:gd name="connsiteY10041" fmla="*/ 3590205 h 6858000"/>
            <a:gd name="connsiteX10042" fmla="*/ 6435566 w 12192000"/>
            <a:gd name="connsiteY10042" fmla="*/ 3577512 h 6858000"/>
            <a:gd name="connsiteX10043" fmla="*/ 6433530 w 12192000"/>
            <a:gd name="connsiteY10043" fmla="*/ 3577399 h 6858000"/>
            <a:gd name="connsiteX10044" fmla="*/ 5107602 w 12192000"/>
            <a:gd name="connsiteY10044" fmla="*/ 3527415 h 6858000"/>
            <a:gd name="connsiteX10045" fmla="*/ 5092789 w 12192000"/>
            <a:gd name="connsiteY10045" fmla="*/ 3537080 h 6858000"/>
            <a:gd name="connsiteX10046" fmla="*/ 5077349 w 12192000"/>
            <a:gd name="connsiteY10046" fmla="*/ 3527476 h 6858000"/>
            <a:gd name="connsiteX10047" fmla="*/ 5075852 w 12192000"/>
            <a:gd name="connsiteY10047" fmla="*/ 3527528 h 6858000"/>
            <a:gd name="connsiteX10048" fmla="*/ 5060185 w 12192000"/>
            <a:gd name="connsiteY10048" fmla="*/ 3540985 h 6858000"/>
            <a:gd name="connsiteX10049" fmla="*/ 5092789 w 12192000"/>
            <a:gd name="connsiteY10049" fmla="*/ 3587515 h 6858000"/>
            <a:gd name="connsiteX10050" fmla="*/ 5125394 w 12192000"/>
            <a:gd name="connsiteY10050" fmla="*/ 3540224 h 6858000"/>
            <a:gd name="connsiteX10051" fmla="*/ 5125394 w 12192000"/>
            <a:gd name="connsiteY10051" fmla="*/ 3540221 h 6858000"/>
            <a:gd name="connsiteX10052" fmla="*/ 5109643 w 12192000"/>
            <a:gd name="connsiteY10052" fmla="*/ 3527528 h 6858000"/>
            <a:gd name="connsiteX10053" fmla="*/ 5107602 w 12192000"/>
            <a:gd name="connsiteY10053" fmla="*/ 3527415 h 6858000"/>
            <a:gd name="connsiteX10054" fmla="*/ 4503984 w 12192000"/>
            <a:gd name="connsiteY10054" fmla="*/ 3336725 h 6858000"/>
            <a:gd name="connsiteX10055" fmla="*/ 4489171 w 12192000"/>
            <a:gd name="connsiteY10055" fmla="*/ 3346390 h 6858000"/>
            <a:gd name="connsiteX10056" fmla="*/ 4473731 w 12192000"/>
            <a:gd name="connsiteY10056" fmla="*/ 3336786 h 6858000"/>
            <a:gd name="connsiteX10057" fmla="*/ 4472234 w 12192000"/>
            <a:gd name="connsiteY10057" fmla="*/ 3336838 h 6858000"/>
            <a:gd name="connsiteX10058" fmla="*/ 4456567 w 12192000"/>
            <a:gd name="connsiteY10058" fmla="*/ 3350295 h 6858000"/>
            <a:gd name="connsiteX10059" fmla="*/ 4489171 w 12192000"/>
            <a:gd name="connsiteY10059" fmla="*/ 3396825 h 6858000"/>
            <a:gd name="connsiteX10060" fmla="*/ 4521776 w 12192000"/>
            <a:gd name="connsiteY10060" fmla="*/ 3349534 h 6858000"/>
            <a:gd name="connsiteX10061" fmla="*/ 4521776 w 12192000"/>
            <a:gd name="connsiteY10061" fmla="*/ 3349531 h 6858000"/>
            <a:gd name="connsiteX10062" fmla="*/ 4506025 w 12192000"/>
            <a:gd name="connsiteY10062" fmla="*/ 3336838 h 6858000"/>
            <a:gd name="connsiteX10063" fmla="*/ 4503984 w 12192000"/>
            <a:gd name="connsiteY10063" fmla="*/ 3336725 h 6858000"/>
            <a:gd name="connsiteX10064" fmla="*/ 4280204 w 12192000"/>
            <a:gd name="connsiteY10064" fmla="*/ 3333323 h 6858000"/>
            <a:gd name="connsiteX10065" fmla="*/ 4265392 w 12192000"/>
            <a:gd name="connsiteY10065" fmla="*/ 3342985 h 6858000"/>
            <a:gd name="connsiteX10066" fmla="*/ 4249951 w 12192000"/>
            <a:gd name="connsiteY10066" fmla="*/ 3333384 h 6858000"/>
            <a:gd name="connsiteX10067" fmla="*/ 4248454 w 12192000"/>
            <a:gd name="connsiteY10067" fmla="*/ 3333436 h 6858000"/>
            <a:gd name="connsiteX10068" fmla="*/ 4232787 w 12192000"/>
            <a:gd name="connsiteY10068" fmla="*/ 3346893 h 6858000"/>
            <a:gd name="connsiteX10069" fmla="*/ 4265392 w 12192000"/>
            <a:gd name="connsiteY10069" fmla="*/ 3393423 h 6858000"/>
            <a:gd name="connsiteX10070" fmla="*/ 4297996 w 12192000"/>
            <a:gd name="connsiteY10070" fmla="*/ 3346132 h 6858000"/>
            <a:gd name="connsiteX10071" fmla="*/ 4297996 w 12192000"/>
            <a:gd name="connsiteY10071" fmla="*/ 3346129 h 6858000"/>
            <a:gd name="connsiteX10072" fmla="*/ 4282245 w 12192000"/>
            <a:gd name="connsiteY10072" fmla="*/ 3333436 h 6858000"/>
            <a:gd name="connsiteX10073" fmla="*/ 4280204 w 12192000"/>
            <a:gd name="connsiteY10073" fmla="*/ 3333323 h 6858000"/>
            <a:gd name="connsiteX10074" fmla="*/ 4371972 w 12192000"/>
            <a:gd name="connsiteY10074" fmla="*/ 3370571 h 6858000"/>
            <a:gd name="connsiteX10075" fmla="*/ 4357160 w 12192000"/>
            <a:gd name="connsiteY10075" fmla="*/ 3380236 h 6858000"/>
            <a:gd name="connsiteX10076" fmla="*/ 4341719 w 12192000"/>
            <a:gd name="connsiteY10076" fmla="*/ 3370632 h 6858000"/>
            <a:gd name="connsiteX10077" fmla="*/ 4340222 w 12192000"/>
            <a:gd name="connsiteY10077" fmla="*/ 3370684 h 6858000"/>
            <a:gd name="connsiteX10078" fmla="*/ 4324555 w 12192000"/>
            <a:gd name="connsiteY10078" fmla="*/ 3384141 h 6858000"/>
            <a:gd name="connsiteX10079" fmla="*/ 4357160 w 12192000"/>
            <a:gd name="connsiteY10079" fmla="*/ 3430671 h 6858000"/>
            <a:gd name="connsiteX10080" fmla="*/ 4389764 w 12192000"/>
            <a:gd name="connsiteY10080" fmla="*/ 3383380 h 6858000"/>
            <a:gd name="connsiteX10081" fmla="*/ 4389764 w 12192000"/>
            <a:gd name="connsiteY10081" fmla="*/ 3383377 h 6858000"/>
            <a:gd name="connsiteX10082" fmla="*/ 4374013 w 12192000"/>
            <a:gd name="connsiteY10082" fmla="*/ 3370684 h 6858000"/>
            <a:gd name="connsiteX10083" fmla="*/ 4371972 w 12192000"/>
            <a:gd name="connsiteY10083" fmla="*/ 3370571 h 6858000"/>
            <a:gd name="connsiteX10084" fmla="*/ 4448475 w 12192000"/>
            <a:gd name="connsiteY10084" fmla="*/ 3397148 h 6858000"/>
            <a:gd name="connsiteX10085" fmla="*/ 4433663 w 12192000"/>
            <a:gd name="connsiteY10085" fmla="*/ 3406813 h 6858000"/>
            <a:gd name="connsiteX10086" fmla="*/ 4418222 w 12192000"/>
            <a:gd name="connsiteY10086" fmla="*/ 3397209 h 6858000"/>
            <a:gd name="connsiteX10087" fmla="*/ 4416725 w 12192000"/>
            <a:gd name="connsiteY10087" fmla="*/ 3397261 h 6858000"/>
            <a:gd name="connsiteX10088" fmla="*/ 4401058 w 12192000"/>
            <a:gd name="connsiteY10088" fmla="*/ 3410718 h 6858000"/>
            <a:gd name="connsiteX10089" fmla="*/ 4433663 w 12192000"/>
            <a:gd name="connsiteY10089" fmla="*/ 3457248 h 6858000"/>
            <a:gd name="connsiteX10090" fmla="*/ 4466267 w 12192000"/>
            <a:gd name="connsiteY10090" fmla="*/ 3409957 h 6858000"/>
            <a:gd name="connsiteX10091" fmla="*/ 4466267 w 12192000"/>
            <a:gd name="connsiteY10091" fmla="*/ 3409954 h 6858000"/>
            <a:gd name="connsiteX10092" fmla="*/ 4450516 w 12192000"/>
            <a:gd name="connsiteY10092" fmla="*/ 3397261 h 6858000"/>
            <a:gd name="connsiteX10093" fmla="*/ 4448475 w 12192000"/>
            <a:gd name="connsiteY10093" fmla="*/ 3397148 h 6858000"/>
            <a:gd name="connsiteX10094" fmla="*/ 4604563 w 12192000"/>
            <a:gd name="connsiteY10094" fmla="*/ 3405959 h 6858000"/>
            <a:gd name="connsiteX10095" fmla="*/ 4589750 w 12192000"/>
            <a:gd name="connsiteY10095" fmla="*/ 3415621 h 6858000"/>
            <a:gd name="connsiteX10096" fmla="*/ 4574310 w 12192000"/>
            <a:gd name="connsiteY10096" fmla="*/ 3406020 h 6858000"/>
            <a:gd name="connsiteX10097" fmla="*/ 4572813 w 12192000"/>
            <a:gd name="connsiteY10097" fmla="*/ 3406072 h 6858000"/>
            <a:gd name="connsiteX10098" fmla="*/ 4557146 w 12192000"/>
            <a:gd name="connsiteY10098" fmla="*/ 3419529 h 6858000"/>
            <a:gd name="connsiteX10099" fmla="*/ 4589750 w 12192000"/>
            <a:gd name="connsiteY10099" fmla="*/ 3466059 h 6858000"/>
            <a:gd name="connsiteX10100" fmla="*/ 4622355 w 12192000"/>
            <a:gd name="connsiteY10100" fmla="*/ 3418768 h 6858000"/>
            <a:gd name="connsiteX10101" fmla="*/ 4622355 w 12192000"/>
            <a:gd name="connsiteY10101" fmla="*/ 3418765 h 6858000"/>
            <a:gd name="connsiteX10102" fmla="*/ 4606604 w 12192000"/>
            <a:gd name="connsiteY10102" fmla="*/ 3406072 h 6858000"/>
            <a:gd name="connsiteX10103" fmla="*/ 4604563 w 12192000"/>
            <a:gd name="connsiteY10103" fmla="*/ 3405959 h 6858000"/>
            <a:gd name="connsiteX10104" fmla="*/ 4656553 w 12192000"/>
            <a:gd name="connsiteY10104" fmla="*/ 3453093 h 6858000"/>
            <a:gd name="connsiteX10105" fmla="*/ 4641741 w 12192000"/>
            <a:gd name="connsiteY10105" fmla="*/ 3462755 h 6858000"/>
            <a:gd name="connsiteX10106" fmla="*/ 4626300 w 12192000"/>
            <a:gd name="connsiteY10106" fmla="*/ 3453154 h 6858000"/>
            <a:gd name="connsiteX10107" fmla="*/ 4624803 w 12192000"/>
            <a:gd name="connsiteY10107" fmla="*/ 3453206 h 6858000"/>
            <a:gd name="connsiteX10108" fmla="*/ 4609136 w 12192000"/>
            <a:gd name="connsiteY10108" fmla="*/ 3466663 h 6858000"/>
            <a:gd name="connsiteX10109" fmla="*/ 4641741 w 12192000"/>
            <a:gd name="connsiteY10109" fmla="*/ 3513193 h 6858000"/>
            <a:gd name="connsiteX10110" fmla="*/ 4674345 w 12192000"/>
            <a:gd name="connsiteY10110" fmla="*/ 3465902 h 6858000"/>
            <a:gd name="connsiteX10111" fmla="*/ 4674345 w 12192000"/>
            <a:gd name="connsiteY10111" fmla="*/ 3465899 h 6858000"/>
            <a:gd name="connsiteX10112" fmla="*/ 4658594 w 12192000"/>
            <a:gd name="connsiteY10112" fmla="*/ 3453206 h 6858000"/>
            <a:gd name="connsiteX10113" fmla="*/ 4656553 w 12192000"/>
            <a:gd name="connsiteY10113" fmla="*/ 3453093 h 6858000"/>
            <a:gd name="connsiteX10114" fmla="*/ 4783854 w 12192000"/>
            <a:gd name="connsiteY10114" fmla="*/ 3482636 h 6858000"/>
            <a:gd name="connsiteX10115" fmla="*/ 4769041 w 12192000"/>
            <a:gd name="connsiteY10115" fmla="*/ 3492301 h 6858000"/>
            <a:gd name="connsiteX10116" fmla="*/ 4753601 w 12192000"/>
            <a:gd name="connsiteY10116" fmla="*/ 3482697 h 6858000"/>
            <a:gd name="connsiteX10117" fmla="*/ 4752104 w 12192000"/>
            <a:gd name="connsiteY10117" fmla="*/ 3482749 h 6858000"/>
            <a:gd name="connsiteX10118" fmla="*/ 4736437 w 12192000"/>
            <a:gd name="connsiteY10118" fmla="*/ 3496206 h 6858000"/>
            <a:gd name="connsiteX10119" fmla="*/ 4769041 w 12192000"/>
            <a:gd name="connsiteY10119" fmla="*/ 3542736 h 6858000"/>
            <a:gd name="connsiteX10120" fmla="*/ 4801646 w 12192000"/>
            <a:gd name="connsiteY10120" fmla="*/ 3495445 h 6858000"/>
            <a:gd name="connsiteX10121" fmla="*/ 4801646 w 12192000"/>
            <a:gd name="connsiteY10121" fmla="*/ 3495442 h 6858000"/>
            <a:gd name="connsiteX10122" fmla="*/ 4785895 w 12192000"/>
            <a:gd name="connsiteY10122" fmla="*/ 3482749 h 6858000"/>
            <a:gd name="connsiteX10123" fmla="*/ 4783854 w 12192000"/>
            <a:gd name="connsiteY10123" fmla="*/ 3482636 h 6858000"/>
            <a:gd name="connsiteX10124" fmla="*/ 4855821 w 12192000"/>
            <a:gd name="connsiteY10124" fmla="*/ 3515028 h 6858000"/>
            <a:gd name="connsiteX10125" fmla="*/ 4841008 w 12192000"/>
            <a:gd name="connsiteY10125" fmla="*/ 3524690 h 6858000"/>
            <a:gd name="connsiteX10126" fmla="*/ 4825568 w 12192000"/>
            <a:gd name="connsiteY10126" fmla="*/ 3515089 h 6858000"/>
            <a:gd name="connsiteX10127" fmla="*/ 4824071 w 12192000"/>
            <a:gd name="connsiteY10127" fmla="*/ 3515141 h 6858000"/>
            <a:gd name="connsiteX10128" fmla="*/ 4808404 w 12192000"/>
            <a:gd name="connsiteY10128" fmla="*/ 3528598 h 6858000"/>
            <a:gd name="connsiteX10129" fmla="*/ 4841008 w 12192000"/>
            <a:gd name="connsiteY10129" fmla="*/ 3575128 h 6858000"/>
            <a:gd name="connsiteX10130" fmla="*/ 4873613 w 12192000"/>
            <a:gd name="connsiteY10130" fmla="*/ 3527837 h 6858000"/>
            <a:gd name="connsiteX10131" fmla="*/ 4873613 w 12192000"/>
            <a:gd name="connsiteY10131" fmla="*/ 3527834 h 6858000"/>
            <a:gd name="connsiteX10132" fmla="*/ 4857862 w 12192000"/>
            <a:gd name="connsiteY10132" fmla="*/ 3515141 h 6858000"/>
            <a:gd name="connsiteX10133" fmla="*/ 4855821 w 12192000"/>
            <a:gd name="connsiteY10133" fmla="*/ 3515028 h 6858000"/>
            <a:gd name="connsiteX10134" fmla="*/ 4933574 w 12192000"/>
            <a:gd name="connsiteY10134" fmla="*/ 3522908 h 6858000"/>
            <a:gd name="connsiteX10135" fmla="*/ 4918762 w 12192000"/>
            <a:gd name="connsiteY10135" fmla="*/ 3532573 h 6858000"/>
            <a:gd name="connsiteX10136" fmla="*/ 4903321 w 12192000"/>
            <a:gd name="connsiteY10136" fmla="*/ 3522969 h 6858000"/>
            <a:gd name="connsiteX10137" fmla="*/ 4901824 w 12192000"/>
            <a:gd name="connsiteY10137" fmla="*/ 3523021 h 6858000"/>
            <a:gd name="connsiteX10138" fmla="*/ 4886157 w 12192000"/>
            <a:gd name="connsiteY10138" fmla="*/ 3536478 h 6858000"/>
            <a:gd name="connsiteX10139" fmla="*/ 4918762 w 12192000"/>
            <a:gd name="connsiteY10139" fmla="*/ 3583008 h 6858000"/>
            <a:gd name="connsiteX10140" fmla="*/ 4951366 w 12192000"/>
            <a:gd name="connsiteY10140" fmla="*/ 3535717 h 6858000"/>
            <a:gd name="connsiteX10141" fmla="*/ 4951366 w 12192000"/>
            <a:gd name="connsiteY10141" fmla="*/ 3535714 h 6858000"/>
            <a:gd name="connsiteX10142" fmla="*/ 4935615 w 12192000"/>
            <a:gd name="connsiteY10142" fmla="*/ 3523021 h 6858000"/>
            <a:gd name="connsiteX10143" fmla="*/ 4933574 w 12192000"/>
            <a:gd name="connsiteY10143" fmla="*/ 3522908 h 6858000"/>
            <a:gd name="connsiteX10144" fmla="*/ 5016823 w 12192000"/>
            <a:gd name="connsiteY10144" fmla="*/ 3533783 h 6858000"/>
            <a:gd name="connsiteX10145" fmla="*/ 5002011 w 12192000"/>
            <a:gd name="connsiteY10145" fmla="*/ 3543448 h 6858000"/>
            <a:gd name="connsiteX10146" fmla="*/ 4986570 w 12192000"/>
            <a:gd name="connsiteY10146" fmla="*/ 3533844 h 6858000"/>
            <a:gd name="connsiteX10147" fmla="*/ 4985073 w 12192000"/>
            <a:gd name="connsiteY10147" fmla="*/ 3533896 h 6858000"/>
            <a:gd name="connsiteX10148" fmla="*/ 4969406 w 12192000"/>
            <a:gd name="connsiteY10148" fmla="*/ 3547353 h 6858000"/>
            <a:gd name="connsiteX10149" fmla="*/ 5002011 w 12192000"/>
            <a:gd name="connsiteY10149" fmla="*/ 3593883 h 6858000"/>
            <a:gd name="connsiteX10150" fmla="*/ 5034615 w 12192000"/>
            <a:gd name="connsiteY10150" fmla="*/ 3546592 h 6858000"/>
            <a:gd name="connsiteX10151" fmla="*/ 5034615 w 12192000"/>
            <a:gd name="connsiteY10151" fmla="*/ 3546589 h 6858000"/>
            <a:gd name="connsiteX10152" fmla="*/ 5018864 w 12192000"/>
            <a:gd name="connsiteY10152" fmla="*/ 3533896 h 6858000"/>
            <a:gd name="connsiteX10153" fmla="*/ 5016823 w 12192000"/>
            <a:gd name="connsiteY10153" fmla="*/ 3533783 h 6858000"/>
            <a:gd name="connsiteX10154" fmla="*/ 5064946 w 12192000"/>
            <a:gd name="connsiteY10154" fmla="*/ 3591502 h 6858000"/>
            <a:gd name="connsiteX10155" fmla="*/ 5050134 w 12192000"/>
            <a:gd name="connsiteY10155" fmla="*/ 3601167 h 6858000"/>
            <a:gd name="connsiteX10156" fmla="*/ 5034693 w 12192000"/>
            <a:gd name="connsiteY10156" fmla="*/ 3591563 h 6858000"/>
            <a:gd name="connsiteX10157" fmla="*/ 5033196 w 12192000"/>
            <a:gd name="connsiteY10157" fmla="*/ 3591615 h 6858000"/>
            <a:gd name="connsiteX10158" fmla="*/ 5017529 w 12192000"/>
            <a:gd name="connsiteY10158" fmla="*/ 3605072 h 6858000"/>
            <a:gd name="connsiteX10159" fmla="*/ 5050134 w 12192000"/>
            <a:gd name="connsiteY10159" fmla="*/ 3651602 h 6858000"/>
            <a:gd name="connsiteX10160" fmla="*/ 5082738 w 12192000"/>
            <a:gd name="connsiteY10160" fmla="*/ 3604308 h 6858000"/>
            <a:gd name="connsiteX10161" fmla="*/ 5066987 w 12192000"/>
            <a:gd name="connsiteY10161" fmla="*/ 3591615 h 6858000"/>
            <a:gd name="connsiteX10162" fmla="*/ 5064946 w 12192000"/>
            <a:gd name="connsiteY10162" fmla="*/ 3591502 h 6858000"/>
            <a:gd name="connsiteX10163" fmla="*/ 6220684 w 12192000"/>
            <a:gd name="connsiteY10163" fmla="*/ 3591502 h 6858000"/>
            <a:gd name="connsiteX10164" fmla="*/ 6205883 w 12192000"/>
            <a:gd name="connsiteY10164" fmla="*/ 3601167 h 6858000"/>
            <a:gd name="connsiteX10165" fmla="*/ 6190443 w 12192000"/>
            <a:gd name="connsiteY10165" fmla="*/ 3591563 h 6858000"/>
            <a:gd name="connsiteX10166" fmla="*/ 6188931 w 12192000"/>
            <a:gd name="connsiteY10166" fmla="*/ 3591615 h 6858000"/>
            <a:gd name="connsiteX10167" fmla="*/ 6173258 w 12192000"/>
            <a:gd name="connsiteY10167" fmla="*/ 3605072 h 6858000"/>
            <a:gd name="connsiteX10168" fmla="*/ 6205883 w 12192000"/>
            <a:gd name="connsiteY10168" fmla="*/ 3651602 h 6858000"/>
            <a:gd name="connsiteX10169" fmla="*/ 6238479 w 12192000"/>
            <a:gd name="connsiteY10169" fmla="*/ 3604311 h 6858000"/>
            <a:gd name="connsiteX10170" fmla="*/ 6238479 w 12192000"/>
            <a:gd name="connsiteY10170" fmla="*/ 3604308 h 6858000"/>
            <a:gd name="connsiteX10171" fmla="*/ 6222719 w 12192000"/>
            <a:gd name="connsiteY10171" fmla="*/ 3591615 h 6858000"/>
            <a:gd name="connsiteX10172" fmla="*/ 6220684 w 12192000"/>
            <a:gd name="connsiteY10172" fmla="*/ 3591502 h 6858000"/>
            <a:gd name="connsiteX10173" fmla="*/ 6300647 w 12192000"/>
            <a:gd name="connsiteY10173" fmla="*/ 3603976 h 6858000"/>
            <a:gd name="connsiteX10174" fmla="*/ 6285846 w 12192000"/>
            <a:gd name="connsiteY10174" fmla="*/ 3613641 h 6858000"/>
            <a:gd name="connsiteX10175" fmla="*/ 6270406 w 12192000"/>
            <a:gd name="connsiteY10175" fmla="*/ 3604037 h 6858000"/>
            <a:gd name="connsiteX10176" fmla="*/ 6268894 w 12192000"/>
            <a:gd name="connsiteY10176" fmla="*/ 3604089 h 6858000"/>
            <a:gd name="connsiteX10177" fmla="*/ 6253221 w 12192000"/>
            <a:gd name="connsiteY10177" fmla="*/ 3617546 h 6858000"/>
            <a:gd name="connsiteX10178" fmla="*/ 6285846 w 12192000"/>
            <a:gd name="connsiteY10178" fmla="*/ 3664076 h 6858000"/>
            <a:gd name="connsiteX10179" fmla="*/ 6318442 w 12192000"/>
            <a:gd name="connsiteY10179" fmla="*/ 3616782 h 6858000"/>
            <a:gd name="connsiteX10180" fmla="*/ 6302682 w 12192000"/>
            <a:gd name="connsiteY10180" fmla="*/ 3604089 h 6858000"/>
            <a:gd name="connsiteX10181" fmla="*/ 6300647 w 12192000"/>
            <a:gd name="connsiteY10181" fmla="*/ 3603976 h 6858000"/>
            <a:gd name="connsiteX10182" fmla="*/ 6384681 w 12192000"/>
            <a:gd name="connsiteY10182" fmla="*/ 3638985 h 6858000"/>
            <a:gd name="connsiteX10183" fmla="*/ 6369880 w 12192000"/>
            <a:gd name="connsiteY10183" fmla="*/ 3648650 h 6858000"/>
            <a:gd name="connsiteX10184" fmla="*/ 6354440 w 12192000"/>
            <a:gd name="connsiteY10184" fmla="*/ 3639046 h 6858000"/>
            <a:gd name="connsiteX10185" fmla="*/ 6352928 w 12192000"/>
            <a:gd name="connsiteY10185" fmla="*/ 3639098 h 6858000"/>
            <a:gd name="connsiteX10186" fmla="*/ 6337255 w 12192000"/>
            <a:gd name="connsiteY10186" fmla="*/ 3652555 h 6858000"/>
            <a:gd name="connsiteX10187" fmla="*/ 6369880 w 12192000"/>
            <a:gd name="connsiteY10187" fmla="*/ 3699085 h 6858000"/>
            <a:gd name="connsiteX10188" fmla="*/ 6402476 w 12192000"/>
            <a:gd name="connsiteY10188" fmla="*/ 3651794 h 6858000"/>
            <a:gd name="connsiteX10189" fmla="*/ 6402476 w 12192000"/>
            <a:gd name="connsiteY10189" fmla="*/ 3651791 h 6858000"/>
            <a:gd name="connsiteX10190" fmla="*/ 6386716 w 12192000"/>
            <a:gd name="connsiteY10190" fmla="*/ 3639098 h 6858000"/>
            <a:gd name="connsiteX10191" fmla="*/ 6384681 w 12192000"/>
            <a:gd name="connsiteY10191" fmla="*/ 3638985 h 6858000"/>
            <a:gd name="connsiteX10192" fmla="*/ 6467552 w 12192000"/>
            <a:gd name="connsiteY10192" fmla="*/ 3655414 h 6858000"/>
            <a:gd name="connsiteX10193" fmla="*/ 6452751 w 12192000"/>
            <a:gd name="connsiteY10193" fmla="*/ 3665079 h 6858000"/>
            <a:gd name="connsiteX10194" fmla="*/ 6437311 w 12192000"/>
            <a:gd name="connsiteY10194" fmla="*/ 3655475 h 6858000"/>
            <a:gd name="connsiteX10195" fmla="*/ 6435799 w 12192000"/>
            <a:gd name="connsiteY10195" fmla="*/ 3655527 h 6858000"/>
            <a:gd name="connsiteX10196" fmla="*/ 6420126 w 12192000"/>
            <a:gd name="connsiteY10196" fmla="*/ 3668984 h 6858000"/>
            <a:gd name="connsiteX10197" fmla="*/ 6452751 w 12192000"/>
            <a:gd name="connsiteY10197" fmla="*/ 3715514 h 6858000"/>
            <a:gd name="connsiteX10198" fmla="*/ 6485347 w 12192000"/>
            <a:gd name="connsiteY10198" fmla="*/ 3668223 h 6858000"/>
            <a:gd name="connsiteX10199" fmla="*/ 6485347 w 12192000"/>
            <a:gd name="connsiteY10199" fmla="*/ 3668220 h 6858000"/>
            <a:gd name="connsiteX10200" fmla="*/ 6469587 w 12192000"/>
            <a:gd name="connsiteY10200" fmla="*/ 3655527 h 6858000"/>
            <a:gd name="connsiteX10201" fmla="*/ 6467552 w 12192000"/>
            <a:gd name="connsiteY10201" fmla="*/ 3655414 h 6858000"/>
            <a:gd name="connsiteX10202" fmla="*/ 6580663 w 12192000"/>
            <a:gd name="connsiteY10202" fmla="*/ 3688562 h 6858000"/>
            <a:gd name="connsiteX10203" fmla="*/ 6565862 w 12192000"/>
            <a:gd name="connsiteY10203" fmla="*/ 3698227 h 6858000"/>
            <a:gd name="connsiteX10204" fmla="*/ 6550422 w 12192000"/>
            <a:gd name="connsiteY10204" fmla="*/ 3688623 h 6858000"/>
            <a:gd name="connsiteX10205" fmla="*/ 6548910 w 12192000"/>
            <a:gd name="connsiteY10205" fmla="*/ 3688675 h 6858000"/>
            <a:gd name="connsiteX10206" fmla="*/ 6533237 w 12192000"/>
            <a:gd name="connsiteY10206" fmla="*/ 3702132 h 6858000"/>
            <a:gd name="connsiteX10207" fmla="*/ 6565862 w 12192000"/>
            <a:gd name="connsiteY10207" fmla="*/ 3748662 h 6858000"/>
            <a:gd name="connsiteX10208" fmla="*/ 6598458 w 12192000"/>
            <a:gd name="connsiteY10208" fmla="*/ 3701371 h 6858000"/>
            <a:gd name="connsiteX10209" fmla="*/ 6598458 w 12192000"/>
            <a:gd name="connsiteY10209" fmla="*/ 3701368 h 6858000"/>
            <a:gd name="connsiteX10210" fmla="*/ 6582698 w 12192000"/>
            <a:gd name="connsiteY10210" fmla="*/ 3688675 h 6858000"/>
            <a:gd name="connsiteX10211" fmla="*/ 6580663 w 12192000"/>
            <a:gd name="connsiteY10211" fmla="*/ 3688562 h 6858000"/>
            <a:gd name="connsiteX10212" fmla="*/ 6644342 w 12192000"/>
            <a:gd name="connsiteY10212" fmla="*/ 3720286 h 6858000"/>
            <a:gd name="connsiteX10213" fmla="*/ 6629542 w 12192000"/>
            <a:gd name="connsiteY10213" fmla="*/ 3729951 h 6858000"/>
            <a:gd name="connsiteX10214" fmla="*/ 6614102 w 12192000"/>
            <a:gd name="connsiteY10214" fmla="*/ 3720347 h 6858000"/>
            <a:gd name="connsiteX10215" fmla="*/ 6612590 w 12192000"/>
            <a:gd name="connsiteY10215" fmla="*/ 3720399 h 6858000"/>
            <a:gd name="connsiteX10216" fmla="*/ 6596917 w 12192000"/>
            <a:gd name="connsiteY10216" fmla="*/ 3733856 h 6858000"/>
            <a:gd name="connsiteX10217" fmla="*/ 6629542 w 12192000"/>
            <a:gd name="connsiteY10217" fmla="*/ 3780386 h 6858000"/>
            <a:gd name="connsiteX10218" fmla="*/ 6662138 w 12192000"/>
            <a:gd name="connsiteY10218" fmla="*/ 3733095 h 6858000"/>
            <a:gd name="connsiteX10219" fmla="*/ 6662138 w 12192000"/>
            <a:gd name="connsiteY10219" fmla="*/ 3733092 h 6858000"/>
            <a:gd name="connsiteX10220" fmla="*/ 6646378 w 12192000"/>
            <a:gd name="connsiteY10220" fmla="*/ 3720399 h 6858000"/>
            <a:gd name="connsiteX10221" fmla="*/ 6644342 w 12192000"/>
            <a:gd name="connsiteY10221" fmla="*/ 3720286 h 6858000"/>
            <a:gd name="connsiteX10222" fmla="*/ 6515820 w 12192000"/>
            <a:gd name="connsiteY10222" fmla="*/ 3711272 h 6858000"/>
            <a:gd name="connsiteX10223" fmla="*/ 6501019 w 12192000"/>
            <a:gd name="connsiteY10223" fmla="*/ 3720937 h 6858000"/>
            <a:gd name="connsiteX10224" fmla="*/ 6485579 w 12192000"/>
            <a:gd name="connsiteY10224" fmla="*/ 3711333 h 6858000"/>
            <a:gd name="connsiteX10225" fmla="*/ 6484067 w 12192000"/>
            <a:gd name="connsiteY10225" fmla="*/ 3711385 h 6858000"/>
            <a:gd name="connsiteX10226" fmla="*/ 6468394 w 12192000"/>
            <a:gd name="connsiteY10226" fmla="*/ 3724842 h 6858000"/>
            <a:gd name="connsiteX10227" fmla="*/ 6501019 w 12192000"/>
            <a:gd name="connsiteY10227" fmla="*/ 3771372 h 6858000"/>
            <a:gd name="connsiteX10228" fmla="*/ 6533615 w 12192000"/>
            <a:gd name="connsiteY10228" fmla="*/ 3724081 h 6858000"/>
            <a:gd name="connsiteX10229" fmla="*/ 6533615 w 12192000"/>
            <a:gd name="connsiteY10229" fmla="*/ 3724078 h 6858000"/>
            <a:gd name="connsiteX10230" fmla="*/ 6517855 w 12192000"/>
            <a:gd name="connsiteY10230" fmla="*/ 3711385 h 6858000"/>
            <a:gd name="connsiteX10231" fmla="*/ 6515820 w 12192000"/>
            <a:gd name="connsiteY10231" fmla="*/ 3711272 h 6858000"/>
            <a:gd name="connsiteX10232" fmla="*/ 6586478 w 12192000"/>
            <a:gd name="connsiteY10232" fmla="*/ 3768234 h 6858000"/>
            <a:gd name="connsiteX10233" fmla="*/ 6571677 w 12192000"/>
            <a:gd name="connsiteY10233" fmla="*/ 3777899 h 6858000"/>
            <a:gd name="connsiteX10234" fmla="*/ 6556237 w 12192000"/>
            <a:gd name="connsiteY10234" fmla="*/ 3768295 h 6858000"/>
            <a:gd name="connsiteX10235" fmla="*/ 6554725 w 12192000"/>
            <a:gd name="connsiteY10235" fmla="*/ 3768347 h 6858000"/>
            <a:gd name="connsiteX10236" fmla="*/ 6539052 w 12192000"/>
            <a:gd name="connsiteY10236" fmla="*/ 3781804 h 6858000"/>
            <a:gd name="connsiteX10237" fmla="*/ 6571677 w 12192000"/>
            <a:gd name="connsiteY10237" fmla="*/ 3828334 h 6858000"/>
            <a:gd name="connsiteX10238" fmla="*/ 6604273 w 12192000"/>
            <a:gd name="connsiteY10238" fmla="*/ 3781043 h 6858000"/>
            <a:gd name="connsiteX10239" fmla="*/ 6604273 w 12192000"/>
            <a:gd name="connsiteY10239" fmla="*/ 3781040 h 6858000"/>
            <a:gd name="connsiteX10240" fmla="*/ 6588513 w 12192000"/>
            <a:gd name="connsiteY10240" fmla="*/ 3768347 h 6858000"/>
            <a:gd name="connsiteX10241" fmla="*/ 6586478 w 12192000"/>
            <a:gd name="connsiteY10241" fmla="*/ 3768234 h 6858000"/>
            <a:gd name="connsiteX10242" fmla="*/ 8463136 w 12192000"/>
            <a:gd name="connsiteY10242" fmla="*/ 3810280 h 6858000"/>
            <a:gd name="connsiteX10243" fmla="*/ 8448335 w 12192000"/>
            <a:gd name="connsiteY10243" fmla="*/ 3819945 h 6858000"/>
            <a:gd name="connsiteX10244" fmla="*/ 8432895 w 12192000"/>
            <a:gd name="connsiteY10244" fmla="*/ 3810341 h 6858000"/>
            <a:gd name="connsiteX10245" fmla="*/ 8431383 w 12192000"/>
            <a:gd name="connsiteY10245" fmla="*/ 3810393 h 6858000"/>
            <a:gd name="connsiteX10246" fmla="*/ 8415710 w 12192000"/>
            <a:gd name="connsiteY10246" fmla="*/ 3823851 h 6858000"/>
            <a:gd name="connsiteX10247" fmla="*/ 8448335 w 12192000"/>
            <a:gd name="connsiteY10247" fmla="*/ 3870380 h 6858000"/>
            <a:gd name="connsiteX10248" fmla="*/ 8480931 w 12192000"/>
            <a:gd name="connsiteY10248" fmla="*/ 3823089 h 6858000"/>
            <a:gd name="connsiteX10249" fmla="*/ 8480931 w 12192000"/>
            <a:gd name="connsiteY10249" fmla="*/ 3823086 h 6858000"/>
            <a:gd name="connsiteX10250" fmla="*/ 8465171 w 12192000"/>
            <a:gd name="connsiteY10250" fmla="*/ 3810393 h 6858000"/>
            <a:gd name="connsiteX10251" fmla="*/ 8463136 w 12192000"/>
            <a:gd name="connsiteY10251" fmla="*/ 3810280 h 6858000"/>
            <a:gd name="connsiteX10252" fmla="*/ 8533504 w 12192000"/>
            <a:gd name="connsiteY10252" fmla="*/ 3840346 h 6858000"/>
            <a:gd name="connsiteX10253" fmla="*/ 8518703 w 12192000"/>
            <a:gd name="connsiteY10253" fmla="*/ 3850011 h 6858000"/>
            <a:gd name="connsiteX10254" fmla="*/ 8503263 w 12192000"/>
            <a:gd name="connsiteY10254" fmla="*/ 3840407 h 6858000"/>
            <a:gd name="connsiteX10255" fmla="*/ 8501751 w 12192000"/>
            <a:gd name="connsiteY10255" fmla="*/ 3840459 h 6858000"/>
            <a:gd name="connsiteX10256" fmla="*/ 8486078 w 12192000"/>
            <a:gd name="connsiteY10256" fmla="*/ 3853916 h 6858000"/>
            <a:gd name="connsiteX10257" fmla="*/ 8518703 w 12192000"/>
            <a:gd name="connsiteY10257" fmla="*/ 3900446 h 6858000"/>
            <a:gd name="connsiteX10258" fmla="*/ 8551299 w 12192000"/>
            <a:gd name="connsiteY10258" fmla="*/ 3853152 h 6858000"/>
            <a:gd name="connsiteX10259" fmla="*/ 8535539 w 12192000"/>
            <a:gd name="connsiteY10259" fmla="*/ 3840459 h 6858000"/>
            <a:gd name="connsiteX10260" fmla="*/ 8533504 w 12192000"/>
            <a:gd name="connsiteY10260" fmla="*/ 3840346 h 6858000"/>
            <a:gd name="connsiteX10261" fmla="*/ 8600672 w 12192000"/>
            <a:gd name="connsiteY10261" fmla="*/ 3875385 h 6858000"/>
            <a:gd name="connsiteX10262" fmla="*/ 8585872 w 12192000"/>
            <a:gd name="connsiteY10262" fmla="*/ 3885050 h 6858000"/>
            <a:gd name="connsiteX10263" fmla="*/ 8570432 w 12192000"/>
            <a:gd name="connsiteY10263" fmla="*/ 3875446 h 6858000"/>
            <a:gd name="connsiteX10264" fmla="*/ 8568920 w 12192000"/>
            <a:gd name="connsiteY10264" fmla="*/ 3875498 h 6858000"/>
            <a:gd name="connsiteX10265" fmla="*/ 8553247 w 12192000"/>
            <a:gd name="connsiteY10265" fmla="*/ 3888955 h 6858000"/>
            <a:gd name="connsiteX10266" fmla="*/ 8585872 w 12192000"/>
            <a:gd name="connsiteY10266" fmla="*/ 3935485 h 6858000"/>
            <a:gd name="connsiteX10267" fmla="*/ 8618468 w 12192000"/>
            <a:gd name="connsiteY10267" fmla="*/ 3888194 h 6858000"/>
            <a:gd name="connsiteX10268" fmla="*/ 8618468 w 12192000"/>
            <a:gd name="connsiteY10268" fmla="*/ 3888191 h 6858000"/>
            <a:gd name="connsiteX10269" fmla="*/ 8602708 w 12192000"/>
            <a:gd name="connsiteY10269" fmla="*/ 3875498 h 6858000"/>
            <a:gd name="connsiteX10270" fmla="*/ 8600672 w 12192000"/>
            <a:gd name="connsiteY10270" fmla="*/ 3875385 h 6858000"/>
            <a:gd name="connsiteX10271" fmla="*/ 8663188 w 12192000"/>
            <a:gd name="connsiteY10271" fmla="*/ 3931417 h 6858000"/>
            <a:gd name="connsiteX10272" fmla="*/ 8648388 w 12192000"/>
            <a:gd name="connsiteY10272" fmla="*/ 3941082 h 6858000"/>
            <a:gd name="connsiteX10273" fmla="*/ 8632948 w 12192000"/>
            <a:gd name="connsiteY10273" fmla="*/ 3931478 h 6858000"/>
            <a:gd name="connsiteX10274" fmla="*/ 8631436 w 12192000"/>
            <a:gd name="connsiteY10274" fmla="*/ 3931530 h 6858000"/>
            <a:gd name="connsiteX10275" fmla="*/ 8615763 w 12192000"/>
            <a:gd name="connsiteY10275" fmla="*/ 3944987 h 6858000"/>
            <a:gd name="connsiteX10276" fmla="*/ 8648388 w 12192000"/>
            <a:gd name="connsiteY10276" fmla="*/ 3991517 h 6858000"/>
            <a:gd name="connsiteX10277" fmla="*/ 8680984 w 12192000"/>
            <a:gd name="connsiteY10277" fmla="*/ 3944226 h 6858000"/>
            <a:gd name="connsiteX10278" fmla="*/ 8680984 w 12192000"/>
            <a:gd name="connsiteY10278" fmla="*/ 3944223 h 6858000"/>
            <a:gd name="connsiteX10279" fmla="*/ 8665224 w 12192000"/>
            <a:gd name="connsiteY10279" fmla="*/ 3931530 h 6858000"/>
            <a:gd name="connsiteX10280" fmla="*/ 8663188 w 12192000"/>
            <a:gd name="connsiteY10280" fmla="*/ 3931417 h 6858000"/>
            <a:gd name="connsiteX10281" fmla="*/ 4711829 w 12192000"/>
            <a:gd name="connsiteY10281" fmla="*/ 3504095 h 6858000"/>
            <a:gd name="connsiteX10282" fmla="*/ 4697017 w 12192000"/>
            <a:gd name="connsiteY10282" fmla="*/ 3513760 h 6858000"/>
            <a:gd name="connsiteX10283" fmla="*/ 4681576 w 12192000"/>
            <a:gd name="connsiteY10283" fmla="*/ 3504156 h 6858000"/>
            <a:gd name="connsiteX10284" fmla="*/ 4680079 w 12192000"/>
            <a:gd name="connsiteY10284" fmla="*/ 3504208 h 6858000"/>
            <a:gd name="connsiteX10285" fmla="*/ 4664412 w 12192000"/>
            <a:gd name="connsiteY10285" fmla="*/ 3517665 h 6858000"/>
            <a:gd name="connsiteX10286" fmla="*/ 4697017 w 12192000"/>
            <a:gd name="connsiteY10286" fmla="*/ 3564195 h 6858000"/>
            <a:gd name="connsiteX10287" fmla="*/ 4729621 w 12192000"/>
            <a:gd name="connsiteY10287" fmla="*/ 3516904 h 6858000"/>
            <a:gd name="connsiteX10288" fmla="*/ 4729621 w 12192000"/>
            <a:gd name="connsiteY10288" fmla="*/ 3516901 h 6858000"/>
            <a:gd name="connsiteX10289" fmla="*/ 4713870 w 12192000"/>
            <a:gd name="connsiteY10289" fmla="*/ 3504208 h 6858000"/>
            <a:gd name="connsiteX10290" fmla="*/ 4711829 w 12192000"/>
            <a:gd name="connsiteY10290" fmla="*/ 3504095 h 6858000"/>
            <a:gd name="connsiteX10291" fmla="*/ 4774986 w 12192000"/>
            <a:gd name="connsiteY10291" fmla="*/ 3553352 h 6858000"/>
            <a:gd name="connsiteX10292" fmla="*/ 4760173 w 12192000"/>
            <a:gd name="connsiteY10292" fmla="*/ 3563014 h 6858000"/>
            <a:gd name="connsiteX10293" fmla="*/ 4744733 w 12192000"/>
            <a:gd name="connsiteY10293" fmla="*/ 3553413 h 6858000"/>
            <a:gd name="connsiteX10294" fmla="*/ 4743236 w 12192000"/>
            <a:gd name="connsiteY10294" fmla="*/ 3553465 h 6858000"/>
            <a:gd name="connsiteX10295" fmla="*/ 4727569 w 12192000"/>
            <a:gd name="connsiteY10295" fmla="*/ 3566922 h 6858000"/>
            <a:gd name="connsiteX10296" fmla="*/ 4760173 w 12192000"/>
            <a:gd name="connsiteY10296" fmla="*/ 3613452 h 6858000"/>
            <a:gd name="connsiteX10297" fmla="*/ 4792778 w 12192000"/>
            <a:gd name="connsiteY10297" fmla="*/ 3566161 h 6858000"/>
            <a:gd name="connsiteX10298" fmla="*/ 4792778 w 12192000"/>
            <a:gd name="connsiteY10298" fmla="*/ 3566158 h 6858000"/>
            <a:gd name="connsiteX10299" fmla="*/ 4777027 w 12192000"/>
            <a:gd name="connsiteY10299" fmla="*/ 3553465 h 6858000"/>
            <a:gd name="connsiteX10300" fmla="*/ 4774986 w 12192000"/>
            <a:gd name="connsiteY10300" fmla="*/ 3553352 h 6858000"/>
            <a:gd name="connsiteX10301" fmla="*/ 4905689 w 12192000"/>
            <a:gd name="connsiteY10301" fmla="*/ 3588129 h 6858000"/>
            <a:gd name="connsiteX10302" fmla="*/ 4890876 w 12192000"/>
            <a:gd name="connsiteY10302" fmla="*/ 3597794 h 6858000"/>
            <a:gd name="connsiteX10303" fmla="*/ 4875436 w 12192000"/>
            <a:gd name="connsiteY10303" fmla="*/ 3588190 h 6858000"/>
            <a:gd name="connsiteX10304" fmla="*/ 4873939 w 12192000"/>
            <a:gd name="connsiteY10304" fmla="*/ 3588242 h 6858000"/>
            <a:gd name="connsiteX10305" fmla="*/ 4858272 w 12192000"/>
            <a:gd name="connsiteY10305" fmla="*/ 3601699 h 6858000"/>
            <a:gd name="connsiteX10306" fmla="*/ 4890876 w 12192000"/>
            <a:gd name="connsiteY10306" fmla="*/ 3648229 h 6858000"/>
            <a:gd name="connsiteX10307" fmla="*/ 4923481 w 12192000"/>
            <a:gd name="connsiteY10307" fmla="*/ 3600935 h 6858000"/>
            <a:gd name="connsiteX10308" fmla="*/ 4907730 w 12192000"/>
            <a:gd name="connsiteY10308" fmla="*/ 3588242 h 6858000"/>
            <a:gd name="connsiteX10309" fmla="*/ 4905689 w 12192000"/>
            <a:gd name="connsiteY10309" fmla="*/ 3588129 h 6858000"/>
            <a:gd name="connsiteX10310" fmla="*/ 4984023 w 12192000"/>
            <a:gd name="connsiteY10310" fmla="*/ 3593886 h 6858000"/>
            <a:gd name="connsiteX10311" fmla="*/ 4969210 w 12192000"/>
            <a:gd name="connsiteY10311" fmla="*/ 3603548 h 6858000"/>
            <a:gd name="connsiteX10312" fmla="*/ 4953770 w 12192000"/>
            <a:gd name="connsiteY10312" fmla="*/ 3593947 h 6858000"/>
            <a:gd name="connsiteX10313" fmla="*/ 4952273 w 12192000"/>
            <a:gd name="connsiteY10313" fmla="*/ 3593999 h 6858000"/>
            <a:gd name="connsiteX10314" fmla="*/ 4936606 w 12192000"/>
            <a:gd name="connsiteY10314" fmla="*/ 3607456 h 6858000"/>
            <a:gd name="connsiteX10315" fmla="*/ 4969210 w 12192000"/>
            <a:gd name="connsiteY10315" fmla="*/ 3653986 h 6858000"/>
            <a:gd name="connsiteX10316" fmla="*/ 5001815 w 12192000"/>
            <a:gd name="connsiteY10316" fmla="*/ 3606695 h 6858000"/>
            <a:gd name="connsiteX10317" fmla="*/ 5001815 w 12192000"/>
            <a:gd name="connsiteY10317" fmla="*/ 3606692 h 6858000"/>
            <a:gd name="connsiteX10318" fmla="*/ 4986064 w 12192000"/>
            <a:gd name="connsiteY10318" fmla="*/ 3593999 h 6858000"/>
            <a:gd name="connsiteX10319" fmla="*/ 4984023 w 12192000"/>
            <a:gd name="connsiteY10319" fmla="*/ 3593886 h 6858000"/>
            <a:gd name="connsiteX10320" fmla="*/ 4832501 w 12192000"/>
            <a:gd name="connsiteY10320" fmla="*/ 3599382 h 6858000"/>
            <a:gd name="connsiteX10321" fmla="*/ 4817689 w 12192000"/>
            <a:gd name="connsiteY10321" fmla="*/ 3609047 h 6858000"/>
            <a:gd name="connsiteX10322" fmla="*/ 4802248 w 12192000"/>
            <a:gd name="connsiteY10322" fmla="*/ 3599443 h 6858000"/>
            <a:gd name="connsiteX10323" fmla="*/ 4800751 w 12192000"/>
            <a:gd name="connsiteY10323" fmla="*/ 3599495 h 6858000"/>
            <a:gd name="connsiteX10324" fmla="*/ 4785084 w 12192000"/>
            <a:gd name="connsiteY10324" fmla="*/ 3612952 h 6858000"/>
            <a:gd name="connsiteX10325" fmla="*/ 4817689 w 12192000"/>
            <a:gd name="connsiteY10325" fmla="*/ 3659482 h 6858000"/>
            <a:gd name="connsiteX10326" fmla="*/ 4850293 w 12192000"/>
            <a:gd name="connsiteY10326" fmla="*/ 3612191 h 6858000"/>
            <a:gd name="connsiteX10327" fmla="*/ 4850293 w 12192000"/>
            <a:gd name="connsiteY10327" fmla="*/ 3612188 h 6858000"/>
            <a:gd name="connsiteX10328" fmla="*/ 4834542 w 12192000"/>
            <a:gd name="connsiteY10328" fmla="*/ 3599495 h 6858000"/>
            <a:gd name="connsiteX10329" fmla="*/ 4832501 w 12192000"/>
            <a:gd name="connsiteY10329" fmla="*/ 3599382 h 6858000"/>
            <a:gd name="connsiteX10330" fmla="*/ 4948985 w 12192000"/>
            <a:gd name="connsiteY10330" fmla="*/ 3658642 h 6858000"/>
            <a:gd name="connsiteX10331" fmla="*/ 4934173 w 12192000"/>
            <a:gd name="connsiteY10331" fmla="*/ 3668304 h 6858000"/>
            <a:gd name="connsiteX10332" fmla="*/ 4918732 w 12192000"/>
            <a:gd name="connsiteY10332" fmla="*/ 3658703 h 6858000"/>
            <a:gd name="connsiteX10333" fmla="*/ 4917235 w 12192000"/>
            <a:gd name="connsiteY10333" fmla="*/ 3658755 h 6858000"/>
            <a:gd name="connsiteX10334" fmla="*/ 4901568 w 12192000"/>
            <a:gd name="connsiteY10334" fmla="*/ 3672212 h 6858000"/>
            <a:gd name="connsiteX10335" fmla="*/ 4934173 w 12192000"/>
            <a:gd name="connsiteY10335" fmla="*/ 3718742 h 6858000"/>
            <a:gd name="connsiteX10336" fmla="*/ 4966777 w 12192000"/>
            <a:gd name="connsiteY10336" fmla="*/ 3671451 h 6858000"/>
            <a:gd name="connsiteX10337" fmla="*/ 4966777 w 12192000"/>
            <a:gd name="connsiteY10337" fmla="*/ 3671448 h 6858000"/>
            <a:gd name="connsiteX10338" fmla="*/ 4951026 w 12192000"/>
            <a:gd name="connsiteY10338" fmla="*/ 3658755 h 6858000"/>
            <a:gd name="connsiteX10339" fmla="*/ 4948985 w 12192000"/>
            <a:gd name="connsiteY10339" fmla="*/ 3658642 h 6858000"/>
            <a:gd name="connsiteX10340" fmla="*/ 5023219 w 12192000"/>
            <a:gd name="connsiteY10340" fmla="*/ 3661113 h 6858000"/>
            <a:gd name="connsiteX10341" fmla="*/ 5008407 w 12192000"/>
            <a:gd name="connsiteY10341" fmla="*/ 3670778 h 6858000"/>
            <a:gd name="connsiteX10342" fmla="*/ 4992967 w 12192000"/>
            <a:gd name="connsiteY10342" fmla="*/ 3661174 h 6858000"/>
            <a:gd name="connsiteX10343" fmla="*/ 4991470 w 12192000"/>
            <a:gd name="connsiteY10343" fmla="*/ 3661226 h 6858000"/>
            <a:gd name="connsiteX10344" fmla="*/ 4975803 w 12192000"/>
            <a:gd name="connsiteY10344" fmla="*/ 3674683 h 6858000"/>
            <a:gd name="connsiteX10345" fmla="*/ 5008407 w 12192000"/>
            <a:gd name="connsiteY10345" fmla="*/ 3721213 h 6858000"/>
            <a:gd name="connsiteX10346" fmla="*/ 5041012 w 12192000"/>
            <a:gd name="connsiteY10346" fmla="*/ 3673919 h 6858000"/>
            <a:gd name="connsiteX10347" fmla="*/ 5025261 w 12192000"/>
            <a:gd name="connsiteY10347" fmla="*/ 3661226 h 6858000"/>
            <a:gd name="connsiteX10348" fmla="*/ 5023219 w 12192000"/>
            <a:gd name="connsiteY10348" fmla="*/ 3661113 h 6858000"/>
            <a:gd name="connsiteX10349" fmla="*/ 6259648 w 12192000"/>
            <a:gd name="connsiteY10349" fmla="*/ 3664806 h 6858000"/>
            <a:gd name="connsiteX10350" fmla="*/ 6244847 w 12192000"/>
            <a:gd name="connsiteY10350" fmla="*/ 3674471 h 6858000"/>
            <a:gd name="connsiteX10351" fmla="*/ 6229407 w 12192000"/>
            <a:gd name="connsiteY10351" fmla="*/ 3664867 h 6858000"/>
            <a:gd name="connsiteX10352" fmla="*/ 6227895 w 12192000"/>
            <a:gd name="connsiteY10352" fmla="*/ 3664919 h 6858000"/>
            <a:gd name="connsiteX10353" fmla="*/ 6212222 w 12192000"/>
            <a:gd name="connsiteY10353" fmla="*/ 3678376 h 6858000"/>
            <a:gd name="connsiteX10354" fmla="*/ 6244847 w 12192000"/>
            <a:gd name="connsiteY10354" fmla="*/ 3724906 h 6858000"/>
            <a:gd name="connsiteX10355" fmla="*/ 6277443 w 12192000"/>
            <a:gd name="connsiteY10355" fmla="*/ 3677615 h 6858000"/>
            <a:gd name="connsiteX10356" fmla="*/ 6277443 w 12192000"/>
            <a:gd name="connsiteY10356" fmla="*/ 3677612 h 6858000"/>
            <a:gd name="connsiteX10357" fmla="*/ 6261683 w 12192000"/>
            <a:gd name="connsiteY10357" fmla="*/ 3664919 h 6858000"/>
            <a:gd name="connsiteX10358" fmla="*/ 6259648 w 12192000"/>
            <a:gd name="connsiteY10358" fmla="*/ 3664806 h 6858000"/>
            <a:gd name="connsiteX10359" fmla="*/ 6327689 w 12192000"/>
            <a:gd name="connsiteY10359" fmla="*/ 3686992 h 6858000"/>
            <a:gd name="connsiteX10360" fmla="*/ 6312888 w 12192000"/>
            <a:gd name="connsiteY10360" fmla="*/ 3696657 h 6858000"/>
            <a:gd name="connsiteX10361" fmla="*/ 6297448 w 12192000"/>
            <a:gd name="connsiteY10361" fmla="*/ 3687053 h 6858000"/>
            <a:gd name="connsiteX10362" fmla="*/ 6295936 w 12192000"/>
            <a:gd name="connsiteY10362" fmla="*/ 3687105 h 6858000"/>
            <a:gd name="connsiteX10363" fmla="*/ 6280263 w 12192000"/>
            <a:gd name="connsiteY10363" fmla="*/ 3700562 h 6858000"/>
            <a:gd name="connsiteX10364" fmla="*/ 6312888 w 12192000"/>
            <a:gd name="connsiteY10364" fmla="*/ 3747092 h 6858000"/>
            <a:gd name="connsiteX10365" fmla="*/ 6345484 w 12192000"/>
            <a:gd name="connsiteY10365" fmla="*/ 3699801 h 6858000"/>
            <a:gd name="connsiteX10366" fmla="*/ 6345484 w 12192000"/>
            <a:gd name="connsiteY10366" fmla="*/ 3699798 h 6858000"/>
            <a:gd name="connsiteX10367" fmla="*/ 6329724 w 12192000"/>
            <a:gd name="connsiteY10367" fmla="*/ 3687105 h 6858000"/>
            <a:gd name="connsiteX10368" fmla="*/ 6327689 w 12192000"/>
            <a:gd name="connsiteY10368" fmla="*/ 3686992 h 6858000"/>
            <a:gd name="connsiteX10369" fmla="*/ 6405326 w 12192000"/>
            <a:gd name="connsiteY10369" fmla="*/ 3716826 h 6858000"/>
            <a:gd name="connsiteX10370" fmla="*/ 6390525 w 12192000"/>
            <a:gd name="connsiteY10370" fmla="*/ 3726491 h 6858000"/>
            <a:gd name="connsiteX10371" fmla="*/ 6375085 w 12192000"/>
            <a:gd name="connsiteY10371" fmla="*/ 3716887 h 6858000"/>
            <a:gd name="connsiteX10372" fmla="*/ 6373573 w 12192000"/>
            <a:gd name="connsiteY10372" fmla="*/ 3716939 h 6858000"/>
            <a:gd name="connsiteX10373" fmla="*/ 6357900 w 12192000"/>
            <a:gd name="connsiteY10373" fmla="*/ 3730396 h 6858000"/>
            <a:gd name="connsiteX10374" fmla="*/ 6390525 w 12192000"/>
            <a:gd name="connsiteY10374" fmla="*/ 3776926 h 6858000"/>
            <a:gd name="connsiteX10375" fmla="*/ 6423121 w 12192000"/>
            <a:gd name="connsiteY10375" fmla="*/ 3729635 h 6858000"/>
            <a:gd name="connsiteX10376" fmla="*/ 6423121 w 12192000"/>
            <a:gd name="connsiteY10376" fmla="*/ 3729632 h 6858000"/>
            <a:gd name="connsiteX10377" fmla="*/ 6407361 w 12192000"/>
            <a:gd name="connsiteY10377" fmla="*/ 3716939 h 6858000"/>
            <a:gd name="connsiteX10378" fmla="*/ 6405326 w 12192000"/>
            <a:gd name="connsiteY10378" fmla="*/ 3716826 h 6858000"/>
            <a:gd name="connsiteX10379" fmla="*/ 6454467 w 12192000"/>
            <a:gd name="connsiteY10379" fmla="*/ 3767217 h 6858000"/>
            <a:gd name="connsiteX10380" fmla="*/ 6439666 w 12192000"/>
            <a:gd name="connsiteY10380" fmla="*/ 3776882 h 6858000"/>
            <a:gd name="connsiteX10381" fmla="*/ 6424226 w 12192000"/>
            <a:gd name="connsiteY10381" fmla="*/ 3767278 h 6858000"/>
            <a:gd name="connsiteX10382" fmla="*/ 6422714 w 12192000"/>
            <a:gd name="connsiteY10382" fmla="*/ 3767330 h 6858000"/>
            <a:gd name="connsiteX10383" fmla="*/ 6407041 w 12192000"/>
            <a:gd name="connsiteY10383" fmla="*/ 3780787 h 6858000"/>
            <a:gd name="connsiteX10384" fmla="*/ 6439666 w 12192000"/>
            <a:gd name="connsiteY10384" fmla="*/ 3827317 h 6858000"/>
            <a:gd name="connsiteX10385" fmla="*/ 6472262 w 12192000"/>
            <a:gd name="connsiteY10385" fmla="*/ 3780026 h 6858000"/>
            <a:gd name="connsiteX10386" fmla="*/ 6472262 w 12192000"/>
            <a:gd name="connsiteY10386" fmla="*/ 3780023 h 6858000"/>
            <a:gd name="connsiteX10387" fmla="*/ 6456502 w 12192000"/>
            <a:gd name="connsiteY10387" fmla="*/ 3767330 h 6858000"/>
            <a:gd name="connsiteX10388" fmla="*/ 6454467 w 12192000"/>
            <a:gd name="connsiteY10388" fmla="*/ 3767217 h 6858000"/>
            <a:gd name="connsiteX10389" fmla="*/ 6522508 w 12192000"/>
            <a:gd name="connsiteY10389" fmla="*/ 3796527 h 6858000"/>
            <a:gd name="connsiteX10390" fmla="*/ 6507707 w 12192000"/>
            <a:gd name="connsiteY10390" fmla="*/ 3806189 h 6858000"/>
            <a:gd name="connsiteX10391" fmla="*/ 6492267 w 12192000"/>
            <a:gd name="connsiteY10391" fmla="*/ 3796588 h 6858000"/>
            <a:gd name="connsiteX10392" fmla="*/ 6490755 w 12192000"/>
            <a:gd name="connsiteY10392" fmla="*/ 3796640 h 6858000"/>
            <a:gd name="connsiteX10393" fmla="*/ 6475082 w 12192000"/>
            <a:gd name="connsiteY10393" fmla="*/ 3810097 h 6858000"/>
            <a:gd name="connsiteX10394" fmla="*/ 6507707 w 12192000"/>
            <a:gd name="connsiteY10394" fmla="*/ 3856627 h 6858000"/>
            <a:gd name="connsiteX10395" fmla="*/ 6540303 w 12192000"/>
            <a:gd name="connsiteY10395" fmla="*/ 3809336 h 6858000"/>
            <a:gd name="connsiteX10396" fmla="*/ 6540303 w 12192000"/>
            <a:gd name="connsiteY10396" fmla="*/ 3809333 h 6858000"/>
            <a:gd name="connsiteX10397" fmla="*/ 6524543 w 12192000"/>
            <a:gd name="connsiteY10397" fmla="*/ 3796640 h 6858000"/>
            <a:gd name="connsiteX10398" fmla="*/ 6522508 w 12192000"/>
            <a:gd name="connsiteY10398" fmla="*/ 3796527 h 6858000"/>
            <a:gd name="connsiteX10399" fmla="*/ 6853118 w 12192000"/>
            <a:gd name="connsiteY10399" fmla="*/ 3839503 h 6858000"/>
            <a:gd name="connsiteX10400" fmla="*/ 6838317 w 12192000"/>
            <a:gd name="connsiteY10400" fmla="*/ 3849168 h 6858000"/>
            <a:gd name="connsiteX10401" fmla="*/ 6822877 w 12192000"/>
            <a:gd name="connsiteY10401" fmla="*/ 3839564 h 6858000"/>
            <a:gd name="connsiteX10402" fmla="*/ 6821365 w 12192000"/>
            <a:gd name="connsiteY10402" fmla="*/ 3839616 h 6858000"/>
            <a:gd name="connsiteX10403" fmla="*/ 6805692 w 12192000"/>
            <a:gd name="connsiteY10403" fmla="*/ 3853073 h 6858000"/>
            <a:gd name="connsiteX10404" fmla="*/ 6838317 w 12192000"/>
            <a:gd name="connsiteY10404" fmla="*/ 3899603 h 6858000"/>
            <a:gd name="connsiteX10405" fmla="*/ 6870913 w 12192000"/>
            <a:gd name="connsiteY10405" fmla="*/ 3852312 h 6858000"/>
            <a:gd name="connsiteX10406" fmla="*/ 6870913 w 12192000"/>
            <a:gd name="connsiteY10406" fmla="*/ 3852309 h 6858000"/>
            <a:gd name="connsiteX10407" fmla="*/ 6855153 w 12192000"/>
            <a:gd name="connsiteY10407" fmla="*/ 3839616 h 6858000"/>
            <a:gd name="connsiteX10408" fmla="*/ 6853118 w 12192000"/>
            <a:gd name="connsiteY10408" fmla="*/ 3839503 h 6858000"/>
            <a:gd name="connsiteX10409" fmla="*/ 8389279 w 12192000"/>
            <a:gd name="connsiteY10409" fmla="*/ 3840550 h 6858000"/>
            <a:gd name="connsiteX10410" fmla="*/ 8374479 w 12192000"/>
            <a:gd name="connsiteY10410" fmla="*/ 3850212 h 6858000"/>
            <a:gd name="connsiteX10411" fmla="*/ 8359039 w 12192000"/>
            <a:gd name="connsiteY10411" fmla="*/ 3840611 h 6858000"/>
            <a:gd name="connsiteX10412" fmla="*/ 8357527 w 12192000"/>
            <a:gd name="connsiteY10412" fmla="*/ 3840663 h 6858000"/>
            <a:gd name="connsiteX10413" fmla="*/ 8341854 w 12192000"/>
            <a:gd name="connsiteY10413" fmla="*/ 3854120 h 6858000"/>
            <a:gd name="connsiteX10414" fmla="*/ 8374479 w 12192000"/>
            <a:gd name="connsiteY10414" fmla="*/ 3900650 h 6858000"/>
            <a:gd name="connsiteX10415" fmla="*/ 8407075 w 12192000"/>
            <a:gd name="connsiteY10415" fmla="*/ 3853359 h 6858000"/>
            <a:gd name="connsiteX10416" fmla="*/ 8407075 w 12192000"/>
            <a:gd name="connsiteY10416" fmla="*/ 3853356 h 6858000"/>
            <a:gd name="connsiteX10417" fmla="*/ 8391314 w 12192000"/>
            <a:gd name="connsiteY10417" fmla="*/ 3840663 h 6858000"/>
            <a:gd name="connsiteX10418" fmla="*/ 8389279 w 12192000"/>
            <a:gd name="connsiteY10418" fmla="*/ 3840550 h 6858000"/>
            <a:gd name="connsiteX10419" fmla="*/ 8461683 w 12192000"/>
            <a:gd name="connsiteY10419" fmla="*/ 3880764 h 6858000"/>
            <a:gd name="connsiteX10420" fmla="*/ 8446882 w 12192000"/>
            <a:gd name="connsiteY10420" fmla="*/ 3890429 h 6858000"/>
            <a:gd name="connsiteX10421" fmla="*/ 8431442 w 12192000"/>
            <a:gd name="connsiteY10421" fmla="*/ 3880825 h 6858000"/>
            <a:gd name="connsiteX10422" fmla="*/ 8429930 w 12192000"/>
            <a:gd name="connsiteY10422" fmla="*/ 3880877 h 6858000"/>
            <a:gd name="connsiteX10423" fmla="*/ 8414257 w 12192000"/>
            <a:gd name="connsiteY10423" fmla="*/ 3894334 h 6858000"/>
            <a:gd name="connsiteX10424" fmla="*/ 8446882 w 12192000"/>
            <a:gd name="connsiteY10424" fmla="*/ 3940864 h 6858000"/>
            <a:gd name="connsiteX10425" fmla="*/ 8479478 w 12192000"/>
            <a:gd name="connsiteY10425" fmla="*/ 3893573 h 6858000"/>
            <a:gd name="connsiteX10426" fmla="*/ 8479478 w 12192000"/>
            <a:gd name="connsiteY10426" fmla="*/ 3893570 h 6858000"/>
            <a:gd name="connsiteX10427" fmla="*/ 8463718 w 12192000"/>
            <a:gd name="connsiteY10427" fmla="*/ 3880877 h 6858000"/>
            <a:gd name="connsiteX10428" fmla="*/ 8461683 w 12192000"/>
            <a:gd name="connsiteY10428" fmla="*/ 3880764 h 6858000"/>
            <a:gd name="connsiteX10429" fmla="*/ 8526524 w 12192000"/>
            <a:gd name="connsiteY10429" fmla="*/ 3918274 h 6858000"/>
            <a:gd name="connsiteX10430" fmla="*/ 8511724 w 12192000"/>
            <a:gd name="connsiteY10430" fmla="*/ 3927939 h 6858000"/>
            <a:gd name="connsiteX10431" fmla="*/ 8496284 w 12192000"/>
            <a:gd name="connsiteY10431" fmla="*/ 3918335 h 6858000"/>
            <a:gd name="connsiteX10432" fmla="*/ 8494772 w 12192000"/>
            <a:gd name="connsiteY10432" fmla="*/ 3918387 h 6858000"/>
            <a:gd name="connsiteX10433" fmla="*/ 8479099 w 12192000"/>
            <a:gd name="connsiteY10433" fmla="*/ 3931844 h 6858000"/>
            <a:gd name="connsiteX10434" fmla="*/ 8511724 w 12192000"/>
            <a:gd name="connsiteY10434" fmla="*/ 3978374 h 6858000"/>
            <a:gd name="connsiteX10435" fmla="*/ 8544320 w 12192000"/>
            <a:gd name="connsiteY10435" fmla="*/ 3931083 h 6858000"/>
            <a:gd name="connsiteX10436" fmla="*/ 8544320 w 12192000"/>
            <a:gd name="connsiteY10436" fmla="*/ 3931080 h 6858000"/>
            <a:gd name="connsiteX10437" fmla="*/ 8528560 w 12192000"/>
            <a:gd name="connsiteY10437" fmla="*/ 3918387 h 6858000"/>
            <a:gd name="connsiteX10438" fmla="*/ 8526524 w 12192000"/>
            <a:gd name="connsiteY10438" fmla="*/ 3918274 h 6858000"/>
            <a:gd name="connsiteX10439" fmla="*/ 8589913 w 12192000"/>
            <a:gd name="connsiteY10439" fmla="*/ 3943106 h 6858000"/>
            <a:gd name="connsiteX10440" fmla="*/ 8575113 w 12192000"/>
            <a:gd name="connsiteY10440" fmla="*/ 3952771 h 6858000"/>
            <a:gd name="connsiteX10441" fmla="*/ 8559673 w 12192000"/>
            <a:gd name="connsiteY10441" fmla="*/ 3943167 h 6858000"/>
            <a:gd name="connsiteX10442" fmla="*/ 8558161 w 12192000"/>
            <a:gd name="connsiteY10442" fmla="*/ 3943216 h 6858000"/>
            <a:gd name="connsiteX10443" fmla="*/ 8542488 w 12192000"/>
            <a:gd name="connsiteY10443" fmla="*/ 3956676 h 6858000"/>
            <a:gd name="connsiteX10444" fmla="*/ 8575113 w 12192000"/>
            <a:gd name="connsiteY10444" fmla="*/ 4003206 h 6858000"/>
            <a:gd name="connsiteX10445" fmla="*/ 8607709 w 12192000"/>
            <a:gd name="connsiteY10445" fmla="*/ 3955915 h 6858000"/>
            <a:gd name="connsiteX10446" fmla="*/ 8607709 w 12192000"/>
            <a:gd name="connsiteY10446" fmla="*/ 3955912 h 6858000"/>
            <a:gd name="connsiteX10447" fmla="*/ 8591948 w 12192000"/>
            <a:gd name="connsiteY10447" fmla="*/ 3943216 h 6858000"/>
            <a:gd name="connsiteX10448" fmla="*/ 8589913 w 12192000"/>
            <a:gd name="connsiteY10448" fmla="*/ 3943106 h 6858000"/>
            <a:gd name="connsiteX10449" fmla="*/ 8697500 w 12192000"/>
            <a:gd name="connsiteY10449" fmla="*/ 4000331 h 6858000"/>
            <a:gd name="connsiteX10450" fmla="*/ 8682700 w 12192000"/>
            <a:gd name="connsiteY10450" fmla="*/ 4009996 h 6858000"/>
            <a:gd name="connsiteX10451" fmla="*/ 8667260 w 12192000"/>
            <a:gd name="connsiteY10451" fmla="*/ 4000392 h 6858000"/>
            <a:gd name="connsiteX10452" fmla="*/ 8665748 w 12192000"/>
            <a:gd name="connsiteY10452" fmla="*/ 4000444 h 6858000"/>
            <a:gd name="connsiteX10453" fmla="*/ 8650075 w 12192000"/>
            <a:gd name="connsiteY10453" fmla="*/ 4013901 h 6858000"/>
            <a:gd name="connsiteX10454" fmla="*/ 8682700 w 12192000"/>
            <a:gd name="connsiteY10454" fmla="*/ 4060431 h 6858000"/>
            <a:gd name="connsiteX10455" fmla="*/ 8715296 w 12192000"/>
            <a:gd name="connsiteY10455" fmla="*/ 4013140 h 6858000"/>
            <a:gd name="connsiteX10456" fmla="*/ 8715296 w 12192000"/>
            <a:gd name="connsiteY10456" fmla="*/ 4013137 h 6858000"/>
            <a:gd name="connsiteX10457" fmla="*/ 8699535 w 12192000"/>
            <a:gd name="connsiteY10457" fmla="*/ 4000444 h 6858000"/>
            <a:gd name="connsiteX10458" fmla="*/ 8697500 w 12192000"/>
            <a:gd name="connsiteY10458" fmla="*/ 4000331 h 6858000"/>
            <a:gd name="connsiteX10459" fmla="*/ 8761762 w 12192000"/>
            <a:gd name="connsiteY10459" fmla="*/ 4042871 h 6858000"/>
            <a:gd name="connsiteX10460" fmla="*/ 8746961 w 12192000"/>
            <a:gd name="connsiteY10460" fmla="*/ 4052536 h 6858000"/>
            <a:gd name="connsiteX10461" fmla="*/ 8731521 w 12192000"/>
            <a:gd name="connsiteY10461" fmla="*/ 4042932 h 6858000"/>
            <a:gd name="connsiteX10462" fmla="*/ 8730009 w 12192000"/>
            <a:gd name="connsiteY10462" fmla="*/ 4042984 h 6858000"/>
            <a:gd name="connsiteX10463" fmla="*/ 8714336 w 12192000"/>
            <a:gd name="connsiteY10463" fmla="*/ 4056441 h 6858000"/>
            <a:gd name="connsiteX10464" fmla="*/ 8746961 w 12192000"/>
            <a:gd name="connsiteY10464" fmla="*/ 4102971 h 6858000"/>
            <a:gd name="connsiteX10465" fmla="*/ 8779557 w 12192000"/>
            <a:gd name="connsiteY10465" fmla="*/ 4055680 h 6858000"/>
            <a:gd name="connsiteX10466" fmla="*/ 8779557 w 12192000"/>
            <a:gd name="connsiteY10466" fmla="*/ 4055677 h 6858000"/>
            <a:gd name="connsiteX10467" fmla="*/ 8763797 w 12192000"/>
            <a:gd name="connsiteY10467" fmla="*/ 4042984 h 6858000"/>
            <a:gd name="connsiteX10468" fmla="*/ 8761762 w 12192000"/>
            <a:gd name="connsiteY10468" fmla="*/ 4042871 h 6858000"/>
            <a:gd name="connsiteX10469" fmla="*/ 8847830 w 12192000"/>
            <a:gd name="connsiteY10469" fmla="*/ 4073751 h 6858000"/>
            <a:gd name="connsiteX10470" fmla="*/ 8833030 w 12192000"/>
            <a:gd name="connsiteY10470" fmla="*/ 4083416 h 6858000"/>
            <a:gd name="connsiteX10471" fmla="*/ 8817590 w 12192000"/>
            <a:gd name="connsiteY10471" fmla="*/ 4073812 h 6858000"/>
            <a:gd name="connsiteX10472" fmla="*/ 8816078 w 12192000"/>
            <a:gd name="connsiteY10472" fmla="*/ 4073861 h 6858000"/>
            <a:gd name="connsiteX10473" fmla="*/ 8800405 w 12192000"/>
            <a:gd name="connsiteY10473" fmla="*/ 4087321 h 6858000"/>
            <a:gd name="connsiteX10474" fmla="*/ 8833030 w 12192000"/>
            <a:gd name="connsiteY10474" fmla="*/ 4133851 h 6858000"/>
            <a:gd name="connsiteX10475" fmla="*/ 8865626 w 12192000"/>
            <a:gd name="connsiteY10475" fmla="*/ 4086560 h 6858000"/>
            <a:gd name="connsiteX10476" fmla="*/ 8865626 w 12192000"/>
            <a:gd name="connsiteY10476" fmla="*/ 4086557 h 6858000"/>
            <a:gd name="connsiteX10477" fmla="*/ 8849866 w 12192000"/>
            <a:gd name="connsiteY10477" fmla="*/ 4073861 h 6858000"/>
            <a:gd name="connsiteX10478" fmla="*/ 8847830 w 12192000"/>
            <a:gd name="connsiteY10478" fmla="*/ 4073751 h 6858000"/>
            <a:gd name="connsiteX10479" fmla="*/ 8934772 w 12192000"/>
            <a:gd name="connsiteY10479" fmla="*/ 4121816 h 6858000"/>
            <a:gd name="connsiteX10480" fmla="*/ 8919971 w 12192000"/>
            <a:gd name="connsiteY10480" fmla="*/ 4131481 h 6858000"/>
            <a:gd name="connsiteX10481" fmla="*/ 8904531 w 12192000"/>
            <a:gd name="connsiteY10481" fmla="*/ 4121877 h 6858000"/>
            <a:gd name="connsiteX10482" fmla="*/ 8903019 w 12192000"/>
            <a:gd name="connsiteY10482" fmla="*/ 4121929 h 6858000"/>
            <a:gd name="connsiteX10483" fmla="*/ 8887346 w 12192000"/>
            <a:gd name="connsiteY10483" fmla="*/ 4135386 h 6858000"/>
            <a:gd name="connsiteX10484" fmla="*/ 8888228 w 12192000"/>
            <a:gd name="connsiteY10484" fmla="*/ 4147006 h 6858000"/>
            <a:gd name="connsiteX10485" fmla="*/ 8888666 w 12192000"/>
            <a:gd name="connsiteY10485" fmla="*/ 4147751 h 6858000"/>
            <a:gd name="connsiteX10486" fmla="*/ 8880397 w 12192000"/>
            <a:gd name="connsiteY10486" fmla="*/ 4141091 h 6858000"/>
            <a:gd name="connsiteX10487" fmla="*/ 8878361 w 12192000"/>
            <a:gd name="connsiteY10487" fmla="*/ 4140978 h 6858000"/>
            <a:gd name="connsiteX10488" fmla="*/ 8863561 w 12192000"/>
            <a:gd name="connsiteY10488" fmla="*/ 4150643 h 6858000"/>
            <a:gd name="connsiteX10489" fmla="*/ 8848121 w 12192000"/>
            <a:gd name="connsiteY10489" fmla="*/ 4141039 h 6858000"/>
            <a:gd name="connsiteX10490" fmla="*/ 8846609 w 12192000"/>
            <a:gd name="connsiteY10490" fmla="*/ 4141088 h 6858000"/>
            <a:gd name="connsiteX10491" fmla="*/ 8830936 w 12192000"/>
            <a:gd name="connsiteY10491" fmla="*/ 4154548 h 6858000"/>
            <a:gd name="connsiteX10492" fmla="*/ 8863561 w 12192000"/>
            <a:gd name="connsiteY10492" fmla="*/ 4201078 h 6858000"/>
            <a:gd name="connsiteX10493" fmla="*/ 8888953 w 12192000"/>
            <a:gd name="connsiteY10493" fmla="*/ 4177284 h 6858000"/>
            <a:gd name="connsiteX10494" fmla="*/ 8894808 w 12192000"/>
            <a:gd name="connsiteY10494" fmla="*/ 4158188 h 6858000"/>
            <a:gd name="connsiteX10495" fmla="*/ 8895099 w 12192000"/>
            <a:gd name="connsiteY10495" fmla="*/ 4158683 h 6858000"/>
            <a:gd name="connsiteX10496" fmla="*/ 8919971 w 12192000"/>
            <a:gd name="connsiteY10496" fmla="*/ 4181916 h 6858000"/>
            <a:gd name="connsiteX10497" fmla="*/ 8952567 w 12192000"/>
            <a:gd name="connsiteY10497" fmla="*/ 4134625 h 6858000"/>
            <a:gd name="connsiteX10498" fmla="*/ 8952567 w 12192000"/>
            <a:gd name="connsiteY10498" fmla="*/ 4134622 h 6858000"/>
            <a:gd name="connsiteX10499" fmla="*/ 8936807 w 12192000"/>
            <a:gd name="connsiteY10499" fmla="*/ 4121929 h 6858000"/>
            <a:gd name="connsiteX10500" fmla="*/ 8934772 w 12192000"/>
            <a:gd name="connsiteY10500" fmla="*/ 4121816 h 6858000"/>
            <a:gd name="connsiteX10501" fmla="*/ 9003977 w 12192000"/>
            <a:gd name="connsiteY10501" fmla="*/ 4133999 h 6858000"/>
            <a:gd name="connsiteX10502" fmla="*/ 8989176 w 12192000"/>
            <a:gd name="connsiteY10502" fmla="*/ 4143661 h 6858000"/>
            <a:gd name="connsiteX10503" fmla="*/ 8973736 w 12192000"/>
            <a:gd name="connsiteY10503" fmla="*/ 4134060 h 6858000"/>
            <a:gd name="connsiteX10504" fmla="*/ 8972224 w 12192000"/>
            <a:gd name="connsiteY10504" fmla="*/ 4134112 h 6858000"/>
            <a:gd name="connsiteX10505" fmla="*/ 8956551 w 12192000"/>
            <a:gd name="connsiteY10505" fmla="*/ 4147569 h 6858000"/>
            <a:gd name="connsiteX10506" fmla="*/ 8989176 w 12192000"/>
            <a:gd name="connsiteY10506" fmla="*/ 4194099 h 6858000"/>
            <a:gd name="connsiteX10507" fmla="*/ 9021772 w 12192000"/>
            <a:gd name="connsiteY10507" fmla="*/ 4146808 h 6858000"/>
            <a:gd name="connsiteX10508" fmla="*/ 9021772 w 12192000"/>
            <a:gd name="connsiteY10508" fmla="*/ 4146805 h 6858000"/>
            <a:gd name="connsiteX10509" fmla="*/ 9006012 w 12192000"/>
            <a:gd name="connsiteY10509" fmla="*/ 4134112 h 6858000"/>
            <a:gd name="connsiteX10510" fmla="*/ 9003977 w 12192000"/>
            <a:gd name="connsiteY10510" fmla="*/ 4133999 h 6858000"/>
            <a:gd name="connsiteX10511" fmla="*/ 8622480 w 12192000"/>
            <a:gd name="connsiteY10511" fmla="*/ 4001523 h 6858000"/>
            <a:gd name="connsiteX10512" fmla="*/ 8607680 w 12192000"/>
            <a:gd name="connsiteY10512" fmla="*/ 4011188 h 6858000"/>
            <a:gd name="connsiteX10513" fmla="*/ 8592240 w 12192000"/>
            <a:gd name="connsiteY10513" fmla="*/ 4001584 h 6858000"/>
            <a:gd name="connsiteX10514" fmla="*/ 8590728 w 12192000"/>
            <a:gd name="connsiteY10514" fmla="*/ 4001636 h 6858000"/>
            <a:gd name="connsiteX10515" fmla="*/ 8575055 w 12192000"/>
            <a:gd name="connsiteY10515" fmla="*/ 4015093 h 6858000"/>
            <a:gd name="connsiteX10516" fmla="*/ 8607680 w 12192000"/>
            <a:gd name="connsiteY10516" fmla="*/ 4061623 h 6858000"/>
            <a:gd name="connsiteX10517" fmla="*/ 8640276 w 12192000"/>
            <a:gd name="connsiteY10517" fmla="*/ 4014332 h 6858000"/>
            <a:gd name="connsiteX10518" fmla="*/ 8640276 w 12192000"/>
            <a:gd name="connsiteY10518" fmla="*/ 4014329 h 6858000"/>
            <a:gd name="connsiteX10519" fmla="*/ 8624516 w 12192000"/>
            <a:gd name="connsiteY10519" fmla="*/ 4001636 h 6858000"/>
            <a:gd name="connsiteX10520" fmla="*/ 8622480 w 12192000"/>
            <a:gd name="connsiteY10520" fmla="*/ 4001523 h 6858000"/>
            <a:gd name="connsiteX10521" fmla="*/ 8326472 w 12192000"/>
            <a:gd name="connsiteY10521" fmla="*/ 3877798 h 6858000"/>
            <a:gd name="connsiteX10522" fmla="*/ 8311671 w 12192000"/>
            <a:gd name="connsiteY10522" fmla="*/ 3887460 h 6858000"/>
            <a:gd name="connsiteX10523" fmla="*/ 8296231 w 12192000"/>
            <a:gd name="connsiteY10523" fmla="*/ 3877859 h 6858000"/>
            <a:gd name="connsiteX10524" fmla="*/ 8294719 w 12192000"/>
            <a:gd name="connsiteY10524" fmla="*/ 3877911 h 6858000"/>
            <a:gd name="connsiteX10525" fmla="*/ 8279046 w 12192000"/>
            <a:gd name="connsiteY10525" fmla="*/ 3891368 h 6858000"/>
            <a:gd name="connsiteX10526" fmla="*/ 8311671 w 12192000"/>
            <a:gd name="connsiteY10526" fmla="*/ 3937898 h 6858000"/>
            <a:gd name="connsiteX10527" fmla="*/ 8344267 w 12192000"/>
            <a:gd name="connsiteY10527" fmla="*/ 3890607 h 6858000"/>
            <a:gd name="connsiteX10528" fmla="*/ 8344267 w 12192000"/>
            <a:gd name="connsiteY10528" fmla="*/ 3890604 h 6858000"/>
            <a:gd name="connsiteX10529" fmla="*/ 8328507 w 12192000"/>
            <a:gd name="connsiteY10529" fmla="*/ 3877911 h 6858000"/>
            <a:gd name="connsiteX10530" fmla="*/ 8326472 w 12192000"/>
            <a:gd name="connsiteY10530" fmla="*/ 3877798 h 6858000"/>
            <a:gd name="connsiteX10531" fmla="*/ 8397130 w 12192000"/>
            <a:gd name="connsiteY10531" fmla="*/ 3917402 h 6858000"/>
            <a:gd name="connsiteX10532" fmla="*/ 8382330 w 12192000"/>
            <a:gd name="connsiteY10532" fmla="*/ 3927067 h 6858000"/>
            <a:gd name="connsiteX10533" fmla="*/ 8366890 w 12192000"/>
            <a:gd name="connsiteY10533" fmla="*/ 3917463 h 6858000"/>
            <a:gd name="connsiteX10534" fmla="*/ 8365378 w 12192000"/>
            <a:gd name="connsiteY10534" fmla="*/ 3917515 h 6858000"/>
            <a:gd name="connsiteX10535" fmla="*/ 8349705 w 12192000"/>
            <a:gd name="connsiteY10535" fmla="*/ 3930972 h 6858000"/>
            <a:gd name="connsiteX10536" fmla="*/ 8382330 w 12192000"/>
            <a:gd name="connsiteY10536" fmla="*/ 3977502 h 6858000"/>
            <a:gd name="connsiteX10537" fmla="*/ 8414926 w 12192000"/>
            <a:gd name="connsiteY10537" fmla="*/ 3930211 h 6858000"/>
            <a:gd name="connsiteX10538" fmla="*/ 8414926 w 12192000"/>
            <a:gd name="connsiteY10538" fmla="*/ 3930208 h 6858000"/>
            <a:gd name="connsiteX10539" fmla="*/ 8399166 w 12192000"/>
            <a:gd name="connsiteY10539" fmla="*/ 3917515 h 6858000"/>
            <a:gd name="connsiteX10540" fmla="*/ 8397130 w 12192000"/>
            <a:gd name="connsiteY10540" fmla="*/ 3917402 h 6858000"/>
            <a:gd name="connsiteX10541" fmla="*/ 8468079 w 12192000"/>
            <a:gd name="connsiteY10541" fmla="*/ 3962733 h 6858000"/>
            <a:gd name="connsiteX10542" fmla="*/ 8453278 w 12192000"/>
            <a:gd name="connsiteY10542" fmla="*/ 3972398 h 6858000"/>
            <a:gd name="connsiteX10543" fmla="*/ 8437838 w 12192000"/>
            <a:gd name="connsiteY10543" fmla="*/ 3962794 h 6858000"/>
            <a:gd name="connsiteX10544" fmla="*/ 8436326 w 12192000"/>
            <a:gd name="connsiteY10544" fmla="*/ 3962846 h 6858000"/>
            <a:gd name="connsiteX10545" fmla="*/ 8420653 w 12192000"/>
            <a:gd name="connsiteY10545" fmla="*/ 3976303 h 6858000"/>
            <a:gd name="connsiteX10546" fmla="*/ 8453278 w 12192000"/>
            <a:gd name="connsiteY10546" fmla="*/ 4022833 h 6858000"/>
            <a:gd name="connsiteX10547" fmla="*/ 8485874 w 12192000"/>
            <a:gd name="connsiteY10547" fmla="*/ 3975542 h 6858000"/>
            <a:gd name="connsiteX10548" fmla="*/ 8485874 w 12192000"/>
            <a:gd name="connsiteY10548" fmla="*/ 3975539 h 6858000"/>
            <a:gd name="connsiteX10549" fmla="*/ 8470114 w 12192000"/>
            <a:gd name="connsiteY10549" fmla="*/ 3962846 h 6858000"/>
            <a:gd name="connsiteX10550" fmla="*/ 8468079 w 12192000"/>
            <a:gd name="connsiteY10550" fmla="*/ 3962733 h 6858000"/>
            <a:gd name="connsiteX10551" fmla="*/ 8549496 w 12192000"/>
            <a:gd name="connsiteY10551" fmla="*/ 4004314 h 6858000"/>
            <a:gd name="connsiteX10552" fmla="*/ 8534695 w 12192000"/>
            <a:gd name="connsiteY10552" fmla="*/ 4013979 h 6858000"/>
            <a:gd name="connsiteX10553" fmla="*/ 8519255 w 12192000"/>
            <a:gd name="connsiteY10553" fmla="*/ 4004375 h 6858000"/>
            <a:gd name="connsiteX10554" fmla="*/ 8517743 w 12192000"/>
            <a:gd name="connsiteY10554" fmla="*/ 4004427 h 6858000"/>
            <a:gd name="connsiteX10555" fmla="*/ 8502070 w 12192000"/>
            <a:gd name="connsiteY10555" fmla="*/ 4017884 h 6858000"/>
            <a:gd name="connsiteX10556" fmla="*/ 8534695 w 12192000"/>
            <a:gd name="connsiteY10556" fmla="*/ 4064414 h 6858000"/>
            <a:gd name="connsiteX10557" fmla="*/ 8567291 w 12192000"/>
            <a:gd name="connsiteY10557" fmla="*/ 4017123 h 6858000"/>
            <a:gd name="connsiteX10558" fmla="*/ 8567291 w 12192000"/>
            <a:gd name="connsiteY10558" fmla="*/ 4017120 h 6858000"/>
            <a:gd name="connsiteX10559" fmla="*/ 8551531 w 12192000"/>
            <a:gd name="connsiteY10559" fmla="*/ 4004427 h 6858000"/>
            <a:gd name="connsiteX10560" fmla="*/ 8549496 w 12192000"/>
            <a:gd name="connsiteY10560" fmla="*/ 4004314 h 6858000"/>
            <a:gd name="connsiteX10561" fmla="*/ 6591711 w 12192000"/>
            <a:gd name="connsiteY10561" fmla="*/ 3852995 h 6858000"/>
            <a:gd name="connsiteX10562" fmla="*/ 6576911 w 12192000"/>
            <a:gd name="connsiteY10562" fmla="*/ 3862660 h 6858000"/>
            <a:gd name="connsiteX10563" fmla="*/ 6561471 w 12192000"/>
            <a:gd name="connsiteY10563" fmla="*/ 3853056 h 6858000"/>
            <a:gd name="connsiteX10564" fmla="*/ 6559959 w 12192000"/>
            <a:gd name="connsiteY10564" fmla="*/ 3853108 h 6858000"/>
            <a:gd name="connsiteX10565" fmla="*/ 6544286 w 12192000"/>
            <a:gd name="connsiteY10565" fmla="*/ 3866565 h 6858000"/>
            <a:gd name="connsiteX10566" fmla="*/ 6576911 w 12192000"/>
            <a:gd name="connsiteY10566" fmla="*/ 3913095 h 6858000"/>
            <a:gd name="connsiteX10567" fmla="*/ 6609507 w 12192000"/>
            <a:gd name="connsiteY10567" fmla="*/ 3865804 h 6858000"/>
            <a:gd name="connsiteX10568" fmla="*/ 6609507 w 12192000"/>
            <a:gd name="connsiteY10568" fmla="*/ 3865801 h 6858000"/>
            <a:gd name="connsiteX10569" fmla="*/ 6593747 w 12192000"/>
            <a:gd name="connsiteY10569" fmla="*/ 3853108 h 6858000"/>
            <a:gd name="connsiteX10570" fmla="*/ 6591711 w 12192000"/>
            <a:gd name="connsiteY10570" fmla="*/ 3852995 h 6858000"/>
            <a:gd name="connsiteX10571" fmla="*/ 6192770 w 12192000"/>
            <a:gd name="connsiteY10571" fmla="*/ 3673355 h 6858000"/>
            <a:gd name="connsiteX10572" fmla="*/ 6177969 w 12192000"/>
            <a:gd name="connsiteY10572" fmla="*/ 3683017 h 6858000"/>
            <a:gd name="connsiteX10573" fmla="*/ 6162529 w 12192000"/>
            <a:gd name="connsiteY10573" fmla="*/ 3673416 h 6858000"/>
            <a:gd name="connsiteX10574" fmla="*/ 6161017 w 12192000"/>
            <a:gd name="connsiteY10574" fmla="*/ 3673468 h 6858000"/>
            <a:gd name="connsiteX10575" fmla="*/ 6145344 w 12192000"/>
            <a:gd name="connsiteY10575" fmla="*/ 3686925 h 6858000"/>
            <a:gd name="connsiteX10576" fmla="*/ 6177969 w 12192000"/>
            <a:gd name="connsiteY10576" fmla="*/ 3733455 h 6858000"/>
            <a:gd name="connsiteX10577" fmla="*/ 6210565 w 12192000"/>
            <a:gd name="connsiteY10577" fmla="*/ 3686164 h 6858000"/>
            <a:gd name="connsiteX10578" fmla="*/ 6210565 w 12192000"/>
            <a:gd name="connsiteY10578" fmla="*/ 3686161 h 6858000"/>
            <a:gd name="connsiteX10579" fmla="*/ 6194805 w 12192000"/>
            <a:gd name="connsiteY10579" fmla="*/ 3673468 h 6858000"/>
            <a:gd name="connsiteX10580" fmla="*/ 6192770 w 12192000"/>
            <a:gd name="connsiteY10580" fmla="*/ 3673355 h 6858000"/>
            <a:gd name="connsiteX10581" fmla="*/ 4875972 w 12192000"/>
            <a:gd name="connsiteY10581" fmla="*/ 3659049 h 6858000"/>
            <a:gd name="connsiteX10582" fmla="*/ 4861160 w 12192000"/>
            <a:gd name="connsiteY10582" fmla="*/ 3668714 h 6858000"/>
            <a:gd name="connsiteX10583" fmla="*/ 4845719 w 12192000"/>
            <a:gd name="connsiteY10583" fmla="*/ 3659110 h 6858000"/>
            <a:gd name="connsiteX10584" fmla="*/ 4844222 w 12192000"/>
            <a:gd name="connsiteY10584" fmla="*/ 3659162 h 6858000"/>
            <a:gd name="connsiteX10585" fmla="*/ 4828555 w 12192000"/>
            <a:gd name="connsiteY10585" fmla="*/ 3672619 h 6858000"/>
            <a:gd name="connsiteX10586" fmla="*/ 4861160 w 12192000"/>
            <a:gd name="connsiteY10586" fmla="*/ 3719149 h 6858000"/>
            <a:gd name="connsiteX10587" fmla="*/ 4893764 w 12192000"/>
            <a:gd name="connsiteY10587" fmla="*/ 3671858 h 6858000"/>
            <a:gd name="connsiteX10588" fmla="*/ 4893764 w 12192000"/>
            <a:gd name="connsiteY10588" fmla="*/ 3671855 h 6858000"/>
            <a:gd name="connsiteX10589" fmla="*/ 4878013 w 12192000"/>
            <a:gd name="connsiteY10589" fmla="*/ 3659162 h 6858000"/>
            <a:gd name="connsiteX10590" fmla="*/ 4875972 w 12192000"/>
            <a:gd name="connsiteY10590" fmla="*/ 3659049 h 6858000"/>
            <a:gd name="connsiteX10591" fmla="*/ 4530008 w 12192000"/>
            <a:gd name="connsiteY10591" fmla="*/ 3408605 h 6858000"/>
            <a:gd name="connsiteX10592" fmla="*/ 4515195 w 12192000"/>
            <a:gd name="connsiteY10592" fmla="*/ 3418270 h 6858000"/>
            <a:gd name="connsiteX10593" fmla="*/ 4499755 w 12192000"/>
            <a:gd name="connsiteY10593" fmla="*/ 3408666 h 6858000"/>
            <a:gd name="connsiteX10594" fmla="*/ 4498258 w 12192000"/>
            <a:gd name="connsiteY10594" fmla="*/ 3408718 h 6858000"/>
            <a:gd name="connsiteX10595" fmla="*/ 4482591 w 12192000"/>
            <a:gd name="connsiteY10595" fmla="*/ 3422175 h 6858000"/>
            <a:gd name="connsiteX10596" fmla="*/ 4515195 w 12192000"/>
            <a:gd name="connsiteY10596" fmla="*/ 3468705 h 6858000"/>
            <a:gd name="connsiteX10597" fmla="*/ 4547800 w 12192000"/>
            <a:gd name="connsiteY10597" fmla="*/ 3421411 h 6858000"/>
            <a:gd name="connsiteX10598" fmla="*/ 4532049 w 12192000"/>
            <a:gd name="connsiteY10598" fmla="*/ 3408718 h 6858000"/>
            <a:gd name="connsiteX10599" fmla="*/ 4530008 w 12192000"/>
            <a:gd name="connsiteY10599" fmla="*/ 3408605 h 6858000"/>
            <a:gd name="connsiteX10600" fmla="*/ 4233564 w 12192000"/>
            <a:gd name="connsiteY10600" fmla="*/ 3397003 h 6858000"/>
            <a:gd name="connsiteX10601" fmla="*/ 4218751 w 12192000"/>
            <a:gd name="connsiteY10601" fmla="*/ 3406668 h 6858000"/>
            <a:gd name="connsiteX10602" fmla="*/ 4203311 w 12192000"/>
            <a:gd name="connsiteY10602" fmla="*/ 3397064 h 6858000"/>
            <a:gd name="connsiteX10603" fmla="*/ 4201814 w 12192000"/>
            <a:gd name="connsiteY10603" fmla="*/ 3397116 h 6858000"/>
            <a:gd name="connsiteX10604" fmla="*/ 4186147 w 12192000"/>
            <a:gd name="connsiteY10604" fmla="*/ 3410574 h 6858000"/>
            <a:gd name="connsiteX10605" fmla="*/ 4218751 w 12192000"/>
            <a:gd name="connsiteY10605" fmla="*/ 3457103 h 6858000"/>
            <a:gd name="connsiteX10606" fmla="*/ 4251356 w 12192000"/>
            <a:gd name="connsiteY10606" fmla="*/ 3409812 h 6858000"/>
            <a:gd name="connsiteX10607" fmla="*/ 4251356 w 12192000"/>
            <a:gd name="connsiteY10607" fmla="*/ 3409809 h 6858000"/>
            <a:gd name="connsiteX10608" fmla="*/ 4235605 w 12192000"/>
            <a:gd name="connsiteY10608" fmla="*/ 3397116 h 6858000"/>
            <a:gd name="connsiteX10609" fmla="*/ 4233564 w 12192000"/>
            <a:gd name="connsiteY10609" fmla="*/ 3397003 h 6858000"/>
            <a:gd name="connsiteX10610" fmla="*/ 4313701 w 12192000"/>
            <a:gd name="connsiteY10610" fmla="*/ 3402120 h 6858000"/>
            <a:gd name="connsiteX10611" fmla="*/ 4298888 w 12192000"/>
            <a:gd name="connsiteY10611" fmla="*/ 3411785 h 6858000"/>
            <a:gd name="connsiteX10612" fmla="*/ 4283448 w 12192000"/>
            <a:gd name="connsiteY10612" fmla="*/ 3402181 h 6858000"/>
            <a:gd name="connsiteX10613" fmla="*/ 4281951 w 12192000"/>
            <a:gd name="connsiteY10613" fmla="*/ 3402233 h 6858000"/>
            <a:gd name="connsiteX10614" fmla="*/ 4266284 w 12192000"/>
            <a:gd name="connsiteY10614" fmla="*/ 3415690 h 6858000"/>
            <a:gd name="connsiteX10615" fmla="*/ 4298888 w 12192000"/>
            <a:gd name="connsiteY10615" fmla="*/ 3462220 h 6858000"/>
            <a:gd name="connsiteX10616" fmla="*/ 4331493 w 12192000"/>
            <a:gd name="connsiteY10616" fmla="*/ 3414929 h 6858000"/>
            <a:gd name="connsiteX10617" fmla="*/ 4331493 w 12192000"/>
            <a:gd name="connsiteY10617" fmla="*/ 3414926 h 6858000"/>
            <a:gd name="connsiteX10618" fmla="*/ 4315742 w 12192000"/>
            <a:gd name="connsiteY10618" fmla="*/ 3402233 h 6858000"/>
            <a:gd name="connsiteX10619" fmla="*/ 4313701 w 12192000"/>
            <a:gd name="connsiteY10619" fmla="*/ 3402120 h 6858000"/>
            <a:gd name="connsiteX10620" fmla="*/ 4389535 w 12192000"/>
            <a:gd name="connsiteY10620" fmla="*/ 3454721 h 6858000"/>
            <a:gd name="connsiteX10621" fmla="*/ 4374722 w 12192000"/>
            <a:gd name="connsiteY10621" fmla="*/ 3464386 h 6858000"/>
            <a:gd name="connsiteX10622" fmla="*/ 4359282 w 12192000"/>
            <a:gd name="connsiteY10622" fmla="*/ 3454782 h 6858000"/>
            <a:gd name="connsiteX10623" fmla="*/ 4357785 w 12192000"/>
            <a:gd name="connsiteY10623" fmla="*/ 3454834 h 6858000"/>
            <a:gd name="connsiteX10624" fmla="*/ 4342118 w 12192000"/>
            <a:gd name="connsiteY10624" fmla="*/ 3468291 h 6858000"/>
            <a:gd name="connsiteX10625" fmla="*/ 4374722 w 12192000"/>
            <a:gd name="connsiteY10625" fmla="*/ 3514821 h 6858000"/>
            <a:gd name="connsiteX10626" fmla="*/ 4407327 w 12192000"/>
            <a:gd name="connsiteY10626" fmla="*/ 3467530 h 6858000"/>
            <a:gd name="connsiteX10627" fmla="*/ 4407327 w 12192000"/>
            <a:gd name="connsiteY10627" fmla="*/ 3467527 h 6858000"/>
            <a:gd name="connsiteX10628" fmla="*/ 4391576 w 12192000"/>
            <a:gd name="connsiteY10628" fmla="*/ 3454834 h 6858000"/>
            <a:gd name="connsiteX10629" fmla="*/ 4389535 w 12192000"/>
            <a:gd name="connsiteY10629" fmla="*/ 3454721 h 6858000"/>
            <a:gd name="connsiteX10630" fmla="*/ 4478279 w 12192000"/>
            <a:gd name="connsiteY10630" fmla="*/ 3471819 h 6858000"/>
            <a:gd name="connsiteX10631" fmla="*/ 4463467 w 12192000"/>
            <a:gd name="connsiteY10631" fmla="*/ 3481484 h 6858000"/>
            <a:gd name="connsiteX10632" fmla="*/ 4448026 w 12192000"/>
            <a:gd name="connsiteY10632" fmla="*/ 3471880 h 6858000"/>
            <a:gd name="connsiteX10633" fmla="*/ 4446529 w 12192000"/>
            <a:gd name="connsiteY10633" fmla="*/ 3471932 h 6858000"/>
            <a:gd name="connsiteX10634" fmla="*/ 4430862 w 12192000"/>
            <a:gd name="connsiteY10634" fmla="*/ 3485389 h 6858000"/>
            <a:gd name="connsiteX10635" fmla="*/ 4463467 w 12192000"/>
            <a:gd name="connsiteY10635" fmla="*/ 3531919 h 6858000"/>
            <a:gd name="connsiteX10636" fmla="*/ 4496071 w 12192000"/>
            <a:gd name="connsiteY10636" fmla="*/ 3484628 h 6858000"/>
            <a:gd name="connsiteX10637" fmla="*/ 4496071 w 12192000"/>
            <a:gd name="connsiteY10637" fmla="*/ 3484625 h 6858000"/>
            <a:gd name="connsiteX10638" fmla="*/ 4480320 w 12192000"/>
            <a:gd name="connsiteY10638" fmla="*/ 3471932 h 6858000"/>
            <a:gd name="connsiteX10639" fmla="*/ 4478279 w 12192000"/>
            <a:gd name="connsiteY10639" fmla="*/ 3471819 h 6858000"/>
            <a:gd name="connsiteX10640" fmla="*/ 4567315 w 12192000"/>
            <a:gd name="connsiteY10640" fmla="*/ 3484555 h 6858000"/>
            <a:gd name="connsiteX10641" fmla="*/ 4552503 w 12192000"/>
            <a:gd name="connsiteY10641" fmla="*/ 3494220 h 6858000"/>
            <a:gd name="connsiteX10642" fmla="*/ 4537062 w 12192000"/>
            <a:gd name="connsiteY10642" fmla="*/ 3484616 h 6858000"/>
            <a:gd name="connsiteX10643" fmla="*/ 4535565 w 12192000"/>
            <a:gd name="connsiteY10643" fmla="*/ 3484668 h 6858000"/>
            <a:gd name="connsiteX10644" fmla="*/ 4519898 w 12192000"/>
            <a:gd name="connsiteY10644" fmla="*/ 3498125 h 6858000"/>
            <a:gd name="connsiteX10645" fmla="*/ 4552503 w 12192000"/>
            <a:gd name="connsiteY10645" fmla="*/ 3544655 h 6858000"/>
            <a:gd name="connsiteX10646" fmla="*/ 4585107 w 12192000"/>
            <a:gd name="connsiteY10646" fmla="*/ 3497364 h 6858000"/>
            <a:gd name="connsiteX10647" fmla="*/ 4585107 w 12192000"/>
            <a:gd name="connsiteY10647" fmla="*/ 3497361 h 6858000"/>
            <a:gd name="connsiteX10648" fmla="*/ 4569356 w 12192000"/>
            <a:gd name="connsiteY10648" fmla="*/ 3484668 h 6858000"/>
            <a:gd name="connsiteX10649" fmla="*/ 4567315 w 12192000"/>
            <a:gd name="connsiteY10649" fmla="*/ 3484555 h 6858000"/>
            <a:gd name="connsiteX10650" fmla="*/ 4637362 w 12192000"/>
            <a:gd name="connsiteY10650" fmla="*/ 3532707 h 6858000"/>
            <a:gd name="connsiteX10651" fmla="*/ 4622550 w 12192000"/>
            <a:gd name="connsiteY10651" fmla="*/ 3542372 h 6858000"/>
            <a:gd name="connsiteX10652" fmla="*/ 4607109 w 12192000"/>
            <a:gd name="connsiteY10652" fmla="*/ 3532768 h 6858000"/>
            <a:gd name="connsiteX10653" fmla="*/ 4605612 w 12192000"/>
            <a:gd name="connsiteY10653" fmla="*/ 3532820 h 6858000"/>
            <a:gd name="connsiteX10654" fmla="*/ 4589945 w 12192000"/>
            <a:gd name="connsiteY10654" fmla="*/ 3546277 h 6858000"/>
            <a:gd name="connsiteX10655" fmla="*/ 4622550 w 12192000"/>
            <a:gd name="connsiteY10655" fmla="*/ 3592807 h 6858000"/>
            <a:gd name="connsiteX10656" fmla="*/ 4655154 w 12192000"/>
            <a:gd name="connsiteY10656" fmla="*/ 3545516 h 6858000"/>
            <a:gd name="connsiteX10657" fmla="*/ 4655154 w 12192000"/>
            <a:gd name="connsiteY10657" fmla="*/ 3545513 h 6858000"/>
            <a:gd name="connsiteX10658" fmla="*/ 4639403 w 12192000"/>
            <a:gd name="connsiteY10658" fmla="*/ 3532820 h 6858000"/>
            <a:gd name="connsiteX10659" fmla="*/ 4637362 w 12192000"/>
            <a:gd name="connsiteY10659" fmla="*/ 3532707 h 6858000"/>
            <a:gd name="connsiteX10660" fmla="*/ 4697233 w 12192000"/>
            <a:gd name="connsiteY10660" fmla="*/ 3583186 h 6858000"/>
            <a:gd name="connsiteX10661" fmla="*/ 4682420 w 12192000"/>
            <a:gd name="connsiteY10661" fmla="*/ 3592851 h 6858000"/>
            <a:gd name="connsiteX10662" fmla="*/ 4666980 w 12192000"/>
            <a:gd name="connsiteY10662" fmla="*/ 3583247 h 6858000"/>
            <a:gd name="connsiteX10663" fmla="*/ 4665483 w 12192000"/>
            <a:gd name="connsiteY10663" fmla="*/ 3583299 h 6858000"/>
            <a:gd name="connsiteX10664" fmla="*/ 4649816 w 12192000"/>
            <a:gd name="connsiteY10664" fmla="*/ 3596756 h 6858000"/>
            <a:gd name="connsiteX10665" fmla="*/ 4682420 w 12192000"/>
            <a:gd name="connsiteY10665" fmla="*/ 3643286 h 6858000"/>
            <a:gd name="connsiteX10666" fmla="*/ 4715025 w 12192000"/>
            <a:gd name="connsiteY10666" fmla="*/ 3595995 h 6858000"/>
            <a:gd name="connsiteX10667" fmla="*/ 4715025 w 12192000"/>
            <a:gd name="connsiteY10667" fmla="*/ 3595992 h 6858000"/>
            <a:gd name="connsiteX10668" fmla="*/ 4699274 w 12192000"/>
            <a:gd name="connsiteY10668" fmla="*/ 3583299 h 6858000"/>
            <a:gd name="connsiteX10669" fmla="*/ 4697233 w 12192000"/>
            <a:gd name="connsiteY10669" fmla="*/ 3583186 h 6858000"/>
            <a:gd name="connsiteX10670" fmla="*/ 4763297 w 12192000"/>
            <a:gd name="connsiteY10670" fmla="*/ 3627790 h 6858000"/>
            <a:gd name="connsiteX10671" fmla="*/ 4748485 w 12192000"/>
            <a:gd name="connsiteY10671" fmla="*/ 3637455 h 6858000"/>
            <a:gd name="connsiteX10672" fmla="*/ 4733044 w 12192000"/>
            <a:gd name="connsiteY10672" fmla="*/ 3627851 h 6858000"/>
            <a:gd name="connsiteX10673" fmla="*/ 4731547 w 12192000"/>
            <a:gd name="connsiteY10673" fmla="*/ 3627903 h 6858000"/>
            <a:gd name="connsiteX10674" fmla="*/ 4715880 w 12192000"/>
            <a:gd name="connsiteY10674" fmla="*/ 3641360 h 6858000"/>
            <a:gd name="connsiteX10675" fmla="*/ 4748485 w 12192000"/>
            <a:gd name="connsiteY10675" fmla="*/ 3687890 h 6858000"/>
            <a:gd name="connsiteX10676" fmla="*/ 4781089 w 12192000"/>
            <a:gd name="connsiteY10676" fmla="*/ 3640599 h 6858000"/>
            <a:gd name="connsiteX10677" fmla="*/ 4781089 w 12192000"/>
            <a:gd name="connsiteY10677" fmla="*/ 3640596 h 6858000"/>
            <a:gd name="connsiteX10678" fmla="*/ 4765338 w 12192000"/>
            <a:gd name="connsiteY10678" fmla="*/ 3627903 h 6858000"/>
            <a:gd name="connsiteX10679" fmla="*/ 4763297 w 12192000"/>
            <a:gd name="connsiteY10679" fmla="*/ 3627790 h 6858000"/>
            <a:gd name="connsiteX10680" fmla="*/ 4300238 w 12192000"/>
            <a:gd name="connsiteY10680" fmla="*/ 3465974 h 6858000"/>
            <a:gd name="connsiteX10681" fmla="*/ 4285426 w 12192000"/>
            <a:gd name="connsiteY10681" fmla="*/ 3475639 h 6858000"/>
            <a:gd name="connsiteX10682" fmla="*/ 4269985 w 12192000"/>
            <a:gd name="connsiteY10682" fmla="*/ 3466035 h 6858000"/>
            <a:gd name="connsiteX10683" fmla="*/ 4268488 w 12192000"/>
            <a:gd name="connsiteY10683" fmla="*/ 3466087 h 6858000"/>
            <a:gd name="connsiteX10684" fmla="*/ 4252821 w 12192000"/>
            <a:gd name="connsiteY10684" fmla="*/ 3479544 h 6858000"/>
            <a:gd name="connsiteX10685" fmla="*/ 4285426 w 12192000"/>
            <a:gd name="connsiteY10685" fmla="*/ 3526074 h 6858000"/>
            <a:gd name="connsiteX10686" fmla="*/ 4318030 w 12192000"/>
            <a:gd name="connsiteY10686" fmla="*/ 3478783 h 6858000"/>
            <a:gd name="connsiteX10687" fmla="*/ 4318030 w 12192000"/>
            <a:gd name="connsiteY10687" fmla="*/ 3478780 h 6858000"/>
            <a:gd name="connsiteX10688" fmla="*/ 4302279 w 12192000"/>
            <a:gd name="connsiteY10688" fmla="*/ 3466087 h 6858000"/>
            <a:gd name="connsiteX10689" fmla="*/ 4300238 w 12192000"/>
            <a:gd name="connsiteY10689" fmla="*/ 3465974 h 6858000"/>
            <a:gd name="connsiteX10690" fmla="*/ 4223067 w 12192000"/>
            <a:gd name="connsiteY10690" fmla="*/ 3474378 h 6858000"/>
            <a:gd name="connsiteX10691" fmla="*/ 4208254 w 12192000"/>
            <a:gd name="connsiteY10691" fmla="*/ 3484043 h 6858000"/>
            <a:gd name="connsiteX10692" fmla="*/ 4192814 w 12192000"/>
            <a:gd name="connsiteY10692" fmla="*/ 3474439 h 6858000"/>
            <a:gd name="connsiteX10693" fmla="*/ 4191317 w 12192000"/>
            <a:gd name="connsiteY10693" fmla="*/ 3474491 h 6858000"/>
            <a:gd name="connsiteX10694" fmla="*/ 4175650 w 12192000"/>
            <a:gd name="connsiteY10694" fmla="*/ 3487948 h 6858000"/>
            <a:gd name="connsiteX10695" fmla="*/ 4208254 w 12192000"/>
            <a:gd name="connsiteY10695" fmla="*/ 3534478 h 6858000"/>
            <a:gd name="connsiteX10696" fmla="*/ 4240859 w 12192000"/>
            <a:gd name="connsiteY10696" fmla="*/ 3487187 h 6858000"/>
            <a:gd name="connsiteX10697" fmla="*/ 4240859 w 12192000"/>
            <a:gd name="connsiteY10697" fmla="*/ 3487184 h 6858000"/>
            <a:gd name="connsiteX10698" fmla="*/ 4225108 w 12192000"/>
            <a:gd name="connsiteY10698" fmla="*/ 3474491 h 6858000"/>
            <a:gd name="connsiteX10699" fmla="*/ 4223067 w 12192000"/>
            <a:gd name="connsiteY10699" fmla="*/ 3474378 h 6858000"/>
            <a:gd name="connsiteX10700" fmla="*/ 4346122 w 12192000"/>
            <a:gd name="connsiteY10700" fmla="*/ 3526107 h 6858000"/>
            <a:gd name="connsiteX10701" fmla="*/ 4331309 w 12192000"/>
            <a:gd name="connsiteY10701" fmla="*/ 3535769 h 6858000"/>
            <a:gd name="connsiteX10702" fmla="*/ 4315869 w 12192000"/>
            <a:gd name="connsiteY10702" fmla="*/ 3526168 h 6858000"/>
            <a:gd name="connsiteX10703" fmla="*/ 4314372 w 12192000"/>
            <a:gd name="connsiteY10703" fmla="*/ 3526220 h 6858000"/>
            <a:gd name="connsiteX10704" fmla="*/ 4298705 w 12192000"/>
            <a:gd name="connsiteY10704" fmla="*/ 3539677 h 6858000"/>
            <a:gd name="connsiteX10705" fmla="*/ 4331309 w 12192000"/>
            <a:gd name="connsiteY10705" fmla="*/ 3586207 h 6858000"/>
            <a:gd name="connsiteX10706" fmla="*/ 4363914 w 12192000"/>
            <a:gd name="connsiteY10706" fmla="*/ 3538916 h 6858000"/>
            <a:gd name="connsiteX10707" fmla="*/ 4363914 w 12192000"/>
            <a:gd name="connsiteY10707" fmla="*/ 3538913 h 6858000"/>
            <a:gd name="connsiteX10708" fmla="*/ 4348163 w 12192000"/>
            <a:gd name="connsiteY10708" fmla="*/ 3526220 h 6858000"/>
            <a:gd name="connsiteX10709" fmla="*/ 4346122 w 12192000"/>
            <a:gd name="connsiteY10709" fmla="*/ 3526107 h 6858000"/>
            <a:gd name="connsiteX10710" fmla="*/ 4424398 w 12192000"/>
            <a:gd name="connsiteY10710" fmla="*/ 3532852 h 6858000"/>
            <a:gd name="connsiteX10711" fmla="*/ 4409586 w 12192000"/>
            <a:gd name="connsiteY10711" fmla="*/ 3542514 h 6858000"/>
            <a:gd name="connsiteX10712" fmla="*/ 4394146 w 12192000"/>
            <a:gd name="connsiteY10712" fmla="*/ 3532913 h 6858000"/>
            <a:gd name="connsiteX10713" fmla="*/ 4392649 w 12192000"/>
            <a:gd name="connsiteY10713" fmla="*/ 3532965 h 6858000"/>
            <a:gd name="connsiteX10714" fmla="*/ 4376982 w 12192000"/>
            <a:gd name="connsiteY10714" fmla="*/ 3546422 h 6858000"/>
            <a:gd name="connsiteX10715" fmla="*/ 4409586 w 12192000"/>
            <a:gd name="connsiteY10715" fmla="*/ 3592952 h 6858000"/>
            <a:gd name="connsiteX10716" fmla="*/ 4442191 w 12192000"/>
            <a:gd name="connsiteY10716" fmla="*/ 3545661 h 6858000"/>
            <a:gd name="connsiteX10717" fmla="*/ 4442191 w 12192000"/>
            <a:gd name="connsiteY10717" fmla="*/ 3545658 h 6858000"/>
            <a:gd name="connsiteX10718" fmla="*/ 4426440 w 12192000"/>
            <a:gd name="connsiteY10718" fmla="*/ 3532965 h 6858000"/>
            <a:gd name="connsiteX10719" fmla="*/ 4424398 w 12192000"/>
            <a:gd name="connsiteY10719" fmla="*/ 3532852 h 6858000"/>
            <a:gd name="connsiteX10720" fmla="*/ 4501890 w 12192000"/>
            <a:gd name="connsiteY10720" fmla="*/ 3547856 h 6858000"/>
            <a:gd name="connsiteX10721" fmla="*/ 4487078 w 12192000"/>
            <a:gd name="connsiteY10721" fmla="*/ 3557521 h 6858000"/>
            <a:gd name="connsiteX10722" fmla="*/ 4471637 w 12192000"/>
            <a:gd name="connsiteY10722" fmla="*/ 3547917 h 6858000"/>
            <a:gd name="connsiteX10723" fmla="*/ 4470140 w 12192000"/>
            <a:gd name="connsiteY10723" fmla="*/ 3547969 h 6858000"/>
            <a:gd name="connsiteX10724" fmla="*/ 4454473 w 12192000"/>
            <a:gd name="connsiteY10724" fmla="*/ 3561427 h 6858000"/>
            <a:gd name="connsiteX10725" fmla="*/ 4487078 w 12192000"/>
            <a:gd name="connsiteY10725" fmla="*/ 3607956 h 6858000"/>
            <a:gd name="connsiteX10726" fmla="*/ 4519682 w 12192000"/>
            <a:gd name="connsiteY10726" fmla="*/ 3560665 h 6858000"/>
            <a:gd name="connsiteX10727" fmla="*/ 4519682 w 12192000"/>
            <a:gd name="connsiteY10727" fmla="*/ 3560662 h 6858000"/>
            <a:gd name="connsiteX10728" fmla="*/ 4503931 w 12192000"/>
            <a:gd name="connsiteY10728" fmla="*/ 3547969 h 6858000"/>
            <a:gd name="connsiteX10729" fmla="*/ 4501890 w 12192000"/>
            <a:gd name="connsiteY10729" fmla="*/ 3547856 h 6858000"/>
            <a:gd name="connsiteX10730" fmla="*/ 4573915 w 12192000"/>
            <a:gd name="connsiteY10730" fmla="*/ 3567949 h 6858000"/>
            <a:gd name="connsiteX10731" fmla="*/ 4559103 w 12192000"/>
            <a:gd name="connsiteY10731" fmla="*/ 3577611 h 6858000"/>
            <a:gd name="connsiteX10732" fmla="*/ 4543662 w 12192000"/>
            <a:gd name="connsiteY10732" fmla="*/ 3568010 h 6858000"/>
            <a:gd name="connsiteX10733" fmla="*/ 4542165 w 12192000"/>
            <a:gd name="connsiteY10733" fmla="*/ 3568062 h 6858000"/>
            <a:gd name="connsiteX10734" fmla="*/ 4526498 w 12192000"/>
            <a:gd name="connsiteY10734" fmla="*/ 3581519 h 6858000"/>
            <a:gd name="connsiteX10735" fmla="*/ 4559103 w 12192000"/>
            <a:gd name="connsiteY10735" fmla="*/ 3628049 h 6858000"/>
            <a:gd name="connsiteX10736" fmla="*/ 4591707 w 12192000"/>
            <a:gd name="connsiteY10736" fmla="*/ 3580758 h 6858000"/>
            <a:gd name="connsiteX10737" fmla="*/ 4591707 w 12192000"/>
            <a:gd name="connsiteY10737" fmla="*/ 3580755 h 6858000"/>
            <a:gd name="connsiteX10738" fmla="*/ 4575956 w 12192000"/>
            <a:gd name="connsiteY10738" fmla="*/ 3568062 h 6858000"/>
            <a:gd name="connsiteX10739" fmla="*/ 4573915 w 12192000"/>
            <a:gd name="connsiteY10739" fmla="*/ 3567949 h 6858000"/>
            <a:gd name="connsiteX10740" fmla="*/ 4625759 w 12192000"/>
            <a:gd name="connsiteY10740" fmla="*/ 3625668 h 6858000"/>
            <a:gd name="connsiteX10741" fmla="*/ 4610947 w 12192000"/>
            <a:gd name="connsiteY10741" fmla="*/ 3635330 h 6858000"/>
            <a:gd name="connsiteX10742" fmla="*/ 4595507 w 12192000"/>
            <a:gd name="connsiteY10742" fmla="*/ 3625729 h 6858000"/>
            <a:gd name="connsiteX10743" fmla="*/ 4594010 w 12192000"/>
            <a:gd name="connsiteY10743" fmla="*/ 3625781 h 6858000"/>
            <a:gd name="connsiteX10744" fmla="*/ 4578343 w 12192000"/>
            <a:gd name="connsiteY10744" fmla="*/ 3639238 h 6858000"/>
            <a:gd name="connsiteX10745" fmla="*/ 4610947 w 12192000"/>
            <a:gd name="connsiteY10745" fmla="*/ 3685768 h 6858000"/>
            <a:gd name="connsiteX10746" fmla="*/ 4643552 w 12192000"/>
            <a:gd name="connsiteY10746" fmla="*/ 3638477 h 6858000"/>
            <a:gd name="connsiteX10747" fmla="*/ 4643552 w 12192000"/>
            <a:gd name="connsiteY10747" fmla="*/ 3638474 h 6858000"/>
            <a:gd name="connsiteX10748" fmla="*/ 4627801 w 12192000"/>
            <a:gd name="connsiteY10748" fmla="*/ 3625781 h 6858000"/>
            <a:gd name="connsiteX10749" fmla="*/ 4625759 w 12192000"/>
            <a:gd name="connsiteY10749" fmla="*/ 3625668 h 6858000"/>
            <a:gd name="connsiteX10750" fmla="*/ 4701798 w 12192000"/>
            <a:gd name="connsiteY10750" fmla="*/ 3663323 h 6858000"/>
            <a:gd name="connsiteX10751" fmla="*/ 4686986 w 12192000"/>
            <a:gd name="connsiteY10751" fmla="*/ 3672985 h 6858000"/>
            <a:gd name="connsiteX10752" fmla="*/ 4671545 w 12192000"/>
            <a:gd name="connsiteY10752" fmla="*/ 3663384 h 6858000"/>
            <a:gd name="connsiteX10753" fmla="*/ 4670048 w 12192000"/>
            <a:gd name="connsiteY10753" fmla="*/ 3663436 h 6858000"/>
            <a:gd name="connsiteX10754" fmla="*/ 4654381 w 12192000"/>
            <a:gd name="connsiteY10754" fmla="*/ 3676893 h 6858000"/>
            <a:gd name="connsiteX10755" fmla="*/ 4686986 w 12192000"/>
            <a:gd name="connsiteY10755" fmla="*/ 3723423 h 6858000"/>
            <a:gd name="connsiteX10756" fmla="*/ 4719590 w 12192000"/>
            <a:gd name="connsiteY10756" fmla="*/ 3676132 h 6858000"/>
            <a:gd name="connsiteX10757" fmla="*/ 4719590 w 12192000"/>
            <a:gd name="connsiteY10757" fmla="*/ 3676129 h 6858000"/>
            <a:gd name="connsiteX10758" fmla="*/ 4703839 w 12192000"/>
            <a:gd name="connsiteY10758" fmla="*/ 3663436 h 6858000"/>
            <a:gd name="connsiteX10759" fmla="*/ 4701798 w 12192000"/>
            <a:gd name="connsiteY10759" fmla="*/ 3663323 h 6858000"/>
            <a:gd name="connsiteX10760" fmla="*/ 4798160 w 12192000"/>
            <a:gd name="connsiteY10760" fmla="*/ 3690539 h 6858000"/>
            <a:gd name="connsiteX10761" fmla="*/ 4783348 w 12192000"/>
            <a:gd name="connsiteY10761" fmla="*/ 3700204 h 6858000"/>
            <a:gd name="connsiteX10762" fmla="*/ 4767907 w 12192000"/>
            <a:gd name="connsiteY10762" fmla="*/ 3690600 h 6858000"/>
            <a:gd name="connsiteX10763" fmla="*/ 4766410 w 12192000"/>
            <a:gd name="connsiteY10763" fmla="*/ 3690652 h 6858000"/>
            <a:gd name="connsiteX10764" fmla="*/ 4750743 w 12192000"/>
            <a:gd name="connsiteY10764" fmla="*/ 3704109 h 6858000"/>
            <a:gd name="connsiteX10765" fmla="*/ 4783348 w 12192000"/>
            <a:gd name="connsiteY10765" fmla="*/ 3750639 h 6858000"/>
            <a:gd name="connsiteX10766" fmla="*/ 4815952 w 12192000"/>
            <a:gd name="connsiteY10766" fmla="*/ 3703348 h 6858000"/>
            <a:gd name="connsiteX10767" fmla="*/ 4815952 w 12192000"/>
            <a:gd name="connsiteY10767" fmla="*/ 3703345 h 6858000"/>
            <a:gd name="connsiteX10768" fmla="*/ 4800201 w 12192000"/>
            <a:gd name="connsiteY10768" fmla="*/ 3690652 h 6858000"/>
            <a:gd name="connsiteX10769" fmla="*/ 4798160 w 12192000"/>
            <a:gd name="connsiteY10769" fmla="*/ 3690539 h 6858000"/>
            <a:gd name="connsiteX10770" fmla="*/ 4861782 w 12192000"/>
            <a:gd name="connsiteY10770" fmla="*/ 3723281 h 6858000"/>
            <a:gd name="connsiteX10771" fmla="*/ 4846970 w 12192000"/>
            <a:gd name="connsiteY10771" fmla="*/ 3732943 h 6858000"/>
            <a:gd name="connsiteX10772" fmla="*/ 4831529 w 12192000"/>
            <a:gd name="connsiteY10772" fmla="*/ 3723342 h 6858000"/>
            <a:gd name="connsiteX10773" fmla="*/ 4830032 w 12192000"/>
            <a:gd name="connsiteY10773" fmla="*/ 3723394 h 6858000"/>
            <a:gd name="connsiteX10774" fmla="*/ 4814365 w 12192000"/>
            <a:gd name="connsiteY10774" fmla="*/ 3736851 h 6858000"/>
            <a:gd name="connsiteX10775" fmla="*/ 4846970 w 12192000"/>
            <a:gd name="connsiteY10775" fmla="*/ 3783381 h 6858000"/>
            <a:gd name="connsiteX10776" fmla="*/ 4879574 w 12192000"/>
            <a:gd name="connsiteY10776" fmla="*/ 3736090 h 6858000"/>
            <a:gd name="connsiteX10777" fmla="*/ 4879574 w 12192000"/>
            <a:gd name="connsiteY10777" fmla="*/ 3736087 h 6858000"/>
            <a:gd name="connsiteX10778" fmla="*/ 4863823 w 12192000"/>
            <a:gd name="connsiteY10778" fmla="*/ 3723394 h 6858000"/>
            <a:gd name="connsiteX10779" fmla="*/ 4861782 w 12192000"/>
            <a:gd name="connsiteY10779" fmla="*/ 3723281 h 6858000"/>
            <a:gd name="connsiteX10780" fmla="*/ 5018655 w 12192000"/>
            <a:gd name="connsiteY10780" fmla="*/ 3729910 h 6858000"/>
            <a:gd name="connsiteX10781" fmla="*/ 5003842 w 12192000"/>
            <a:gd name="connsiteY10781" fmla="*/ 3739575 h 6858000"/>
            <a:gd name="connsiteX10782" fmla="*/ 4988402 w 12192000"/>
            <a:gd name="connsiteY10782" fmla="*/ 3729971 h 6858000"/>
            <a:gd name="connsiteX10783" fmla="*/ 4986905 w 12192000"/>
            <a:gd name="connsiteY10783" fmla="*/ 3730023 h 6858000"/>
            <a:gd name="connsiteX10784" fmla="*/ 4971238 w 12192000"/>
            <a:gd name="connsiteY10784" fmla="*/ 3743480 h 6858000"/>
            <a:gd name="connsiteX10785" fmla="*/ 5003842 w 12192000"/>
            <a:gd name="connsiteY10785" fmla="*/ 3790010 h 6858000"/>
            <a:gd name="connsiteX10786" fmla="*/ 5036447 w 12192000"/>
            <a:gd name="connsiteY10786" fmla="*/ 3742719 h 6858000"/>
            <a:gd name="connsiteX10787" fmla="*/ 5036447 w 12192000"/>
            <a:gd name="connsiteY10787" fmla="*/ 3742716 h 6858000"/>
            <a:gd name="connsiteX10788" fmla="*/ 5020696 w 12192000"/>
            <a:gd name="connsiteY10788" fmla="*/ 3730023 h 6858000"/>
            <a:gd name="connsiteX10789" fmla="*/ 5018655 w 12192000"/>
            <a:gd name="connsiteY10789" fmla="*/ 3729910 h 6858000"/>
            <a:gd name="connsiteX10790" fmla="*/ 6177649 w 12192000"/>
            <a:gd name="connsiteY10790" fmla="*/ 3743199 h 6858000"/>
            <a:gd name="connsiteX10791" fmla="*/ 6162849 w 12192000"/>
            <a:gd name="connsiteY10791" fmla="*/ 3752864 h 6858000"/>
            <a:gd name="connsiteX10792" fmla="*/ 6147409 w 12192000"/>
            <a:gd name="connsiteY10792" fmla="*/ 3743260 h 6858000"/>
            <a:gd name="connsiteX10793" fmla="*/ 6145897 w 12192000"/>
            <a:gd name="connsiteY10793" fmla="*/ 3743312 h 6858000"/>
            <a:gd name="connsiteX10794" fmla="*/ 6130224 w 12192000"/>
            <a:gd name="connsiteY10794" fmla="*/ 3756769 h 6858000"/>
            <a:gd name="connsiteX10795" fmla="*/ 6162849 w 12192000"/>
            <a:gd name="connsiteY10795" fmla="*/ 3803299 h 6858000"/>
            <a:gd name="connsiteX10796" fmla="*/ 6195445 w 12192000"/>
            <a:gd name="connsiteY10796" fmla="*/ 3756008 h 6858000"/>
            <a:gd name="connsiteX10797" fmla="*/ 6195445 w 12192000"/>
            <a:gd name="connsiteY10797" fmla="*/ 3756005 h 6858000"/>
            <a:gd name="connsiteX10798" fmla="*/ 6179685 w 12192000"/>
            <a:gd name="connsiteY10798" fmla="*/ 3743312 h 6858000"/>
            <a:gd name="connsiteX10799" fmla="*/ 6177649 w 12192000"/>
            <a:gd name="connsiteY10799" fmla="*/ 3743199 h 6858000"/>
            <a:gd name="connsiteX10800" fmla="*/ 6256449 w 12192000"/>
            <a:gd name="connsiteY10800" fmla="*/ 3744333 h 6858000"/>
            <a:gd name="connsiteX10801" fmla="*/ 6241648 w 12192000"/>
            <a:gd name="connsiteY10801" fmla="*/ 3753995 h 6858000"/>
            <a:gd name="connsiteX10802" fmla="*/ 6226208 w 12192000"/>
            <a:gd name="connsiteY10802" fmla="*/ 3744394 h 6858000"/>
            <a:gd name="connsiteX10803" fmla="*/ 6224696 w 12192000"/>
            <a:gd name="connsiteY10803" fmla="*/ 3744444 h 6858000"/>
            <a:gd name="connsiteX10804" fmla="*/ 6209023 w 12192000"/>
            <a:gd name="connsiteY10804" fmla="*/ 3757903 h 6858000"/>
            <a:gd name="connsiteX10805" fmla="*/ 6241648 w 12192000"/>
            <a:gd name="connsiteY10805" fmla="*/ 3804433 h 6858000"/>
            <a:gd name="connsiteX10806" fmla="*/ 6274244 w 12192000"/>
            <a:gd name="connsiteY10806" fmla="*/ 3757142 h 6858000"/>
            <a:gd name="connsiteX10807" fmla="*/ 6274244 w 12192000"/>
            <a:gd name="connsiteY10807" fmla="*/ 3757139 h 6858000"/>
            <a:gd name="connsiteX10808" fmla="*/ 6258484 w 12192000"/>
            <a:gd name="connsiteY10808" fmla="*/ 3744444 h 6858000"/>
            <a:gd name="connsiteX10809" fmla="*/ 6256449 w 12192000"/>
            <a:gd name="connsiteY10809" fmla="*/ 3744333 h 6858000"/>
            <a:gd name="connsiteX10810" fmla="*/ 6331178 w 12192000"/>
            <a:gd name="connsiteY10810" fmla="*/ 3760209 h 6858000"/>
            <a:gd name="connsiteX10811" fmla="*/ 6316377 w 12192000"/>
            <a:gd name="connsiteY10811" fmla="*/ 3769874 h 6858000"/>
            <a:gd name="connsiteX10812" fmla="*/ 6300937 w 12192000"/>
            <a:gd name="connsiteY10812" fmla="*/ 3760270 h 6858000"/>
            <a:gd name="connsiteX10813" fmla="*/ 6299425 w 12192000"/>
            <a:gd name="connsiteY10813" fmla="*/ 3760322 h 6858000"/>
            <a:gd name="connsiteX10814" fmla="*/ 6283752 w 12192000"/>
            <a:gd name="connsiteY10814" fmla="*/ 3773779 h 6858000"/>
            <a:gd name="connsiteX10815" fmla="*/ 6316377 w 12192000"/>
            <a:gd name="connsiteY10815" fmla="*/ 3820309 h 6858000"/>
            <a:gd name="connsiteX10816" fmla="*/ 6348973 w 12192000"/>
            <a:gd name="connsiteY10816" fmla="*/ 3773018 h 6858000"/>
            <a:gd name="connsiteX10817" fmla="*/ 6348973 w 12192000"/>
            <a:gd name="connsiteY10817" fmla="*/ 3773015 h 6858000"/>
            <a:gd name="connsiteX10818" fmla="*/ 6333213 w 12192000"/>
            <a:gd name="connsiteY10818" fmla="*/ 3760322 h 6858000"/>
            <a:gd name="connsiteX10819" fmla="*/ 6331178 w 12192000"/>
            <a:gd name="connsiteY10819" fmla="*/ 3760209 h 6858000"/>
            <a:gd name="connsiteX10820" fmla="*/ 6384390 w 12192000"/>
            <a:gd name="connsiteY10820" fmla="*/ 3808943 h 6858000"/>
            <a:gd name="connsiteX10821" fmla="*/ 6369589 w 12192000"/>
            <a:gd name="connsiteY10821" fmla="*/ 3818608 h 6858000"/>
            <a:gd name="connsiteX10822" fmla="*/ 6354149 w 12192000"/>
            <a:gd name="connsiteY10822" fmla="*/ 3809004 h 6858000"/>
            <a:gd name="connsiteX10823" fmla="*/ 6352637 w 12192000"/>
            <a:gd name="connsiteY10823" fmla="*/ 3809056 h 6858000"/>
            <a:gd name="connsiteX10824" fmla="*/ 6336964 w 12192000"/>
            <a:gd name="connsiteY10824" fmla="*/ 3822513 h 6858000"/>
            <a:gd name="connsiteX10825" fmla="*/ 6369589 w 12192000"/>
            <a:gd name="connsiteY10825" fmla="*/ 3869043 h 6858000"/>
            <a:gd name="connsiteX10826" fmla="*/ 6402185 w 12192000"/>
            <a:gd name="connsiteY10826" fmla="*/ 3821752 h 6858000"/>
            <a:gd name="connsiteX10827" fmla="*/ 6402185 w 12192000"/>
            <a:gd name="connsiteY10827" fmla="*/ 3821749 h 6858000"/>
            <a:gd name="connsiteX10828" fmla="*/ 6386425 w 12192000"/>
            <a:gd name="connsiteY10828" fmla="*/ 3809056 h 6858000"/>
            <a:gd name="connsiteX10829" fmla="*/ 6384390 w 12192000"/>
            <a:gd name="connsiteY10829" fmla="*/ 3808943 h 6858000"/>
            <a:gd name="connsiteX10830" fmla="*/ 6453013 w 12192000"/>
            <a:gd name="connsiteY10830" fmla="*/ 3843167 h 6858000"/>
            <a:gd name="connsiteX10831" fmla="*/ 6438212 w 12192000"/>
            <a:gd name="connsiteY10831" fmla="*/ 3852832 h 6858000"/>
            <a:gd name="connsiteX10832" fmla="*/ 6422772 w 12192000"/>
            <a:gd name="connsiteY10832" fmla="*/ 3843228 h 6858000"/>
            <a:gd name="connsiteX10833" fmla="*/ 6421260 w 12192000"/>
            <a:gd name="connsiteY10833" fmla="*/ 3843280 h 6858000"/>
            <a:gd name="connsiteX10834" fmla="*/ 6405587 w 12192000"/>
            <a:gd name="connsiteY10834" fmla="*/ 3856738 h 6858000"/>
            <a:gd name="connsiteX10835" fmla="*/ 6438212 w 12192000"/>
            <a:gd name="connsiteY10835" fmla="*/ 3903267 h 6858000"/>
            <a:gd name="connsiteX10836" fmla="*/ 6470808 w 12192000"/>
            <a:gd name="connsiteY10836" fmla="*/ 3855976 h 6858000"/>
            <a:gd name="connsiteX10837" fmla="*/ 6470808 w 12192000"/>
            <a:gd name="connsiteY10837" fmla="*/ 3855973 h 6858000"/>
            <a:gd name="connsiteX10838" fmla="*/ 6455048 w 12192000"/>
            <a:gd name="connsiteY10838" fmla="*/ 3843280 h 6858000"/>
            <a:gd name="connsiteX10839" fmla="*/ 6453013 w 12192000"/>
            <a:gd name="connsiteY10839" fmla="*/ 3843167 h 6858000"/>
            <a:gd name="connsiteX10840" fmla="*/ 6523962 w 12192000"/>
            <a:gd name="connsiteY10840" fmla="*/ 3870616 h 6858000"/>
            <a:gd name="connsiteX10841" fmla="*/ 6509161 w 12192000"/>
            <a:gd name="connsiteY10841" fmla="*/ 3880281 h 6858000"/>
            <a:gd name="connsiteX10842" fmla="*/ 6493721 w 12192000"/>
            <a:gd name="connsiteY10842" fmla="*/ 3870677 h 6858000"/>
            <a:gd name="connsiteX10843" fmla="*/ 6492209 w 12192000"/>
            <a:gd name="connsiteY10843" fmla="*/ 3870729 h 6858000"/>
            <a:gd name="connsiteX10844" fmla="*/ 6476536 w 12192000"/>
            <a:gd name="connsiteY10844" fmla="*/ 3884187 h 6858000"/>
            <a:gd name="connsiteX10845" fmla="*/ 6509161 w 12192000"/>
            <a:gd name="connsiteY10845" fmla="*/ 3930716 h 6858000"/>
            <a:gd name="connsiteX10846" fmla="*/ 6541757 w 12192000"/>
            <a:gd name="connsiteY10846" fmla="*/ 3883425 h 6858000"/>
            <a:gd name="connsiteX10847" fmla="*/ 6541757 w 12192000"/>
            <a:gd name="connsiteY10847" fmla="*/ 3883422 h 6858000"/>
            <a:gd name="connsiteX10848" fmla="*/ 6525997 w 12192000"/>
            <a:gd name="connsiteY10848" fmla="*/ 3870729 h 6858000"/>
            <a:gd name="connsiteX10849" fmla="*/ 6523962 w 12192000"/>
            <a:gd name="connsiteY10849" fmla="*/ 3870616 h 6858000"/>
            <a:gd name="connsiteX10850" fmla="*/ 4942762 w 12192000"/>
            <a:gd name="connsiteY10850" fmla="*/ 3731073 h 6858000"/>
            <a:gd name="connsiteX10851" fmla="*/ 4927949 w 12192000"/>
            <a:gd name="connsiteY10851" fmla="*/ 3740735 h 6858000"/>
            <a:gd name="connsiteX10852" fmla="*/ 4912509 w 12192000"/>
            <a:gd name="connsiteY10852" fmla="*/ 3731134 h 6858000"/>
            <a:gd name="connsiteX10853" fmla="*/ 4911012 w 12192000"/>
            <a:gd name="connsiteY10853" fmla="*/ 3731184 h 6858000"/>
            <a:gd name="connsiteX10854" fmla="*/ 4895345 w 12192000"/>
            <a:gd name="connsiteY10854" fmla="*/ 3744643 h 6858000"/>
            <a:gd name="connsiteX10855" fmla="*/ 4927949 w 12192000"/>
            <a:gd name="connsiteY10855" fmla="*/ 3791173 h 6858000"/>
            <a:gd name="connsiteX10856" fmla="*/ 4960554 w 12192000"/>
            <a:gd name="connsiteY10856" fmla="*/ 3743882 h 6858000"/>
            <a:gd name="connsiteX10857" fmla="*/ 4960554 w 12192000"/>
            <a:gd name="connsiteY10857" fmla="*/ 3743879 h 6858000"/>
            <a:gd name="connsiteX10858" fmla="*/ 4944803 w 12192000"/>
            <a:gd name="connsiteY10858" fmla="*/ 3731184 h 6858000"/>
            <a:gd name="connsiteX10859" fmla="*/ 4942762 w 12192000"/>
            <a:gd name="connsiteY10859" fmla="*/ 3731073 h 6858000"/>
            <a:gd name="connsiteX10860" fmla="*/ 4888039 w 12192000"/>
            <a:gd name="connsiteY10860" fmla="*/ 3781494 h 6858000"/>
            <a:gd name="connsiteX10861" fmla="*/ 4873226 w 12192000"/>
            <a:gd name="connsiteY10861" fmla="*/ 3791159 h 6858000"/>
            <a:gd name="connsiteX10862" fmla="*/ 4857786 w 12192000"/>
            <a:gd name="connsiteY10862" fmla="*/ 3781555 h 6858000"/>
            <a:gd name="connsiteX10863" fmla="*/ 4856289 w 12192000"/>
            <a:gd name="connsiteY10863" fmla="*/ 3781607 h 6858000"/>
            <a:gd name="connsiteX10864" fmla="*/ 4840622 w 12192000"/>
            <a:gd name="connsiteY10864" fmla="*/ 3795064 h 6858000"/>
            <a:gd name="connsiteX10865" fmla="*/ 4873226 w 12192000"/>
            <a:gd name="connsiteY10865" fmla="*/ 3841594 h 6858000"/>
            <a:gd name="connsiteX10866" fmla="*/ 4905831 w 12192000"/>
            <a:gd name="connsiteY10866" fmla="*/ 3794303 h 6858000"/>
            <a:gd name="connsiteX10867" fmla="*/ 4905831 w 12192000"/>
            <a:gd name="connsiteY10867" fmla="*/ 3794300 h 6858000"/>
            <a:gd name="connsiteX10868" fmla="*/ 4890080 w 12192000"/>
            <a:gd name="connsiteY10868" fmla="*/ 3781607 h 6858000"/>
            <a:gd name="connsiteX10869" fmla="*/ 4888039 w 12192000"/>
            <a:gd name="connsiteY10869" fmla="*/ 3781494 h 6858000"/>
            <a:gd name="connsiteX10870" fmla="*/ 4994288 w 12192000"/>
            <a:gd name="connsiteY10870" fmla="*/ 3797544 h 6858000"/>
            <a:gd name="connsiteX10871" fmla="*/ 4979476 w 12192000"/>
            <a:gd name="connsiteY10871" fmla="*/ 3807209 h 6858000"/>
            <a:gd name="connsiteX10872" fmla="*/ 4964035 w 12192000"/>
            <a:gd name="connsiteY10872" fmla="*/ 3797605 h 6858000"/>
            <a:gd name="connsiteX10873" fmla="*/ 4962538 w 12192000"/>
            <a:gd name="connsiteY10873" fmla="*/ 3797657 h 6858000"/>
            <a:gd name="connsiteX10874" fmla="*/ 4946871 w 12192000"/>
            <a:gd name="connsiteY10874" fmla="*/ 3811115 h 6858000"/>
            <a:gd name="connsiteX10875" fmla="*/ 4979476 w 12192000"/>
            <a:gd name="connsiteY10875" fmla="*/ 3857644 h 6858000"/>
            <a:gd name="connsiteX10876" fmla="*/ 5012080 w 12192000"/>
            <a:gd name="connsiteY10876" fmla="*/ 3810353 h 6858000"/>
            <a:gd name="connsiteX10877" fmla="*/ 5012080 w 12192000"/>
            <a:gd name="connsiteY10877" fmla="*/ 3810350 h 6858000"/>
            <a:gd name="connsiteX10878" fmla="*/ 4996329 w 12192000"/>
            <a:gd name="connsiteY10878" fmla="*/ 3797657 h 6858000"/>
            <a:gd name="connsiteX10879" fmla="*/ 4994288 w 12192000"/>
            <a:gd name="connsiteY10879" fmla="*/ 3797544 h 6858000"/>
            <a:gd name="connsiteX10880" fmla="*/ 6221847 w 12192000"/>
            <a:gd name="connsiteY10880" fmla="*/ 3813421 h 6858000"/>
            <a:gd name="connsiteX10881" fmla="*/ 6207046 w 12192000"/>
            <a:gd name="connsiteY10881" fmla="*/ 3823083 h 6858000"/>
            <a:gd name="connsiteX10882" fmla="*/ 6191606 w 12192000"/>
            <a:gd name="connsiteY10882" fmla="*/ 3813482 h 6858000"/>
            <a:gd name="connsiteX10883" fmla="*/ 6190094 w 12192000"/>
            <a:gd name="connsiteY10883" fmla="*/ 3813534 h 6858000"/>
            <a:gd name="connsiteX10884" fmla="*/ 6174421 w 12192000"/>
            <a:gd name="connsiteY10884" fmla="*/ 3826991 h 6858000"/>
            <a:gd name="connsiteX10885" fmla="*/ 6207046 w 12192000"/>
            <a:gd name="connsiteY10885" fmla="*/ 3873521 h 6858000"/>
            <a:gd name="connsiteX10886" fmla="*/ 6239642 w 12192000"/>
            <a:gd name="connsiteY10886" fmla="*/ 3826230 h 6858000"/>
            <a:gd name="connsiteX10887" fmla="*/ 6239642 w 12192000"/>
            <a:gd name="connsiteY10887" fmla="*/ 3826227 h 6858000"/>
            <a:gd name="connsiteX10888" fmla="*/ 6223882 w 12192000"/>
            <a:gd name="connsiteY10888" fmla="*/ 3813534 h 6858000"/>
            <a:gd name="connsiteX10889" fmla="*/ 6221847 w 12192000"/>
            <a:gd name="connsiteY10889" fmla="*/ 3813421 h 6858000"/>
            <a:gd name="connsiteX10890" fmla="*/ 6301810 w 12192000"/>
            <a:gd name="connsiteY10890" fmla="*/ 3831012 h 6858000"/>
            <a:gd name="connsiteX10891" fmla="*/ 6287009 w 12192000"/>
            <a:gd name="connsiteY10891" fmla="*/ 3840677 h 6858000"/>
            <a:gd name="connsiteX10892" fmla="*/ 6271569 w 12192000"/>
            <a:gd name="connsiteY10892" fmla="*/ 3831073 h 6858000"/>
            <a:gd name="connsiteX10893" fmla="*/ 6270057 w 12192000"/>
            <a:gd name="connsiteY10893" fmla="*/ 3831125 h 6858000"/>
            <a:gd name="connsiteX10894" fmla="*/ 6254384 w 12192000"/>
            <a:gd name="connsiteY10894" fmla="*/ 3844582 h 6858000"/>
            <a:gd name="connsiteX10895" fmla="*/ 6287009 w 12192000"/>
            <a:gd name="connsiteY10895" fmla="*/ 3891112 h 6858000"/>
            <a:gd name="connsiteX10896" fmla="*/ 6319605 w 12192000"/>
            <a:gd name="connsiteY10896" fmla="*/ 3843821 h 6858000"/>
            <a:gd name="connsiteX10897" fmla="*/ 6319605 w 12192000"/>
            <a:gd name="connsiteY10897" fmla="*/ 3843818 h 6858000"/>
            <a:gd name="connsiteX10898" fmla="*/ 6303845 w 12192000"/>
            <a:gd name="connsiteY10898" fmla="*/ 3831125 h 6858000"/>
            <a:gd name="connsiteX10899" fmla="*/ 6301810 w 12192000"/>
            <a:gd name="connsiteY10899" fmla="*/ 3831012 h 6858000"/>
            <a:gd name="connsiteX10900" fmla="*/ 6384681 w 12192000"/>
            <a:gd name="connsiteY10900" fmla="*/ 3889109 h 6858000"/>
            <a:gd name="connsiteX10901" fmla="*/ 6369880 w 12192000"/>
            <a:gd name="connsiteY10901" fmla="*/ 3898774 h 6858000"/>
            <a:gd name="connsiteX10902" fmla="*/ 6354440 w 12192000"/>
            <a:gd name="connsiteY10902" fmla="*/ 3889170 h 6858000"/>
            <a:gd name="connsiteX10903" fmla="*/ 6352928 w 12192000"/>
            <a:gd name="connsiteY10903" fmla="*/ 3889222 h 6858000"/>
            <a:gd name="connsiteX10904" fmla="*/ 6337255 w 12192000"/>
            <a:gd name="connsiteY10904" fmla="*/ 3902679 h 6858000"/>
            <a:gd name="connsiteX10905" fmla="*/ 6369880 w 12192000"/>
            <a:gd name="connsiteY10905" fmla="*/ 3949209 h 6858000"/>
            <a:gd name="connsiteX10906" fmla="*/ 6402476 w 12192000"/>
            <a:gd name="connsiteY10906" fmla="*/ 3901918 h 6858000"/>
            <a:gd name="connsiteX10907" fmla="*/ 6402476 w 12192000"/>
            <a:gd name="connsiteY10907" fmla="*/ 3901915 h 6858000"/>
            <a:gd name="connsiteX10908" fmla="*/ 6386716 w 12192000"/>
            <a:gd name="connsiteY10908" fmla="*/ 3889222 h 6858000"/>
            <a:gd name="connsiteX10909" fmla="*/ 6384681 w 12192000"/>
            <a:gd name="connsiteY10909" fmla="*/ 3889109 h 6858000"/>
            <a:gd name="connsiteX10910" fmla="*/ 6464061 w 12192000"/>
            <a:gd name="connsiteY10910" fmla="*/ 3916297 h 6858000"/>
            <a:gd name="connsiteX10911" fmla="*/ 6449261 w 12192000"/>
            <a:gd name="connsiteY10911" fmla="*/ 3925962 h 6858000"/>
            <a:gd name="connsiteX10912" fmla="*/ 6433821 w 12192000"/>
            <a:gd name="connsiteY10912" fmla="*/ 3916358 h 6858000"/>
            <a:gd name="connsiteX10913" fmla="*/ 6432309 w 12192000"/>
            <a:gd name="connsiteY10913" fmla="*/ 3916410 h 6858000"/>
            <a:gd name="connsiteX10914" fmla="*/ 6416636 w 12192000"/>
            <a:gd name="connsiteY10914" fmla="*/ 3929867 h 6858000"/>
            <a:gd name="connsiteX10915" fmla="*/ 6449261 w 12192000"/>
            <a:gd name="connsiteY10915" fmla="*/ 3976397 h 6858000"/>
            <a:gd name="connsiteX10916" fmla="*/ 6481857 w 12192000"/>
            <a:gd name="connsiteY10916" fmla="*/ 3929106 h 6858000"/>
            <a:gd name="connsiteX10917" fmla="*/ 6481857 w 12192000"/>
            <a:gd name="connsiteY10917" fmla="*/ 3929103 h 6858000"/>
            <a:gd name="connsiteX10918" fmla="*/ 6466097 w 12192000"/>
            <a:gd name="connsiteY10918" fmla="*/ 3916410 h 6858000"/>
            <a:gd name="connsiteX10919" fmla="*/ 6464061 w 12192000"/>
            <a:gd name="connsiteY10919" fmla="*/ 3916297 h 6858000"/>
            <a:gd name="connsiteX10920" fmla="*/ 6538501 w 12192000"/>
            <a:gd name="connsiteY10920" fmla="*/ 3938628 h 6858000"/>
            <a:gd name="connsiteX10921" fmla="*/ 6523700 w 12192000"/>
            <a:gd name="connsiteY10921" fmla="*/ 3948290 h 6858000"/>
            <a:gd name="connsiteX10922" fmla="*/ 6508260 w 12192000"/>
            <a:gd name="connsiteY10922" fmla="*/ 3938689 h 6858000"/>
            <a:gd name="connsiteX10923" fmla="*/ 6506748 w 12192000"/>
            <a:gd name="connsiteY10923" fmla="*/ 3938741 h 6858000"/>
            <a:gd name="connsiteX10924" fmla="*/ 6491075 w 12192000"/>
            <a:gd name="connsiteY10924" fmla="*/ 3952198 h 6858000"/>
            <a:gd name="connsiteX10925" fmla="*/ 6523700 w 12192000"/>
            <a:gd name="connsiteY10925" fmla="*/ 3998728 h 6858000"/>
            <a:gd name="connsiteX10926" fmla="*/ 6556296 w 12192000"/>
            <a:gd name="connsiteY10926" fmla="*/ 3951437 h 6858000"/>
            <a:gd name="connsiteX10927" fmla="*/ 6556296 w 12192000"/>
            <a:gd name="connsiteY10927" fmla="*/ 3951434 h 6858000"/>
            <a:gd name="connsiteX10928" fmla="*/ 6540536 w 12192000"/>
            <a:gd name="connsiteY10928" fmla="*/ 3938741 h 6858000"/>
            <a:gd name="connsiteX10929" fmla="*/ 6538501 w 12192000"/>
            <a:gd name="connsiteY10929" fmla="*/ 3938628 h 6858000"/>
            <a:gd name="connsiteX10930" fmla="*/ 8334323 w 12192000"/>
            <a:gd name="connsiteY10930" fmla="*/ 3962268 h 6858000"/>
            <a:gd name="connsiteX10931" fmla="*/ 8319522 w 12192000"/>
            <a:gd name="connsiteY10931" fmla="*/ 3971933 h 6858000"/>
            <a:gd name="connsiteX10932" fmla="*/ 8304082 w 12192000"/>
            <a:gd name="connsiteY10932" fmla="*/ 3962329 h 6858000"/>
            <a:gd name="connsiteX10933" fmla="*/ 8302570 w 12192000"/>
            <a:gd name="connsiteY10933" fmla="*/ 3962381 h 6858000"/>
            <a:gd name="connsiteX10934" fmla="*/ 8286897 w 12192000"/>
            <a:gd name="connsiteY10934" fmla="*/ 3975838 h 6858000"/>
            <a:gd name="connsiteX10935" fmla="*/ 8319522 w 12192000"/>
            <a:gd name="connsiteY10935" fmla="*/ 4022368 h 6858000"/>
            <a:gd name="connsiteX10936" fmla="*/ 8352118 w 12192000"/>
            <a:gd name="connsiteY10936" fmla="*/ 3975077 h 6858000"/>
            <a:gd name="connsiteX10937" fmla="*/ 8352118 w 12192000"/>
            <a:gd name="connsiteY10937" fmla="*/ 3975074 h 6858000"/>
            <a:gd name="connsiteX10938" fmla="*/ 8336358 w 12192000"/>
            <a:gd name="connsiteY10938" fmla="*/ 3962381 h 6858000"/>
            <a:gd name="connsiteX10939" fmla="*/ 8334323 w 12192000"/>
            <a:gd name="connsiteY10939" fmla="*/ 3962268 h 6858000"/>
            <a:gd name="connsiteX10940" fmla="*/ 8396548 w 12192000"/>
            <a:gd name="connsiteY10940" fmla="*/ 3991985 h 6858000"/>
            <a:gd name="connsiteX10941" fmla="*/ 8381748 w 12192000"/>
            <a:gd name="connsiteY10941" fmla="*/ 4001650 h 6858000"/>
            <a:gd name="connsiteX10942" fmla="*/ 8366308 w 12192000"/>
            <a:gd name="connsiteY10942" fmla="*/ 3992046 h 6858000"/>
            <a:gd name="connsiteX10943" fmla="*/ 8364796 w 12192000"/>
            <a:gd name="connsiteY10943" fmla="*/ 3992098 h 6858000"/>
            <a:gd name="connsiteX10944" fmla="*/ 8349123 w 12192000"/>
            <a:gd name="connsiteY10944" fmla="*/ 4005555 h 6858000"/>
            <a:gd name="connsiteX10945" fmla="*/ 8381748 w 12192000"/>
            <a:gd name="connsiteY10945" fmla="*/ 4052085 h 6858000"/>
            <a:gd name="connsiteX10946" fmla="*/ 8414344 w 12192000"/>
            <a:gd name="connsiteY10946" fmla="*/ 4004794 h 6858000"/>
            <a:gd name="connsiteX10947" fmla="*/ 8414344 w 12192000"/>
            <a:gd name="connsiteY10947" fmla="*/ 4004791 h 6858000"/>
            <a:gd name="connsiteX10948" fmla="*/ 8398583 w 12192000"/>
            <a:gd name="connsiteY10948" fmla="*/ 3992098 h 6858000"/>
            <a:gd name="connsiteX10949" fmla="*/ 8396548 w 12192000"/>
            <a:gd name="connsiteY10949" fmla="*/ 3991985 h 6858000"/>
            <a:gd name="connsiteX10950" fmla="*/ 8489596 w 12192000"/>
            <a:gd name="connsiteY10950" fmla="*/ 4034903 h 6858000"/>
            <a:gd name="connsiteX10951" fmla="*/ 8474796 w 12192000"/>
            <a:gd name="connsiteY10951" fmla="*/ 4044568 h 6858000"/>
            <a:gd name="connsiteX10952" fmla="*/ 8459356 w 12192000"/>
            <a:gd name="connsiteY10952" fmla="*/ 4034964 h 6858000"/>
            <a:gd name="connsiteX10953" fmla="*/ 8457844 w 12192000"/>
            <a:gd name="connsiteY10953" fmla="*/ 4035016 h 6858000"/>
            <a:gd name="connsiteX10954" fmla="*/ 8442171 w 12192000"/>
            <a:gd name="connsiteY10954" fmla="*/ 4048474 h 6858000"/>
            <a:gd name="connsiteX10955" fmla="*/ 8443023 w 12192000"/>
            <a:gd name="connsiteY10955" fmla="*/ 4059703 h 6858000"/>
            <a:gd name="connsiteX10956" fmla="*/ 8430568 w 12192000"/>
            <a:gd name="connsiteY10956" fmla="*/ 4049672 h 6858000"/>
            <a:gd name="connsiteX10957" fmla="*/ 8428533 w 12192000"/>
            <a:gd name="connsiteY10957" fmla="*/ 4049559 h 6858000"/>
            <a:gd name="connsiteX10958" fmla="*/ 8413733 w 12192000"/>
            <a:gd name="connsiteY10958" fmla="*/ 4059224 h 6858000"/>
            <a:gd name="connsiteX10959" fmla="*/ 8398293 w 12192000"/>
            <a:gd name="connsiteY10959" fmla="*/ 4049620 h 6858000"/>
            <a:gd name="connsiteX10960" fmla="*/ 8396781 w 12192000"/>
            <a:gd name="connsiteY10960" fmla="*/ 4049672 h 6858000"/>
            <a:gd name="connsiteX10961" fmla="*/ 8381108 w 12192000"/>
            <a:gd name="connsiteY10961" fmla="*/ 4063129 h 6858000"/>
            <a:gd name="connsiteX10962" fmla="*/ 8413733 w 12192000"/>
            <a:gd name="connsiteY10962" fmla="*/ 4109659 h 6858000"/>
            <a:gd name="connsiteX10963" fmla="*/ 8439125 w 12192000"/>
            <a:gd name="connsiteY10963" fmla="*/ 4085865 h 6858000"/>
            <a:gd name="connsiteX10964" fmla="*/ 8445665 w 12192000"/>
            <a:gd name="connsiteY10964" fmla="*/ 4064533 h 6858000"/>
            <a:gd name="connsiteX10965" fmla="*/ 8449923 w 12192000"/>
            <a:gd name="connsiteY10965" fmla="*/ 4071770 h 6858000"/>
            <a:gd name="connsiteX10966" fmla="*/ 8474796 w 12192000"/>
            <a:gd name="connsiteY10966" fmla="*/ 4095003 h 6858000"/>
            <a:gd name="connsiteX10967" fmla="*/ 8507392 w 12192000"/>
            <a:gd name="connsiteY10967" fmla="*/ 4047712 h 6858000"/>
            <a:gd name="connsiteX10968" fmla="*/ 8507392 w 12192000"/>
            <a:gd name="connsiteY10968" fmla="*/ 4047709 h 6858000"/>
            <a:gd name="connsiteX10969" fmla="*/ 8491631 w 12192000"/>
            <a:gd name="connsiteY10969" fmla="*/ 4035016 h 6858000"/>
            <a:gd name="connsiteX10970" fmla="*/ 8489596 w 12192000"/>
            <a:gd name="connsiteY10970" fmla="*/ 4034903 h 6858000"/>
            <a:gd name="connsiteX10971" fmla="*/ 4937645 w 12192000"/>
            <a:gd name="connsiteY10971" fmla="*/ 3824092 h 6858000"/>
            <a:gd name="connsiteX10972" fmla="*/ 4922832 w 12192000"/>
            <a:gd name="connsiteY10972" fmla="*/ 3833757 h 6858000"/>
            <a:gd name="connsiteX10973" fmla="*/ 4907392 w 12192000"/>
            <a:gd name="connsiteY10973" fmla="*/ 3824153 h 6858000"/>
            <a:gd name="connsiteX10974" fmla="*/ 4905895 w 12192000"/>
            <a:gd name="connsiteY10974" fmla="*/ 3824205 h 6858000"/>
            <a:gd name="connsiteX10975" fmla="*/ 4890228 w 12192000"/>
            <a:gd name="connsiteY10975" fmla="*/ 3837663 h 6858000"/>
            <a:gd name="connsiteX10976" fmla="*/ 4922832 w 12192000"/>
            <a:gd name="connsiteY10976" fmla="*/ 3884192 h 6858000"/>
            <a:gd name="connsiteX10977" fmla="*/ 4955437 w 12192000"/>
            <a:gd name="connsiteY10977" fmla="*/ 3836901 h 6858000"/>
            <a:gd name="connsiteX10978" fmla="*/ 4955437 w 12192000"/>
            <a:gd name="connsiteY10978" fmla="*/ 3836898 h 6858000"/>
            <a:gd name="connsiteX10979" fmla="*/ 4939686 w 12192000"/>
            <a:gd name="connsiteY10979" fmla="*/ 3824205 h 6858000"/>
            <a:gd name="connsiteX10980" fmla="*/ 4937645 w 12192000"/>
            <a:gd name="connsiteY10980" fmla="*/ 3824092 h 6858000"/>
            <a:gd name="connsiteX10981" fmla="*/ 4263165 w 12192000"/>
            <a:gd name="connsiteY10981" fmla="*/ 3533783 h 6858000"/>
            <a:gd name="connsiteX10982" fmla="*/ 4248353 w 12192000"/>
            <a:gd name="connsiteY10982" fmla="*/ 3543448 h 6858000"/>
            <a:gd name="connsiteX10983" fmla="*/ 4232912 w 12192000"/>
            <a:gd name="connsiteY10983" fmla="*/ 3533844 h 6858000"/>
            <a:gd name="connsiteX10984" fmla="*/ 4231415 w 12192000"/>
            <a:gd name="connsiteY10984" fmla="*/ 3533896 h 6858000"/>
            <a:gd name="connsiteX10985" fmla="*/ 4215748 w 12192000"/>
            <a:gd name="connsiteY10985" fmla="*/ 3547353 h 6858000"/>
            <a:gd name="connsiteX10986" fmla="*/ 4248353 w 12192000"/>
            <a:gd name="connsiteY10986" fmla="*/ 3593883 h 6858000"/>
            <a:gd name="connsiteX10987" fmla="*/ 4280957 w 12192000"/>
            <a:gd name="connsiteY10987" fmla="*/ 3546589 h 6858000"/>
            <a:gd name="connsiteX10988" fmla="*/ 4265206 w 12192000"/>
            <a:gd name="connsiteY10988" fmla="*/ 3533896 h 6858000"/>
            <a:gd name="connsiteX10989" fmla="*/ 4263165 w 12192000"/>
            <a:gd name="connsiteY10989" fmla="*/ 3533783 h 6858000"/>
            <a:gd name="connsiteX10990" fmla="*/ 4295615 w 12192000"/>
            <a:gd name="connsiteY10990" fmla="*/ 3593479 h 6858000"/>
            <a:gd name="connsiteX10991" fmla="*/ 4280802 w 12192000"/>
            <a:gd name="connsiteY10991" fmla="*/ 3603144 h 6858000"/>
            <a:gd name="connsiteX10992" fmla="*/ 4265362 w 12192000"/>
            <a:gd name="connsiteY10992" fmla="*/ 3593540 h 6858000"/>
            <a:gd name="connsiteX10993" fmla="*/ 4263865 w 12192000"/>
            <a:gd name="connsiteY10993" fmla="*/ 3593592 h 6858000"/>
            <a:gd name="connsiteX10994" fmla="*/ 4248198 w 12192000"/>
            <a:gd name="connsiteY10994" fmla="*/ 3607049 h 6858000"/>
            <a:gd name="connsiteX10995" fmla="*/ 4280802 w 12192000"/>
            <a:gd name="connsiteY10995" fmla="*/ 3653579 h 6858000"/>
            <a:gd name="connsiteX10996" fmla="*/ 4313407 w 12192000"/>
            <a:gd name="connsiteY10996" fmla="*/ 3606288 h 6858000"/>
            <a:gd name="connsiteX10997" fmla="*/ 4313407 w 12192000"/>
            <a:gd name="connsiteY10997" fmla="*/ 3606285 h 6858000"/>
            <a:gd name="connsiteX10998" fmla="*/ 4297656 w 12192000"/>
            <a:gd name="connsiteY10998" fmla="*/ 3593592 h 6858000"/>
            <a:gd name="connsiteX10999" fmla="*/ 4295615 w 12192000"/>
            <a:gd name="connsiteY10999" fmla="*/ 3593479 h 6858000"/>
            <a:gd name="connsiteX11000" fmla="*/ 4375607 w 12192000"/>
            <a:gd name="connsiteY11000" fmla="*/ 3600574 h 6858000"/>
            <a:gd name="connsiteX11001" fmla="*/ 4360795 w 12192000"/>
            <a:gd name="connsiteY11001" fmla="*/ 3610239 h 6858000"/>
            <a:gd name="connsiteX11002" fmla="*/ 4345354 w 12192000"/>
            <a:gd name="connsiteY11002" fmla="*/ 3600635 h 6858000"/>
            <a:gd name="connsiteX11003" fmla="*/ 4343857 w 12192000"/>
            <a:gd name="connsiteY11003" fmla="*/ 3600685 h 6858000"/>
            <a:gd name="connsiteX11004" fmla="*/ 4328190 w 12192000"/>
            <a:gd name="connsiteY11004" fmla="*/ 3614144 h 6858000"/>
            <a:gd name="connsiteX11005" fmla="*/ 4360795 w 12192000"/>
            <a:gd name="connsiteY11005" fmla="*/ 3660674 h 6858000"/>
            <a:gd name="connsiteX11006" fmla="*/ 4393399 w 12192000"/>
            <a:gd name="connsiteY11006" fmla="*/ 3613383 h 6858000"/>
            <a:gd name="connsiteX11007" fmla="*/ 4393399 w 12192000"/>
            <a:gd name="connsiteY11007" fmla="*/ 3613380 h 6858000"/>
            <a:gd name="connsiteX11008" fmla="*/ 4377648 w 12192000"/>
            <a:gd name="connsiteY11008" fmla="*/ 3600685 h 6858000"/>
            <a:gd name="connsiteX11009" fmla="*/ 4375607 w 12192000"/>
            <a:gd name="connsiteY11009" fmla="*/ 3600574 h 6858000"/>
            <a:gd name="connsiteX11010" fmla="*/ 4447894 w 12192000"/>
            <a:gd name="connsiteY11010" fmla="*/ 3614502 h 6858000"/>
            <a:gd name="connsiteX11011" fmla="*/ 4433081 w 12192000"/>
            <a:gd name="connsiteY11011" fmla="*/ 3624167 h 6858000"/>
            <a:gd name="connsiteX11012" fmla="*/ 4417641 w 12192000"/>
            <a:gd name="connsiteY11012" fmla="*/ 3614563 h 6858000"/>
            <a:gd name="connsiteX11013" fmla="*/ 4416144 w 12192000"/>
            <a:gd name="connsiteY11013" fmla="*/ 3614615 h 6858000"/>
            <a:gd name="connsiteX11014" fmla="*/ 4400477 w 12192000"/>
            <a:gd name="connsiteY11014" fmla="*/ 3628072 h 6858000"/>
            <a:gd name="connsiteX11015" fmla="*/ 4433081 w 12192000"/>
            <a:gd name="connsiteY11015" fmla="*/ 3674602 h 6858000"/>
            <a:gd name="connsiteX11016" fmla="*/ 4465686 w 12192000"/>
            <a:gd name="connsiteY11016" fmla="*/ 3627311 h 6858000"/>
            <a:gd name="connsiteX11017" fmla="*/ 4465686 w 12192000"/>
            <a:gd name="connsiteY11017" fmla="*/ 3627308 h 6858000"/>
            <a:gd name="connsiteX11018" fmla="*/ 4449935 w 12192000"/>
            <a:gd name="connsiteY11018" fmla="*/ 3614615 h 6858000"/>
            <a:gd name="connsiteX11019" fmla="*/ 4447894 w 12192000"/>
            <a:gd name="connsiteY11019" fmla="*/ 3614502 h 6858000"/>
            <a:gd name="connsiteX11020" fmla="*/ 4528438 w 12192000"/>
            <a:gd name="connsiteY11020" fmla="*/ 3627412 h 6858000"/>
            <a:gd name="connsiteX11021" fmla="*/ 4513626 w 12192000"/>
            <a:gd name="connsiteY11021" fmla="*/ 3637077 h 6858000"/>
            <a:gd name="connsiteX11022" fmla="*/ 4498185 w 12192000"/>
            <a:gd name="connsiteY11022" fmla="*/ 3627473 h 6858000"/>
            <a:gd name="connsiteX11023" fmla="*/ 4496688 w 12192000"/>
            <a:gd name="connsiteY11023" fmla="*/ 3627525 h 6858000"/>
            <a:gd name="connsiteX11024" fmla="*/ 4481021 w 12192000"/>
            <a:gd name="connsiteY11024" fmla="*/ 3640982 h 6858000"/>
            <a:gd name="connsiteX11025" fmla="*/ 4513626 w 12192000"/>
            <a:gd name="connsiteY11025" fmla="*/ 3687512 h 6858000"/>
            <a:gd name="connsiteX11026" fmla="*/ 4546230 w 12192000"/>
            <a:gd name="connsiteY11026" fmla="*/ 3640221 h 6858000"/>
            <a:gd name="connsiteX11027" fmla="*/ 4546230 w 12192000"/>
            <a:gd name="connsiteY11027" fmla="*/ 3640218 h 6858000"/>
            <a:gd name="connsiteX11028" fmla="*/ 4530479 w 12192000"/>
            <a:gd name="connsiteY11028" fmla="*/ 3627525 h 6858000"/>
            <a:gd name="connsiteX11029" fmla="*/ 4528438 w 12192000"/>
            <a:gd name="connsiteY11029" fmla="*/ 3627412 h 6858000"/>
            <a:gd name="connsiteX11030" fmla="*/ 4571269 w 12192000"/>
            <a:gd name="connsiteY11030" fmla="*/ 3687254 h 6858000"/>
            <a:gd name="connsiteX11031" fmla="*/ 4556456 w 12192000"/>
            <a:gd name="connsiteY11031" fmla="*/ 3696919 h 6858000"/>
            <a:gd name="connsiteX11032" fmla="*/ 4541016 w 12192000"/>
            <a:gd name="connsiteY11032" fmla="*/ 3687315 h 6858000"/>
            <a:gd name="connsiteX11033" fmla="*/ 4539519 w 12192000"/>
            <a:gd name="connsiteY11033" fmla="*/ 3687367 h 6858000"/>
            <a:gd name="connsiteX11034" fmla="*/ 4523852 w 12192000"/>
            <a:gd name="connsiteY11034" fmla="*/ 3700824 h 6858000"/>
            <a:gd name="connsiteX11035" fmla="*/ 4556456 w 12192000"/>
            <a:gd name="connsiteY11035" fmla="*/ 3747354 h 6858000"/>
            <a:gd name="connsiteX11036" fmla="*/ 4589061 w 12192000"/>
            <a:gd name="connsiteY11036" fmla="*/ 3700063 h 6858000"/>
            <a:gd name="connsiteX11037" fmla="*/ 4589061 w 12192000"/>
            <a:gd name="connsiteY11037" fmla="*/ 3700060 h 6858000"/>
            <a:gd name="connsiteX11038" fmla="*/ 4573310 w 12192000"/>
            <a:gd name="connsiteY11038" fmla="*/ 3687367 h 6858000"/>
            <a:gd name="connsiteX11039" fmla="*/ 4571269 w 12192000"/>
            <a:gd name="connsiteY11039" fmla="*/ 3687254 h 6858000"/>
            <a:gd name="connsiteX11040" fmla="*/ 4645562 w 12192000"/>
            <a:gd name="connsiteY11040" fmla="*/ 3708509 h 6858000"/>
            <a:gd name="connsiteX11041" fmla="*/ 4630749 w 12192000"/>
            <a:gd name="connsiteY11041" fmla="*/ 3718174 h 6858000"/>
            <a:gd name="connsiteX11042" fmla="*/ 4615309 w 12192000"/>
            <a:gd name="connsiteY11042" fmla="*/ 3708570 h 6858000"/>
            <a:gd name="connsiteX11043" fmla="*/ 4613812 w 12192000"/>
            <a:gd name="connsiteY11043" fmla="*/ 3708622 h 6858000"/>
            <a:gd name="connsiteX11044" fmla="*/ 4598145 w 12192000"/>
            <a:gd name="connsiteY11044" fmla="*/ 3722080 h 6858000"/>
            <a:gd name="connsiteX11045" fmla="*/ 4630749 w 12192000"/>
            <a:gd name="connsiteY11045" fmla="*/ 3768609 h 6858000"/>
            <a:gd name="connsiteX11046" fmla="*/ 4663354 w 12192000"/>
            <a:gd name="connsiteY11046" fmla="*/ 3721318 h 6858000"/>
            <a:gd name="connsiteX11047" fmla="*/ 4663354 w 12192000"/>
            <a:gd name="connsiteY11047" fmla="*/ 3721315 h 6858000"/>
            <a:gd name="connsiteX11048" fmla="*/ 4647603 w 12192000"/>
            <a:gd name="connsiteY11048" fmla="*/ 3708622 h 6858000"/>
            <a:gd name="connsiteX11049" fmla="*/ 4645562 w 12192000"/>
            <a:gd name="connsiteY11049" fmla="*/ 3708509 h 6858000"/>
            <a:gd name="connsiteX11050" fmla="*/ 4737127 w 12192000"/>
            <a:gd name="connsiteY11050" fmla="*/ 3733981 h 6858000"/>
            <a:gd name="connsiteX11051" fmla="*/ 4722315 w 12192000"/>
            <a:gd name="connsiteY11051" fmla="*/ 3743643 h 6858000"/>
            <a:gd name="connsiteX11052" fmla="*/ 4706874 w 12192000"/>
            <a:gd name="connsiteY11052" fmla="*/ 3734042 h 6858000"/>
            <a:gd name="connsiteX11053" fmla="*/ 4705377 w 12192000"/>
            <a:gd name="connsiteY11053" fmla="*/ 3734094 h 6858000"/>
            <a:gd name="connsiteX11054" fmla="*/ 4689710 w 12192000"/>
            <a:gd name="connsiteY11054" fmla="*/ 3747551 h 6858000"/>
            <a:gd name="connsiteX11055" fmla="*/ 4722315 w 12192000"/>
            <a:gd name="connsiteY11055" fmla="*/ 3794081 h 6858000"/>
            <a:gd name="connsiteX11056" fmla="*/ 4754919 w 12192000"/>
            <a:gd name="connsiteY11056" fmla="*/ 3746790 h 6858000"/>
            <a:gd name="connsiteX11057" fmla="*/ 4754919 w 12192000"/>
            <a:gd name="connsiteY11057" fmla="*/ 3746787 h 6858000"/>
            <a:gd name="connsiteX11058" fmla="*/ 4739168 w 12192000"/>
            <a:gd name="connsiteY11058" fmla="*/ 3734094 h 6858000"/>
            <a:gd name="connsiteX11059" fmla="*/ 4737127 w 12192000"/>
            <a:gd name="connsiteY11059" fmla="*/ 3733981 h 6858000"/>
            <a:gd name="connsiteX11060" fmla="*/ 4812379 w 12192000"/>
            <a:gd name="connsiteY11060" fmla="*/ 3782424 h 6858000"/>
            <a:gd name="connsiteX11061" fmla="*/ 4797566 w 12192000"/>
            <a:gd name="connsiteY11061" fmla="*/ 3792089 h 6858000"/>
            <a:gd name="connsiteX11062" fmla="*/ 4782126 w 12192000"/>
            <a:gd name="connsiteY11062" fmla="*/ 3782485 h 6858000"/>
            <a:gd name="connsiteX11063" fmla="*/ 4780629 w 12192000"/>
            <a:gd name="connsiteY11063" fmla="*/ 3782537 h 6858000"/>
            <a:gd name="connsiteX11064" fmla="*/ 4764962 w 12192000"/>
            <a:gd name="connsiteY11064" fmla="*/ 3795994 h 6858000"/>
            <a:gd name="connsiteX11065" fmla="*/ 4797566 w 12192000"/>
            <a:gd name="connsiteY11065" fmla="*/ 3842524 h 6858000"/>
            <a:gd name="connsiteX11066" fmla="*/ 4830171 w 12192000"/>
            <a:gd name="connsiteY11066" fmla="*/ 3795233 h 6858000"/>
            <a:gd name="connsiteX11067" fmla="*/ 4830171 w 12192000"/>
            <a:gd name="connsiteY11067" fmla="*/ 3795230 h 6858000"/>
            <a:gd name="connsiteX11068" fmla="*/ 4814420 w 12192000"/>
            <a:gd name="connsiteY11068" fmla="*/ 3782537 h 6858000"/>
            <a:gd name="connsiteX11069" fmla="*/ 4812379 w 12192000"/>
            <a:gd name="connsiteY11069" fmla="*/ 3782424 h 6858000"/>
            <a:gd name="connsiteX11070" fmla="*/ 4324285 w 12192000"/>
            <a:gd name="connsiteY11070" fmla="*/ 3658903 h 6858000"/>
            <a:gd name="connsiteX11071" fmla="*/ 4309472 w 12192000"/>
            <a:gd name="connsiteY11071" fmla="*/ 3668568 h 6858000"/>
            <a:gd name="connsiteX11072" fmla="*/ 4294032 w 12192000"/>
            <a:gd name="connsiteY11072" fmla="*/ 3658964 h 6858000"/>
            <a:gd name="connsiteX11073" fmla="*/ 4292535 w 12192000"/>
            <a:gd name="connsiteY11073" fmla="*/ 3659016 h 6858000"/>
            <a:gd name="connsiteX11074" fmla="*/ 4276868 w 12192000"/>
            <a:gd name="connsiteY11074" fmla="*/ 3672473 h 6858000"/>
            <a:gd name="connsiteX11075" fmla="*/ 4309472 w 12192000"/>
            <a:gd name="connsiteY11075" fmla="*/ 3719003 h 6858000"/>
            <a:gd name="connsiteX11076" fmla="*/ 4342077 w 12192000"/>
            <a:gd name="connsiteY11076" fmla="*/ 3671709 h 6858000"/>
            <a:gd name="connsiteX11077" fmla="*/ 4326326 w 12192000"/>
            <a:gd name="connsiteY11077" fmla="*/ 3659016 h 6858000"/>
            <a:gd name="connsiteX11078" fmla="*/ 4324285 w 12192000"/>
            <a:gd name="connsiteY11078" fmla="*/ 3658903 h 6858000"/>
            <a:gd name="connsiteX11079" fmla="*/ 4475023 w 12192000"/>
            <a:gd name="connsiteY11079" fmla="*/ 3685131 h 6858000"/>
            <a:gd name="connsiteX11080" fmla="*/ 4460211 w 12192000"/>
            <a:gd name="connsiteY11080" fmla="*/ 3694796 h 6858000"/>
            <a:gd name="connsiteX11081" fmla="*/ 4444770 w 12192000"/>
            <a:gd name="connsiteY11081" fmla="*/ 3685192 h 6858000"/>
            <a:gd name="connsiteX11082" fmla="*/ 4443273 w 12192000"/>
            <a:gd name="connsiteY11082" fmla="*/ 3685244 h 6858000"/>
            <a:gd name="connsiteX11083" fmla="*/ 4427606 w 12192000"/>
            <a:gd name="connsiteY11083" fmla="*/ 3698701 h 6858000"/>
            <a:gd name="connsiteX11084" fmla="*/ 4460211 w 12192000"/>
            <a:gd name="connsiteY11084" fmla="*/ 3745231 h 6858000"/>
            <a:gd name="connsiteX11085" fmla="*/ 4492815 w 12192000"/>
            <a:gd name="connsiteY11085" fmla="*/ 3697937 h 6858000"/>
            <a:gd name="connsiteX11086" fmla="*/ 4477064 w 12192000"/>
            <a:gd name="connsiteY11086" fmla="*/ 3685244 h 6858000"/>
            <a:gd name="connsiteX11087" fmla="*/ 4475023 w 12192000"/>
            <a:gd name="connsiteY11087" fmla="*/ 3685131 h 6858000"/>
            <a:gd name="connsiteX11088" fmla="*/ 4521807 w 12192000"/>
            <a:gd name="connsiteY11088" fmla="*/ 3743111 h 6858000"/>
            <a:gd name="connsiteX11089" fmla="*/ 4506995 w 12192000"/>
            <a:gd name="connsiteY11089" fmla="*/ 3752773 h 6858000"/>
            <a:gd name="connsiteX11090" fmla="*/ 4491555 w 12192000"/>
            <a:gd name="connsiteY11090" fmla="*/ 3743172 h 6858000"/>
            <a:gd name="connsiteX11091" fmla="*/ 4490058 w 12192000"/>
            <a:gd name="connsiteY11091" fmla="*/ 3743224 h 6858000"/>
            <a:gd name="connsiteX11092" fmla="*/ 4474391 w 12192000"/>
            <a:gd name="connsiteY11092" fmla="*/ 3756681 h 6858000"/>
            <a:gd name="connsiteX11093" fmla="*/ 4506995 w 12192000"/>
            <a:gd name="connsiteY11093" fmla="*/ 3803211 h 6858000"/>
            <a:gd name="connsiteX11094" fmla="*/ 4539600 w 12192000"/>
            <a:gd name="connsiteY11094" fmla="*/ 3755920 h 6858000"/>
            <a:gd name="connsiteX11095" fmla="*/ 4539600 w 12192000"/>
            <a:gd name="connsiteY11095" fmla="*/ 3755917 h 6858000"/>
            <a:gd name="connsiteX11096" fmla="*/ 4523849 w 12192000"/>
            <a:gd name="connsiteY11096" fmla="*/ 3743224 h 6858000"/>
            <a:gd name="connsiteX11097" fmla="*/ 4521807 w 12192000"/>
            <a:gd name="connsiteY11097" fmla="*/ 3743111 h 6858000"/>
            <a:gd name="connsiteX11098" fmla="*/ 4592641 w 12192000"/>
            <a:gd name="connsiteY11098" fmla="*/ 3770502 h 6858000"/>
            <a:gd name="connsiteX11099" fmla="*/ 4577829 w 12192000"/>
            <a:gd name="connsiteY11099" fmla="*/ 3780167 h 6858000"/>
            <a:gd name="connsiteX11100" fmla="*/ 4562388 w 12192000"/>
            <a:gd name="connsiteY11100" fmla="*/ 3770563 h 6858000"/>
            <a:gd name="connsiteX11101" fmla="*/ 4560891 w 12192000"/>
            <a:gd name="connsiteY11101" fmla="*/ 3770615 h 6858000"/>
            <a:gd name="connsiteX11102" fmla="*/ 4545224 w 12192000"/>
            <a:gd name="connsiteY11102" fmla="*/ 3784072 h 6858000"/>
            <a:gd name="connsiteX11103" fmla="*/ 4577829 w 12192000"/>
            <a:gd name="connsiteY11103" fmla="*/ 3830602 h 6858000"/>
            <a:gd name="connsiteX11104" fmla="*/ 4610433 w 12192000"/>
            <a:gd name="connsiteY11104" fmla="*/ 3783311 h 6858000"/>
            <a:gd name="connsiteX11105" fmla="*/ 4610433 w 12192000"/>
            <a:gd name="connsiteY11105" fmla="*/ 3783308 h 6858000"/>
            <a:gd name="connsiteX11106" fmla="*/ 4594682 w 12192000"/>
            <a:gd name="connsiteY11106" fmla="*/ 3770615 h 6858000"/>
            <a:gd name="connsiteX11107" fmla="*/ 4592641 w 12192000"/>
            <a:gd name="connsiteY11107" fmla="*/ 3770502 h 6858000"/>
            <a:gd name="connsiteX11108" fmla="*/ 4674639 w 12192000"/>
            <a:gd name="connsiteY11108" fmla="*/ 3777743 h 6858000"/>
            <a:gd name="connsiteX11109" fmla="*/ 4659826 w 12192000"/>
            <a:gd name="connsiteY11109" fmla="*/ 3787408 h 6858000"/>
            <a:gd name="connsiteX11110" fmla="*/ 4644386 w 12192000"/>
            <a:gd name="connsiteY11110" fmla="*/ 3777804 h 6858000"/>
            <a:gd name="connsiteX11111" fmla="*/ 4642889 w 12192000"/>
            <a:gd name="connsiteY11111" fmla="*/ 3777856 h 6858000"/>
            <a:gd name="connsiteX11112" fmla="*/ 4627222 w 12192000"/>
            <a:gd name="connsiteY11112" fmla="*/ 3791314 h 6858000"/>
            <a:gd name="connsiteX11113" fmla="*/ 4659826 w 12192000"/>
            <a:gd name="connsiteY11113" fmla="*/ 3837843 h 6858000"/>
            <a:gd name="connsiteX11114" fmla="*/ 4692431 w 12192000"/>
            <a:gd name="connsiteY11114" fmla="*/ 3790552 h 6858000"/>
            <a:gd name="connsiteX11115" fmla="*/ 4692431 w 12192000"/>
            <a:gd name="connsiteY11115" fmla="*/ 3790549 h 6858000"/>
            <a:gd name="connsiteX11116" fmla="*/ 4676680 w 12192000"/>
            <a:gd name="connsiteY11116" fmla="*/ 3777856 h 6858000"/>
            <a:gd name="connsiteX11117" fmla="*/ 4674639 w 12192000"/>
            <a:gd name="connsiteY11117" fmla="*/ 3777743 h 6858000"/>
            <a:gd name="connsiteX11118" fmla="*/ 4753061 w 12192000"/>
            <a:gd name="connsiteY11118" fmla="*/ 3815689 h 6858000"/>
            <a:gd name="connsiteX11119" fmla="*/ 4738249 w 12192000"/>
            <a:gd name="connsiteY11119" fmla="*/ 3825354 h 6858000"/>
            <a:gd name="connsiteX11120" fmla="*/ 4722808 w 12192000"/>
            <a:gd name="connsiteY11120" fmla="*/ 3815750 h 6858000"/>
            <a:gd name="connsiteX11121" fmla="*/ 4721311 w 12192000"/>
            <a:gd name="connsiteY11121" fmla="*/ 3815802 h 6858000"/>
            <a:gd name="connsiteX11122" fmla="*/ 4705644 w 12192000"/>
            <a:gd name="connsiteY11122" fmla="*/ 3829259 h 6858000"/>
            <a:gd name="connsiteX11123" fmla="*/ 4738249 w 12192000"/>
            <a:gd name="connsiteY11123" fmla="*/ 3875789 h 6858000"/>
            <a:gd name="connsiteX11124" fmla="*/ 4770853 w 12192000"/>
            <a:gd name="connsiteY11124" fmla="*/ 3828498 h 6858000"/>
            <a:gd name="connsiteX11125" fmla="*/ 4770853 w 12192000"/>
            <a:gd name="connsiteY11125" fmla="*/ 3828495 h 6858000"/>
            <a:gd name="connsiteX11126" fmla="*/ 4755102 w 12192000"/>
            <a:gd name="connsiteY11126" fmla="*/ 3815802 h 6858000"/>
            <a:gd name="connsiteX11127" fmla="*/ 4753061 w 12192000"/>
            <a:gd name="connsiteY11127" fmla="*/ 3815689 h 6858000"/>
            <a:gd name="connsiteX11128" fmla="*/ 4870941 w 12192000"/>
            <a:gd name="connsiteY11128" fmla="*/ 3850872 h 6858000"/>
            <a:gd name="connsiteX11129" fmla="*/ 4856128 w 12192000"/>
            <a:gd name="connsiteY11129" fmla="*/ 3860537 h 6858000"/>
            <a:gd name="connsiteX11130" fmla="*/ 4840688 w 12192000"/>
            <a:gd name="connsiteY11130" fmla="*/ 3850933 h 6858000"/>
            <a:gd name="connsiteX11131" fmla="*/ 4839191 w 12192000"/>
            <a:gd name="connsiteY11131" fmla="*/ 3850985 h 6858000"/>
            <a:gd name="connsiteX11132" fmla="*/ 4823524 w 12192000"/>
            <a:gd name="connsiteY11132" fmla="*/ 3864442 h 6858000"/>
            <a:gd name="connsiteX11133" fmla="*/ 4824404 w 12192000"/>
            <a:gd name="connsiteY11133" fmla="*/ 3876062 h 6858000"/>
            <a:gd name="connsiteX11134" fmla="*/ 4830646 w 12192000"/>
            <a:gd name="connsiteY11134" fmla="*/ 3886676 h 6858000"/>
            <a:gd name="connsiteX11135" fmla="*/ 4815729 w 12192000"/>
            <a:gd name="connsiteY11135" fmla="*/ 3874655 h 6858000"/>
            <a:gd name="connsiteX11136" fmla="*/ 4813688 w 12192000"/>
            <a:gd name="connsiteY11136" fmla="*/ 3874542 h 6858000"/>
            <a:gd name="connsiteX11137" fmla="*/ 4798875 w 12192000"/>
            <a:gd name="connsiteY11137" fmla="*/ 3884207 h 6858000"/>
            <a:gd name="connsiteX11138" fmla="*/ 4783435 w 12192000"/>
            <a:gd name="connsiteY11138" fmla="*/ 3874603 h 6858000"/>
            <a:gd name="connsiteX11139" fmla="*/ 4781938 w 12192000"/>
            <a:gd name="connsiteY11139" fmla="*/ 3874655 h 6858000"/>
            <a:gd name="connsiteX11140" fmla="*/ 4766271 w 12192000"/>
            <a:gd name="connsiteY11140" fmla="*/ 3888112 h 6858000"/>
            <a:gd name="connsiteX11141" fmla="*/ 4798875 w 12192000"/>
            <a:gd name="connsiteY11141" fmla="*/ 3934642 h 6858000"/>
            <a:gd name="connsiteX11142" fmla="*/ 4824277 w 12192000"/>
            <a:gd name="connsiteY11142" fmla="*/ 3910848 h 6858000"/>
            <a:gd name="connsiteX11143" fmla="*/ 4831341 w 12192000"/>
            <a:gd name="connsiteY11143" fmla="*/ 3887805 h 6858000"/>
            <a:gd name="connsiteX11144" fmla="*/ 4856128 w 12192000"/>
            <a:gd name="connsiteY11144" fmla="*/ 3910972 h 6858000"/>
            <a:gd name="connsiteX11145" fmla="*/ 4888733 w 12192000"/>
            <a:gd name="connsiteY11145" fmla="*/ 3863681 h 6858000"/>
            <a:gd name="connsiteX11146" fmla="*/ 4888733 w 12192000"/>
            <a:gd name="connsiteY11146" fmla="*/ 3863678 h 6858000"/>
            <a:gd name="connsiteX11147" fmla="*/ 4872982 w 12192000"/>
            <a:gd name="connsiteY11147" fmla="*/ 3850985 h 6858000"/>
            <a:gd name="connsiteX11148" fmla="*/ 4870941 w 12192000"/>
            <a:gd name="connsiteY11148" fmla="*/ 3850872 h 6858000"/>
            <a:gd name="connsiteX11149" fmla="*/ 6238420 w 12192000"/>
            <a:gd name="connsiteY11149" fmla="*/ 3894111 h 6858000"/>
            <a:gd name="connsiteX11150" fmla="*/ 6223620 w 12192000"/>
            <a:gd name="connsiteY11150" fmla="*/ 3903776 h 6858000"/>
            <a:gd name="connsiteX11151" fmla="*/ 6208180 w 12192000"/>
            <a:gd name="connsiteY11151" fmla="*/ 3894172 h 6858000"/>
            <a:gd name="connsiteX11152" fmla="*/ 6206668 w 12192000"/>
            <a:gd name="connsiteY11152" fmla="*/ 3894224 h 6858000"/>
            <a:gd name="connsiteX11153" fmla="*/ 6190995 w 12192000"/>
            <a:gd name="connsiteY11153" fmla="*/ 3907681 h 6858000"/>
            <a:gd name="connsiteX11154" fmla="*/ 6223620 w 12192000"/>
            <a:gd name="connsiteY11154" fmla="*/ 3954211 h 6858000"/>
            <a:gd name="connsiteX11155" fmla="*/ 6256216 w 12192000"/>
            <a:gd name="connsiteY11155" fmla="*/ 3906920 h 6858000"/>
            <a:gd name="connsiteX11156" fmla="*/ 6256216 w 12192000"/>
            <a:gd name="connsiteY11156" fmla="*/ 3906917 h 6858000"/>
            <a:gd name="connsiteX11157" fmla="*/ 6240456 w 12192000"/>
            <a:gd name="connsiteY11157" fmla="*/ 3894224 h 6858000"/>
            <a:gd name="connsiteX11158" fmla="*/ 6238420 w 12192000"/>
            <a:gd name="connsiteY11158" fmla="*/ 3894111 h 6858000"/>
            <a:gd name="connsiteX11159" fmla="*/ 6314313 w 12192000"/>
            <a:gd name="connsiteY11159" fmla="*/ 3904695 h 6858000"/>
            <a:gd name="connsiteX11160" fmla="*/ 6299513 w 12192000"/>
            <a:gd name="connsiteY11160" fmla="*/ 3914360 h 6858000"/>
            <a:gd name="connsiteX11161" fmla="*/ 6284073 w 12192000"/>
            <a:gd name="connsiteY11161" fmla="*/ 3904756 h 6858000"/>
            <a:gd name="connsiteX11162" fmla="*/ 6282561 w 12192000"/>
            <a:gd name="connsiteY11162" fmla="*/ 3904808 h 6858000"/>
            <a:gd name="connsiteX11163" fmla="*/ 6266888 w 12192000"/>
            <a:gd name="connsiteY11163" fmla="*/ 3918265 h 6858000"/>
            <a:gd name="connsiteX11164" fmla="*/ 6299513 w 12192000"/>
            <a:gd name="connsiteY11164" fmla="*/ 3964795 h 6858000"/>
            <a:gd name="connsiteX11165" fmla="*/ 6332109 w 12192000"/>
            <a:gd name="connsiteY11165" fmla="*/ 3917504 h 6858000"/>
            <a:gd name="connsiteX11166" fmla="*/ 6332109 w 12192000"/>
            <a:gd name="connsiteY11166" fmla="*/ 3917501 h 6858000"/>
            <a:gd name="connsiteX11167" fmla="*/ 6316349 w 12192000"/>
            <a:gd name="connsiteY11167" fmla="*/ 3904808 h 6858000"/>
            <a:gd name="connsiteX11168" fmla="*/ 6314313 w 12192000"/>
            <a:gd name="connsiteY11168" fmla="*/ 3904695 h 6858000"/>
            <a:gd name="connsiteX11169" fmla="*/ 4388488 w 12192000"/>
            <a:gd name="connsiteY11169" fmla="*/ 3686294 h 6858000"/>
            <a:gd name="connsiteX11170" fmla="*/ 4373676 w 12192000"/>
            <a:gd name="connsiteY11170" fmla="*/ 3695959 h 6858000"/>
            <a:gd name="connsiteX11171" fmla="*/ 4358235 w 12192000"/>
            <a:gd name="connsiteY11171" fmla="*/ 3686355 h 6858000"/>
            <a:gd name="connsiteX11172" fmla="*/ 4356738 w 12192000"/>
            <a:gd name="connsiteY11172" fmla="*/ 3686407 h 6858000"/>
            <a:gd name="connsiteX11173" fmla="*/ 4341071 w 12192000"/>
            <a:gd name="connsiteY11173" fmla="*/ 3699864 h 6858000"/>
            <a:gd name="connsiteX11174" fmla="*/ 4373676 w 12192000"/>
            <a:gd name="connsiteY11174" fmla="*/ 3746394 h 6858000"/>
            <a:gd name="connsiteX11175" fmla="*/ 4406280 w 12192000"/>
            <a:gd name="connsiteY11175" fmla="*/ 3699100 h 6858000"/>
            <a:gd name="connsiteX11176" fmla="*/ 4390529 w 12192000"/>
            <a:gd name="connsiteY11176" fmla="*/ 3686407 h 6858000"/>
            <a:gd name="connsiteX11177" fmla="*/ 4388488 w 12192000"/>
            <a:gd name="connsiteY11177" fmla="*/ 3686294 h 6858000"/>
            <a:gd name="connsiteX11178" fmla="*/ 4441700 w 12192000"/>
            <a:gd name="connsiteY11178" fmla="*/ 3758377 h 6858000"/>
            <a:gd name="connsiteX11179" fmla="*/ 4426887 w 12192000"/>
            <a:gd name="connsiteY11179" fmla="*/ 3768042 h 6858000"/>
            <a:gd name="connsiteX11180" fmla="*/ 4411447 w 12192000"/>
            <a:gd name="connsiteY11180" fmla="*/ 3758438 h 6858000"/>
            <a:gd name="connsiteX11181" fmla="*/ 4409950 w 12192000"/>
            <a:gd name="connsiteY11181" fmla="*/ 3758490 h 6858000"/>
            <a:gd name="connsiteX11182" fmla="*/ 4394283 w 12192000"/>
            <a:gd name="connsiteY11182" fmla="*/ 3771947 h 6858000"/>
            <a:gd name="connsiteX11183" fmla="*/ 4426887 w 12192000"/>
            <a:gd name="connsiteY11183" fmla="*/ 3818477 h 6858000"/>
            <a:gd name="connsiteX11184" fmla="*/ 4459492 w 12192000"/>
            <a:gd name="connsiteY11184" fmla="*/ 3771186 h 6858000"/>
            <a:gd name="connsiteX11185" fmla="*/ 4459492 w 12192000"/>
            <a:gd name="connsiteY11185" fmla="*/ 3771183 h 6858000"/>
            <a:gd name="connsiteX11186" fmla="*/ 4443741 w 12192000"/>
            <a:gd name="connsiteY11186" fmla="*/ 3758490 h 6858000"/>
            <a:gd name="connsiteX11187" fmla="*/ 4441700 w 12192000"/>
            <a:gd name="connsiteY11187" fmla="*/ 3758377 h 6858000"/>
            <a:gd name="connsiteX11188" fmla="*/ 4502646 w 12192000"/>
            <a:gd name="connsiteY11188" fmla="*/ 3811560 h 6858000"/>
            <a:gd name="connsiteX11189" fmla="*/ 4487834 w 12192000"/>
            <a:gd name="connsiteY11189" fmla="*/ 3821225 h 6858000"/>
            <a:gd name="connsiteX11190" fmla="*/ 4472393 w 12192000"/>
            <a:gd name="connsiteY11190" fmla="*/ 3811621 h 6858000"/>
            <a:gd name="connsiteX11191" fmla="*/ 4470896 w 12192000"/>
            <a:gd name="connsiteY11191" fmla="*/ 3811673 h 6858000"/>
            <a:gd name="connsiteX11192" fmla="*/ 4455229 w 12192000"/>
            <a:gd name="connsiteY11192" fmla="*/ 3825130 h 6858000"/>
            <a:gd name="connsiteX11193" fmla="*/ 4487834 w 12192000"/>
            <a:gd name="connsiteY11193" fmla="*/ 3871660 h 6858000"/>
            <a:gd name="connsiteX11194" fmla="*/ 4520438 w 12192000"/>
            <a:gd name="connsiteY11194" fmla="*/ 3824369 h 6858000"/>
            <a:gd name="connsiteX11195" fmla="*/ 4520438 w 12192000"/>
            <a:gd name="connsiteY11195" fmla="*/ 3824366 h 6858000"/>
            <a:gd name="connsiteX11196" fmla="*/ 4504687 w 12192000"/>
            <a:gd name="connsiteY11196" fmla="*/ 3811673 h 6858000"/>
            <a:gd name="connsiteX11197" fmla="*/ 4502646 w 12192000"/>
            <a:gd name="connsiteY11197" fmla="*/ 3811560 h 6858000"/>
            <a:gd name="connsiteX11198" fmla="*/ 4625469 w 12192000"/>
            <a:gd name="connsiteY11198" fmla="*/ 3842934 h 6858000"/>
            <a:gd name="connsiteX11199" fmla="*/ 4610657 w 12192000"/>
            <a:gd name="connsiteY11199" fmla="*/ 3852599 h 6858000"/>
            <a:gd name="connsiteX11200" fmla="*/ 4595216 w 12192000"/>
            <a:gd name="connsiteY11200" fmla="*/ 3842995 h 6858000"/>
            <a:gd name="connsiteX11201" fmla="*/ 4593719 w 12192000"/>
            <a:gd name="connsiteY11201" fmla="*/ 3843047 h 6858000"/>
            <a:gd name="connsiteX11202" fmla="*/ 4578052 w 12192000"/>
            <a:gd name="connsiteY11202" fmla="*/ 3856504 h 6858000"/>
            <a:gd name="connsiteX11203" fmla="*/ 4610657 w 12192000"/>
            <a:gd name="connsiteY11203" fmla="*/ 3903034 h 6858000"/>
            <a:gd name="connsiteX11204" fmla="*/ 4643261 w 12192000"/>
            <a:gd name="connsiteY11204" fmla="*/ 3855743 h 6858000"/>
            <a:gd name="connsiteX11205" fmla="*/ 4643261 w 12192000"/>
            <a:gd name="connsiteY11205" fmla="*/ 3855740 h 6858000"/>
            <a:gd name="connsiteX11206" fmla="*/ 4627510 w 12192000"/>
            <a:gd name="connsiteY11206" fmla="*/ 3843047 h 6858000"/>
            <a:gd name="connsiteX11207" fmla="*/ 4625469 w 12192000"/>
            <a:gd name="connsiteY11207" fmla="*/ 3842934 h 6858000"/>
            <a:gd name="connsiteX11208" fmla="*/ 4694179 w 12192000"/>
            <a:gd name="connsiteY11208" fmla="*/ 3850029 h 6858000"/>
            <a:gd name="connsiteX11209" fmla="*/ 4679367 w 12192000"/>
            <a:gd name="connsiteY11209" fmla="*/ 3859694 h 6858000"/>
            <a:gd name="connsiteX11210" fmla="*/ 4663926 w 12192000"/>
            <a:gd name="connsiteY11210" fmla="*/ 3850090 h 6858000"/>
            <a:gd name="connsiteX11211" fmla="*/ 4662429 w 12192000"/>
            <a:gd name="connsiteY11211" fmla="*/ 3850142 h 6858000"/>
            <a:gd name="connsiteX11212" fmla="*/ 4646762 w 12192000"/>
            <a:gd name="connsiteY11212" fmla="*/ 3863599 h 6858000"/>
            <a:gd name="connsiteX11213" fmla="*/ 4679367 w 12192000"/>
            <a:gd name="connsiteY11213" fmla="*/ 3910129 h 6858000"/>
            <a:gd name="connsiteX11214" fmla="*/ 4711971 w 12192000"/>
            <a:gd name="connsiteY11214" fmla="*/ 3862835 h 6858000"/>
            <a:gd name="connsiteX11215" fmla="*/ 4696220 w 12192000"/>
            <a:gd name="connsiteY11215" fmla="*/ 3850142 h 6858000"/>
            <a:gd name="connsiteX11216" fmla="*/ 4694179 w 12192000"/>
            <a:gd name="connsiteY11216" fmla="*/ 3850029 h 6858000"/>
            <a:gd name="connsiteX11217" fmla="*/ 4746955 w 12192000"/>
            <a:gd name="connsiteY11217" fmla="*/ 3904026 h 6858000"/>
            <a:gd name="connsiteX11218" fmla="*/ 4732142 w 12192000"/>
            <a:gd name="connsiteY11218" fmla="*/ 3913691 h 6858000"/>
            <a:gd name="connsiteX11219" fmla="*/ 4716702 w 12192000"/>
            <a:gd name="connsiteY11219" fmla="*/ 3904087 h 6858000"/>
            <a:gd name="connsiteX11220" fmla="*/ 4715205 w 12192000"/>
            <a:gd name="connsiteY11220" fmla="*/ 3904139 h 6858000"/>
            <a:gd name="connsiteX11221" fmla="*/ 4699538 w 12192000"/>
            <a:gd name="connsiteY11221" fmla="*/ 3917596 h 6858000"/>
            <a:gd name="connsiteX11222" fmla="*/ 4732142 w 12192000"/>
            <a:gd name="connsiteY11222" fmla="*/ 3964126 h 6858000"/>
            <a:gd name="connsiteX11223" fmla="*/ 4764747 w 12192000"/>
            <a:gd name="connsiteY11223" fmla="*/ 3916832 h 6858000"/>
            <a:gd name="connsiteX11224" fmla="*/ 4748996 w 12192000"/>
            <a:gd name="connsiteY11224" fmla="*/ 3904139 h 6858000"/>
            <a:gd name="connsiteX11225" fmla="*/ 4746955 w 12192000"/>
            <a:gd name="connsiteY11225" fmla="*/ 3904026 h 6858000"/>
            <a:gd name="connsiteX11226" fmla="*/ 4816421 w 12192000"/>
            <a:gd name="connsiteY11226" fmla="*/ 3948078 h 6858000"/>
            <a:gd name="connsiteX11227" fmla="*/ 4801608 w 12192000"/>
            <a:gd name="connsiteY11227" fmla="*/ 3957743 h 6858000"/>
            <a:gd name="connsiteX11228" fmla="*/ 4786168 w 12192000"/>
            <a:gd name="connsiteY11228" fmla="*/ 3948139 h 6858000"/>
            <a:gd name="connsiteX11229" fmla="*/ 4784671 w 12192000"/>
            <a:gd name="connsiteY11229" fmla="*/ 3948191 h 6858000"/>
            <a:gd name="connsiteX11230" fmla="*/ 4769004 w 12192000"/>
            <a:gd name="connsiteY11230" fmla="*/ 3961648 h 6858000"/>
            <a:gd name="connsiteX11231" fmla="*/ 4801608 w 12192000"/>
            <a:gd name="connsiteY11231" fmla="*/ 4008178 h 6858000"/>
            <a:gd name="connsiteX11232" fmla="*/ 4834213 w 12192000"/>
            <a:gd name="connsiteY11232" fmla="*/ 3960887 h 6858000"/>
            <a:gd name="connsiteX11233" fmla="*/ 4834213 w 12192000"/>
            <a:gd name="connsiteY11233" fmla="*/ 3960884 h 6858000"/>
            <a:gd name="connsiteX11234" fmla="*/ 4818462 w 12192000"/>
            <a:gd name="connsiteY11234" fmla="*/ 3948191 h 6858000"/>
            <a:gd name="connsiteX11235" fmla="*/ 4816421 w 12192000"/>
            <a:gd name="connsiteY11235" fmla="*/ 3948078 h 6858000"/>
            <a:gd name="connsiteX11236" fmla="*/ 6414339 w 12192000"/>
            <a:gd name="connsiteY11236" fmla="*/ 3967153 h 6858000"/>
            <a:gd name="connsiteX11237" fmla="*/ 6399539 w 12192000"/>
            <a:gd name="connsiteY11237" fmla="*/ 3976818 h 6858000"/>
            <a:gd name="connsiteX11238" fmla="*/ 6384099 w 12192000"/>
            <a:gd name="connsiteY11238" fmla="*/ 3967214 h 6858000"/>
            <a:gd name="connsiteX11239" fmla="*/ 6382587 w 12192000"/>
            <a:gd name="connsiteY11239" fmla="*/ 3967266 h 6858000"/>
            <a:gd name="connsiteX11240" fmla="*/ 6366914 w 12192000"/>
            <a:gd name="connsiteY11240" fmla="*/ 3980723 h 6858000"/>
            <a:gd name="connsiteX11241" fmla="*/ 6399539 w 12192000"/>
            <a:gd name="connsiteY11241" fmla="*/ 4027253 h 6858000"/>
            <a:gd name="connsiteX11242" fmla="*/ 6432135 w 12192000"/>
            <a:gd name="connsiteY11242" fmla="*/ 3979962 h 6858000"/>
            <a:gd name="connsiteX11243" fmla="*/ 6432135 w 12192000"/>
            <a:gd name="connsiteY11243" fmla="*/ 3979959 h 6858000"/>
            <a:gd name="connsiteX11244" fmla="*/ 6416375 w 12192000"/>
            <a:gd name="connsiteY11244" fmla="*/ 3967266 h 6858000"/>
            <a:gd name="connsiteX11245" fmla="*/ 6414339 w 12192000"/>
            <a:gd name="connsiteY11245" fmla="*/ 3967153 h 6858000"/>
            <a:gd name="connsiteX11246" fmla="*/ 6492848 w 12192000"/>
            <a:gd name="connsiteY11246" fmla="*/ 3993177 h 6858000"/>
            <a:gd name="connsiteX11247" fmla="*/ 6478048 w 12192000"/>
            <a:gd name="connsiteY11247" fmla="*/ 4002842 h 6858000"/>
            <a:gd name="connsiteX11248" fmla="*/ 6462608 w 12192000"/>
            <a:gd name="connsiteY11248" fmla="*/ 3993238 h 6858000"/>
            <a:gd name="connsiteX11249" fmla="*/ 6461096 w 12192000"/>
            <a:gd name="connsiteY11249" fmla="*/ 3993290 h 6858000"/>
            <a:gd name="connsiteX11250" fmla="*/ 6445423 w 12192000"/>
            <a:gd name="connsiteY11250" fmla="*/ 4006747 h 6858000"/>
            <a:gd name="connsiteX11251" fmla="*/ 6478048 w 12192000"/>
            <a:gd name="connsiteY11251" fmla="*/ 4053277 h 6858000"/>
            <a:gd name="connsiteX11252" fmla="*/ 6510644 w 12192000"/>
            <a:gd name="connsiteY11252" fmla="*/ 4005986 h 6858000"/>
            <a:gd name="connsiteX11253" fmla="*/ 6510644 w 12192000"/>
            <a:gd name="connsiteY11253" fmla="*/ 4005983 h 6858000"/>
            <a:gd name="connsiteX11254" fmla="*/ 6494884 w 12192000"/>
            <a:gd name="connsiteY11254" fmla="*/ 3993290 h 6858000"/>
            <a:gd name="connsiteX11255" fmla="*/ 6492848 w 12192000"/>
            <a:gd name="connsiteY11255" fmla="*/ 3993177 h 6858000"/>
            <a:gd name="connsiteX11256" fmla="*/ 6272150 w 12192000"/>
            <a:gd name="connsiteY11256" fmla="*/ 3969974 h 6858000"/>
            <a:gd name="connsiteX11257" fmla="*/ 6257350 w 12192000"/>
            <a:gd name="connsiteY11257" fmla="*/ 3979639 h 6858000"/>
            <a:gd name="connsiteX11258" fmla="*/ 6241910 w 12192000"/>
            <a:gd name="connsiteY11258" fmla="*/ 3970035 h 6858000"/>
            <a:gd name="connsiteX11259" fmla="*/ 6240398 w 12192000"/>
            <a:gd name="connsiteY11259" fmla="*/ 3970087 h 6858000"/>
            <a:gd name="connsiteX11260" fmla="*/ 6224725 w 12192000"/>
            <a:gd name="connsiteY11260" fmla="*/ 3983544 h 6858000"/>
            <a:gd name="connsiteX11261" fmla="*/ 6257350 w 12192000"/>
            <a:gd name="connsiteY11261" fmla="*/ 4030074 h 6858000"/>
            <a:gd name="connsiteX11262" fmla="*/ 6289946 w 12192000"/>
            <a:gd name="connsiteY11262" fmla="*/ 3982783 h 6858000"/>
            <a:gd name="connsiteX11263" fmla="*/ 6289946 w 12192000"/>
            <a:gd name="connsiteY11263" fmla="*/ 3982780 h 6858000"/>
            <a:gd name="connsiteX11264" fmla="*/ 6274186 w 12192000"/>
            <a:gd name="connsiteY11264" fmla="*/ 3970087 h 6858000"/>
            <a:gd name="connsiteX11265" fmla="*/ 6272150 w 12192000"/>
            <a:gd name="connsiteY11265" fmla="*/ 3969974 h 6858000"/>
            <a:gd name="connsiteX11266" fmla="*/ 6344844 w 12192000"/>
            <a:gd name="connsiteY11266" fmla="*/ 3975673 h 6858000"/>
            <a:gd name="connsiteX11267" fmla="*/ 6330044 w 12192000"/>
            <a:gd name="connsiteY11267" fmla="*/ 3985338 h 6858000"/>
            <a:gd name="connsiteX11268" fmla="*/ 6314604 w 12192000"/>
            <a:gd name="connsiteY11268" fmla="*/ 3975734 h 6858000"/>
            <a:gd name="connsiteX11269" fmla="*/ 6313092 w 12192000"/>
            <a:gd name="connsiteY11269" fmla="*/ 3975786 h 6858000"/>
            <a:gd name="connsiteX11270" fmla="*/ 6297419 w 12192000"/>
            <a:gd name="connsiteY11270" fmla="*/ 3989243 h 6858000"/>
            <a:gd name="connsiteX11271" fmla="*/ 6330044 w 12192000"/>
            <a:gd name="connsiteY11271" fmla="*/ 4035773 h 6858000"/>
            <a:gd name="connsiteX11272" fmla="*/ 6362640 w 12192000"/>
            <a:gd name="connsiteY11272" fmla="*/ 3988482 h 6858000"/>
            <a:gd name="connsiteX11273" fmla="*/ 6362640 w 12192000"/>
            <a:gd name="connsiteY11273" fmla="*/ 3988479 h 6858000"/>
            <a:gd name="connsiteX11274" fmla="*/ 6346880 w 12192000"/>
            <a:gd name="connsiteY11274" fmla="*/ 3975786 h 6858000"/>
            <a:gd name="connsiteX11275" fmla="*/ 6344844 w 12192000"/>
            <a:gd name="connsiteY11275" fmla="*/ 3975673 h 6858000"/>
            <a:gd name="connsiteX11276" fmla="*/ 4558126 w 12192000"/>
            <a:gd name="connsiteY11276" fmla="*/ 3844039 h 6858000"/>
            <a:gd name="connsiteX11277" fmla="*/ 4543314 w 12192000"/>
            <a:gd name="connsiteY11277" fmla="*/ 3853704 h 6858000"/>
            <a:gd name="connsiteX11278" fmla="*/ 4527873 w 12192000"/>
            <a:gd name="connsiteY11278" fmla="*/ 3844100 h 6858000"/>
            <a:gd name="connsiteX11279" fmla="*/ 4526376 w 12192000"/>
            <a:gd name="connsiteY11279" fmla="*/ 3844152 h 6858000"/>
            <a:gd name="connsiteX11280" fmla="*/ 4510709 w 12192000"/>
            <a:gd name="connsiteY11280" fmla="*/ 3857609 h 6858000"/>
            <a:gd name="connsiteX11281" fmla="*/ 4543314 w 12192000"/>
            <a:gd name="connsiteY11281" fmla="*/ 3904139 h 6858000"/>
            <a:gd name="connsiteX11282" fmla="*/ 4575918 w 12192000"/>
            <a:gd name="connsiteY11282" fmla="*/ 3856848 h 6858000"/>
            <a:gd name="connsiteX11283" fmla="*/ 4575918 w 12192000"/>
            <a:gd name="connsiteY11283" fmla="*/ 3856845 h 6858000"/>
            <a:gd name="connsiteX11284" fmla="*/ 4560167 w 12192000"/>
            <a:gd name="connsiteY11284" fmla="*/ 3844152 h 6858000"/>
            <a:gd name="connsiteX11285" fmla="*/ 4558126 w 12192000"/>
            <a:gd name="connsiteY11285" fmla="*/ 3844039 h 6858000"/>
            <a:gd name="connsiteX11286" fmla="*/ 4444578 w 12192000"/>
            <a:gd name="connsiteY11286" fmla="*/ 3844156 h 6858000"/>
            <a:gd name="connsiteX11287" fmla="*/ 4429766 w 12192000"/>
            <a:gd name="connsiteY11287" fmla="*/ 3853821 h 6858000"/>
            <a:gd name="connsiteX11288" fmla="*/ 4414326 w 12192000"/>
            <a:gd name="connsiteY11288" fmla="*/ 3844217 h 6858000"/>
            <a:gd name="connsiteX11289" fmla="*/ 4412829 w 12192000"/>
            <a:gd name="connsiteY11289" fmla="*/ 3844269 h 6858000"/>
            <a:gd name="connsiteX11290" fmla="*/ 4397162 w 12192000"/>
            <a:gd name="connsiteY11290" fmla="*/ 3857726 h 6858000"/>
            <a:gd name="connsiteX11291" fmla="*/ 4429766 w 12192000"/>
            <a:gd name="connsiteY11291" fmla="*/ 3904256 h 6858000"/>
            <a:gd name="connsiteX11292" fmla="*/ 4462371 w 12192000"/>
            <a:gd name="connsiteY11292" fmla="*/ 3856965 h 6858000"/>
            <a:gd name="connsiteX11293" fmla="*/ 4462371 w 12192000"/>
            <a:gd name="connsiteY11293" fmla="*/ 3856962 h 6858000"/>
            <a:gd name="connsiteX11294" fmla="*/ 4446620 w 12192000"/>
            <a:gd name="connsiteY11294" fmla="*/ 3844269 h 6858000"/>
            <a:gd name="connsiteX11295" fmla="*/ 4444578 w 12192000"/>
            <a:gd name="connsiteY11295" fmla="*/ 3844156 h 6858000"/>
            <a:gd name="connsiteX11296" fmla="*/ 4512067 w 12192000"/>
            <a:gd name="connsiteY11296" fmla="*/ 3901962 h 6858000"/>
            <a:gd name="connsiteX11297" fmla="*/ 4497255 w 12192000"/>
            <a:gd name="connsiteY11297" fmla="*/ 3911627 h 6858000"/>
            <a:gd name="connsiteX11298" fmla="*/ 4481814 w 12192000"/>
            <a:gd name="connsiteY11298" fmla="*/ 3902023 h 6858000"/>
            <a:gd name="connsiteX11299" fmla="*/ 4480317 w 12192000"/>
            <a:gd name="connsiteY11299" fmla="*/ 3902075 h 6858000"/>
            <a:gd name="connsiteX11300" fmla="*/ 4464650 w 12192000"/>
            <a:gd name="connsiteY11300" fmla="*/ 3915532 h 6858000"/>
            <a:gd name="connsiteX11301" fmla="*/ 4497255 w 12192000"/>
            <a:gd name="connsiteY11301" fmla="*/ 3962062 h 6858000"/>
            <a:gd name="connsiteX11302" fmla="*/ 4529859 w 12192000"/>
            <a:gd name="connsiteY11302" fmla="*/ 3914771 h 6858000"/>
            <a:gd name="connsiteX11303" fmla="*/ 4529859 w 12192000"/>
            <a:gd name="connsiteY11303" fmla="*/ 3914768 h 6858000"/>
            <a:gd name="connsiteX11304" fmla="*/ 4514108 w 12192000"/>
            <a:gd name="connsiteY11304" fmla="*/ 3902075 h 6858000"/>
            <a:gd name="connsiteX11305" fmla="*/ 4512067 w 12192000"/>
            <a:gd name="connsiteY11305" fmla="*/ 3901962 h 6858000"/>
            <a:gd name="connsiteX11306" fmla="*/ 4664753 w 12192000"/>
            <a:gd name="connsiteY11306" fmla="*/ 3916704 h 6858000"/>
            <a:gd name="connsiteX11307" fmla="*/ 4649941 w 12192000"/>
            <a:gd name="connsiteY11307" fmla="*/ 3926369 h 6858000"/>
            <a:gd name="connsiteX11308" fmla="*/ 4634500 w 12192000"/>
            <a:gd name="connsiteY11308" fmla="*/ 3916765 h 6858000"/>
            <a:gd name="connsiteX11309" fmla="*/ 4633003 w 12192000"/>
            <a:gd name="connsiteY11309" fmla="*/ 3916817 h 6858000"/>
            <a:gd name="connsiteX11310" fmla="*/ 4617336 w 12192000"/>
            <a:gd name="connsiteY11310" fmla="*/ 3930274 h 6858000"/>
            <a:gd name="connsiteX11311" fmla="*/ 4649941 w 12192000"/>
            <a:gd name="connsiteY11311" fmla="*/ 3976804 h 6858000"/>
            <a:gd name="connsiteX11312" fmla="*/ 4682545 w 12192000"/>
            <a:gd name="connsiteY11312" fmla="*/ 3929513 h 6858000"/>
            <a:gd name="connsiteX11313" fmla="*/ 4682545 w 12192000"/>
            <a:gd name="connsiteY11313" fmla="*/ 3929510 h 6858000"/>
            <a:gd name="connsiteX11314" fmla="*/ 4666794 w 12192000"/>
            <a:gd name="connsiteY11314" fmla="*/ 3916817 h 6858000"/>
            <a:gd name="connsiteX11315" fmla="*/ 4664753 w 12192000"/>
            <a:gd name="connsiteY11315" fmla="*/ 3916704 h 6858000"/>
            <a:gd name="connsiteX11316" fmla="*/ 4711626 w 12192000"/>
            <a:gd name="connsiteY11316" fmla="*/ 3973696 h 6858000"/>
            <a:gd name="connsiteX11317" fmla="*/ 4696814 w 12192000"/>
            <a:gd name="connsiteY11317" fmla="*/ 3983361 h 6858000"/>
            <a:gd name="connsiteX11318" fmla="*/ 4681373 w 12192000"/>
            <a:gd name="connsiteY11318" fmla="*/ 3973757 h 6858000"/>
            <a:gd name="connsiteX11319" fmla="*/ 4679876 w 12192000"/>
            <a:gd name="connsiteY11319" fmla="*/ 3973809 h 6858000"/>
            <a:gd name="connsiteX11320" fmla="*/ 4664209 w 12192000"/>
            <a:gd name="connsiteY11320" fmla="*/ 3987266 h 6858000"/>
            <a:gd name="connsiteX11321" fmla="*/ 4696814 w 12192000"/>
            <a:gd name="connsiteY11321" fmla="*/ 4033796 h 6858000"/>
            <a:gd name="connsiteX11322" fmla="*/ 4729418 w 12192000"/>
            <a:gd name="connsiteY11322" fmla="*/ 3986502 h 6858000"/>
            <a:gd name="connsiteX11323" fmla="*/ 4713667 w 12192000"/>
            <a:gd name="connsiteY11323" fmla="*/ 3973809 h 6858000"/>
            <a:gd name="connsiteX11324" fmla="*/ 4711626 w 12192000"/>
            <a:gd name="connsiteY11324" fmla="*/ 3973696 h 6858000"/>
            <a:gd name="connsiteX11325" fmla="*/ 4770130 w 12192000"/>
            <a:gd name="connsiteY11325" fmla="*/ 4003994 h 6858000"/>
            <a:gd name="connsiteX11326" fmla="*/ 4755318 w 12192000"/>
            <a:gd name="connsiteY11326" fmla="*/ 4013659 h 6858000"/>
            <a:gd name="connsiteX11327" fmla="*/ 4739877 w 12192000"/>
            <a:gd name="connsiteY11327" fmla="*/ 4004055 h 6858000"/>
            <a:gd name="connsiteX11328" fmla="*/ 4738380 w 12192000"/>
            <a:gd name="connsiteY11328" fmla="*/ 4004107 h 6858000"/>
            <a:gd name="connsiteX11329" fmla="*/ 4722713 w 12192000"/>
            <a:gd name="connsiteY11329" fmla="*/ 4017565 h 6858000"/>
            <a:gd name="connsiteX11330" fmla="*/ 4755318 w 12192000"/>
            <a:gd name="connsiteY11330" fmla="*/ 4064094 h 6858000"/>
            <a:gd name="connsiteX11331" fmla="*/ 4787922 w 12192000"/>
            <a:gd name="connsiteY11331" fmla="*/ 4016803 h 6858000"/>
            <a:gd name="connsiteX11332" fmla="*/ 4787922 w 12192000"/>
            <a:gd name="connsiteY11332" fmla="*/ 4016800 h 6858000"/>
            <a:gd name="connsiteX11333" fmla="*/ 4772171 w 12192000"/>
            <a:gd name="connsiteY11333" fmla="*/ 4004107 h 6858000"/>
            <a:gd name="connsiteX11334" fmla="*/ 4770130 w 12192000"/>
            <a:gd name="connsiteY11334" fmla="*/ 4003994 h 6858000"/>
            <a:gd name="connsiteX11335" fmla="*/ 6443707 w 12192000"/>
            <a:gd name="connsiteY11335" fmla="*/ 4040777 h 6858000"/>
            <a:gd name="connsiteX11336" fmla="*/ 6428907 w 12192000"/>
            <a:gd name="connsiteY11336" fmla="*/ 4050442 h 6858000"/>
            <a:gd name="connsiteX11337" fmla="*/ 6413467 w 12192000"/>
            <a:gd name="connsiteY11337" fmla="*/ 4040838 h 6858000"/>
            <a:gd name="connsiteX11338" fmla="*/ 6411955 w 12192000"/>
            <a:gd name="connsiteY11338" fmla="*/ 4040890 h 6858000"/>
            <a:gd name="connsiteX11339" fmla="*/ 6396282 w 12192000"/>
            <a:gd name="connsiteY11339" fmla="*/ 4054347 h 6858000"/>
            <a:gd name="connsiteX11340" fmla="*/ 6428907 w 12192000"/>
            <a:gd name="connsiteY11340" fmla="*/ 4100877 h 6858000"/>
            <a:gd name="connsiteX11341" fmla="*/ 6461503 w 12192000"/>
            <a:gd name="connsiteY11341" fmla="*/ 4053586 h 6858000"/>
            <a:gd name="connsiteX11342" fmla="*/ 6461503 w 12192000"/>
            <a:gd name="connsiteY11342" fmla="*/ 4053583 h 6858000"/>
            <a:gd name="connsiteX11343" fmla="*/ 6445743 w 12192000"/>
            <a:gd name="connsiteY11343" fmla="*/ 4040890 h 6858000"/>
            <a:gd name="connsiteX11344" fmla="*/ 6443707 w 12192000"/>
            <a:gd name="connsiteY11344" fmla="*/ 4040777 h 6858000"/>
            <a:gd name="connsiteX11345" fmla="*/ 8360201 w 12192000"/>
            <a:gd name="connsiteY11345" fmla="*/ 4061131 h 6858000"/>
            <a:gd name="connsiteX11346" fmla="*/ 8345401 w 12192000"/>
            <a:gd name="connsiteY11346" fmla="*/ 4070796 h 6858000"/>
            <a:gd name="connsiteX11347" fmla="*/ 8329961 w 12192000"/>
            <a:gd name="connsiteY11347" fmla="*/ 4061192 h 6858000"/>
            <a:gd name="connsiteX11348" fmla="*/ 8328449 w 12192000"/>
            <a:gd name="connsiteY11348" fmla="*/ 4061244 h 6858000"/>
            <a:gd name="connsiteX11349" fmla="*/ 8312776 w 12192000"/>
            <a:gd name="connsiteY11349" fmla="*/ 4074701 h 6858000"/>
            <a:gd name="connsiteX11350" fmla="*/ 8345401 w 12192000"/>
            <a:gd name="connsiteY11350" fmla="*/ 4121231 h 6858000"/>
            <a:gd name="connsiteX11351" fmla="*/ 8377997 w 12192000"/>
            <a:gd name="connsiteY11351" fmla="*/ 4073940 h 6858000"/>
            <a:gd name="connsiteX11352" fmla="*/ 8377997 w 12192000"/>
            <a:gd name="connsiteY11352" fmla="*/ 4073937 h 6858000"/>
            <a:gd name="connsiteX11353" fmla="*/ 8362236 w 12192000"/>
            <a:gd name="connsiteY11353" fmla="*/ 4061244 h 6858000"/>
            <a:gd name="connsiteX11354" fmla="*/ 8360201 w 12192000"/>
            <a:gd name="connsiteY11354" fmla="*/ 4061131 h 6858000"/>
            <a:gd name="connsiteX11355" fmla="*/ 6378865 w 12192000"/>
            <a:gd name="connsiteY11355" fmla="*/ 4047058 h 6858000"/>
            <a:gd name="connsiteX11356" fmla="*/ 6364064 w 12192000"/>
            <a:gd name="connsiteY11356" fmla="*/ 4056723 h 6858000"/>
            <a:gd name="connsiteX11357" fmla="*/ 6348624 w 12192000"/>
            <a:gd name="connsiteY11357" fmla="*/ 4047119 h 6858000"/>
            <a:gd name="connsiteX11358" fmla="*/ 6347112 w 12192000"/>
            <a:gd name="connsiteY11358" fmla="*/ 4047171 h 6858000"/>
            <a:gd name="connsiteX11359" fmla="*/ 6331439 w 12192000"/>
            <a:gd name="connsiteY11359" fmla="*/ 4060628 h 6858000"/>
            <a:gd name="connsiteX11360" fmla="*/ 6364064 w 12192000"/>
            <a:gd name="connsiteY11360" fmla="*/ 4107158 h 6858000"/>
            <a:gd name="connsiteX11361" fmla="*/ 6396660 w 12192000"/>
            <a:gd name="connsiteY11361" fmla="*/ 4059867 h 6858000"/>
            <a:gd name="connsiteX11362" fmla="*/ 6396660 w 12192000"/>
            <a:gd name="connsiteY11362" fmla="*/ 4059864 h 6858000"/>
            <a:gd name="connsiteX11363" fmla="*/ 6380900 w 12192000"/>
            <a:gd name="connsiteY11363" fmla="*/ 4047171 h 6858000"/>
            <a:gd name="connsiteX11364" fmla="*/ 6378865 w 12192000"/>
            <a:gd name="connsiteY11364" fmla="*/ 4047058 h 6858000"/>
            <a:gd name="connsiteX11365" fmla="*/ 6310243 w 12192000"/>
            <a:gd name="connsiteY11365" fmla="*/ 4051478 h 6858000"/>
            <a:gd name="connsiteX11366" fmla="*/ 6295442 w 12192000"/>
            <a:gd name="connsiteY11366" fmla="*/ 4061143 h 6858000"/>
            <a:gd name="connsiteX11367" fmla="*/ 6280002 w 12192000"/>
            <a:gd name="connsiteY11367" fmla="*/ 4051539 h 6858000"/>
            <a:gd name="connsiteX11368" fmla="*/ 6278490 w 12192000"/>
            <a:gd name="connsiteY11368" fmla="*/ 4051591 h 6858000"/>
            <a:gd name="connsiteX11369" fmla="*/ 6262817 w 12192000"/>
            <a:gd name="connsiteY11369" fmla="*/ 4065048 h 6858000"/>
            <a:gd name="connsiteX11370" fmla="*/ 6295442 w 12192000"/>
            <a:gd name="connsiteY11370" fmla="*/ 4111578 h 6858000"/>
            <a:gd name="connsiteX11371" fmla="*/ 6328038 w 12192000"/>
            <a:gd name="connsiteY11371" fmla="*/ 4064287 h 6858000"/>
            <a:gd name="connsiteX11372" fmla="*/ 6328038 w 12192000"/>
            <a:gd name="connsiteY11372" fmla="*/ 4064284 h 6858000"/>
            <a:gd name="connsiteX11373" fmla="*/ 6312278 w 12192000"/>
            <a:gd name="connsiteY11373" fmla="*/ 4051591 h 6858000"/>
            <a:gd name="connsiteX11374" fmla="*/ 6310243 w 12192000"/>
            <a:gd name="connsiteY11374" fmla="*/ 4051478 h 6858000"/>
            <a:gd name="connsiteX11375" fmla="*/ 4592496 w 12192000"/>
            <a:gd name="connsiteY11375" fmla="*/ 3916995 h 6858000"/>
            <a:gd name="connsiteX11376" fmla="*/ 4577683 w 12192000"/>
            <a:gd name="connsiteY11376" fmla="*/ 3926660 h 6858000"/>
            <a:gd name="connsiteX11377" fmla="*/ 4562243 w 12192000"/>
            <a:gd name="connsiteY11377" fmla="*/ 3917056 h 6858000"/>
            <a:gd name="connsiteX11378" fmla="*/ 4560746 w 12192000"/>
            <a:gd name="connsiteY11378" fmla="*/ 3917108 h 6858000"/>
            <a:gd name="connsiteX11379" fmla="*/ 4545079 w 12192000"/>
            <a:gd name="connsiteY11379" fmla="*/ 3930565 h 6858000"/>
            <a:gd name="connsiteX11380" fmla="*/ 4577683 w 12192000"/>
            <a:gd name="connsiteY11380" fmla="*/ 3977095 h 6858000"/>
            <a:gd name="connsiteX11381" fmla="*/ 4610288 w 12192000"/>
            <a:gd name="connsiteY11381" fmla="*/ 3929804 h 6858000"/>
            <a:gd name="connsiteX11382" fmla="*/ 4610288 w 12192000"/>
            <a:gd name="connsiteY11382" fmla="*/ 3929801 h 6858000"/>
            <a:gd name="connsiteX11383" fmla="*/ 4594537 w 12192000"/>
            <a:gd name="connsiteY11383" fmla="*/ 3917108 h 6858000"/>
            <a:gd name="connsiteX11384" fmla="*/ 4592496 w 12192000"/>
            <a:gd name="connsiteY11384" fmla="*/ 3916995 h 6858000"/>
            <a:gd name="connsiteX11385" fmla="*/ 4437949 w 12192000"/>
            <a:gd name="connsiteY11385" fmla="*/ 3919175 h 6858000"/>
            <a:gd name="connsiteX11386" fmla="*/ 4423137 w 12192000"/>
            <a:gd name="connsiteY11386" fmla="*/ 3928840 h 6858000"/>
            <a:gd name="connsiteX11387" fmla="*/ 4407696 w 12192000"/>
            <a:gd name="connsiteY11387" fmla="*/ 3919236 h 6858000"/>
            <a:gd name="connsiteX11388" fmla="*/ 4406199 w 12192000"/>
            <a:gd name="connsiteY11388" fmla="*/ 3919288 h 6858000"/>
            <a:gd name="connsiteX11389" fmla="*/ 4390532 w 12192000"/>
            <a:gd name="connsiteY11389" fmla="*/ 3932745 h 6858000"/>
            <a:gd name="connsiteX11390" fmla="*/ 4423137 w 12192000"/>
            <a:gd name="connsiteY11390" fmla="*/ 3979275 h 6858000"/>
            <a:gd name="connsiteX11391" fmla="*/ 4455741 w 12192000"/>
            <a:gd name="connsiteY11391" fmla="*/ 3931984 h 6858000"/>
            <a:gd name="connsiteX11392" fmla="*/ 4455741 w 12192000"/>
            <a:gd name="connsiteY11392" fmla="*/ 3931981 h 6858000"/>
            <a:gd name="connsiteX11393" fmla="*/ 4439990 w 12192000"/>
            <a:gd name="connsiteY11393" fmla="*/ 3919288 h 6858000"/>
            <a:gd name="connsiteX11394" fmla="*/ 4437949 w 12192000"/>
            <a:gd name="connsiteY11394" fmla="*/ 3919175 h 6858000"/>
            <a:gd name="connsiteX11395" fmla="*/ 4488805 w 12192000"/>
            <a:gd name="connsiteY11395" fmla="*/ 3978202 h 6858000"/>
            <a:gd name="connsiteX11396" fmla="*/ 4473993 w 12192000"/>
            <a:gd name="connsiteY11396" fmla="*/ 3987867 h 6858000"/>
            <a:gd name="connsiteX11397" fmla="*/ 4458552 w 12192000"/>
            <a:gd name="connsiteY11397" fmla="*/ 3978263 h 6858000"/>
            <a:gd name="connsiteX11398" fmla="*/ 4457055 w 12192000"/>
            <a:gd name="connsiteY11398" fmla="*/ 3978315 h 6858000"/>
            <a:gd name="connsiteX11399" fmla="*/ 4441388 w 12192000"/>
            <a:gd name="connsiteY11399" fmla="*/ 3991773 h 6858000"/>
            <a:gd name="connsiteX11400" fmla="*/ 4473993 w 12192000"/>
            <a:gd name="connsiteY11400" fmla="*/ 4038302 h 6858000"/>
            <a:gd name="connsiteX11401" fmla="*/ 4506597 w 12192000"/>
            <a:gd name="connsiteY11401" fmla="*/ 3991011 h 6858000"/>
            <a:gd name="connsiteX11402" fmla="*/ 4506597 w 12192000"/>
            <a:gd name="connsiteY11402" fmla="*/ 3991008 h 6858000"/>
            <a:gd name="connsiteX11403" fmla="*/ 4490846 w 12192000"/>
            <a:gd name="connsiteY11403" fmla="*/ 3978315 h 6858000"/>
            <a:gd name="connsiteX11404" fmla="*/ 4488805 w 12192000"/>
            <a:gd name="connsiteY11404" fmla="*/ 3978202 h 6858000"/>
            <a:gd name="connsiteX11405" fmla="*/ 4558388 w 12192000"/>
            <a:gd name="connsiteY11405" fmla="*/ 3979511 h 6858000"/>
            <a:gd name="connsiteX11406" fmla="*/ 4543575 w 12192000"/>
            <a:gd name="connsiteY11406" fmla="*/ 3989176 h 6858000"/>
            <a:gd name="connsiteX11407" fmla="*/ 4528135 w 12192000"/>
            <a:gd name="connsiteY11407" fmla="*/ 3979572 h 6858000"/>
            <a:gd name="connsiteX11408" fmla="*/ 4526638 w 12192000"/>
            <a:gd name="connsiteY11408" fmla="*/ 3979624 h 6858000"/>
            <a:gd name="connsiteX11409" fmla="*/ 4510971 w 12192000"/>
            <a:gd name="connsiteY11409" fmla="*/ 3993081 h 6858000"/>
            <a:gd name="connsiteX11410" fmla="*/ 4543575 w 12192000"/>
            <a:gd name="connsiteY11410" fmla="*/ 4039611 h 6858000"/>
            <a:gd name="connsiteX11411" fmla="*/ 4576180 w 12192000"/>
            <a:gd name="connsiteY11411" fmla="*/ 3992317 h 6858000"/>
            <a:gd name="connsiteX11412" fmla="*/ 4560429 w 12192000"/>
            <a:gd name="connsiteY11412" fmla="*/ 3979624 h 6858000"/>
            <a:gd name="connsiteX11413" fmla="*/ 4558388 w 12192000"/>
            <a:gd name="connsiteY11413" fmla="*/ 3979511 h 6858000"/>
            <a:gd name="connsiteX11414" fmla="*/ 4639020 w 12192000"/>
            <a:gd name="connsiteY11414" fmla="*/ 3993759 h 6858000"/>
            <a:gd name="connsiteX11415" fmla="*/ 4624207 w 12192000"/>
            <a:gd name="connsiteY11415" fmla="*/ 4003421 h 6858000"/>
            <a:gd name="connsiteX11416" fmla="*/ 4608767 w 12192000"/>
            <a:gd name="connsiteY11416" fmla="*/ 3993820 h 6858000"/>
            <a:gd name="connsiteX11417" fmla="*/ 4607270 w 12192000"/>
            <a:gd name="connsiteY11417" fmla="*/ 3993872 h 6858000"/>
            <a:gd name="connsiteX11418" fmla="*/ 4591603 w 12192000"/>
            <a:gd name="connsiteY11418" fmla="*/ 4007329 h 6858000"/>
            <a:gd name="connsiteX11419" fmla="*/ 4624207 w 12192000"/>
            <a:gd name="connsiteY11419" fmla="*/ 4053859 h 6858000"/>
            <a:gd name="connsiteX11420" fmla="*/ 4656812 w 12192000"/>
            <a:gd name="connsiteY11420" fmla="*/ 4006568 h 6858000"/>
            <a:gd name="connsiteX11421" fmla="*/ 4656812 w 12192000"/>
            <a:gd name="connsiteY11421" fmla="*/ 4006565 h 6858000"/>
            <a:gd name="connsiteX11422" fmla="*/ 4641061 w 12192000"/>
            <a:gd name="connsiteY11422" fmla="*/ 3993872 h 6858000"/>
            <a:gd name="connsiteX11423" fmla="*/ 4639020 w 12192000"/>
            <a:gd name="connsiteY11423" fmla="*/ 3993759 h 6858000"/>
            <a:gd name="connsiteX11424" fmla="*/ 4421840 w 12192000"/>
            <a:gd name="connsiteY11424" fmla="*/ 3997045 h 6858000"/>
            <a:gd name="connsiteX11425" fmla="*/ 4407027 w 12192000"/>
            <a:gd name="connsiteY11425" fmla="*/ 4006710 h 6858000"/>
            <a:gd name="connsiteX11426" fmla="*/ 4391587 w 12192000"/>
            <a:gd name="connsiteY11426" fmla="*/ 3997106 h 6858000"/>
            <a:gd name="connsiteX11427" fmla="*/ 4390090 w 12192000"/>
            <a:gd name="connsiteY11427" fmla="*/ 3997158 h 6858000"/>
            <a:gd name="connsiteX11428" fmla="*/ 4374423 w 12192000"/>
            <a:gd name="connsiteY11428" fmla="*/ 4010615 h 6858000"/>
            <a:gd name="connsiteX11429" fmla="*/ 4407027 w 12192000"/>
            <a:gd name="connsiteY11429" fmla="*/ 4057145 h 6858000"/>
            <a:gd name="connsiteX11430" fmla="*/ 4439632 w 12192000"/>
            <a:gd name="connsiteY11430" fmla="*/ 4009854 h 6858000"/>
            <a:gd name="connsiteX11431" fmla="*/ 4439632 w 12192000"/>
            <a:gd name="connsiteY11431" fmla="*/ 4009851 h 6858000"/>
            <a:gd name="connsiteX11432" fmla="*/ 4423881 w 12192000"/>
            <a:gd name="connsiteY11432" fmla="*/ 3997158 h 6858000"/>
            <a:gd name="connsiteX11433" fmla="*/ 4421840 w 12192000"/>
            <a:gd name="connsiteY11433" fmla="*/ 3997045 h 6858000"/>
            <a:gd name="connsiteX11434" fmla="*/ 4503083 w 12192000"/>
            <a:gd name="connsiteY11434" fmla="*/ 4052961 h 6858000"/>
            <a:gd name="connsiteX11435" fmla="*/ 4488270 w 12192000"/>
            <a:gd name="connsiteY11435" fmla="*/ 4062626 h 6858000"/>
            <a:gd name="connsiteX11436" fmla="*/ 4472830 w 12192000"/>
            <a:gd name="connsiteY11436" fmla="*/ 4053022 h 6858000"/>
            <a:gd name="connsiteX11437" fmla="*/ 4471333 w 12192000"/>
            <a:gd name="connsiteY11437" fmla="*/ 4053074 h 6858000"/>
            <a:gd name="connsiteX11438" fmla="*/ 4455666 w 12192000"/>
            <a:gd name="connsiteY11438" fmla="*/ 4066531 h 6858000"/>
            <a:gd name="connsiteX11439" fmla="*/ 4488270 w 12192000"/>
            <a:gd name="connsiteY11439" fmla="*/ 4113061 h 6858000"/>
            <a:gd name="connsiteX11440" fmla="*/ 4520875 w 12192000"/>
            <a:gd name="connsiteY11440" fmla="*/ 4065770 h 6858000"/>
            <a:gd name="connsiteX11441" fmla="*/ 4520875 w 12192000"/>
            <a:gd name="connsiteY11441" fmla="*/ 4065767 h 6858000"/>
            <a:gd name="connsiteX11442" fmla="*/ 4505124 w 12192000"/>
            <a:gd name="connsiteY11442" fmla="*/ 4053074 h 6858000"/>
            <a:gd name="connsiteX11443" fmla="*/ 4503083 w 12192000"/>
            <a:gd name="connsiteY11443" fmla="*/ 4052961 h 6858000"/>
            <a:gd name="connsiteX11444" fmla="*/ 4578684 w 12192000"/>
            <a:gd name="connsiteY11444" fmla="*/ 4053222 h 6858000"/>
            <a:gd name="connsiteX11445" fmla="*/ 4563871 w 12192000"/>
            <a:gd name="connsiteY11445" fmla="*/ 4062887 h 6858000"/>
            <a:gd name="connsiteX11446" fmla="*/ 4548431 w 12192000"/>
            <a:gd name="connsiteY11446" fmla="*/ 4053283 h 6858000"/>
            <a:gd name="connsiteX11447" fmla="*/ 4546934 w 12192000"/>
            <a:gd name="connsiteY11447" fmla="*/ 4053335 h 6858000"/>
            <a:gd name="connsiteX11448" fmla="*/ 4531267 w 12192000"/>
            <a:gd name="connsiteY11448" fmla="*/ 4066792 h 6858000"/>
            <a:gd name="connsiteX11449" fmla="*/ 4563871 w 12192000"/>
            <a:gd name="connsiteY11449" fmla="*/ 4113322 h 6858000"/>
            <a:gd name="connsiteX11450" fmla="*/ 4596476 w 12192000"/>
            <a:gd name="connsiteY11450" fmla="*/ 4066031 h 6858000"/>
            <a:gd name="connsiteX11451" fmla="*/ 4596476 w 12192000"/>
            <a:gd name="connsiteY11451" fmla="*/ 4066028 h 6858000"/>
            <a:gd name="connsiteX11452" fmla="*/ 4580725 w 12192000"/>
            <a:gd name="connsiteY11452" fmla="*/ 4053335 h 6858000"/>
            <a:gd name="connsiteX11453" fmla="*/ 4578684 w 12192000"/>
            <a:gd name="connsiteY11453" fmla="*/ 4053222 h 6858000"/>
            <a:gd name="connsiteX11454" fmla="*/ 4714998 w 12192000"/>
            <a:gd name="connsiteY11454" fmla="*/ 4058573 h 6858000"/>
            <a:gd name="connsiteX11455" fmla="*/ 4700186 w 12192000"/>
            <a:gd name="connsiteY11455" fmla="*/ 4068235 h 6858000"/>
            <a:gd name="connsiteX11456" fmla="*/ 4684746 w 12192000"/>
            <a:gd name="connsiteY11456" fmla="*/ 4058634 h 6858000"/>
            <a:gd name="connsiteX11457" fmla="*/ 4683249 w 12192000"/>
            <a:gd name="connsiteY11457" fmla="*/ 4058686 h 6858000"/>
            <a:gd name="connsiteX11458" fmla="*/ 4667582 w 12192000"/>
            <a:gd name="connsiteY11458" fmla="*/ 4072143 h 6858000"/>
            <a:gd name="connsiteX11459" fmla="*/ 4700186 w 12192000"/>
            <a:gd name="connsiteY11459" fmla="*/ 4118673 h 6858000"/>
            <a:gd name="connsiteX11460" fmla="*/ 4732791 w 12192000"/>
            <a:gd name="connsiteY11460" fmla="*/ 4071382 h 6858000"/>
            <a:gd name="connsiteX11461" fmla="*/ 4732791 w 12192000"/>
            <a:gd name="connsiteY11461" fmla="*/ 4071379 h 6858000"/>
            <a:gd name="connsiteX11462" fmla="*/ 4717040 w 12192000"/>
            <a:gd name="connsiteY11462" fmla="*/ 4058686 h 6858000"/>
            <a:gd name="connsiteX11463" fmla="*/ 4714998 w 12192000"/>
            <a:gd name="connsiteY11463" fmla="*/ 4058573 h 6858000"/>
            <a:gd name="connsiteX11464" fmla="*/ 4641113 w 12192000"/>
            <a:gd name="connsiteY11464" fmla="*/ 4068314 h 6858000"/>
            <a:gd name="connsiteX11465" fmla="*/ 4626301 w 12192000"/>
            <a:gd name="connsiteY11465" fmla="*/ 4077979 h 6858000"/>
            <a:gd name="connsiteX11466" fmla="*/ 4610860 w 12192000"/>
            <a:gd name="connsiteY11466" fmla="*/ 4068375 h 6858000"/>
            <a:gd name="connsiteX11467" fmla="*/ 4609363 w 12192000"/>
            <a:gd name="connsiteY11467" fmla="*/ 4068427 h 6858000"/>
            <a:gd name="connsiteX11468" fmla="*/ 4593696 w 12192000"/>
            <a:gd name="connsiteY11468" fmla="*/ 4081884 h 6858000"/>
            <a:gd name="connsiteX11469" fmla="*/ 4626301 w 12192000"/>
            <a:gd name="connsiteY11469" fmla="*/ 4128414 h 6858000"/>
            <a:gd name="connsiteX11470" fmla="*/ 4658905 w 12192000"/>
            <a:gd name="connsiteY11470" fmla="*/ 4081123 h 6858000"/>
            <a:gd name="connsiteX11471" fmla="*/ 4658905 w 12192000"/>
            <a:gd name="connsiteY11471" fmla="*/ 4081120 h 6858000"/>
            <a:gd name="connsiteX11472" fmla="*/ 4643154 w 12192000"/>
            <a:gd name="connsiteY11472" fmla="*/ 4068427 h 6858000"/>
            <a:gd name="connsiteX11473" fmla="*/ 4641113 w 12192000"/>
            <a:gd name="connsiteY11473" fmla="*/ 4068314 h 6858000"/>
            <a:gd name="connsiteX11474" fmla="*/ 4421898 w 12192000"/>
            <a:gd name="connsiteY11474" fmla="*/ 4068575 h 6858000"/>
            <a:gd name="connsiteX11475" fmla="*/ 4407085 w 12192000"/>
            <a:gd name="connsiteY11475" fmla="*/ 4078237 h 6858000"/>
            <a:gd name="connsiteX11476" fmla="*/ 4391645 w 12192000"/>
            <a:gd name="connsiteY11476" fmla="*/ 4068636 h 6858000"/>
            <a:gd name="connsiteX11477" fmla="*/ 4390148 w 12192000"/>
            <a:gd name="connsiteY11477" fmla="*/ 4068688 h 6858000"/>
            <a:gd name="connsiteX11478" fmla="*/ 4374481 w 12192000"/>
            <a:gd name="connsiteY11478" fmla="*/ 4082145 h 6858000"/>
            <a:gd name="connsiteX11479" fmla="*/ 4407085 w 12192000"/>
            <a:gd name="connsiteY11479" fmla="*/ 4128675 h 6858000"/>
            <a:gd name="connsiteX11480" fmla="*/ 4439690 w 12192000"/>
            <a:gd name="connsiteY11480" fmla="*/ 4081384 h 6858000"/>
            <a:gd name="connsiteX11481" fmla="*/ 4439690 w 12192000"/>
            <a:gd name="connsiteY11481" fmla="*/ 4081381 h 6858000"/>
            <a:gd name="connsiteX11482" fmla="*/ 4423939 w 12192000"/>
            <a:gd name="connsiteY11482" fmla="*/ 4068688 h 6858000"/>
            <a:gd name="connsiteX11483" fmla="*/ 4421898 w 12192000"/>
            <a:gd name="connsiteY11483" fmla="*/ 4068575 h 6858000"/>
            <a:gd name="connsiteX11484" fmla="*/ 4559231 w 12192000"/>
            <a:gd name="connsiteY11484" fmla="*/ 4121467 h 6858000"/>
            <a:gd name="connsiteX11485" fmla="*/ 4544418 w 12192000"/>
            <a:gd name="connsiteY11485" fmla="*/ 4131129 h 6858000"/>
            <a:gd name="connsiteX11486" fmla="*/ 4528978 w 12192000"/>
            <a:gd name="connsiteY11486" fmla="*/ 4121528 h 6858000"/>
            <a:gd name="connsiteX11487" fmla="*/ 4527481 w 12192000"/>
            <a:gd name="connsiteY11487" fmla="*/ 4121580 h 6858000"/>
            <a:gd name="connsiteX11488" fmla="*/ 4511814 w 12192000"/>
            <a:gd name="connsiteY11488" fmla="*/ 4135037 h 6858000"/>
            <a:gd name="connsiteX11489" fmla="*/ 4544418 w 12192000"/>
            <a:gd name="connsiteY11489" fmla="*/ 4181567 h 6858000"/>
            <a:gd name="connsiteX11490" fmla="*/ 4577023 w 12192000"/>
            <a:gd name="connsiteY11490" fmla="*/ 4134276 h 6858000"/>
            <a:gd name="connsiteX11491" fmla="*/ 4577023 w 12192000"/>
            <a:gd name="connsiteY11491" fmla="*/ 4134273 h 6858000"/>
            <a:gd name="connsiteX11492" fmla="*/ 4561272 w 12192000"/>
            <a:gd name="connsiteY11492" fmla="*/ 4121580 h 6858000"/>
            <a:gd name="connsiteX11493" fmla="*/ 4559231 w 12192000"/>
            <a:gd name="connsiteY11493" fmla="*/ 4121467 h 6858000"/>
            <a:gd name="connsiteX11494" fmla="*/ 4631081 w 12192000"/>
            <a:gd name="connsiteY11494" fmla="*/ 4147288 h 6858000"/>
            <a:gd name="connsiteX11495" fmla="*/ 4616268 w 12192000"/>
            <a:gd name="connsiteY11495" fmla="*/ 4156953 h 6858000"/>
            <a:gd name="connsiteX11496" fmla="*/ 4600828 w 12192000"/>
            <a:gd name="connsiteY11496" fmla="*/ 4147349 h 6858000"/>
            <a:gd name="connsiteX11497" fmla="*/ 4599331 w 12192000"/>
            <a:gd name="connsiteY11497" fmla="*/ 4147401 h 6858000"/>
            <a:gd name="connsiteX11498" fmla="*/ 4583664 w 12192000"/>
            <a:gd name="connsiteY11498" fmla="*/ 4160858 h 6858000"/>
            <a:gd name="connsiteX11499" fmla="*/ 4616268 w 12192000"/>
            <a:gd name="connsiteY11499" fmla="*/ 4207388 h 6858000"/>
            <a:gd name="connsiteX11500" fmla="*/ 4648873 w 12192000"/>
            <a:gd name="connsiteY11500" fmla="*/ 4160097 h 6858000"/>
            <a:gd name="connsiteX11501" fmla="*/ 4648873 w 12192000"/>
            <a:gd name="connsiteY11501" fmla="*/ 4160094 h 6858000"/>
            <a:gd name="connsiteX11502" fmla="*/ 4633122 w 12192000"/>
            <a:gd name="connsiteY11502" fmla="*/ 4147401 h 6858000"/>
            <a:gd name="connsiteX11503" fmla="*/ 4631081 w 12192000"/>
            <a:gd name="connsiteY11503" fmla="*/ 4147288 h 6858000"/>
            <a:gd name="connsiteX11504" fmla="*/ 4478541 w 12192000"/>
            <a:gd name="connsiteY11504" fmla="*/ 4129202 h 6858000"/>
            <a:gd name="connsiteX11505" fmla="*/ 4463728 w 12192000"/>
            <a:gd name="connsiteY11505" fmla="*/ 4138867 h 6858000"/>
            <a:gd name="connsiteX11506" fmla="*/ 4448288 w 12192000"/>
            <a:gd name="connsiteY11506" fmla="*/ 4129263 h 6858000"/>
            <a:gd name="connsiteX11507" fmla="*/ 4446791 w 12192000"/>
            <a:gd name="connsiteY11507" fmla="*/ 4129315 h 6858000"/>
            <a:gd name="connsiteX11508" fmla="*/ 4431124 w 12192000"/>
            <a:gd name="connsiteY11508" fmla="*/ 4142772 h 6858000"/>
            <a:gd name="connsiteX11509" fmla="*/ 4463728 w 12192000"/>
            <a:gd name="connsiteY11509" fmla="*/ 4189302 h 6858000"/>
            <a:gd name="connsiteX11510" fmla="*/ 4496333 w 12192000"/>
            <a:gd name="connsiteY11510" fmla="*/ 4142011 h 6858000"/>
            <a:gd name="connsiteX11511" fmla="*/ 4496333 w 12192000"/>
            <a:gd name="connsiteY11511" fmla="*/ 4142008 h 6858000"/>
            <a:gd name="connsiteX11512" fmla="*/ 4480582 w 12192000"/>
            <a:gd name="connsiteY11512" fmla="*/ 4129315 h 6858000"/>
            <a:gd name="connsiteX11513" fmla="*/ 4478541 w 12192000"/>
            <a:gd name="connsiteY11513" fmla="*/ 4129202 h 6858000"/>
            <a:gd name="connsiteX11514" fmla="*/ 4397212 w 12192000"/>
            <a:gd name="connsiteY11514" fmla="*/ 4141647 h 6858000"/>
            <a:gd name="connsiteX11515" fmla="*/ 4382400 w 12192000"/>
            <a:gd name="connsiteY11515" fmla="*/ 4151309 h 6858000"/>
            <a:gd name="connsiteX11516" fmla="*/ 4366959 w 12192000"/>
            <a:gd name="connsiteY11516" fmla="*/ 4141708 h 6858000"/>
            <a:gd name="connsiteX11517" fmla="*/ 4365462 w 12192000"/>
            <a:gd name="connsiteY11517" fmla="*/ 4141760 h 6858000"/>
            <a:gd name="connsiteX11518" fmla="*/ 4349795 w 12192000"/>
            <a:gd name="connsiteY11518" fmla="*/ 4155217 h 6858000"/>
            <a:gd name="connsiteX11519" fmla="*/ 4382400 w 12192000"/>
            <a:gd name="connsiteY11519" fmla="*/ 4201747 h 6858000"/>
            <a:gd name="connsiteX11520" fmla="*/ 4415004 w 12192000"/>
            <a:gd name="connsiteY11520" fmla="*/ 4154456 h 6858000"/>
            <a:gd name="connsiteX11521" fmla="*/ 4415004 w 12192000"/>
            <a:gd name="connsiteY11521" fmla="*/ 4154453 h 6858000"/>
            <a:gd name="connsiteX11522" fmla="*/ 4399253 w 12192000"/>
            <a:gd name="connsiteY11522" fmla="*/ 4141760 h 6858000"/>
            <a:gd name="connsiteX11523" fmla="*/ 4397212 w 12192000"/>
            <a:gd name="connsiteY11523" fmla="*/ 4141647 h 6858000"/>
            <a:gd name="connsiteX11524" fmla="*/ 4535300 w 12192000"/>
            <a:gd name="connsiteY11524" fmla="*/ 4191515 h 6858000"/>
            <a:gd name="connsiteX11525" fmla="*/ 4520487 w 12192000"/>
            <a:gd name="connsiteY11525" fmla="*/ 4201180 h 6858000"/>
            <a:gd name="connsiteX11526" fmla="*/ 4505047 w 12192000"/>
            <a:gd name="connsiteY11526" fmla="*/ 4191576 h 6858000"/>
            <a:gd name="connsiteX11527" fmla="*/ 4503550 w 12192000"/>
            <a:gd name="connsiteY11527" fmla="*/ 4191625 h 6858000"/>
            <a:gd name="connsiteX11528" fmla="*/ 4487883 w 12192000"/>
            <a:gd name="connsiteY11528" fmla="*/ 4205085 h 6858000"/>
            <a:gd name="connsiteX11529" fmla="*/ 4520487 w 12192000"/>
            <a:gd name="connsiteY11529" fmla="*/ 4251615 h 6858000"/>
            <a:gd name="connsiteX11530" fmla="*/ 4553092 w 12192000"/>
            <a:gd name="connsiteY11530" fmla="*/ 4204324 h 6858000"/>
            <a:gd name="connsiteX11531" fmla="*/ 4553092 w 12192000"/>
            <a:gd name="connsiteY11531" fmla="*/ 4204321 h 6858000"/>
            <a:gd name="connsiteX11532" fmla="*/ 4537341 w 12192000"/>
            <a:gd name="connsiteY11532" fmla="*/ 4191628 h 6858000"/>
            <a:gd name="connsiteX11533" fmla="*/ 4535300 w 12192000"/>
            <a:gd name="connsiteY11533" fmla="*/ 4191515 h 6858000"/>
            <a:gd name="connsiteX11534" fmla="*/ 4456471 w 12192000"/>
            <a:gd name="connsiteY11534" fmla="*/ 4207565 h 6858000"/>
            <a:gd name="connsiteX11535" fmla="*/ 4441659 w 12192000"/>
            <a:gd name="connsiteY11535" fmla="*/ 4217230 h 6858000"/>
            <a:gd name="connsiteX11536" fmla="*/ 4426218 w 12192000"/>
            <a:gd name="connsiteY11536" fmla="*/ 4207626 h 6858000"/>
            <a:gd name="connsiteX11537" fmla="*/ 4424721 w 12192000"/>
            <a:gd name="connsiteY11537" fmla="*/ 4207676 h 6858000"/>
            <a:gd name="connsiteX11538" fmla="*/ 4409054 w 12192000"/>
            <a:gd name="connsiteY11538" fmla="*/ 4221135 h 6858000"/>
            <a:gd name="connsiteX11539" fmla="*/ 4441659 w 12192000"/>
            <a:gd name="connsiteY11539" fmla="*/ 4267665 h 6858000"/>
            <a:gd name="connsiteX11540" fmla="*/ 4474263 w 12192000"/>
            <a:gd name="connsiteY11540" fmla="*/ 4220374 h 6858000"/>
            <a:gd name="connsiteX11541" fmla="*/ 4474263 w 12192000"/>
            <a:gd name="connsiteY11541" fmla="*/ 4220371 h 6858000"/>
            <a:gd name="connsiteX11542" fmla="*/ 4458512 w 12192000"/>
            <a:gd name="connsiteY11542" fmla="*/ 4207678 h 6858000"/>
            <a:gd name="connsiteX11543" fmla="*/ 4456471 w 12192000"/>
            <a:gd name="connsiteY11543" fmla="*/ 4207565 h 6858000"/>
            <a:gd name="connsiteX11544" fmla="*/ 8979551 w 12192000"/>
            <a:gd name="connsiteY11544" fmla="*/ 4259207 h 6858000"/>
            <a:gd name="connsiteX11545" fmla="*/ 8964751 w 12192000"/>
            <a:gd name="connsiteY11545" fmla="*/ 4268872 h 6858000"/>
            <a:gd name="connsiteX11546" fmla="*/ 8949311 w 12192000"/>
            <a:gd name="connsiteY11546" fmla="*/ 4259268 h 6858000"/>
            <a:gd name="connsiteX11547" fmla="*/ 8947799 w 12192000"/>
            <a:gd name="connsiteY11547" fmla="*/ 4259320 h 6858000"/>
            <a:gd name="connsiteX11548" fmla="*/ 8932126 w 12192000"/>
            <a:gd name="connsiteY11548" fmla="*/ 4272777 h 6858000"/>
            <a:gd name="connsiteX11549" fmla="*/ 8964751 w 12192000"/>
            <a:gd name="connsiteY11549" fmla="*/ 4319307 h 6858000"/>
            <a:gd name="connsiteX11550" fmla="*/ 8997347 w 12192000"/>
            <a:gd name="connsiteY11550" fmla="*/ 4272016 h 6858000"/>
            <a:gd name="connsiteX11551" fmla="*/ 8997347 w 12192000"/>
            <a:gd name="connsiteY11551" fmla="*/ 4272013 h 6858000"/>
            <a:gd name="connsiteX11552" fmla="*/ 8981586 w 12192000"/>
            <a:gd name="connsiteY11552" fmla="*/ 4259320 h 6858000"/>
            <a:gd name="connsiteX11553" fmla="*/ 8979551 w 12192000"/>
            <a:gd name="connsiteY11553" fmla="*/ 4259207 h 6858000"/>
            <a:gd name="connsiteX11554" fmla="*/ 9523009 w 12192000"/>
            <a:gd name="connsiteY11554" fmla="*/ 4259643 h 6858000"/>
            <a:gd name="connsiteX11555" fmla="*/ 9508208 w 12192000"/>
            <a:gd name="connsiteY11555" fmla="*/ 4269308 h 6858000"/>
            <a:gd name="connsiteX11556" fmla="*/ 9492768 w 12192000"/>
            <a:gd name="connsiteY11556" fmla="*/ 4259704 h 6858000"/>
            <a:gd name="connsiteX11557" fmla="*/ 9491256 w 12192000"/>
            <a:gd name="connsiteY11557" fmla="*/ 4259756 h 6858000"/>
            <a:gd name="connsiteX11558" fmla="*/ 9475583 w 12192000"/>
            <a:gd name="connsiteY11558" fmla="*/ 4273213 h 6858000"/>
            <a:gd name="connsiteX11559" fmla="*/ 9508208 w 12192000"/>
            <a:gd name="connsiteY11559" fmla="*/ 4319743 h 6858000"/>
            <a:gd name="connsiteX11560" fmla="*/ 9540804 w 12192000"/>
            <a:gd name="connsiteY11560" fmla="*/ 4272452 h 6858000"/>
            <a:gd name="connsiteX11561" fmla="*/ 9540804 w 12192000"/>
            <a:gd name="connsiteY11561" fmla="*/ 4272449 h 6858000"/>
            <a:gd name="connsiteX11562" fmla="*/ 9525044 w 12192000"/>
            <a:gd name="connsiteY11562" fmla="*/ 4259756 h 6858000"/>
            <a:gd name="connsiteX11563" fmla="*/ 9523009 w 12192000"/>
            <a:gd name="connsiteY11563" fmla="*/ 4259643 h 6858000"/>
            <a:gd name="connsiteX11564" fmla="*/ 4377468 w 12192000"/>
            <a:gd name="connsiteY11564" fmla="*/ 4211956 h 6858000"/>
            <a:gd name="connsiteX11565" fmla="*/ 4362656 w 12192000"/>
            <a:gd name="connsiteY11565" fmla="*/ 4221618 h 6858000"/>
            <a:gd name="connsiteX11566" fmla="*/ 4347215 w 12192000"/>
            <a:gd name="connsiteY11566" fmla="*/ 4212017 h 6858000"/>
            <a:gd name="connsiteX11567" fmla="*/ 4345718 w 12192000"/>
            <a:gd name="connsiteY11567" fmla="*/ 4212069 h 6858000"/>
            <a:gd name="connsiteX11568" fmla="*/ 4330051 w 12192000"/>
            <a:gd name="connsiteY11568" fmla="*/ 4225526 h 6858000"/>
            <a:gd name="connsiteX11569" fmla="*/ 4362656 w 12192000"/>
            <a:gd name="connsiteY11569" fmla="*/ 4272056 h 6858000"/>
            <a:gd name="connsiteX11570" fmla="*/ 4395260 w 12192000"/>
            <a:gd name="connsiteY11570" fmla="*/ 4224765 h 6858000"/>
            <a:gd name="connsiteX11571" fmla="*/ 4395260 w 12192000"/>
            <a:gd name="connsiteY11571" fmla="*/ 4224762 h 6858000"/>
            <a:gd name="connsiteX11572" fmla="*/ 4379509 w 12192000"/>
            <a:gd name="connsiteY11572" fmla="*/ 4212069 h 6858000"/>
            <a:gd name="connsiteX11573" fmla="*/ 4377468 w 12192000"/>
            <a:gd name="connsiteY11573" fmla="*/ 4211956 h 6858000"/>
            <a:gd name="connsiteX11574" fmla="*/ 4470429 w 12192000"/>
            <a:gd name="connsiteY11574" fmla="*/ 4280317 h 6858000"/>
            <a:gd name="connsiteX11575" fmla="*/ 4455616 w 12192000"/>
            <a:gd name="connsiteY11575" fmla="*/ 4289982 h 6858000"/>
            <a:gd name="connsiteX11576" fmla="*/ 4440176 w 12192000"/>
            <a:gd name="connsiteY11576" fmla="*/ 4280378 h 6858000"/>
            <a:gd name="connsiteX11577" fmla="*/ 4438679 w 12192000"/>
            <a:gd name="connsiteY11577" fmla="*/ 4280430 h 6858000"/>
            <a:gd name="connsiteX11578" fmla="*/ 4423012 w 12192000"/>
            <a:gd name="connsiteY11578" fmla="*/ 4293887 h 6858000"/>
            <a:gd name="connsiteX11579" fmla="*/ 4455616 w 12192000"/>
            <a:gd name="connsiteY11579" fmla="*/ 4340417 h 6858000"/>
            <a:gd name="connsiteX11580" fmla="*/ 4488221 w 12192000"/>
            <a:gd name="connsiteY11580" fmla="*/ 4293126 h 6858000"/>
            <a:gd name="connsiteX11581" fmla="*/ 4488221 w 12192000"/>
            <a:gd name="connsiteY11581" fmla="*/ 4293123 h 6858000"/>
            <a:gd name="connsiteX11582" fmla="*/ 4472470 w 12192000"/>
            <a:gd name="connsiteY11582" fmla="*/ 4280430 h 6858000"/>
            <a:gd name="connsiteX11583" fmla="*/ 4470429 w 12192000"/>
            <a:gd name="connsiteY11583" fmla="*/ 4280317 h 6858000"/>
            <a:gd name="connsiteX11584" fmla="*/ 4395263 w 12192000"/>
            <a:gd name="connsiteY11584" fmla="*/ 4291832 h 6858000"/>
            <a:gd name="connsiteX11585" fmla="*/ 4380451 w 12192000"/>
            <a:gd name="connsiteY11585" fmla="*/ 4301497 h 6858000"/>
            <a:gd name="connsiteX11586" fmla="*/ 4365010 w 12192000"/>
            <a:gd name="connsiteY11586" fmla="*/ 4291893 h 6858000"/>
            <a:gd name="connsiteX11587" fmla="*/ 4363513 w 12192000"/>
            <a:gd name="connsiteY11587" fmla="*/ 4291942 h 6858000"/>
            <a:gd name="connsiteX11588" fmla="*/ 4347846 w 12192000"/>
            <a:gd name="connsiteY11588" fmla="*/ 4305402 h 6858000"/>
            <a:gd name="connsiteX11589" fmla="*/ 4380451 w 12192000"/>
            <a:gd name="connsiteY11589" fmla="*/ 4351932 h 6858000"/>
            <a:gd name="connsiteX11590" fmla="*/ 4413055 w 12192000"/>
            <a:gd name="connsiteY11590" fmla="*/ 4304641 h 6858000"/>
            <a:gd name="connsiteX11591" fmla="*/ 4413055 w 12192000"/>
            <a:gd name="connsiteY11591" fmla="*/ 4304638 h 6858000"/>
            <a:gd name="connsiteX11592" fmla="*/ 4397304 w 12192000"/>
            <a:gd name="connsiteY11592" fmla="*/ 4291945 h 6858000"/>
            <a:gd name="connsiteX11593" fmla="*/ 4395263 w 12192000"/>
            <a:gd name="connsiteY11593" fmla="*/ 4291832 h 6858000"/>
            <a:gd name="connsiteX11594" fmla="*/ 4362608 w 12192000"/>
            <a:gd name="connsiteY11594" fmla="*/ 4366125 h 6858000"/>
            <a:gd name="connsiteX11595" fmla="*/ 4347796 w 12192000"/>
            <a:gd name="connsiteY11595" fmla="*/ 4375790 h 6858000"/>
            <a:gd name="connsiteX11596" fmla="*/ 4332356 w 12192000"/>
            <a:gd name="connsiteY11596" fmla="*/ 4366186 h 6858000"/>
            <a:gd name="connsiteX11597" fmla="*/ 4330859 w 12192000"/>
            <a:gd name="connsiteY11597" fmla="*/ 4366238 h 6858000"/>
            <a:gd name="connsiteX11598" fmla="*/ 4315192 w 12192000"/>
            <a:gd name="connsiteY11598" fmla="*/ 4379695 h 6858000"/>
            <a:gd name="connsiteX11599" fmla="*/ 4347796 w 12192000"/>
            <a:gd name="connsiteY11599" fmla="*/ 4426225 h 6858000"/>
            <a:gd name="connsiteX11600" fmla="*/ 4380401 w 12192000"/>
            <a:gd name="connsiteY11600" fmla="*/ 4378934 h 6858000"/>
            <a:gd name="connsiteX11601" fmla="*/ 4380401 w 12192000"/>
            <a:gd name="connsiteY11601" fmla="*/ 4378931 h 6858000"/>
            <a:gd name="connsiteX11602" fmla="*/ 4364650 w 12192000"/>
            <a:gd name="connsiteY11602" fmla="*/ 4366238 h 6858000"/>
            <a:gd name="connsiteX11603" fmla="*/ 4362608 w 12192000"/>
            <a:gd name="connsiteY11603" fmla="*/ 4366125 h 6858000"/>
            <a:gd name="connsiteX11604" fmla="*/ 4437019 w 12192000"/>
            <a:gd name="connsiteY11604" fmla="*/ 4374325 h 6858000"/>
            <a:gd name="connsiteX11605" fmla="*/ 4422207 w 12192000"/>
            <a:gd name="connsiteY11605" fmla="*/ 4383990 h 6858000"/>
            <a:gd name="connsiteX11606" fmla="*/ 4406766 w 12192000"/>
            <a:gd name="connsiteY11606" fmla="*/ 4374386 h 6858000"/>
            <a:gd name="connsiteX11607" fmla="*/ 4405269 w 12192000"/>
            <a:gd name="connsiteY11607" fmla="*/ 4374435 h 6858000"/>
            <a:gd name="connsiteX11608" fmla="*/ 4389602 w 12192000"/>
            <a:gd name="connsiteY11608" fmla="*/ 4387895 h 6858000"/>
            <a:gd name="connsiteX11609" fmla="*/ 4422207 w 12192000"/>
            <a:gd name="connsiteY11609" fmla="*/ 4434425 h 6858000"/>
            <a:gd name="connsiteX11610" fmla="*/ 4454811 w 12192000"/>
            <a:gd name="connsiteY11610" fmla="*/ 4387134 h 6858000"/>
            <a:gd name="connsiteX11611" fmla="*/ 4454811 w 12192000"/>
            <a:gd name="connsiteY11611" fmla="*/ 4387131 h 6858000"/>
            <a:gd name="connsiteX11612" fmla="*/ 4439060 w 12192000"/>
            <a:gd name="connsiteY11612" fmla="*/ 4374435 h 6858000"/>
            <a:gd name="connsiteX11613" fmla="*/ 4437019 w 12192000"/>
            <a:gd name="connsiteY11613" fmla="*/ 4374325 h 6858000"/>
            <a:gd name="connsiteX11614" fmla="*/ 4380492 w 12192000"/>
            <a:gd name="connsiteY11614" fmla="*/ 4440330 h 6858000"/>
            <a:gd name="connsiteX11615" fmla="*/ 4365680 w 12192000"/>
            <a:gd name="connsiteY11615" fmla="*/ 4449995 h 6858000"/>
            <a:gd name="connsiteX11616" fmla="*/ 4350239 w 12192000"/>
            <a:gd name="connsiteY11616" fmla="*/ 4440391 h 6858000"/>
            <a:gd name="connsiteX11617" fmla="*/ 4348742 w 12192000"/>
            <a:gd name="connsiteY11617" fmla="*/ 4440440 h 6858000"/>
            <a:gd name="connsiteX11618" fmla="*/ 4333075 w 12192000"/>
            <a:gd name="connsiteY11618" fmla="*/ 4453900 h 6858000"/>
            <a:gd name="connsiteX11619" fmla="*/ 4365680 w 12192000"/>
            <a:gd name="connsiteY11619" fmla="*/ 4500415 h 6858000"/>
            <a:gd name="connsiteX11620" fmla="*/ 4398284 w 12192000"/>
            <a:gd name="connsiteY11620" fmla="*/ 4453139 h 6858000"/>
            <a:gd name="connsiteX11621" fmla="*/ 4398284 w 12192000"/>
            <a:gd name="connsiteY11621" fmla="*/ 4453136 h 6858000"/>
            <a:gd name="connsiteX11622" fmla="*/ 4382533 w 12192000"/>
            <a:gd name="connsiteY11622" fmla="*/ 4440440 h 6858000"/>
            <a:gd name="connsiteX11623" fmla="*/ 4380492 w 12192000"/>
            <a:gd name="connsiteY11623" fmla="*/ 4440330 h 6858000"/>
            <a:gd name="connsiteX11624" fmla="*/ 4437920 w 12192000"/>
            <a:gd name="connsiteY11624" fmla="*/ 4513879 h 6858000"/>
            <a:gd name="connsiteX11625" fmla="*/ 4423108 w 12192000"/>
            <a:gd name="connsiteY11625" fmla="*/ 4523533 h 6858000"/>
            <a:gd name="connsiteX11626" fmla="*/ 4407667 w 12192000"/>
            <a:gd name="connsiteY11626" fmla="*/ 4513937 h 6858000"/>
            <a:gd name="connsiteX11627" fmla="*/ 4406170 w 12192000"/>
            <a:gd name="connsiteY11627" fmla="*/ 4513966 h 6858000"/>
            <a:gd name="connsiteX11628" fmla="*/ 4390503 w 12192000"/>
            <a:gd name="connsiteY11628" fmla="*/ 4527429 h 6858000"/>
            <a:gd name="connsiteX11629" fmla="*/ 4423108 w 12192000"/>
            <a:gd name="connsiteY11629" fmla="*/ 4573953 h 6858000"/>
            <a:gd name="connsiteX11630" fmla="*/ 4455712 w 12192000"/>
            <a:gd name="connsiteY11630" fmla="*/ 4526673 h 6858000"/>
            <a:gd name="connsiteX11631" fmla="*/ 4439961 w 12192000"/>
            <a:gd name="connsiteY11631" fmla="*/ 4513966 h 6858000"/>
            <a:gd name="connsiteX11632" fmla="*/ 4437920 w 12192000"/>
            <a:gd name="connsiteY11632" fmla="*/ 4513879 h 6858000"/>
            <a:gd name="connsiteX11633" fmla="*/ 8056343 w 12192000"/>
            <a:gd name="connsiteY11633" fmla="*/ 4798256 h 6858000"/>
            <a:gd name="connsiteX11634" fmla="*/ 8041542 w 12192000"/>
            <a:gd name="connsiteY11634" fmla="*/ 4807910 h 6858000"/>
            <a:gd name="connsiteX11635" fmla="*/ 8026102 w 12192000"/>
            <a:gd name="connsiteY11635" fmla="*/ 4798314 h 6858000"/>
            <a:gd name="connsiteX11636" fmla="*/ 8024590 w 12192000"/>
            <a:gd name="connsiteY11636" fmla="*/ 4798343 h 6858000"/>
            <a:gd name="connsiteX11637" fmla="*/ 8008917 w 12192000"/>
            <a:gd name="connsiteY11637" fmla="*/ 4811806 h 6858000"/>
            <a:gd name="connsiteX11638" fmla="*/ 8041542 w 12192000"/>
            <a:gd name="connsiteY11638" fmla="*/ 4858330 h 6858000"/>
            <a:gd name="connsiteX11639" fmla="*/ 8074138 w 12192000"/>
            <a:gd name="connsiteY11639" fmla="*/ 4811050 h 6858000"/>
            <a:gd name="connsiteX11640" fmla="*/ 8058378 w 12192000"/>
            <a:gd name="connsiteY11640" fmla="*/ 4798343 h 6858000"/>
            <a:gd name="connsiteX11641" fmla="*/ 8056343 w 12192000"/>
            <a:gd name="connsiteY11641" fmla="*/ 4798256 h 6858000"/>
            <a:gd name="connsiteX11642" fmla="*/ 8727159 w 12192000"/>
            <a:gd name="connsiteY11642" fmla="*/ 4799419 h 6858000"/>
            <a:gd name="connsiteX11643" fmla="*/ 8712359 w 12192000"/>
            <a:gd name="connsiteY11643" fmla="*/ 4809073 h 6858000"/>
            <a:gd name="connsiteX11644" fmla="*/ 8696919 w 12192000"/>
            <a:gd name="connsiteY11644" fmla="*/ 4799477 h 6858000"/>
            <a:gd name="connsiteX11645" fmla="*/ 8695407 w 12192000"/>
            <a:gd name="connsiteY11645" fmla="*/ 4799506 h 6858000"/>
            <a:gd name="connsiteX11646" fmla="*/ 8679734 w 12192000"/>
            <a:gd name="connsiteY11646" fmla="*/ 4812969 h 6858000"/>
            <a:gd name="connsiteX11647" fmla="*/ 8712359 w 12192000"/>
            <a:gd name="connsiteY11647" fmla="*/ 4859493 h 6858000"/>
            <a:gd name="connsiteX11648" fmla="*/ 8744955 w 12192000"/>
            <a:gd name="connsiteY11648" fmla="*/ 4812213 h 6858000"/>
            <a:gd name="connsiteX11649" fmla="*/ 8729195 w 12192000"/>
            <a:gd name="connsiteY11649" fmla="*/ 4799506 h 6858000"/>
            <a:gd name="connsiteX11650" fmla="*/ 8727159 w 12192000"/>
            <a:gd name="connsiteY11650" fmla="*/ 4799419 h 6858000"/>
            <a:gd name="connsiteX11651" fmla="*/ 8862951 w 12192000"/>
            <a:gd name="connsiteY11651" fmla="*/ 4820936 h 6858000"/>
            <a:gd name="connsiteX11652" fmla="*/ 8848150 w 12192000"/>
            <a:gd name="connsiteY11652" fmla="*/ 4830590 h 6858000"/>
            <a:gd name="connsiteX11653" fmla="*/ 8832710 w 12192000"/>
            <a:gd name="connsiteY11653" fmla="*/ 4820994 h 6858000"/>
            <a:gd name="connsiteX11654" fmla="*/ 8831198 w 12192000"/>
            <a:gd name="connsiteY11654" fmla="*/ 4821023 h 6858000"/>
            <a:gd name="connsiteX11655" fmla="*/ 8815525 w 12192000"/>
            <a:gd name="connsiteY11655" fmla="*/ 4834486 h 6858000"/>
            <a:gd name="connsiteX11656" fmla="*/ 8848150 w 12192000"/>
            <a:gd name="connsiteY11656" fmla="*/ 4881010 h 6858000"/>
            <a:gd name="connsiteX11657" fmla="*/ 8880746 w 12192000"/>
            <a:gd name="connsiteY11657" fmla="*/ 4833730 h 6858000"/>
            <a:gd name="connsiteX11658" fmla="*/ 8864986 w 12192000"/>
            <a:gd name="connsiteY11658" fmla="*/ 4821023 h 6858000"/>
            <a:gd name="connsiteX11659" fmla="*/ 8862951 w 12192000"/>
            <a:gd name="connsiteY11659" fmla="*/ 4820936 h 6858000"/>
            <a:gd name="connsiteX11660" fmla="*/ 8940588 w 12192000"/>
            <a:gd name="connsiteY11660" fmla="*/ 4830532 h 6858000"/>
            <a:gd name="connsiteX11661" fmla="*/ 8925787 w 12192000"/>
            <a:gd name="connsiteY11661" fmla="*/ 4840186 h 6858000"/>
            <a:gd name="connsiteX11662" fmla="*/ 8910347 w 12192000"/>
            <a:gd name="connsiteY11662" fmla="*/ 4830590 h 6858000"/>
            <a:gd name="connsiteX11663" fmla="*/ 8908835 w 12192000"/>
            <a:gd name="connsiteY11663" fmla="*/ 4830619 h 6858000"/>
            <a:gd name="connsiteX11664" fmla="*/ 8893162 w 12192000"/>
            <a:gd name="connsiteY11664" fmla="*/ 4844082 h 6858000"/>
            <a:gd name="connsiteX11665" fmla="*/ 8925787 w 12192000"/>
            <a:gd name="connsiteY11665" fmla="*/ 4890606 h 6858000"/>
            <a:gd name="connsiteX11666" fmla="*/ 8958383 w 12192000"/>
            <a:gd name="connsiteY11666" fmla="*/ 4843326 h 6858000"/>
            <a:gd name="connsiteX11667" fmla="*/ 8942623 w 12192000"/>
            <a:gd name="connsiteY11667" fmla="*/ 4830619 h 6858000"/>
            <a:gd name="connsiteX11668" fmla="*/ 8940588 w 12192000"/>
            <a:gd name="connsiteY11668" fmla="*/ 4830532 h 6858000"/>
            <a:gd name="connsiteX11669" fmla="*/ 9019969 w 12192000"/>
            <a:gd name="connsiteY11669" fmla="*/ 4850305 h 6858000"/>
            <a:gd name="connsiteX11670" fmla="*/ 9005168 w 12192000"/>
            <a:gd name="connsiteY11670" fmla="*/ 4859959 h 6858000"/>
            <a:gd name="connsiteX11671" fmla="*/ 8989728 w 12192000"/>
            <a:gd name="connsiteY11671" fmla="*/ 4850363 h 6858000"/>
            <a:gd name="connsiteX11672" fmla="*/ 8988216 w 12192000"/>
            <a:gd name="connsiteY11672" fmla="*/ 4850392 h 6858000"/>
            <a:gd name="connsiteX11673" fmla="*/ 8972543 w 12192000"/>
            <a:gd name="connsiteY11673" fmla="*/ 4863855 h 6858000"/>
            <a:gd name="connsiteX11674" fmla="*/ 9005168 w 12192000"/>
            <a:gd name="connsiteY11674" fmla="*/ 4910379 h 6858000"/>
            <a:gd name="connsiteX11675" fmla="*/ 9037764 w 12192000"/>
            <a:gd name="connsiteY11675" fmla="*/ 4863099 h 6858000"/>
            <a:gd name="connsiteX11676" fmla="*/ 9022004 w 12192000"/>
            <a:gd name="connsiteY11676" fmla="*/ 4850392 h 6858000"/>
            <a:gd name="connsiteX11677" fmla="*/ 9019969 w 12192000"/>
            <a:gd name="connsiteY11677" fmla="*/ 4850305 h 6858000"/>
            <a:gd name="connsiteX11678" fmla="*/ 9102258 w 12192000"/>
            <a:gd name="connsiteY11678" fmla="*/ 4865425 h 6858000"/>
            <a:gd name="connsiteX11679" fmla="*/ 9087458 w 12192000"/>
            <a:gd name="connsiteY11679" fmla="*/ 4875079 h 6858000"/>
            <a:gd name="connsiteX11680" fmla="*/ 9072018 w 12192000"/>
            <a:gd name="connsiteY11680" fmla="*/ 4865483 h 6858000"/>
            <a:gd name="connsiteX11681" fmla="*/ 9070506 w 12192000"/>
            <a:gd name="connsiteY11681" fmla="*/ 4865512 h 6858000"/>
            <a:gd name="connsiteX11682" fmla="*/ 9054833 w 12192000"/>
            <a:gd name="connsiteY11682" fmla="*/ 4878975 h 6858000"/>
            <a:gd name="connsiteX11683" fmla="*/ 9087458 w 12192000"/>
            <a:gd name="connsiteY11683" fmla="*/ 4925499 h 6858000"/>
            <a:gd name="connsiteX11684" fmla="*/ 9120054 w 12192000"/>
            <a:gd name="connsiteY11684" fmla="*/ 4878219 h 6858000"/>
            <a:gd name="connsiteX11685" fmla="*/ 9104294 w 12192000"/>
            <a:gd name="connsiteY11685" fmla="*/ 4865512 h 6858000"/>
            <a:gd name="connsiteX11686" fmla="*/ 9102258 w 12192000"/>
            <a:gd name="connsiteY11686" fmla="*/ 4865425 h 6858000"/>
            <a:gd name="connsiteX11687" fmla="*/ 9183093 w 12192000"/>
            <a:gd name="connsiteY11687" fmla="*/ 4872694 h 6858000"/>
            <a:gd name="connsiteX11688" fmla="*/ 9168293 w 12192000"/>
            <a:gd name="connsiteY11688" fmla="*/ 4882348 h 6858000"/>
            <a:gd name="connsiteX11689" fmla="*/ 9152853 w 12192000"/>
            <a:gd name="connsiteY11689" fmla="*/ 4872752 h 6858000"/>
            <a:gd name="connsiteX11690" fmla="*/ 9151341 w 12192000"/>
            <a:gd name="connsiteY11690" fmla="*/ 4872781 h 6858000"/>
            <a:gd name="connsiteX11691" fmla="*/ 9135668 w 12192000"/>
            <a:gd name="connsiteY11691" fmla="*/ 4886244 h 6858000"/>
            <a:gd name="connsiteX11692" fmla="*/ 9168293 w 12192000"/>
            <a:gd name="connsiteY11692" fmla="*/ 4932768 h 6858000"/>
            <a:gd name="connsiteX11693" fmla="*/ 9200889 w 12192000"/>
            <a:gd name="connsiteY11693" fmla="*/ 4885488 h 6858000"/>
            <a:gd name="connsiteX11694" fmla="*/ 9185128 w 12192000"/>
            <a:gd name="connsiteY11694" fmla="*/ 4872781 h 6858000"/>
            <a:gd name="connsiteX11695" fmla="*/ 9183093 w 12192000"/>
            <a:gd name="connsiteY11695" fmla="*/ 4872694 h 6858000"/>
            <a:gd name="connsiteX11696" fmla="*/ 9257240 w 12192000"/>
            <a:gd name="connsiteY11696" fmla="*/ 4893049 h 6858000"/>
            <a:gd name="connsiteX11697" fmla="*/ 9242440 w 12192000"/>
            <a:gd name="connsiteY11697" fmla="*/ 4902703 h 6858000"/>
            <a:gd name="connsiteX11698" fmla="*/ 9227000 w 12192000"/>
            <a:gd name="connsiteY11698" fmla="*/ 4893107 h 6858000"/>
            <a:gd name="connsiteX11699" fmla="*/ 9225488 w 12192000"/>
            <a:gd name="connsiteY11699" fmla="*/ 4893136 h 6858000"/>
            <a:gd name="connsiteX11700" fmla="*/ 9209815 w 12192000"/>
            <a:gd name="connsiteY11700" fmla="*/ 4906599 h 6858000"/>
            <a:gd name="connsiteX11701" fmla="*/ 9242440 w 12192000"/>
            <a:gd name="connsiteY11701" fmla="*/ 4953123 h 6858000"/>
            <a:gd name="connsiteX11702" fmla="*/ 9275036 w 12192000"/>
            <a:gd name="connsiteY11702" fmla="*/ 4905843 h 6858000"/>
            <a:gd name="connsiteX11703" fmla="*/ 9259275 w 12192000"/>
            <a:gd name="connsiteY11703" fmla="*/ 4893136 h 6858000"/>
            <a:gd name="connsiteX11704" fmla="*/ 9257240 w 12192000"/>
            <a:gd name="connsiteY11704" fmla="*/ 4893049 h 6858000"/>
            <a:gd name="connsiteX11705" fmla="*/ 9409316 w 12192000"/>
            <a:gd name="connsiteY11705" fmla="*/ 4894793 h 6858000"/>
            <a:gd name="connsiteX11706" fmla="*/ 9394515 w 12192000"/>
            <a:gd name="connsiteY11706" fmla="*/ 4904447 h 6858000"/>
            <a:gd name="connsiteX11707" fmla="*/ 9379075 w 12192000"/>
            <a:gd name="connsiteY11707" fmla="*/ 4894851 h 6858000"/>
            <a:gd name="connsiteX11708" fmla="*/ 9377563 w 12192000"/>
            <a:gd name="connsiteY11708" fmla="*/ 4894880 h 6858000"/>
            <a:gd name="connsiteX11709" fmla="*/ 9361890 w 12192000"/>
            <a:gd name="connsiteY11709" fmla="*/ 4908343 h 6858000"/>
            <a:gd name="connsiteX11710" fmla="*/ 9394515 w 12192000"/>
            <a:gd name="connsiteY11710" fmla="*/ 4954867 h 6858000"/>
            <a:gd name="connsiteX11711" fmla="*/ 9427111 w 12192000"/>
            <a:gd name="connsiteY11711" fmla="*/ 4907587 h 6858000"/>
            <a:gd name="connsiteX11712" fmla="*/ 9411351 w 12192000"/>
            <a:gd name="connsiteY11712" fmla="*/ 4894880 h 6858000"/>
            <a:gd name="connsiteX11713" fmla="*/ 9409316 w 12192000"/>
            <a:gd name="connsiteY11713" fmla="*/ 4894793 h 6858000"/>
            <a:gd name="connsiteX11714" fmla="*/ 9329062 w 12192000"/>
            <a:gd name="connsiteY11714" fmla="*/ 4904970 h 6858000"/>
            <a:gd name="connsiteX11715" fmla="*/ 9314262 w 12192000"/>
            <a:gd name="connsiteY11715" fmla="*/ 4914624 h 6858000"/>
            <a:gd name="connsiteX11716" fmla="*/ 9298822 w 12192000"/>
            <a:gd name="connsiteY11716" fmla="*/ 4905028 h 6858000"/>
            <a:gd name="connsiteX11717" fmla="*/ 9297310 w 12192000"/>
            <a:gd name="connsiteY11717" fmla="*/ 4905057 h 6858000"/>
            <a:gd name="connsiteX11718" fmla="*/ 9281637 w 12192000"/>
            <a:gd name="connsiteY11718" fmla="*/ 4918520 h 6858000"/>
            <a:gd name="connsiteX11719" fmla="*/ 9314262 w 12192000"/>
            <a:gd name="connsiteY11719" fmla="*/ 4965044 h 6858000"/>
            <a:gd name="connsiteX11720" fmla="*/ 9346858 w 12192000"/>
            <a:gd name="connsiteY11720" fmla="*/ 4917764 h 6858000"/>
            <a:gd name="connsiteX11721" fmla="*/ 9331098 w 12192000"/>
            <a:gd name="connsiteY11721" fmla="*/ 4905057 h 6858000"/>
            <a:gd name="connsiteX11722" fmla="*/ 9329062 w 12192000"/>
            <a:gd name="connsiteY11722" fmla="*/ 4904970 h 6858000"/>
            <a:gd name="connsiteX11723" fmla="*/ 8791420 w 12192000"/>
            <a:gd name="connsiteY11723" fmla="*/ 4822681 h 6858000"/>
            <a:gd name="connsiteX11724" fmla="*/ 8776619 w 12192000"/>
            <a:gd name="connsiteY11724" fmla="*/ 4832335 h 6858000"/>
            <a:gd name="connsiteX11725" fmla="*/ 8761179 w 12192000"/>
            <a:gd name="connsiteY11725" fmla="*/ 4822739 h 6858000"/>
            <a:gd name="connsiteX11726" fmla="*/ 8759667 w 12192000"/>
            <a:gd name="connsiteY11726" fmla="*/ 4822768 h 6858000"/>
            <a:gd name="connsiteX11727" fmla="*/ 8743994 w 12192000"/>
            <a:gd name="connsiteY11727" fmla="*/ 4836231 h 6858000"/>
            <a:gd name="connsiteX11728" fmla="*/ 8776619 w 12192000"/>
            <a:gd name="connsiteY11728" fmla="*/ 4882755 h 6858000"/>
            <a:gd name="connsiteX11729" fmla="*/ 8809215 w 12192000"/>
            <a:gd name="connsiteY11729" fmla="*/ 4835475 h 6858000"/>
            <a:gd name="connsiteX11730" fmla="*/ 8793455 w 12192000"/>
            <a:gd name="connsiteY11730" fmla="*/ 4822768 h 6858000"/>
            <a:gd name="connsiteX11731" fmla="*/ 8791420 w 12192000"/>
            <a:gd name="connsiteY11731" fmla="*/ 4822681 h 6858000"/>
            <a:gd name="connsiteX11732" fmla="*/ 8282565 w 12192000"/>
            <a:gd name="connsiteY11732" fmla="*/ 4800873 h 6858000"/>
            <a:gd name="connsiteX11733" fmla="*/ 8267764 w 12192000"/>
            <a:gd name="connsiteY11733" fmla="*/ 4810527 h 6858000"/>
            <a:gd name="connsiteX11734" fmla="*/ 8252324 w 12192000"/>
            <a:gd name="connsiteY11734" fmla="*/ 4800931 h 6858000"/>
            <a:gd name="connsiteX11735" fmla="*/ 8250812 w 12192000"/>
            <a:gd name="connsiteY11735" fmla="*/ 4800960 h 6858000"/>
            <a:gd name="connsiteX11736" fmla="*/ 8235139 w 12192000"/>
            <a:gd name="connsiteY11736" fmla="*/ 4814423 h 6858000"/>
            <a:gd name="connsiteX11737" fmla="*/ 8267764 w 12192000"/>
            <a:gd name="connsiteY11737" fmla="*/ 4860947 h 6858000"/>
            <a:gd name="connsiteX11738" fmla="*/ 8300360 w 12192000"/>
            <a:gd name="connsiteY11738" fmla="*/ 4813667 h 6858000"/>
            <a:gd name="connsiteX11739" fmla="*/ 8284600 w 12192000"/>
            <a:gd name="connsiteY11739" fmla="*/ 4800960 h 6858000"/>
            <a:gd name="connsiteX11740" fmla="*/ 8282565 w 12192000"/>
            <a:gd name="connsiteY11740" fmla="*/ 4800873 h 6858000"/>
            <a:gd name="connsiteX11741" fmla="*/ 8653303 w 12192000"/>
            <a:gd name="connsiteY11741" fmla="*/ 4808143 h 6858000"/>
            <a:gd name="connsiteX11742" fmla="*/ 8638502 w 12192000"/>
            <a:gd name="connsiteY11742" fmla="*/ 4817797 h 6858000"/>
            <a:gd name="connsiteX11743" fmla="*/ 8623062 w 12192000"/>
            <a:gd name="connsiteY11743" fmla="*/ 4808201 h 6858000"/>
            <a:gd name="connsiteX11744" fmla="*/ 8621550 w 12192000"/>
            <a:gd name="connsiteY11744" fmla="*/ 4808230 h 6858000"/>
            <a:gd name="connsiteX11745" fmla="*/ 8605877 w 12192000"/>
            <a:gd name="connsiteY11745" fmla="*/ 4821693 h 6858000"/>
            <a:gd name="connsiteX11746" fmla="*/ 8638502 w 12192000"/>
            <a:gd name="connsiteY11746" fmla="*/ 4868217 h 6858000"/>
            <a:gd name="connsiteX11747" fmla="*/ 8671098 w 12192000"/>
            <a:gd name="connsiteY11747" fmla="*/ 4820937 h 6858000"/>
            <a:gd name="connsiteX11748" fmla="*/ 8655338 w 12192000"/>
            <a:gd name="connsiteY11748" fmla="*/ 4808230 h 6858000"/>
            <a:gd name="connsiteX11749" fmla="*/ 8653303 w 12192000"/>
            <a:gd name="connsiteY11749" fmla="*/ 4808143 h 6858000"/>
            <a:gd name="connsiteX11750" fmla="*/ 8707387 w 12192000"/>
            <a:gd name="connsiteY11750" fmla="*/ 4862517 h 6858000"/>
            <a:gd name="connsiteX11751" fmla="*/ 8692586 w 12192000"/>
            <a:gd name="connsiteY11751" fmla="*/ 4872171 h 6858000"/>
            <a:gd name="connsiteX11752" fmla="*/ 8677146 w 12192000"/>
            <a:gd name="connsiteY11752" fmla="*/ 4862575 h 6858000"/>
            <a:gd name="connsiteX11753" fmla="*/ 8675634 w 12192000"/>
            <a:gd name="connsiteY11753" fmla="*/ 4862604 h 6858000"/>
            <a:gd name="connsiteX11754" fmla="*/ 8659961 w 12192000"/>
            <a:gd name="connsiteY11754" fmla="*/ 4876067 h 6858000"/>
            <a:gd name="connsiteX11755" fmla="*/ 8692586 w 12192000"/>
            <a:gd name="connsiteY11755" fmla="*/ 4922591 h 6858000"/>
            <a:gd name="connsiteX11756" fmla="*/ 8725182 w 12192000"/>
            <a:gd name="connsiteY11756" fmla="*/ 4875311 h 6858000"/>
            <a:gd name="connsiteX11757" fmla="*/ 8709422 w 12192000"/>
            <a:gd name="connsiteY11757" fmla="*/ 4862604 h 6858000"/>
            <a:gd name="connsiteX11758" fmla="*/ 8707387 w 12192000"/>
            <a:gd name="connsiteY11758" fmla="*/ 4862517 h 6858000"/>
            <a:gd name="connsiteX11759" fmla="*/ 8899298 w 12192000"/>
            <a:gd name="connsiteY11759" fmla="*/ 4892176 h 6858000"/>
            <a:gd name="connsiteX11760" fmla="*/ 8884497 w 12192000"/>
            <a:gd name="connsiteY11760" fmla="*/ 4901830 h 6858000"/>
            <a:gd name="connsiteX11761" fmla="*/ 8869057 w 12192000"/>
            <a:gd name="connsiteY11761" fmla="*/ 4892234 h 6858000"/>
            <a:gd name="connsiteX11762" fmla="*/ 8867545 w 12192000"/>
            <a:gd name="connsiteY11762" fmla="*/ 4892263 h 6858000"/>
            <a:gd name="connsiteX11763" fmla="*/ 8851872 w 12192000"/>
            <a:gd name="connsiteY11763" fmla="*/ 4905726 h 6858000"/>
            <a:gd name="connsiteX11764" fmla="*/ 8884497 w 12192000"/>
            <a:gd name="connsiteY11764" fmla="*/ 4952250 h 6858000"/>
            <a:gd name="connsiteX11765" fmla="*/ 8917093 w 12192000"/>
            <a:gd name="connsiteY11765" fmla="*/ 4904970 h 6858000"/>
            <a:gd name="connsiteX11766" fmla="*/ 8901333 w 12192000"/>
            <a:gd name="connsiteY11766" fmla="*/ 4892263 h 6858000"/>
            <a:gd name="connsiteX11767" fmla="*/ 8899298 w 12192000"/>
            <a:gd name="connsiteY11767" fmla="*/ 4892176 h 6858000"/>
            <a:gd name="connsiteX11768" fmla="*/ 8966466 w 12192000"/>
            <a:gd name="connsiteY11768" fmla="*/ 4912240 h 6858000"/>
            <a:gd name="connsiteX11769" fmla="*/ 8951666 w 12192000"/>
            <a:gd name="connsiteY11769" fmla="*/ 4921894 h 6858000"/>
            <a:gd name="connsiteX11770" fmla="*/ 8936226 w 12192000"/>
            <a:gd name="connsiteY11770" fmla="*/ 4912298 h 6858000"/>
            <a:gd name="connsiteX11771" fmla="*/ 8934714 w 12192000"/>
            <a:gd name="connsiteY11771" fmla="*/ 4912327 h 6858000"/>
            <a:gd name="connsiteX11772" fmla="*/ 8919041 w 12192000"/>
            <a:gd name="connsiteY11772" fmla="*/ 4925790 h 6858000"/>
            <a:gd name="connsiteX11773" fmla="*/ 8951666 w 12192000"/>
            <a:gd name="connsiteY11773" fmla="*/ 4972314 h 6858000"/>
            <a:gd name="connsiteX11774" fmla="*/ 8984262 w 12192000"/>
            <a:gd name="connsiteY11774" fmla="*/ 4925034 h 6858000"/>
            <a:gd name="connsiteX11775" fmla="*/ 8968501 w 12192000"/>
            <a:gd name="connsiteY11775" fmla="*/ 4912327 h 6858000"/>
            <a:gd name="connsiteX11776" fmla="*/ 8966466 w 12192000"/>
            <a:gd name="connsiteY11776" fmla="*/ 4912240 h 6858000"/>
            <a:gd name="connsiteX11777" fmla="*/ 9043521 w 12192000"/>
            <a:gd name="connsiteY11777" fmla="*/ 4924161 h 6858000"/>
            <a:gd name="connsiteX11778" fmla="*/ 9028721 w 12192000"/>
            <a:gd name="connsiteY11778" fmla="*/ 4933815 h 6858000"/>
            <a:gd name="connsiteX11779" fmla="*/ 9013281 w 12192000"/>
            <a:gd name="connsiteY11779" fmla="*/ 4924219 h 6858000"/>
            <a:gd name="connsiteX11780" fmla="*/ 9011769 w 12192000"/>
            <a:gd name="connsiteY11780" fmla="*/ 4924248 h 6858000"/>
            <a:gd name="connsiteX11781" fmla="*/ 8996096 w 12192000"/>
            <a:gd name="connsiteY11781" fmla="*/ 4937711 h 6858000"/>
            <a:gd name="connsiteX11782" fmla="*/ 9028721 w 12192000"/>
            <a:gd name="connsiteY11782" fmla="*/ 4984235 h 6858000"/>
            <a:gd name="connsiteX11783" fmla="*/ 9061317 w 12192000"/>
            <a:gd name="connsiteY11783" fmla="*/ 4936955 h 6858000"/>
            <a:gd name="connsiteX11784" fmla="*/ 9045556 w 12192000"/>
            <a:gd name="connsiteY11784" fmla="*/ 4924248 h 6858000"/>
            <a:gd name="connsiteX11785" fmla="*/ 9043521 w 12192000"/>
            <a:gd name="connsiteY11785" fmla="*/ 4924161 h 6858000"/>
            <a:gd name="connsiteX11786" fmla="*/ 9129010 w 12192000"/>
            <a:gd name="connsiteY11786" fmla="*/ 4938409 h 6858000"/>
            <a:gd name="connsiteX11787" fmla="*/ 9114209 w 12192000"/>
            <a:gd name="connsiteY11787" fmla="*/ 4948063 h 6858000"/>
            <a:gd name="connsiteX11788" fmla="*/ 9098769 w 12192000"/>
            <a:gd name="connsiteY11788" fmla="*/ 4938467 h 6858000"/>
            <a:gd name="connsiteX11789" fmla="*/ 9097257 w 12192000"/>
            <a:gd name="connsiteY11789" fmla="*/ 4938496 h 6858000"/>
            <a:gd name="connsiteX11790" fmla="*/ 9081584 w 12192000"/>
            <a:gd name="connsiteY11790" fmla="*/ 4951959 h 6858000"/>
            <a:gd name="connsiteX11791" fmla="*/ 9114209 w 12192000"/>
            <a:gd name="connsiteY11791" fmla="*/ 4998483 h 6858000"/>
            <a:gd name="connsiteX11792" fmla="*/ 9146805 w 12192000"/>
            <a:gd name="connsiteY11792" fmla="*/ 4951203 h 6858000"/>
            <a:gd name="connsiteX11793" fmla="*/ 9131045 w 12192000"/>
            <a:gd name="connsiteY11793" fmla="*/ 4938496 h 6858000"/>
            <a:gd name="connsiteX11794" fmla="*/ 9129010 w 12192000"/>
            <a:gd name="connsiteY11794" fmla="*/ 4938409 h 6858000"/>
            <a:gd name="connsiteX11795" fmla="*/ 9209844 w 12192000"/>
            <a:gd name="connsiteY11795" fmla="*/ 4956728 h 6858000"/>
            <a:gd name="connsiteX11796" fmla="*/ 9195044 w 12192000"/>
            <a:gd name="connsiteY11796" fmla="*/ 4966382 h 6858000"/>
            <a:gd name="connsiteX11797" fmla="*/ 9179604 w 12192000"/>
            <a:gd name="connsiteY11797" fmla="*/ 4956786 h 6858000"/>
            <a:gd name="connsiteX11798" fmla="*/ 9178092 w 12192000"/>
            <a:gd name="connsiteY11798" fmla="*/ 4956815 h 6858000"/>
            <a:gd name="connsiteX11799" fmla="*/ 9162419 w 12192000"/>
            <a:gd name="connsiteY11799" fmla="*/ 4970278 h 6858000"/>
            <a:gd name="connsiteX11800" fmla="*/ 9195044 w 12192000"/>
            <a:gd name="connsiteY11800" fmla="*/ 5016802 h 6858000"/>
            <a:gd name="connsiteX11801" fmla="*/ 9227640 w 12192000"/>
            <a:gd name="connsiteY11801" fmla="*/ 4969522 h 6858000"/>
            <a:gd name="connsiteX11802" fmla="*/ 9211880 w 12192000"/>
            <a:gd name="connsiteY11802" fmla="*/ 4956815 h 6858000"/>
            <a:gd name="connsiteX11803" fmla="*/ 9209844 w 12192000"/>
            <a:gd name="connsiteY11803" fmla="*/ 4956728 h 6858000"/>
            <a:gd name="connsiteX11804" fmla="*/ 9286609 w 12192000"/>
            <a:gd name="connsiteY11804" fmla="*/ 4991039 h 6858000"/>
            <a:gd name="connsiteX11805" fmla="*/ 9271808 w 12192000"/>
            <a:gd name="connsiteY11805" fmla="*/ 5000693 h 6858000"/>
            <a:gd name="connsiteX11806" fmla="*/ 9256368 w 12192000"/>
            <a:gd name="connsiteY11806" fmla="*/ 4991097 h 6858000"/>
            <a:gd name="connsiteX11807" fmla="*/ 9254856 w 12192000"/>
            <a:gd name="connsiteY11807" fmla="*/ 4991126 h 6858000"/>
            <a:gd name="connsiteX11808" fmla="*/ 9239183 w 12192000"/>
            <a:gd name="connsiteY11808" fmla="*/ 5004589 h 6858000"/>
            <a:gd name="connsiteX11809" fmla="*/ 9271808 w 12192000"/>
            <a:gd name="connsiteY11809" fmla="*/ 5051113 h 6858000"/>
            <a:gd name="connsiteX11810" fmla="*/ 9304404 w 12192000"/>
            <a:gd name="connsiteY11810" fmla="*/ 5003833 h 6858000"/>
            <a:gd name="connsiteX11811" fmla="*/ 9288644 w 12192000"/>
            <a:gd name="connsiteY11811" fmla="*/ 4991126 h 6858000"/>
            <a:gd name="connsiteX11812" fmla="*/ 9286609 w 12192000"/>
            <a:gd name="connsiteY11812" fmla="*/ 4991039 h 6858000"/>
            <a:gd name="connsiteX11813" fmla="*/ 8833291 w 12192000"/>
            <a:gd name="connsiteY11813" fmla="*/ 4898283 h 6858000"/>
            <a:gd name="connsiteX11814" fmla="*/ 8818491 w 12192000"/>
            <a:gd name="connsiteY11814" fmla="*/ 4907937 h 6858000"/>
            <a:gd name="connsiteX11815" fmla="*/ 8803051 w 12192000"/>
            <a:gd name="connsiteY11815" fmla="*/ 4898341 h 6858000"/>
            <a:gd name="connsiteX11816" fmla="*/ 8801539 w 12192000"/>
            <a:gd name="connsiteY11816" fmla="*/ 4898370 h 6858000"/>
            <a:gd name="connsiteX11817" fmla="*/ 8785866 w 12192000"/>
            <a:gd name="connsiteY11817" fmla="*/ 4911833 h 6858000"/>
            <a:gd name="connsiteX11818" fmla="*/ 8818491 w 12192000"/>
            <a:gd name="connsiteY11818" fmla="*/ 4958357 h 6858000"/>
            <a:gd name="connsiteX11819" fmla="*/ 8851087 w 12192000"/>
            <a:gd name="connsiteY11819" fmla="*/ 4911077 h 6858000"/>
            <a:gd name="connsiteX11820" fmla="*/ 8835327 w 12192000"/>
            <a:gd name="connsiteY11820" fmla="*/ 4898370 h 6858000"/>
            <a:gd name="connsiteX11821" fmla="*/ 8833291 w 12192000"/>
            <a:gd name="connsiteY11821" fmla="*/ 4898283 h 6858000"/>
            <a:gd name="connsiteX11822" fmla="*/ 8763797 w 12192000"/>
            <a:gd name="connsiteY11822" fmla="*/ 4906424 h 6858000"/>
            <a:gd name="connsiteX11823" fmla="*/ 8748996 w 12192000"/>
            <a:gd name="connsiteY11823" fmla="*/ 4916078 h 6858000"/>
            <a:gd name="connsiteX11824" fmla="*/ 8733556 w 12192000"/>
            <a:gd name="connsiteY11824" fmla="*/ 4906482 h 6858000"/>
            <a:gd name="connsiteX11825" fmla="*/ 8732044 w 12192000"/>
            <a:gd name="connsiteY11825" fmla="*/ 4906511 h 6858000"/>
            <a:gd name="connsiteX11826" fmla="*/ 8716371 w 12192000"/>
            <a:gd name="connsiteY11826" fmla="*/ 4919974 h 6858000"/>
            <a:gd name="connsiteX11827" fmla="*/ 8748996 w 12192000"/>
            <a:gd name="connsiteY11827" fmla="*/ 4966498 h 6858000"/>
            <a:gd name="connsiteX11828" fmla="*/ 8781592 w 12192000"/>
            <a:gd name="connsiteY11828" fmla="*/ 4919218 h 6858000"/>
            <a:gd name="connsiteX11829" fmla="*/ 8765832 w 12192000"/>
            <a:gd name="connsiteY11829" fmla="*/ 4906511 h 6858000"/>
            <a:gd name="connsiteX11830" fmla="*/ 8763797 w 12192000"/>
            <a:gd name="connsiteY11830" fmla="*/ 4906424 h 6858000"/>
            <a:gd name="connsiteX11831" fmla="*/ 8508206 w 12192000"/>
            <a:gd name="connsiteY11831" fmla="*/ 4817157 h 6858000"/>
            <a:gd name="connsiteX11832" fmla="*/ 8493405 w 12192000"/>
            <a:gd name="connsiteY11832" fmla="*/ 4826811 h 6858000"/>
            <a:gd name="connsiteX11833" fmla="*/ 8477965 w 12192000"/>
            <a:gd name="connsiteY11833" fmla="*/ 4817215 h 6858000"/>
            <a:gd name="connsiteX11834" fmla="*/ 8476453 w 12192000"/>
            <a:gd name="connsiteY11834" fmla="*/ 4817244 h 6858000"/>
            <a:gd name="connsiteX11835" fmla="*/ 8460780 w 12192000"/>
            <a:gd name="connsiteY11835" fmla="*/ 4830707 h 6858000"/>
            <a:gd name="connsiteX11836" fmla="*/ 8493405 w 12192000"/>
            <a:gd name="connsiteY11836" fmla="*/ 4877231 h 6858000"/>
            <a:gd name="connsiteX11837" fmla="*/ 8526001 w 12192000"/>
            <a:gd name="connsiteY11837" fmla="*/ 4829951 h 6858000"/>
            <a:gd name="connsiteX11838" fmla="*/ 8510241 w 12192000"/>
            <a:gd name="connsiteY11838" fmla="*/ 4817244 h 6858000"/>
            <a:gd name="connsiteX11839" fmla="*/ 8508206 w 12192000"/>
            <a:gd name="connsiteY11839" fmla="*/ 4817157 h 6858000"/>
            <a:gd name="connsiteX11840" fmla="*/ 8578864 w 12192000"/>
            <a:gd name="connsiteY11840" fmla="*/ 4823263 h 6858000"/>
            <a:gd name="connsiteX11841" fmla="*/ 8564064 w 12192000"/>
            <a:gd name="connsiteY11841" fmla="*/ 4832917 h 6858000"/>
            <a:gd name="connsiteX11842" fmla="*/ 8548624 w 12192000"/>
            <a:gd name="connsiteY11842" fmla="*/ 4823321 h 6858000"/>
            <a:gd name="connsiteX11843" fmla="*/ 8547112 w 12192000"/>
            <a:gd name="connsiteY11843" fmla="*/ 4823350 h 6858000"/>
            <a:gd name="connsiteX11844" fmla="*/ 8531439 w 12192000"/>
            <a:gd name="connsiteY11844" fmla="*/ 4836813 h 6858000"/>
            <a:gd name="connsiteX11845" fmla="*/ 8564064 w 12192000"/>
            <a:gd name="connsiteY11845" fmla="*/ 4883337 h 6858000"/>
            <a:gd name="connsiteX11846" fmla="*/ 8596660 w 12192000"/>
            <a:gd name="connsiteY11846" fmla="*/ 4836057 h 6858000"/>
            <a:gd name="connsiteX11847" fmla="*/ 8580900 w 12192000"/>
            <a:gd name="connsiteY11847" fmla="*/ 4823350 h 6858000"/>
            <a:gd name="connsiteX11848" fmla="*/ 8578864 w 12192000"/>
            <a:gd name="connsiteY11848" fmla="*/ 4823263 h 6858000"/>
            <a:gd name="connsiteX11849" fmla="*/ 8628878 w 12192000"/>
            <a:gd name="connsiteY11849" fmla="*/ 4879964 h 6858000"/>
            <a:gd name="connsiteX11850" fmla="*/ 8614077 w 12192000"/>
            <a:gd name="connsiteY11850" fmla="*/ 4889618 h 6858000"/>
            <a:gd name="connsiteX11851" fmla="*/ 8598637 w 12192000"/>
            <a:gd name="connsiteY11851" fmla="*/ 4880022 h 6858000"/>
            <a:gd name="connsiteX11852" fmla="*/ 8597125 w 12192000"/>
            <a:gd name="connsiteY11852" fmla="*/ 4880051 h 6858000"/>
            <a:gd name="connsiteX11853" fmla="*/ 8581452 w 12192000"/>
            <a:gd name="connsiteY11853" fmla="*/ 4893514 h 6858000"/>
            <a:gd name="connsiteX11854" fmla="*/ 8614077 w 12192000"/>
            <a:gd name="connsiteY11854" fmla="*/ 4940038 h 6858000"/>
            <a:gd name="connsiteX11855" fmla="*/ 8646673 w 12192000"/>
            <a:gd name="connsiteY11855" fmla="*/ 4892758 h 6858000"/>
            <a:gd name="connsiteX11856" fmla="*/ 8630913 w 12192000"/>
            <a:gd name="connsiteY11856" fmla="*/ 4880051 h 6858000"/>
            <a:gd name="connsiteX11857" fmla="*/ 8628878 w 12192000"/>
            <a:gd name="connsiteY11857" fmla="*/ 4879964 h 6858000"/>
            <a:gd name="connsiteX11858" fmla="*/ 8684125 w 12192000"/>
            <a:gd name="connsiteY11858" fmla="*/ 4930849 h 6858000"/>
            <a:gd name="connsiteX11859" fmla="*/ 8669324 w 12192000"/>
            <a:gd name="connsiteY11859" fmla="*/ 4940503 h 6858000"/>
            <a:gd name="connsiteX11860" fmla="*/ 8653884 w 12192000"/>
            <a:gd name="connsiteY11860" fmla="*/ 4930907 h 6858000"/>
            <a:gd name="connsiteX11861" fmla="*/ 8652372 w 12192000"/>
            <a:gd name="connsiteY11861" fmla="*/ 4930936 h 6858000"/>
            <a:gd name="connsiteX11862" fmla="*/ 8636699 w 12192000"/>
            <a:gd name="connsiteY11862" fmla="*/ 4944399 h 6858000"/>
            <a:gd name="connsiteX11863" fmla="*/ 8669324 w 12192000"/>
            <a:gd name="connsiteY11863" fmla="*/ 4990923 h 6858000"/>
            <a:gd name="connsiteX11864" fmla="*/ 8701920 w 12192000"/>
            <a:gd name="connsiteY11864" fmla="*/ 4943643 h 6858000"/>
            <a:gd name="connsiteX11865" fmla="*/ 8686160 w 12192000"/>
            <a:gd name="connsiteY11865" fmla="*/ 4930936 h 6858000"/>
            <a:gd name="connsiteX11866" fmla="*/ 8684125 w 12192000"/>
            <a:gd name="connsiteY11866" fmla="*/ 4930849 h 6858000"/>
            <a:gd name="connsiteX11867" fmla="*/ 8896680 w 12192000"/>
            <a:gd name="connsiteY11867" fmla="*/ 4970685 h 6858000"/>
            <a:gd name="connsiteX11868" fmla="*/ 8881880 w 12192000"/>
            <a:gd name="connsiteY11868" fmla="*/ 4980339 h 6858000"/>
            <a:gd name="connsiteX11869" fmla="*/ 8866440 w 12192000"/>
            <a:gd name="connsiteY11869" fmla="*/ 4970743 h 6858000"/>
            <a:gd name="connsiteX11870" fmla="*/ 8864928 w 12192000"/>
            <a:gd name="connsiteY11870" fmla="*/ 4970772 h 6858000"/>
            <a:gd name="connsiteX11871" fmla="*/ 8849255 w 12192000"/>
            <a:gd name="connsiteY11871" fmla="*/ 4984235 h 6858000"/>
            <a:gd name="connsiteX11872" fmla="*/ 8881880 w 12192000"/>
            <a:gd name="connsiteY11872" fmla="*/ 5030759 h 6858000"/>
            <a:gd name="connsiteX11873" fmla="*/ 8914476 w 12192000"/>
            <a:gd name="connsiteY11873" fmla="*/ 4983479 h 6858000"/>
            <a:gd name="connsiteX11874" fmla="*/ 8898715 w 12192000"/>
            <a:gd name="connsiteY11874" fmla="*/ 4970772 h 6858000"/>
            <a:gd name="connsiteX11875" fmla="*/ 8896680 w 12192000"/>
            <a:gd name="connsiteY11875" fmla="*/ 4970685 h 6858000"/>
            <a:gd name="connsiteX11876" fmla="*/ 8981296 w 12192000"/>
            <a:gd name="connsiteY11876" fmla="*/ 4985224 h 6858000"/>
            <a:gd name="connsiteX11877" fmla="*/ 8966495 w 12192000"/>
            <a:gd name="connsiteY11877" fmla="*/ 4994878 h 6858000"/>
            <a:gd name="connsiteX11878" fmla="*/ 8951055 w 12192000"/>
            <a:gd name="connsiteY11878" fmla="*/ 4985282 h 6858000"/>
            <a:gd name="connsiteX11879" fmla="*/ 8949543 w 12192000"/>
            <a:gd name="connsiteY11879" fmla="*/ 4985311 h 6858000"/>
            <a:gd name="connsiteX11880" fmla="*/ 8933870 w 12192000"/>
            <a:gd name="connsiteY11880" fmla="*/ 4998774 h 6858000"/>
            <a:gd name="connsiteX11881" fmla="*/ 8966495 w 12192000"/>
            <a:gd name="connsiteY11881" fmla="*/ 5045298 h 6858000"/>
            <a:gd name="connsiteX11882" fmla="*/ 8999091 w 12192000"/>
            <a:gd name="connsiteY11882" fmla="*/ 4998018 h 6858000"/>
            <a:gd name="connsiteX11883" fmla="*/ 8983331 w 12192000"/>
            <a:gd name="connsiteY11883" fmla="*/ 4985311 h 6858000"/>
            <a:gd name="connsiteX11884" fmla="*/ 8981296 w 12192000"/>
            <a:gd name="connsiteY11884" fmla="*/ 4985224 h 6858000"/>
            <a:gd name="connsiteX11885" fmla="*/ 9065911 w 12192000"/>
            <a:gd name="connsiteY11885" fmla="*/ 4993075 h 6858000"/>
            <a:gd name="connsiteX11886" fmla="*/ 9051111 w 12192000"/>
            <a:gd name="connsiteY11886" fmla="*/ 5002729 h 6858000"/>
            <a:gd name="connsiteX11887" fmla="*/ 9035671 w 12192000"/>
            <a:gd name="connsiteY11887" fmla="*/ 4993133 h 6858000"/>
            <a:gd name="connsiteX11888" fmla="*/ 9034159 w 12192000"/>
            <a:gd name="connsiteY11888" fmla="*/ 4993162 h 6858000"/>
            <a:gd name="connsiteX11889" fmla="*/ 9018486 w 12192000"/>
            <a:gd name="connsiteY11889" fmla="*/ 5006625 h 6858000"/>
            <a:gd name="connsiteX11890" fmla="*/ 9051111 w 12192000"/>
            <a:gd name="connsiteY11890" fmla="*/ 5053149 h 6858000"/>
            <a:gd name="connsiteX11891" fmla="*/ 9083707 w 12192000"/>
            <a:gd name="connsiteY11891" fmla="*/ 5005869 h 6858000"/>
            <a:gd name="connsiteX11892" fmla="*/ 9067947 w 12192000"/>
            <a:gd name="connsiteY11892" fmla="*/ 4993162 h 6858000"/>
            <a:gd name="connsiteX11893" fmla="*/ 9065911 w 12192000"/>
            <a:gd name="connsiteY11893" fmla="*/ 4993075 h 6858000"/>
            <a:gd name="connsiteX11894" fmla="*/ 9146746 w 12192000"/>
            <a:gd name="connsiteY11894" fmla="*/ 5015755 h 6858000"/>
            <a:gd name="connsiteX11895" fmla="*/ 9131946 w 12192000"/>
            <a:gd name="connsiteY11895" fmla="*/ 5025409 h 6858000"/>
            <a:gd name="connsiteX11896" fmla="*/ 9116506 w 12192000"/>
            <a:gd name="connsiteY11896" fmla="*/ 5015813 h 6858000"/>
            <a:gd name="connsiteX11897" fmla="*/ 9114994 w 12192000"/>
            <a:gd name="connsiteY11897" fmla="*/ 5015842 h 6858000"/>
            <a:gd name="connsiteX11898" fmla="*/ 9099321 w 12192000"/>
            <a:gd name="connsiteY11898" fmla="*/ 5029305 h 6858000"/>
            <a:gd name="connsiteX11899" fmla="*/ 9131946 w 12192000"/>
            <a:gd name="connsiteY11899" fmla="*/ 5075829 h 6858000"/>
            <a:gd name="connsiteX11900" fmla="*/ 9164542 w 12192000"/>
            <a:gd name="connsiteY11900" fmla="*/ 5028549 h 6858000"/>
            <a:gd name="connsiteX11901" fmla="*/ 9148781 w 12192000"/>
            <a:gd name="connsiteY11901" fmla="*/ 5015842 h 6858000"/>
            <a:gd name="connsiteX11902" fmla="*/ 9146746 w 12192000"/>
            <a:gd name="connsiteY11902" fmla="*/ 5015755 h 6858000"/>
            <a:gd name="connsiteX11903" fmla="*/ 9213043 w 12192000"/>
            <a:gd name="connsiteY11903" fmla="*/ 5039308 h 6858000"/>
            <a:gd name="connsiteX11904" fmla="*/ 9198242 w 12192000"/>
            <a:gd name="connsiteY11904" fmla="*/ 5048962 h 6858000"/>
            <a:gd name="connsiteX11905" fmla="*/ 9182802 w 12192000"/>
            <a:gd name="connsiteY11905" fmla="*/ 5039366 h 6858000"/>
            <a:gd name="connsiteX11906" fmla="*/ 9181290 w 12192000"/>
            <a:gd name="connsiteY11906" fmla="*/ 5039395 h 6858000"/>
            <a:gd name="connsiteX11907" fmla="*/ 9165617 w 12192000"/>
            <a:gd name="connsiteY11907" fmla="*/ 5052858 h 6858000"/>
            <a:gd name="connsiteX11908" fmla="*/ 9198242 w 12192000"/>
            <a:gd name="connsiteY11908" fmla="*/ 5099382 h 6858000"/>
            <a:gd name="connsiteX11909" fmla="*/ 9230838 w 12192000"/>
            <a:gd name="connsiteY11909" fmla="*/ 5052102 h 6858000"/>
            <a:gd name="connsiteX11910" fmla="*/ 9215078 w 12192000"/>
            <a:gd name="connsiteY11910" fmla="*/ 5039395 h 6858000"/>
            <a:gd name="connsiteX11911" fmla="*/ 9213043 w 12192000"/>
            <a:gd name="connsiteY11911" fmla="*/ 5039308 h 6858000"/>
            <a:gd name="connsiteX11912" fmla="*/ 8815263 w 12192000"/>
            <a:gd name="connsiteY11912" fmla="*/ 4973884 h 6858000"/>
            <a:gd name="connsiteX11913" fmla="*/ 8800463 w 12192000"/>
            <a:gd name="connsiteY11913" fmla="*/ 4983538 h 6858000"/>
            <a:gd name="connsiteX11914" fmla="*/ 8785023 w 12192000"/>
            <a:gd name="connsiteY11914" fmla="*/ 4973942 h 6858000"/>
            <a:gd name="connsiteX11915" fmla="*/ 8783511 w 12192000"/>
            <a:gd name="connsiteY11915" fmla="*/ 4973971 h 6858000"/>
            <a:gd name="connsiteX11916" fmla="*/ 8767838 w 12192000"/>
            <a:gd name="connsiteY11916" fmla="*/ 4987434 h 6858000"/>
            <a:gd name="connsiteX11917" fmla="*/ 8800463 w 12192000"/>
            <a:gd name="connsiteY11917" fmla="*/ 5033958 h 6858000"/>
            <a:gd name="connsiteX11918" fmla="*/ 8833059 w 12192000"/>
            <a:gd name="connsiteY11918" fmla="*/ 4986678 h 6858000"/>
            <a:gd name="connsiteX11919" fmla="*/ 8817298 w 12192000"/>
            <a:gd name="connsiteY11919" fmla="*/ 4973971 h 6858000"/>
            <a:gd name="connsiteX11920" fmla="*/ 8815263 w 12192000"/>
            <a:gd name="connsiteY11920" fmla="*/ 4973884 h 6858000"/>
            <a:gd name="connsiteX11921" fmla="*/ 8737627 w 12192000"/>
            <a:gd name="connsiteY11921" fmla="*/ 4982898 h 6858000"/>
            <a:gd name="connsiteX11922" fmla="*/ 8722826 w 12192000"/>
            <a:gd name="connsiteY11922" fmla="*/ 4992552 h 6858000"/>
            <a:gd name="connsiteX11923" fmla="*/ 8707386 w 12192000"/>
            <a:gd name="connsiteY11923" fmla="*/ 4982956 h 6858000"/>
            <a:gd name="connsiteX11924" fmla="*/ 8705874 w 12192000"/>
            <a:gd name="connsiteY11924" fmla="*/ 4982985 h 6858000"/>
            <a:gd name="connsiteX11925" fmla="*/ 8690201 w 12192000"/>
            <a:gd name="connsiteY11925" fmla="*/ 4996448 h 6858000"/>
            <a:gd name="connsiteX11926" fmla="*/ 8722826 w 12192000"/>
            <a:gd name="connsiteY11926" fmla="*/ 5042972 h 6858000"/>
            <a:gd name="connsiteX11927" fmla="*/ 8755422 w 12192000"/>
            <a:gd name="connsiteY11927" fmla="*/ 4995692 h 6858000"/>
            <a:gd name="connsiteX11928" fmla="*/ 8739662 w 12192000"/>
            <a:gd name="connsiteY11928" fmla="*/ 4982985 h 6858000"/>
            <a:gd name="connsiteX11929" fmla="*/ 8737627 w 12192000"/>
            <a:gd name="connsiteY11929" fmla="*/ 4982898 h 6858000"/>
            <a:gd name="connsiteX11930" fmla="*/ 8365727 w 12192000"/>
            <a:gd name="connsiteY11930" fmla="*/ 4817447 h 6858000"/>
            <a:gd name="connsiteX11931" fmla="*/ 8350926 w 12192000"/>
            <a:gd name="connsiteY11931" fmla="*/ 4827101 h 6858000"/>
            <a:gd name="connsiteX11932" fmla="*/ 8335486 w 12192000"/>
            <a:gd name="connsiteY11932" fmla="*/ 4817505 h 6858000"/>
            <a:gd name="connsiteX11933" fmla="*/ 8333974 w 12192000"/>
            <a:gd name="connsiteY11933" fmla="*/ 4817534 h 6858000"/>
            <a:gd name="connsiteX11934" fmla="*/ 8318301 w 12192000"/>
            <a:gd name="connsiteY11934" fmla="*/ 4830997 h 6858000"/>
            <a:gd name="connsiteX11935" fmla="*/ 8350926 w 12192000"/>
            <a:gd name="connsiteY11935" fmla="*/ 4877521 h 6858000"/>
            <a:gd name="connsiteX11936" fmla="*/ 8383522 w 12192000"/>
            <a:gd name="connsiteY11936" fmla="*/ 4830241 h 6858000"/>
            <a:gd name="connsiteX11937" fmla="*/ 8367762 w 12192000"/>
            <a:gd name="connsiteY11937" fmla="*/ 4817534 h 6858000"/>
            <a:gd name="connsiteX11938" fmla="*/ 8365727 w 12192000"/>
            <a:gd name="connsiteY11938" fmla="*/ 4817447 h 6858000"/>
            <a:gd name="connsiteX11939" fmla="*/ 8436967 w 12192000"/>
            <a:gd name="connsiteY11939" fmla="*/ 4823844 h 6858000"/>
            <a:gd name="connsiteX11940" fmla="*/ 8422166 w 12192000"/>
            <a:gd name="connsiteY11940" fmla="*/ 4833498 h 6858000"/>
            <a:gd name="connsiteX11941" fmla="*/ 8406726 w 12192000"/>
            <a:gd name="connsiteY11941" fmla="*/ 4823902 h 6858000"/>
            <a:gd name="connsiteX11942" fmla="*/ 8405214 w 12192000"/>
            <a:gd name="connsiteY11942" fmla="*/ 4823931 h 6858000"/>
            <a:gd name="connsiteX11943" fmla="*/ 8389541 w 12192000"/>
            <a:gd name="connsiteY11943" fmla="*/ 4837394 h 6858000"/>
            <a:gd name="connsiteX11944" fmla="*/ 8422166 w 12192000"/>
            <a:gd name="connsiteY11944" fmla="*/ 4883918 h 6858000"/>
            <a:gd name="connsiteX11945" fmla="*/ 8454762 w 12192000"/>
            <a:gd name="connsiteY11945" fmla="*/ 4836638 h 6858000"/>
            <a:gd name="connsiteX11946" fmla="*/ 8439002 w 12192000"/>
            <a:gd name="connsiteY11946" fmla="*/ 4823931 h 6858000"/>
            <a:gd name="connsiteX11947" fmla="*/ 8436967 w 12192000"/>
            <a:gd name="connsiteY11947" fmla="*/ 4823844 h 6858000"/>
            <a:gd name="connsiteX11948" fmla="*/ 8208417 w 12192000"/>
            <a:gd name="connsiteY11948" fmla="*/ 4812504 h 6858000"/>
            <a:gd name="connsiteX11949" fmla="*/ 8193617 w 12192000"/>
            <a:gd name="connsiteY11949" fmla="*/ 4822158 h 6858000"/>
            <a:gd name="connsiteX11950" fmla="*/ 8178177 w 12192000"/>
            <a:gd name="connsiteY11950" fmla="*/ 4812562 h 6858000"/>
            <a:gd name="connsiteX11951" fmla="*/ 8176665 w 12192000"/>
            <a:gd name="connsiteY11951" fmla="*/ 4812591 h 6858000"/>
            <a:gd name="connsiteX11952" fmla="*/ 8160992 w 12192000"/>
            <a:gd name="connsiteY11952" fmla="*/ 4826054 h 6858000"/>
            <a:gd name="connsiteX11953" fmla="*/ 8193617 w 12192000"/>
            <a:gd name="connsiteY11953" fmla="*/ 4872578 h 6858000"/>
            <a:gd name="connsiteX11954" fmla="*/ 8226213 w 12192000"/>
            <a:gd name="connsiteY11954" fmla="*/ 4825298 h 6858000"/>
            <a:gd name="connsiteX11955" fmla="*/ 8210453 w 12192000"/>
            <a:gd name="connsiteY11955" fmla="*/ 4812591 h 6858000"/>
            <a:gd name="connsiteX11956" fmla="*/ 8208417 w 12192000"/>
            <a:gd name="connsiteY11956" fmla="*/ 4812504 h 6858000"/>
            <a:gd name="connsiteX11957" fmla="*/ 8321528 w 12192000"/>
            <a:gd name="connsiteY11957" fmla="*/ 4862808 h 6858000"/>
            <a:gd name="connsiteX11958" fmla="*/ 8306728 w 12192000"/>
            <a:gd name="connsiteY11958" fmla="*/ 4872462 h 6858000"/>
            <a:gd name="connsiteX11959" fmla="*/ 8291288 w 12192000"/>
            <a:gd name="connsiteY11959" fmla="*/ 4862866 h 6858000"/>
            <a:gd name="connsiteX11960" fmla="*/ 8289776 w 12192000"/>
            <a:gd name="connsiteY11960" fmla="*/ 4862895 h 6858000"/>
            <a:gd name="connsiteX11961" fmla="*/ 8274103 w 12192000"/>
            <a:gd name="connsiteY11961" fmla="*/ 4876358 h 6858000"/>
            <a:gd name="connsiteX11962" fmla="*/ 8306728 w 12192000"/>
            <a:gd name="connsiteY11962" fmla="*/ 4922882 h 6858000"/>
            <a:gd name="connsiteX11963" fmla="*/ 8339324 w 12192000"/>
            <a:gd name="connsiteY11963" fmla="*/ 4875602 h 6858000"/>
            <a:gd name="connsiteX11964" fmla="*/ 8323564 w 12192000"/>
            <a:gd name="connsiteY11964" fmla="*/ 4862895 h 6858000"/>
            <a:gd name="connsiteX11965" fmla="*/ 8321528 w 12192000"/>
            <a:gd name="connsiteY11965" fmla="*/ 4862808 h 6858000"/>
            <a:gd name="connsiteX11966" fmla="*/ 8543681 w 12192000"/>
            <a:gd name="connsiteY11966" fmla="*/ 4888978 h 6858000"/>
            <a:gd name="connsiteX11967" fmla="*/ 8528880 w 12192000"/>
            <a:gd name="connsiteY11967" fmla="*/ 4898632 h 6858000"/>
            <a:gd name="connsiteX11968" fmla="*/ 8513440 w 12192000"/>
            <a:gd name="connsiteY11968" fmla="*/ 4889036 h 6858000"/>
            <a:gd name="connsiteX11969" fmla="*/ 8511928 w 12192000"/>
            <a:gd name="connsiteY11969" fmla="*/ 4889065 h 6858000"/>
            <a:gd name="connsiteX11970" fmla="*/ 8496255 w 12192000"/>
            <a:gd name="connsiteY11970" fmla="*/ 4902528 h 6858000"/>
            <a:gd name="connsiteX11971" fmla="*/ 8528880 w 12192000"/>
            <a:gd name="connsiteY11971" fmla="*/ 4949052 h 6858000"/>
            <a:gd name="connsiteX11972" fmla="*/ 8561476 w 12192000"/>
            <a:gd name="connsiteY11972" fmla="*/ 4901772 h 6858000"/>
            <a:gd name="connsiteX11973" fmla="*/ 8545716 w 12192000"/>
            <a:gd name="connsiteY11973" fmla="*/ 4889065 h 6858000"/>
            <a:gd name="connsiteX11974" fmla="*/ 8543681 w 12192000"/>
            <a:gd name="connsiteY11974" fmla="*/ 4888978 h 6858000"/>
            <a:gd name="connsiteX11975" fmla="*/ 8594856 w 12192000"/>
            <a:gd name="connsiteY11975" fmla="*/ 4943062 h 6858000"/>
            <a:gd name="connsiteX11976" fmla="*/ 8580056 w 12192000"/>
            <a:gd name="connsiteY11976" fmla="*/ 4952716 h 6858000"/>
            <a:gd name="connsiteX11977" fmla="*/ 8564616 w 12192000"/>
            <a:gd name="connsiteY11977" fmla="*/ 4943120 h 6858000"/>
            <a:gd name="connsiteX11978" fmla="*/ 8563104 w 12192000"/>
            <a:gd name="connsiteY11978" fmla="*/ 4943149 h 6858000"/>
            <a:gd name="connsiteX11979" fmla="*/ 8547431 w 12192000"/>
            <a:gd name="connsiteY11979" fmla="*/ 4956612 h 6858000"/>
            <a:gd name="connsiteX11980" fmla="*/ 8580056 w 12192000"/>
            <a:gd name="connsiteY11980" fmla="*/ 5003136 h 6858000"/>
            <a:gd name="connsiteX11981" fmla="*/ 8612652 w 12192000"/>
            <a:gd name="connsiteY11981" fmla="*/ 4955856 h 6858000"/>
            <a:gd name="connsiteX11982" fmla="*/ 8596892 w 12192000"/>
            <a:gd name="connsiteY11982" fmla="*/ 4943149 h 6858000"/>
            <a:gd name="connsiteX11983" fmla="*/ 8594856 w 12192000"/>
            <a:gd name="connsiteY11983" fmla="*/ 4943062 h 6858000"/>
            <a:gd name="connsiteX11984" fmla="*/ 8651267 w 12192000"/>
            <a:gd name="connsiteY11984" fmla="*/ 4993366 h 6858000"/>
            <a:gd name="connsiteX11985" fmla="*/ 8636466 w 12192000"/>
            <a:gd name="connsiteY11985" fmla="*/ 5003020 h 6858000"/>
            <a:gd name="connsiteX11986" fmla="*/ 8621026 w 12192000"/>
            <a:gd name="connsiteY11986" fmla="*/ 4993424 h 6858000"/>
            <a:gd name="connsiteX11987" fmla="*/ 8619514 w 12192000"/>
            <a:gd name="connsiteY11987" fmla="*/ 4993453 h 6858000"/>
            <a:gd name="connsiteX11988" fmla="*/ 8603841 w 12192000"/>
            <a:gd name="connsiteY11988" fmla="*/ 5006916 h 6858000"/>
            <a:gd name="connsiteX11989" fmla="*/ 8636466 w 12192000"/>
            <a:gd name="connsiteY11989" fmla="*/ 5053440 h 6858000"/>
            <a:gd name="connsiteX11990" fmla="*/ 8669062 w 12192000"/>
            <a:gd name="connsiteY11990" fmla="*/ 5006160 h 6858000"/>
            <a:gd name="connsiteX11991" fmla="*/ 8653302 w 12192000"/>
            <a:gd name="connsiteY11991" fmla="*/ 4993453 h 6858000"/>
            <a:gd name="connsiteX11992" fmla="*/ 8651267 w 12192000"/>
            <a:gd name="connsiteY11992" fmla="*/ 4993366 h 6858000"/>
            <a:gd name="connsiteX11993" fmla="*/ 8855682 w 12192000"/>
            <a:gd name="connsiteY11993" fmla="*/ 5044833 h 6858000"/>
            <a:gd name="connsiteX11994" fmla="*/ 8840881 w 12192000"/>
            <a:gd name="connsiteY11994" fmla="*/ 5054487 h 6858000"/>
            <a:gd name="connsiteX11995" fmla="*/ 8825441 w 12192000"/>
            <a:gd name="connsiteY11995" fmla="*/ 5044891 h 6858000"/>
            <a:gd name="connsiteX11996" fmla="*/ 8823929 w 12192000"/>
            <a:gd name="connsiteY11996" fmla="*/ 5044920 h 6858000"/>
            <a:gd name="connsiteX11997" fmla="*/ 8808256 w 12192000"/>
            <a:gd name="connsiteY11997" fmla="*/ 5058383 h 6858000"/>
            <a:gd name="connsiteX11998" fmla="*/ 8840881 w 12192000"/>
            <a:gd name="connsiteY11998" fmla="*/ 5104907 h 6858000"/>
            <a:gd name="connsiteX11999" fmla="*/ 8873477 w 12192000"/>
            <a:gd name="connsiteY11999" fmla="*/ 5057627 h 6858000"/>
            <a:gd name="connsiteX12000" fmla="*/ 8857717 w 12192000"/>
            <a:gd name="connsiteY12000" fmla="*/ 5044920 h 6858000"/>
            <a:gd name="connsiteX12001" fmla="*/ 8855682 w 12192000"/>
            <a:gd name="connsiteY12001" fmla="*/ 5044833 h 6858000"/>
            <a:gd name="connsiteX12002" fmla="*/ 8933609 w 12192000"/>
            <a:gd name="connsiteY12002" fmla="*/ 5047740 h 6858000"/>
            <a:gd name="connsiteX12003" fmla="*/ 8918809 w 12192000"/>
            <a:gd name="connsiteY12003" fmla="*/ 5057394 h 6858000"/>
            <a:gd name="connsiteX12004" fmla="*/ 8903369 w 12192000"/>
            <a:gd name="connsiteY12004" fmla="*/ 5047798 h 6858000"/>
            <a:gd name="connsiteX12005" fmla="*/ 8901857 w 12192000"/>
            <a:gd name="connsiteY12005" fmla="*/ 5047827 h 6858000"/>
            <a:gd name="connsiteX12006" fmla="*/ 8886184 w 12192000"/>
            <a:gd name="connsiteY12006" fmla="*/ 5061290 h 6858000"/>
            <a:gd name="connsiteX12007" fmla="*/ 8918809 w 12192000"/>
            <a:gd name="connsiteY12007" fmla="*/ 5107814 h 6858000"/>
            <a:gd name="connsiteX12008" fmla="*/ 8951405 w 12192000"/>
            <a:gd name="connsiteY12008" fmla="*/ 5060534 h 6858000"/>
            <a:gd name="connsiteX12009" fmla="*/ 8935645 w 12192000"/>
            <a:gd name="connsiteY12009" fmla="*/ 5047827 h 6858000"/>
            <a:gd name="connsiteX12010" fmla="*/ 8933609 w 12192000"/>
            <a:gd name="connsiteY12010" fmla="*/ 5047740 h 6858000"/>
            <a:gd name="connsiteX12011" fmla="*/ 9016189 w 12192000"/>
            <a:gd name="connsiteY12011" fmla="*/ 5055882 h 6858000"/>
            <a:gd name="connsiteX12012" fmla="*/ 9001388 w 12192000"/>
            <a:gd name="connsiteY12012" fmla="*/ 5065536 h 6858000"/>
            <a:gd name="connsiteX12013" fmla="*/ 8985948 w 12192000"/>
            <a:gd name="connsiteY12013" fmla="*/ 5055940 h 6858000"/>
            <a:gd name="connsiteX12014" fmla="*/ 8984436 w 12192000"/>
            <a:gd name="connsiteY12014" fmla="*/ 5055969 h 6858000"/>
            <a:gd name="connsiteX12015" fmla="*/ 8968763 w 12192000"/>
            <a:gd name="connsiteY12015" fmla="*/ 5069432 h 6858000"/>
            <a:gd name="connsiteX12016" fmla="*/ 9001388 w 12192000"/>
            <a:gd name="connsiteY12016" fmla="*/ 5115956 h 6858000"/>
            <a:gd name="connsiteX12017" fmla="*/ 9033984 w 12192000"/>
            <a:gd name="connsiteY12017" fmla="*/ 5068676 h 6858000"/>
            <a:gd name="connsiteX12018" fmla="*/ 9018224 w 12192000"/>
            <a:gd name="connsiteY12018" fmla="*/ 5055969 h 6858000"/>
            <a:gd name="connsiteX12019" fmla="*/ 9016189 w 12192000"/>
            <a:gd name="connsiteY12019" fmla="*/ 5055882 h 6858000"/>
            <a:gd name="connsiteX12020" fmla="*/ 9097025 w 12192000"/>
            <a:gd name="connsiteY12020" fmla="*/ 5064605 h 6858000"/>
            <a:gd name="connsiteX12021" fmla="*/ 9082224 w 12192000"/>
            <a:gd name="connsiteY12021" fmla="*/ 5074259 h 6858000"/>
            <a:gd name="connsiteX12022" fmla="*/ 9066784 w 12192000"/>
            <a:gd name="connsiteY12022" fmla="*/ 5064663 h 6858000"/>
            <a:gd name="connsiteX12023" fmla="*/ 9065272 w 12192000"/>
            <a:gd name="connsiteY12023" fmla="*/ 5064692 h 6858000"/>
            <a:gd name="connsiteX12024" fmla="*/ 9049599 w 12192000"/>
            <a:gd name="connsiteY12024" fmla="*/ 5078155 h 6858000"/>
            <a:gd name="connsiteX12025" fmla="*/ 9082224 w 12192000"/>
            <a:gd name="connsiteY12025" fmla="*/ 5124679 h 6858000"/>
            <a:gd name="connsiteX12026" fmla="*/ 9114820 w 12192000"/>
            <a:gd name="connsiteY12026" fmla="*/ 5077399 h 6858000"/>
            <a:gd name="connsiteX12027" fmla="*/ 9099060 w 12192000"/>
            <a:gd name="connsiteY12027" fmla="*/ 5064692 h 6858000"/>
            <a:gd name="connsiteX12028" fmla="*/ 9097025 w 12192000"/>
            <a:gd name="connsiteY12028" fmla="*/ 5064605 h 6858000"/>
            <a:gd name="connsiteX12029" fmla="*/ 9155469 w 12192000"/>
            <a:gd name="connsiteY12029" fmla="*/ 5116654 h 6858000"/>
            <a:gd name="connsiteX12030" fmla="*/ 9140669 w 12192000"/>
            <a:gd name="connsiteY12030" fmla="*/ 5126308 h 6858000"/>
            <a:gd name="connsiteX12031" fmla="*/ 9125229 w 12192000"/>
            <a:gd name="connsiteY12031" fmla="*/ 5116712 h 6858000"/>
            <a:gd name="connsiteX12032" fmla="*/ 9123717 w 12192000"/>
            <a:gd name="connsiteY12032" fmla="*/ 5116741 h 6858000"/>
            <a:gd name="connsiteX12033" fmla="*/ 9108044 w 12192000"/>
            <a:gd name="connsiteY12033" fmla="*/ 5130204 h 6858000"/>
            <a:gd name="connsiteX12034" fmla="*/ 9140669 w 12192000"/>
            <a:gd name="connsiteY12034" fmla="*/ 5176728 h 6858000"/>
            <a:gd name="connsiteX12035" fmla="*/ 9173265 w 12192000"/>
            <a:gd name="connsiteY12035" fmla="*/ 5129448 h 6858000"/>
            <a:gd name="connsiteX12036" fmla="*/ 9157504 w 12192000"/>
            <a:gd name="connsiteY12036" fmla="*/ 5116741 h 6858000"/>
            <a:gd name="connsiteX12037" fmla="*/ 9155469 w 12192000"/>
            <a:gd name="connsiteY12037" fmla="*/ 5116654 h 6858000"/>
            <a:gd name="connsiteX12038" fmla="*/ 9241248 w 12192000"/>
            <a:gd name="connsiteY12038" fmla="*/ 5117236 h 6858000"/>
            <a:gd name="connsiteX12039" fmla="*/ 9226448 w 12192000"/>
            <a:gd name="connsiteY12039" fmla="*/ 5126890 h 6858000"/>
            <a:gd name="connsiteX12040" fmla="*/ 9211008 w 12192000"/>
            <a:gd name="connsiteY12040" fmla="*/ 5117294 h 6858000"/>
            <a:gd name="connsiteX12041" fmla="*/ 9209496 w 12192000"/>
            <a:gd name="connsiteY12041" fmla="*/ 5117323 h 6858000"/>
            <a:gd name="connsiteX12042" fmla="*/ 9193823 w 12192000"/>
            <a:gd name="connsiteY12042" fmla="*/ 5130786 h 6858000"/>
            <a:gd name="connsiteX12043" fmla="*/ 9226448 w 12192000"/>
            <a:gd name="connsiteY12043" fmla="*/ 5177310 h 6858000"/>
            <a:gd name="connsiteX12044" fmla="*/ 9259044 w 12192000"/>
            <a:gd name="connsiteY12044" fmla="*/ 5130030 h 6858000"/>
            <a:gd name="connsiteX12045" fmla="*/ 9243283 w 12192000"/>
            <a:gd name="connsiteY12045" fmla="*/ 5117323 h 6858000"/>
            <a:gd name="connsiteX12046" fmla="*/ 9241248 w 12192000"/>
            <a:gd name="connsiteY12046" fmla="*/ 5117236 h 6858000"/>
            <a:gd name="connsiteX12047" fmla="*/ 9328772 w 12192000"/>
            <a:gd name="connsiteY12047" fmla="*/ 5132065 h 6858000"/>
            <a:gd name="connsiteX12048" fmla="*/ 9313971 w 12192000"/>
            <a:gd name="connsiteY12048" fmla="*/ 5141719 h 6858000"/>
            <a:gd name="connsiteX12049" fmla="*/ 9298531 w 12192000"/>
            <a:gd name="connsiteY12049" fmla="*/ 5132123 h 6858000"/>
            <a:gd name="connsiteX12050" fmla="*/ 9297019 w 12192000"/>
            <a:gd name="connsiteY12050" fmla="*/ 5132152 h 6858000"/>
            <a:gd name="connsiteX12051" fmla="*/ 9281346 w 12192000"/>
            <a:gd name="connsiteY12051" fmla="*/ 5145615 h 6858000"/>
            <a:gd name="connsiteX12052" fmla="*/ 9313971 w 12192000"/>
            <a:gd name="connsiteY12052" fmla="*/ 5192139 h 6858000"/>
            <a:gd name="connsiteX12053" fmla="*/ 9346567 w 12192000"/>
            <a:gd name="connsiteY12053" fmla="*/ 5144859 h 6858000"/>
            <a:gd name="connsiteX12054" fmla="*/ 9330807 w 12192000"/>
            <a:gd name="connsiteY12054" fmla="*/ 5132152 h 6858000"/>
            <a:gd name="connsiteX12055" fmla="*/ 9328772 w 12192000"/>
            <a:gd name="connsiteY12055" fmla="*/ 5132065 h 6858000"/>
            <a:gd name="connsiteX12056" fmla="*/ 9436067 w 12192000"/>
            <a:gd name="connsiteY12056" fmla="*/ 5144278 h 6858000"/>
            <a:gd name="connsiteX12057" fmla="*/ 9421267 w 12192000"/>
            <a:gd name="connsiteY12057" fmla="*/ 5153932 h 6858000"/>
            <a:gd name="connsiteX12058" fmla="*/ 9405827 w 12192000"/>
            <a:gd name="connsiteY12058" fmla="*/ 5144336 h 6858000"/>
            <a:gd name="connsiteX12059" fmla="*/ 9404315 w 12192000"/>
            <a:gd name="connsiteY12059" fmla="*/ 5144365 h 6858000"/>
            <a:gd name="connsiteX12060" fmla="*/ 9388642 w 12192000"/>
            <a:gd name="connsiteY12060" fmla="*/ 5157828 h 6858000"/>
            <a:gd name="connsiteX12061" fmla="*/ 9421267 w 12192000"/>
            <a:gd name="connsiteY12061" fmla="*/ 5204352 h 6858000"/>
            <a:gd name="connsiteX12062" fmla="*/ 9453863 w 12192000"/>
            <a:gd name="connsiteY12062" fmla="*/ 5157072 h 6858000"/>
            <a:gd name="connsiteX12063" fmla="*/ 9438102 w 12192000"/>
            <a:gd name="connsiteY12063" fmla="*/ 5144365 h 6858000"/>
            <a:gd name="connsiteX12064" fmla="*/ 9436067 w 12192000"/>
            <a:gd name="connsiteY12064" fmla="*/ 5144278 h 6858000"/>
            <a:gd name="connsiteX12065" fmla="*/ 9575349 w 12192000"/>
            <a:gd name="connsiteY12065" fmla="*/ 5151256 h 6858000"/>
            <a:gd name="connsiteX12066" fmla="*/ 9560548 w 12192000"/>
            <a:gd name="connsiteY12066" fmla="*/ 5160910 h 6858000"/>
            <a:gd name="connsiteX12067" fmla="*/ 9545108 w 12192000"/>
            <a:gd name="connsiteY12067" fmla="*/ 5151314 h 6858000"/>
            <a:gd name="connsiteX12068" fmla="*/ 9543596 w 12192000"/>
            <a:gd name="connsiteY12068" fmla="*/ 5151343 h 6858000"/>
            <a:gd name="connsiteX12069" fmla="*/ 9527923 w 12192000"/>
            <a:gd name="connsiteY12069" fmla="*/ 5164806 h 6858000"/>
            <a:gd name="connsiteX12070" fmla="*/ 9560548 w 12192000"/>
            <a:gd name="connsiteY12070" fmla="*/ 5211330 h 6858000"/>
            <a:gd name="connsiteX12071" fmla="*/ 9593144 w 12192000"/>
            <a:gd name="connsiteY12071" fmla="*/ 5164050 h 6858000"/>
            <a:gd name="connsiteX12072" fmla="*/ 9577384 w 12192000"/>
            <a:gd name="connsiteY12072" fmla="*/ 5151343 h 6858000"/>
            <a:gd name="connsiteX12073" fmla="*/ 9575349 w 12192000"/>
            <a:gd name="connsiteY12073" fmla="*/ 5151256 h 6858000"/>
            <a:gd name="connsiteX12074" fmla="*/ 8779498 w 12192000"/>
            <a:gd name="connsiteY12074" fmla="*/ 5048904 h 6858000"/>
            <a:gd name="connsiteX12075" fmla="*/ 8764698 w 12192000"/>
            <a:gd name="connsiteY12075" fmla="*/ 5058558 h 6858000"/>
            <a:gd name="connsiteX12076" fmla="*/ 8749258 w 12192000"/>
            <a:gd name="connsiteY12076" fmla="*/ 5048962 h 6858000"/>
            <a:gd name="connsiteX12077" fmla="*/ 8747746 w 12192000"/>
            <a:gd name="connsiteY12077" fmla="*/ 5048991 h 6858000"/>
            <a:gd name="connsiteX12078" fmla="*/ 8732073 w 12192000"/>
            <a:gd name="connsiteY12078" fmla="*/ 5062454 h 6858000"/>
            <a:gd name="connsiteX12079" fmla="*/ 8764698 w 12192000"/>
            <a:gd name="connsiteY12079" fmla="*/ 5108978 h 6858000"/>
            <a:gd name="connsiteX12080" fmla="*/ 8797294 w 12192000"/>
            <a:gd name="connsiteY12080" fmla="*/ 5061698 h 6858000"/>
            <a:gd name="connsiteX12081" fmla="*/ 8781534 w 12192000"/>
            <a:gd name="connsiteY12081" fmla="*/ 5048991 h 6858000"/>
            <a:gd name="connsiteX12082" fmla="*/ 8779498 w 12192000"/>
            <a:gd name="connsiteY12082" fmla="*/ 5048904 h 6858000"/>
            <a:gd name="connsiteX12083" fmla="*/ 8702153 w 12192000"/>
            <a:gd name="connsiteY12083" fmla="*/ 5051521 h 6858000"/>
            <a:gd name="connsiteX12084" fmla="*/ 8687352 w 12192000"/>
            <a:gd name="connsiteY12084" fmla="*/ 5061175 h 6858000"/>
            <a:gd name="connsiteX12085" fmla="*/ 8671912 w 12192000"/>
            <a:gd name="connsiteY12085" fmla="*/ 5051579 h 6858000"/>
            <a:gd name="connsiteX12086" fmla="*/ 8670400 w 12192000"/>
            <a:gd name="connsiteY12086" fmla="*/ 5051608 h 6858000"/>
            <a:gd name="connsiteX12087" fmla="*/ 8654727 w 12192000"/>
            <a:gd name="connsiteY12087" fmla="*/ 5065071 h 6858000"/>
            <a:gd name="connsiteX12088" fmla="*/ 8687352 w 12192000"/>
            <a:gd name="connsiteY12088" fmla="*/ 5111595 h 6858000"/>
            <a:gd name="connsiteX12089" fmla="*/ 8719948 w 12192000"/>
            <a:gd name="connsiteY12089" fmla="*/ 5064315 h 6858000"/>
            <a:gd name="connsiteX12090" fmla="*/ 8704188 w 12192000"/>
            <a:gd name="connsiteY12090" fmla="*/ 5051608 h 6858000"/>
            <a:gd name="connsiteX12091" fmla="*/ 8702153 w 12192000"/>
            <a:gd name="connsiteY12091" fmla="*/ 5051521 h 6858000"/>
            <a:gd name="connsiteX12092" fmla="*/ 8468370 w 12192000"/>
            <a:gd name="connsiteY12092" fmla="*/ 4893921 h 6858000"/>
            <a:gd name="connsiteX12093" fmla="*/ 8453570 w 12192000"/>
            <a:gd name="connsiteY12093" fmla="*/ 4903575 h 6858000"/>
            <a:gd name="connsiteX12094" fmla="*/ 8438130 w 12192000"/>
            <a:gd name="connsiteY12094" fmla="*/ 4893979 h 6858000"/>
            <a:gd name="connsiteX12095" fmla="*/ 8436618 w 12192000"/>
            <a:gd name="connsiteY12095" fmla="*/ 4894008 h 6858000"/>
            <a:gd name="connsiteX12096" fmla="*/ 8420945 w 12192000"/>
            <a:gd name="connsiteY12096" fmla="*/ 4907471 h 6858000"/>
            <a:gd name="connsiteX12097" fmla="*/ 8453570 w 12192000"/>
            <a:gd name="connsiteY12097" fmla="*/ 4953995 h 6858000"/>
            <a:gd name="connsiteX12098" fmla="*/ 8486166 w 12192000"/>
            <a:gd name="connsiteY12098" fmla="*/ 4906715 h 6858000"/>
            <a:gd name="connsiteX12099" fmla="*/ 8470406 w 12192000"/>
            <a:gd name="connsiteY12099" fmla="*/ 4894008 h 6858000"/>
            <a:gd name="connsiteX12100" fmla="*/ 8468370 w 12192000"/>
            <a:gd name="connsiteY12100" fmla="*/ 4893921 h 6858000"/>
            <a:gd name="connsiteX12101" fmla="*/ 8392187 w 12192000"/>
            <a:gd name="connsiteY12101" fmla="*/ 4899155 h 6858000"/>
            <a:gd name="connsiteX12102" fmla="*/ 8377387 w 12192000"/>
            <a:gd name="connsiteY12102" fmla="*/ 4908809 h 6858000"/>
            <a:gd name="connsiteX12103" fmla="*/ 8361947 w 12192000"/>
            <a:gd name="connsiteY12103" fmla="*/ 4899213 h 6858000"/>
            <a:gd name="connsiteX12104" fmla="*/ 8360435 w 12192000"/>
            <a:gd name="connsiteY12104" fmla="*/ 4899242 h 6858000"/>
            <a:gd name="connsiteX12105" fmla="*/ 8344762 w 12192000"/>
            <a:gd name="connsiteY12105" fmla="*/ 4912705 h 6858000"/>
            <a:gd name="connsiteX12106" fmla="*/ 8377387 w 12192000"/>
            <a:gd name="connsiteY12106" fmla="*/ 4959229 h 6858000"/>
            <a:gd name="connsiteX12107" fmla="*/ 8409983 w 12192000"/>
            <a:gd name="connsiteY12107" fmla="*/ 4911949 h 6858000"/>
            <a:gd name="connsiteX12108" fmla="*/ 8394222 w 12192000"/>
            <a:gd name="connsiteY12108" fmla="*/ 4899242 h 6858000"/>
            <a:gd name="connsiteX12109" fmla="*/ 8392187 w 12192000"/>
            <a:gd name="connsiteY12109" fmla="*/ 4899155 h 6858000"/>
            <a:gd name="connsiteX12110" fmla="*/ 8250289 w 12192000"/>
            <a:gd name="connsiteY12110" fmla="*/ 4871822 h 6858000"/>
            <a:gd name="connsiteX12111" fmla="*/ 8235489 w 12192000"/>
            <a:gd name="connsiteY12111" fmla="*/ 4881476 h 6858000"/>
            <a:gd name="connsiteX12112" fmla="*/ 8220049 w 12192000"/>
            <a:gd name="connsiteY12112" fmla="*/ 4871880 h 6858000"/>
            <a:gd name="connsiteX12113" fmla="*/ 8218537 w 12192000"/>
            <a:gd name="connsiteY12113" fmla="*/ 4871909 h 6858000"/>
            <a:gd name="connsiteX12114" fmla="*/ 8202864 w 12192000"/>
            <a:gd name="connsiteY12114" fmla="*/ 4885372 h 6858000"/>
            <a:gd name="connsiteX12115" fmla="*/ 8235489 w 12192000"/>
            <a:gd name="connsiteY12115" fmla="*/ 4931896 h 6858000"/>
            <a:gd name="connsiteX12116" fmla="*/ 8268085 w 12192000"/>
            <a:gd name="connsiteY12116" fmla="*/ 4884616 h 6858000"/>
            <a:gd name="connsiteX12117" fmla="*/ 8252325 w 12192000"/>
            <a:gd name="connsiteY12117" fmla="*/ 4871909 h 6858000"/>
            <a:gd name="connsiteX12118" fmla="*/ 8250289 w 12192000"/>
            <a:gd name="connsiteY12118" fmla="*/ 4871822 h 6858000"/>
            <a:gd name="connsiteX12119" fmla="*/ 8314550 w 12192000"/>
            <a:gd name="connsiteY12119" fmla="*/ 4927942 h 6858000"/>
            <a:gd name="connsiteX12120" fmla="*/ 8299749 w 12192000"/>
            <a:gd name="connsiteY12120" fmla="*/ 4937596 h 6858000"/>
            <a:gd name="connsiteX12121" fmla="*/ 8284309 w 12192000"/>
            <a:gd name="connsiteY12121" fmla="*/ 4928000 h 6858000"/>
            <a:gd name="connsiteX12122" fmla="*/ 8282797 w 12192000"/>
            <a:gd name="connsiteY12122" fmla="*/ 4928029 h 6858000"/>
            <a:gd name="connsiteX12123" fmla="*/ 8267124 w 12192000"/>
            <a:gd name="connsiteY12123" fmla="*/ 4941492 h 6858000"/>
            <a:gd name="connsiteX12124" fmla="*/ 8299749 w 12192000"/>
            <a:gd name="connsiteY12124" fmla="*/ 4988016 h 6858000"/>
            <a:gd name="connsiteX12125" fmla="*/ 8332345 w 12192000"/>
            <a:gd name="connsiteY12125" fmla="*/ 4940736 h 6858000"/>
            <a:gd name="connsiteX12126" fmla="*/ 8316585 w 12192000"/>
            <a:gd name="connsiteY12126" fmla="*/ 4928029 h 6858000"/>
            <a:gd name="connsiteX12127" fmla="*/ 8314550 w 12192000"/>
            <a:gd name="connsiteY12127" fmla="*/ 4927942 h 6858000"/>
            <a:gd name="connsiteX12128" fmla="*/ 8509950 w 12192000"/>
            <a:gd name="connsiteY12128" fmla="*/ 4961671 h 6858000"/>
            <a:gd name="connsiteX12129" fmla="*/ 8495150 w 12192000"/>
            <a:gd name="connsiteY12129" fmla="*/ 4971325 h 6858000"/>
            <a:gd name="connsiteX12130" fmla="*/ 8479710 w 12192000"/>
            <a:gd name="connsiteY12130" fmla="*/ 4961729 h 6858000"/>
            <a:gd name="connsiteX12131" fmla="*/ 8478198 w 12192000"/>
            <a:gd name="connsiteY12131" fmla="*/ 4961758 h 6858000"/>
            <a:gd name="connsiteX12132" fmla="*/ 8462525 w 12192000"/>
            <a:gd name="connsiteY12132" fmla="*/ 4975221 h 6858000"/>
            <a:gd name="connsiteX12133" fmla="*/ 8495150 w 12192000"/>
            <a:gd name="connsiteY12133" fmla="*/ 5021745 h 6858000"/>
            <a:gd name="connsiteX12134" fmla="*/ 8527746 w 12192000"/>
            <a:gd name="connsiteY12134" fmla="*/ 4974465 h 6858000"/>
            <a:gd name="connsiteX12135" fmla="*/ 8511985 w 12192000"/>
            <a:gd name="connsiteY12135" fmla="*/ 4961758 h 6858000"/>
            <a:gd name="connsiteX12136" fmla="*/ 8509950 w 12192000"/>
            <a:gd name="connsiteY12136" fmla="*/ 4961671 h 6858000"/>
            <a:gd name="connsiteX12137" fmla="*/ 8565489 w 12192000"/>
            <a:gd name="connsiteY12137" fmla="*/ 5007323 h 6858000"/>
            <a:gd name="connsiteX12138" fmla="*/ 8550688 w 12192000"/>
            <a:gd name="connsiteY12138" fmla="*/ 5016977 h 6858000"/>
            <a:gd name="connsiteX12139" fmla="*/ 8535248 w 12192000"/>
            <a:gd name="connsiteY12139" fmla="*/ 5007381 h 6858000"/>
            <a:gd name="connsiteX12140" fmla="*/ 8533736 w 12192000"/>
            <a:gd name="connsiteY12140" fmla="*/ 5007410 h 6858000"/>
            <a:gd name="connsiteX12141" fmla="*/ 8518063 w 12192000"/>
            <a:gd name="connsiteY12141" fmla="*/ 5020873 h 6858000"/>
            <a:gd name="connsiteX12142" fmla="*/ 8550688 w 12192000"/>
            <a:gd name="connsiteY12142" fmla="*/ 5067397 h 6858000"/>
            <a:gd name="connsiteX12143" fmla="*/ 8583284 w 12192000"/>
            <a:gd name="connsiteY12143" fmla="*/ 5020117 h 6858000"/>
            <a:gd name="connsiteX12144" fmla="*/ 8567524 w 12192000"/>
            <a:gd name="connsiteY12144" fmla="*/ 5007410 h 6858000"/>
            <a:gd name="connsiteX12145" fmla="*/ 8565489 w 12192000"/>
            <a:gd name="connsiteY12145" fmla="*/ 5007323 h 6858000"/>
            <a:gd name="connsiteX12146" fmla="*/ 8625679 w 12192000"/>
            <a:gd name="connsiteY12146" fmla="*/ 5059081 h 6858000"/>
            <a:gd name="connsiteX12147" fmla="*/ 8610878 w 12192000"/>
            <a:gd name="connsiteY12147" fmla="*/ 5068735 h 6858000"/>
            <a:gd name="connsiteX12148" fmla="*/ 8595438 w 12192000"/>
            <a:gd name="connsiteY12148" fmla="*/ 5059139 h 6858000"/>
            <a:gd name="connsiteX12149" fmla="*/ 8593926 w 12192000"/>
            <a:gd name="connsiteY12149" fmla="*/ 5059168 h 6858000"/>
            <a:gd name="connsiteX12150" fmla="*/ 8578253 w 12192000"/>
            <a:gd name="connsiteY12150" fmla="*/ 5072631 h 6858000"/>
            <a:gd name="connsiteX12151" fmla="*/ 8610878 w 12192000"/>
            <a:gd name="connsiteY12151" fmla="*/ 5119155 h 6858000"/>
            <a:gd name="connsiteX12152" fmla="*/ 8643474 w 12192000"/>
            <a:gd name="connsiteY12152" fmla="*/ 5071875 h 6858000"/>
            <a:gd name="connsiteX12153" fmla="*/ 8627714 w 12192000"/>
            <a:gd name="connsiteY12153" fmla="*/ 5059168 h 6858000"/>
            <a:gd name="connsiteX12154" fmla="*/ 8625679 w 12192000"/>
            <a:gd name="connsiteY12154" fmla="*/ 5059081 h 6858000"/>
            <a:gd name="connsiteX12155" fmla="*/ 8436967 w 12192000"/>
            <a:gd name="connsiteY12155" fmla="*/ 4970394 h 6858000"/>
            <a:gd name="connsiteX12156" fmla="*/ 8422166 w 12192000"/>
            <a:gd name="connsiteY12156" fmla="*/ 4980048 h 6858000"/>
            <a:gd name="connsiteX12157" fmla="*/ 8406726 w 12192000"/>
            <a:gd name="connsiteY12157" fmla="*/ 4970452 h 6858000"/>
            <a:gd name="connsiteX12158" fmla="*/ 8405214 w 12192000"/>
            <a:gd name="connsiteY12158" fmla="*/ 4970481 h 6858000"/>
            <a:gd name="connsiteX12159" fmla="*/ 8389541 w 12192000"/>
            <a:gd name="connsiteY12159" fmla="*/ 4983944 h 6858000"/>
            <a:gd name="connsiteX12160" fmla="*/ 8422166 w 12192000"/>
            <a:gd name="connsiteY12160" fmla="*/ 5030468 h 6858000"/>
            <a:gd name="connsiteX12161" fmla="*/ 8454762 w 12192000"/>
            <a:gd name="connsiteY12161" fmla="*/ 4983188 h 6858000"/>
            <a:gd name="connsiteX12162" fmla="*/ 8439002 w 12192000"/>
            <a:gd name="connsiteY12162" fmla="*/ 4970481 h 6858000"/>
            <a:gd name="connsiteX12163" fmla="*/ 8436967 w 12192000"/>
            <a:gd name="connsiteY12163" fmla="*/ 4970394 h 6858000"/>
            <a:gd name="connsiteX12164" fmla="*/ 8364273 w 12192000"/>
            <a:gd name="connsiteY12164" fmla="*/ 4980281 h 6858000"/>
            <a:gd name="connsiteX12165" fmla="*/ 8349472 w 12192000"/>
            <a:gd name="connsiteY12165" fmla="*/ 4989935 h 6858000"/>
            <a:gd name="connsiteX12166" fmla="*/ 8334032 w 12192000"/>
            <a:gd name="connsiteY12166" fmla="*/ 4980339 h 6858000"/>
            <a:gd name="connsiteX12167" fmla="*/ 8332520 w 12192000"/>
            <a:gd name="connsiteY12167" fmla="*/ 4980368 h 6858000"/>
            <a:gd name="connsiteX12168" fmla="*/ 8316847 w 12192000"/>
            <a:gd name="connsiteY12168" fmla="*/ 4993831 h 6858000"/>
            <a:gd name="connsiteX12169" fmla="*/ 8349472 w 12192000"/>
            <a:gd name="connsiteY12169" fmla="*/ 5040355 h 6858000"/>
            <a:gd name="connsiteX12170" fmla="*/ 8382068 w 12192000"/>
            <a:gd name="connsiteY12170" fmla="*/ 4993075 h 6858000"/>
            <a:gd name="connsiteX12171" fmla="*/ 8366308 w 12192000"/>
            <a:gd name="connsiteY12171" fmla="*/ 4980368 h 6858000"/>
            <a:gd name="connsiteX12172" fmla="*/ 8364273 w 12192000"/>
            <a:gd name="connsiteY12172" fmla="*/ 4980281 h 6858000"/>
            <a:gd name="connsiteX12173" fmla="*/ 8127291 w 12192000"/>
            <a:gd name="connsiteY12173" fmla="*/ 4817157 h 6858000"/>
            <a:gd name="connsiteX12174" fmla="*/ 8112491 w 12192000"/>
            <a:gd name="connsiteY12174" fmla="*/ 4826811 h 6858000"/>
            <a:gd name="connsiteX12175" fmla="*/ 8097051 w 12192000"/>
            <a:gd name="connsiteY12175" fmla="*/ 4817215 h 6858000"/>
            <a:gd name="connsiteX12176" fmla="*/ 8095539 w 12192000"/>
            <a:gd name="connsiteY12176" fmla="*/ 4817244 h 6858000"/>
            <a:gd name="connsiteX12177" fmla="*/ 8079866 w 12192000"/>
            <a:gd name="connsiteY12177" fmla="*/ 4830707 h 6858000"/>
            <a:gd name="connsiteX12178" fmla="*/ 8112491 w 12192000"/>
            <a:gd name="connsiteY12178" fmla="*/ 4877231 h 6858000"/>
            <a:gd name="connsiteX12179" fmla="*/ 8145087 w 12192000"/>
            <a:gd name="connsiteY12179" fmla="*/ 4829951 h 6858000"/>
            <a:gd name="connsiteX12180" fmla="*/ 8129327 w 12192000"/>
            <a:gd name="connsiteY12180" fmla="*/ 4817244 h 6858000"/>
            <a:gd name="connsiteX12181" fmla="*/ 8127291 w 12192000"/>
            <a:gd name="connsiteY12181" fmla="*/ 4817157 h 6858000"/>
            <a:gd name="connsiteX12182" fmla="*/ 8170908 w 12192000"/>
            <a:gd name="connsiteY12182" fmla="*/ 4876765 h 6858000"/>
            <a:gd name="connsiteX12183" fmla="*/ 8156107 w 12192000"/>
            <a:gd name="connsiteY12183" fmla="*/ 4886419 h 6858000"/>
            <a:gd name="connsiteX12184" fmla="*/ 8140667 w 12192000"/>
            <a:gd name="connsiteY12184" fmla="*/ 4876823 h 6858000"/>
            <a:gd name="connsiteX12185" fmla="*/ 8139155 w 12192000"/>
            <a:gd name="connsiteY12185" fmla="*/ 4876852 h 6858000"/>
            <a:gd name="connsiteX12186" fmla="*/ 8123482 w 12192000"/>
            <a:gd name="connsiteY12186" fmla="*/ 4890315 h 6858000"/>
            <a:gd name="connsiteX12187" fmla="*/ 8156107 w 12192000"/>
            <a:gd name="connsiteY12187" fmla="*/ 4936839 h 6858000"/>
            <a:gd name="connsiteX12188" fmla="*/ 8188703 w 12192000"/>
            <a:gd name="connsiteY12188" fmla="*/ 4889559 h 6858000"/>
            <a:gd name="connsiteX12189" fmla="*/ 8172943 w 12192000"/>
            <a:gd name="connsiteY12189" fmla="*/ 4876852 h 6858000"/>
            <a:gd name="connsiteX12190" fmla="*/ 8170908 w 12192000"/>
            <a:gd name="connsiteY12190" fmla="*/ 4876765 h 6858000"/>
            <a:gd name="connsiteX12191" fmla="*/ 7023511 w 12192000"/>
            <a:gd name="connsiteY12191" fmla="*/ 4799419 h 6858000"/>
            <a:gd name="connsiteX12192" fmla="*/ 7008711 w 12192000"/>
            <a:gd name="connsiteY12192" fmla="*/ 4809073 h 6858000"/>
            <a:gd name="connsiteX12193" fmla="*/ 6993271 w 12192000"/>
            <a:gd name="connsiteY12193" fmla="*/ 4799477 h 6858000"/>
            <a:gd name="connsiteX12194" fmla="*/ 6991759 w 12192000"/>
            <a:gd name="connsiteY12194" fmla="*/ 4799506 h 6858000"/>
            <a:gd name="connsiteX12195" fmla="*/ 6976086 w 12192000"/>
            <a:gd name="connsiteY12195" fmla="*/ 4812969 h 6858000"/>
            <a:gd name="connsiteX12196" fmla="*/ 7008711 w 12192000"/>
            <a:gd name="connsiteY12196" fmla="*/ 4859493 h 6858000"/>
            <a:gd name="connsiteX12197" fmla="*/ 7041307 w 12192000"/>
            <a:gd name="connsiteY12197" fmla="*/ 4812213 h 6858000"/>
            <a:gd name="connsiteX12198" fmla="*/ 7025547 w 12192000"/>
            <a:gd name="connsiteY12198" fmla="*/ 4799506 h 6858000"/>
            <a:gd name="connsiteX12199" fmla="*/ 7023511 w 12192000"/>
            <a:gd name="connsiteY12199" fmla="*/ 4799419 h 6858000"/>
            <a:gd name="connsiteX12200" fmla="*/ 7810639 w 12192000"/>
            <a:gd name="connsiteY12200" fmla="*/ 4810469 h 6858000"/>
            <a:gd name="connsiteX12201" fmla="*/ 7795838 w 12192000"/>
            <a:gd name="connsiteY12201" fmla="*/ 4820123 h 6858000"/>
            <a:gd name="connsiteX12202" fmla="*/ 7780398 w 12192000"/>
            <a:gd name="connsiteY12202" fmla="*/ 4810527 h 6858000"/>
            <a:gd name="connsiteX12203" fmla="*/ 7778886 w 12192000"/>
            <a:gd name="connsiteY12203" fmla="*/ 4810556 h 6858000"/>
            <a:gd name="connsiteX12204" fmla="*/ 7763213 w 12192000"/>
            <a:gd name="connsiteY12204" fmla="*/ 4824019 h 6858000"/>
            <a:gd name="connsiteX12205" fmla="*/ 7770966 w 12192000"/>
            <a:gd name="connsiteY12205" fmla="*/ 4847325 h 6858000"/>
            <a:gd name="connsiteX12206" fmla="*/ 7795731 w 12192000"/>
            <a:gd name="connsiteY12206" fmla="*/ 4870443 h 6858000"/>
            <a:gd name="connsiteX12207" fmla="*/ 7786475 w 12192000"/>
            <a:gd name="connsiteY12207" fmla="*/ 4878394 h 6858000"/>
            <a:gd name="connsiteX12208" fmla="*/ 7819100 w 12192000"/>
            <a:gd name="connsiteY12208" fmla="*/ 4924918 h 6858000"/>
            <a:gd name="connsiteX12209" fmla="*/ 7851696 w 12192000"/>
            <a:gd name="connsiteY12209" fmla="*/ 4877638 h 6858000"/>
            <a:gd name="connsiteX12210" fmla="*/ 7835936 w 12192000"/>
            <a:gd name="connsiteY12210" fmla="*/ 4864931 h 6858000"/>
            <a:gd name="connsiteX12211" fmla="*/ 7833901 w 12192000"/>
            <a:gd name="connsiteY12211" fmla="*/ 4864844 h 6858000"/>
            <a:gd name="connsiteX12212" fmla="*/ 7819100 w 12192000"/>
            <a:gd name="connsiteY12212" fmla="*/ 4874498 h 6858000"/>
            <a:gd name="connsiteX12213" fmla="*/ 7803660 w 12192000"/>
            <a:gd name="connsiteY12213" fmla="*/ 4864902 h 6858000"/>
            <a:gd name="connsiteX12214" fmla="*/ 7802148 w 12192000"/>
            <a:gd name="connsiteY12214" fmla="*/ 4864931 h 6858000"/>
            <a:gd name="connsiteX12215" fmla="*/ 7798311 w 12192000"/>
            <a:gd name="connsiteY12215" fmla="*/ 4868228 h 6858000"/>
            <a:gd name="connsiteX12216" fmla="*/ 7821230 w 12192000"/>
            <a:gd name="connsiteY12216" fmla="*/ 4846762 h 6858000"/>
            <a:gd name="connsiteX12217" fmla="*/ 7828434 w 12192000"/>
            <a:gd name="connsiteY12217" fmla="*/ 4823263 h 6858000"/>
            <a:gd name="connsiteX12218" fmla="*/ 7812674 w 12192000"/>
            <a:gd name="connsiteY12218" fmla="*/ 4810556 h 6858000"/>
            <a:gd name="connsiteX12219" fmla="*/ 7810639 w 12192000"/>
            <a:gd name="connsiteY12219" fmla="*/ 4810469 h 6858000"/>
            <a:gd name="connsiteX12220" fmla="*/ 7899615 w 12192000"/>
            <a:gd name="connsiteY12220" fmla="*/ 4813958 h 6858000"/>
            <a:gd name="connsiteX12221" fmla="*/ 7884814 w 12192000"/>
            <a:gd name="connsiteY12221" fmla="*/ 4823612 h 6858000"/>
            <a:gd name="connsiteX12222" fmla="*/ 7869374 w 12192000"/>
            <a:gd name="connsiteY12222" fmla="*/ 4814016 h 6858000"/>
            <a:gd name="connsiteX12223" fmla="*/ 7867862 w 12192000"/>
            <a:gd name="connsiteY12223" fmla="*/ 4814045 h 6858000"/>
            <a:gd name="connsiteX12224" fmla="*/ 7852189 w 12192000"/>
            <a:gd name="connsiteY12224" fmla="*/ 4827508 h 6858000"/>
            <a:gd name="connsiteX12225" fmla="*/ 7884814 w 12192000"/>
            <a:gd name="connsiteY12225" fmla="*/ 4874032 h 6858000"/>
            <a:gd name="connsiteX12226" fmla="*/ 7917410 w 12192000"/>
            <a:gd name="connsiteY12226" fmla="*/ 4826752 h 6858000"/>
            <a:gd name="connsiteX12227" fmla="*/ 7901650 w 12192000"/>
            <a:gd name="connsiteY12227" fmla="*/ 4814045 h 6858000"/>
            <a:gd name="connsiteX12228" fmla="*/ 7899615 w 12192000"/>
            <a:gd name="connsiteY12228" fmla="*/ 4813958 h 6858000"/>
            <a:gd name="connsiteX12229" fmla="*/ 7981613 w 12192000"/>
            <a:gd name="connsiteY12229" fmla="*/ 4814249 h 6858000"/>
            <a:gd name="connsiteX12230" fmla="*/ 7966813 w 12192000"/>
            <a:gd name="connsiteY12230" fmla="*/ 4823903 h 6858000"/>
            <a:gd name="connsiteX12231" fmla="*/ 7951373 w 12192000"/>
            <a:gd name="connsiteY12231" fmla="*/ 4814307 h 6858000"/>
            <a:gd name="connsiteX12232" fmla="*/ 7949861 w 12192000"/>
            <a:gd name="connsiteY12232" fmla="*/ 4814336 h 6858000"/>
            <a:gd name="connsiteX12233" fmla="*/ 7934188 w 12192000"/>
            <a:gd name="connsiteY12233" fmla="*/ 4827799 h 6858000"/>
            <a:gd name="connsiteX12234" fmla="*/ 7966813 w 12192000"/>
            <a:gd name="connsiteY12234" fmla="*/ 4874323 h 6858000"/>
            <a:gd name="connsiteX12235" fmla="*/ 7999409 w 12192000"/>
            <a:gd name="connsiteY12235" fmla="*/ 4827043 h 6858000"/>
            <a:gd name="connsiteX12236" fmla="*/ 7983649 w 12192000"/>
            <a:gd name="connsiteY12236" fmla="*/ 4814336 h 6858000"/>
            <a:gd name="connsiteX12237" fmla="*/ 7981613 w 12192000"/>
            <a:gd name="connsiteY12237" fmla="*/ 4814249 h 6858000"/>
            <a:gd name="connsiteX12238" fmla="*/ 8049074 w 12192000"/>
            <a:gd name="connsiteY12238" fmla="*/ 4863971 h 6858000"/>
            <a:gd name="connsiteX12239" fmla="*/ 8034273 w 12192000"/>
            <a:gd name="connsiteY12239" fmla="*/ 4873625 h 6858000"/>
            <a:gd name="connsiteX12240" fmla="*/ 8018833 w 12192000"/>
            <a:gd name="connsiteY12240" fmla="*/ 4864029 h 6858000"/>
            <a:gd name="connsiteX12241" fmla="*/ 8017321 w 12192000"/>
            <a:gd name="connsiteY12241" fmla="*/ 4864058 h 6858000"/>
            <a:gd name="connsiteX12242" fmla="*/ 8001648 w 12192000"/>
            <a:gd name="connsiteY12242" fmla="*/ 4877521 h 6858000"/>
            <a:gd name="connsiteX12243" fmla="*/ 8034273 w 12192000"/>
            <a:gd name="connsiteY12243" fmla="*/ 4924045 h 6858000"/>
            <a:gd name="connsiteX12244" fmla="*/ 8066869 w 12192000"/>
            <a:gd name="connsiteY12244" fmla="*/ 4876765 h 6858000"/>
            <a:gd name="connsiteX12245" fmla="*/ 8051109 w 12192000"/>
            <a:gd name="connsiteY12245" fmla="*/ 4864058 h 6858000"/>
            <a:gd name="connsiteX12246" fmla="*/ 8049074 w 12192000"/>
            <a:gd name="connsiteY12246" fmla="*/ 4863971 h 6858000"/>
            <a:gd name="connsiteX12247" fmla="*/ 8098214 w 12192000"/>
            <a:gd name="connsiteY12247" fmla="*/ 4912821 h 6858000"/>
            <a:gd name="connsiteX12248" fmla="*/ 8083414 w 12192000"/>
            <a:gd name="connsiteY12248" fmla="*/ 4922475 h 6858000"/>
            <a:gd name="connsiteX12249" fmla="*/ 8067974 w 12192000"/>
            <a:gd name="connsiteY12249" fmla="*/ 4912879 h 6858000"/>
            <a:gd name="connsiteX12250" fmla="*/ 8066462 w 12192000"/>
            <a:gd name="connsiteY12250" fmla="*/ 4912908 h 6858000"/>
            <a:gd name="connsiteX12251" fmla="*/ 8050789 w 12192000"/>
            <a:gd name="connsiteY12251" fmla="*/ 4926371 h 6858000"/>
            <a:gd name="connsiteX12252" fmla="*/ 8083414 w 12192000"/>
            <a:gd name="connsiteY12252" fmla="*/ 4972895 h 6858000"/>
            <a:gd name="connsiteX12253" fmla="*/ 8116010 w 12192000"/>
            <a:gd name="connsiteY12253" fmla="*/ 4925615 h 6858000"/>
            <a:gd name="connsiteX12254" fmla="*/ 8100250 w 12192000"/>
            <a:gd name="connsiteY12254" fmla="*/ 4912908 h 6858000"/>
            <a:gd name="connsiteX12255" fmla="*/ 8098214 w 12192000"/>
            <a:gd name="connsiteY12255" fmla="*/ 4912821 h 6858000"/>
            <a:gd name="connsiteX12256" fmla="*/ 8237786 w 12192000"/>
            <a:gd name="connsiteY12256" fmla="*/ 4938119 h 6858000"/>
            <a:gd name="connsiteX12257" fmla="*/ 8222985 w 12192000"/>
            <a:gd name="connsiteY12257" fmla="*/ 4947773 h 6858000"/>
            <a:gd name="connsiteX12258" fmla="*/ 8207545 w 12192000"/>
            <a:gd name="connsiteY12258" fmla="*/ 4938177 h 6858000"/>
            <a:gd name="connsiteX12259" fmla="*/ 8206033 w 12192000"/>
            <a:gd name="connsiteY12259" fmla="*/ 4938206 h 6858000"/>
            <a:gd name="connsiteX12260" fmla="*/ 8190360 w 12192000"/>
            <a:gd name="connsiteY12260" fmla="*/ 4951669 h 6858000"/>
            <a:gd name="connsiteX12261" fmla="*/ 8222985 w 12192000"/>
            <a:gd name="connsiteY12261" fmla="*/ 4998193 h 6858000"/>
            <a:gd name="connsiteX12262" fmla="*/ 8255581 w 12192000"/>
            <a:gd name="connsiteY12262" fmla="*/ 4950913 h 6858000"/>
            <a:gd name="connsiteX12263" fmla="*/ 8239821 w 12192000"/>
            <a:gd name="connsiteY12263" fmla="*/ 4938206 h 6858000"/>
            <a:gd name="connsiteX12264" fmla="*/ 8237786 w 12192000"/>
            <a:gd name="connsiteY12264" fmla="*/ 4938119 h 6858000"/>
            <a:gd name="connsiteX12265" fmla="*/ 8284892 w 12192000"/>
            <a:gd name="connsiteY12265" fmla="*/ 4995983 h 6858000"/>
            <a:gd name="connsiteX12266" fmla="*/ 8270091 w 12192000"/>
            <a:gd name="connsiteY12266" fmla="*/ 5005637 h 6858000"/>
            <a:gd name="connsiteX12267" fmla="*/ 8254651 w 12192000"/>
            <a:gd name="connsiteY12267" fmla="*/ 4996041 h 6858000"/>
            <a:gd name="connsiteX12268" fmla="*/ 8253139 w 12192000"/>
            <a:gd name="connsiteY12268" fmla="*/ 4996070 h 6858000"/>
            <a:gd name="connsiteX12269" fmla="*/ 8237466 w 12192000"/>
            <a:gd name="connsiteY12269" fmla="*/ 5009533 h 6858000"/>
            <a:gd name="connsiteX12270" fmla="*/ 8270091 w 12192000"/>
            <a:gd name="connsiteY12270" fmla="*/ 5056057 h 6858000"/>
            <a:gd name="connsiteX12271" fmla="*/ 8302687 w 12192000"/>
            <a:gd name="connsiteY12271" fmla="*/ 5008777 h 6858000"/>
            <a:gd name="connsiteX12272" fmla="*/ 8286927 w 12192000"/>
            <a:gd name="connsiteY12272" fmla="*/ 4996070 h 6858000"/>
            <a:gd name="connsiteX12273" fmla="*/ 8284892 w 12192000"/>
            <a:gd name="connsiteY12273" fmla="*/ 4995983 h 6858000"/>
            <a:gd name="connsiteX12274" fmla="*/ 8480292 w 12192000"/>
            <a:gd name="connsiteY12274" fmla="*/ 5041634 h 6858000"/>
            <a:gd name="connsiteX12275" fmla="*/ 8465491 w 12192000"/>
            <a:gd name="connsiteY12275" fmla="*/ 5051288 h 6858000"/>
            <a:gd name="connsiteX12276" fmla="*/ 8450051 w 12192000"/>
            <a:gd name="connsiteY12276" fmla="*/ 5041692 h 6858000"/>
            <a:gd name="connsiteX12277" fmla="*/ 8448539 w 12192000"/>
            <a:gd name="connsiteY12277" fmla="*/ 5041721 h 6858000"/>
            <a:gd name="connsiteX12278" fmla="*/ 8432866 w 12192000"/>
            <a:gd name="connsiteY12278" fmla="*/ 5055184 h 6858000"/>
            <a:gd name="connsiteX12279" fmla="*/ 8465491 w 12192000"/>
            <a:gd name="connsiteY12279" fmla="*/ 5101708 h 6858000"/>
            <a:gd name="connsiteX12280" fmla="*/ 8498087 w 12192000"/>
            <a:gd name="connsiteY12280" fmla="*/ 5054428 h 6858000"/>
            <a:gd name="connsiteX12281" fmla="*/ 8482327 w 12192000"/>
            <a:gd name="connsiteY12281" fmla="*/ 5041721 h 6858000"/>
            <a:gd name="connsiteX12282" fmla="*/ 8480292 w 12192000"/>
            <a:gd name="connsiteY12282" fmla="*/ 5041634 h 6858000"/>
            <a:gd name="connsiteX12283" fmla="*/ 8549205 w 12192000"/>
            <a:gd name="connsiteY12283" fmla="*/ 5070421 h 6858000"/>
            <a:gd name="connsiteX12284" fmla="*/ 8534405 w 12192000"/>
            <a:gd name="connsiteY12284" fmla="*/ 5080075 h 6858000"/>
            <a:gd name="connsiteX12285" fmla="*/ 8518965 w 12192000"/>
            <a:gd name="connsiteY12285" fmla="*/ 5070479 h 6858000"/>
            <a:gd name="connsiteX12286" fmla="*/ 8517453 w 12192000"/>
            <a:gd name="connsiteY12286" fmla="*/ 5070508 h 6858000"/>
            <a:gd name="connsiteX12287" fmla="*/ 8501780 w 12192000"/>
            <a:gd name="connsiteY12287" fmla="*/ 5083971 h 6858000"/>
            <a:gd name="connsiteX12288" fmla="*/ 8534405 w 12192000"/>
            <a:gd name="connsiteY12288" fmla="*/ 5130495 h 6858000"/>
            <a:gd name="connsiteX12289" fmla="*/ 8567001 w 12192000"/>
            <a:gd name="connsiteY12289" fmla="*/ 5083215 h 6858000"/>
            <a:gd name="connsiteX12290" fmla="*/ 8551240 w 12192000"/>
            <a:gd name="connsiteY12290" fmla="*/ 5070508 h 6858000"/>
            <a:gd name="connsiteX12291" fmla="*/ 8549205 w 12192000"/>
            <a:gd name="connsiteY12291" fmla="*/ 5070421 h 6858000"/>
            <a:gd name="connsiteX12292" fmla="*/ 8898134 w 12192000"/>
            <a:gd name="connsiteY12292" fmla="*/ 5119562 h 6858000"/>
            <a:gd name="connsiteX12293" fmla="*/ 8883334 w 12192000"/>
            <a:gd name="connsiteY12293" fmla="*/ 5129216 h 6858000"/>
            <a:gd name="connsiteX12294" fmla="*/ 8867894 w 12192000"/>
            <a:gd name="connsiteY12294" fmla="*/ 5119620 h 6858000"/>
            <a:gd name="connsiteX12295" fmla="*/ 8866382 w 12192000"/>
            <a:gd name="connsiteY12295" fmla="*/ 5119649 h 6858000"/>
            <a:gd name="connsiteX12296" fmla="*/ 8850709 w 12192000"/>
            <a:gd name="connsiteY12296" fmla="*/ 5133112 h 6858000"/>
            <a:gd name="connsiteX12297" fmla="*/ 8883334 w 12192000"/>
            <a:gd name="connsiteY12297" fmla="*/ 5179636 h 6858000"/>
            <a:gd name="connsiteX12298" fmla="*/ 8915930 w 12192000"/>
            <a:gd name="connsiteY12298" fmla="*/ 5132356 h 6858000"/>
            <a:gd name="connsiteX12299" fmla="*/ 8900169 w 12192000"/>
            <a:gd name="connsiteY12299" fmla="*/ 5119649 h 6858000"/>
            <a:gd name="connsiteX12300" fmla="*/ 8898134 w 12192000"/>
            <a:gd name="connsiteY12300" fmla="*/ 5119562 h 6858000"/>
            <a:gd name="connsiteX12301" fmla="*/ 8976935 w 12192000"/>
            <a:gd name="connsiteY12301" fmla="*/ 5121597 h 6858000"/>
            <a:gd name="connsiteX12302" fmla="*/ 8962134 w 12192000"/>
            <a:gd name="connsiteY12302" fmla="*/ 5131251 h 6858000"/>
            <a:gd name="connsiteX12303" fmla="*/ 8946694 w 12192000"/>
            <a:gd name="connsiteY12303" fmla="*/ 5121655 h 6858000"/>
            <a:gd name="connsiteX12304" fmla="*/ 8945182 w 12192000"/>
            <a:gd name="connsiteY12304" fmla="*/ 5121684 h 6858000"/>
            <a:gd name="connsiteX12305" fmla="*/ 8929509 w 12192000"/>
            <a:gd name="connsiteY12305" fmla="*/ 5135147 h 6858000"/>
            <a:gd name="connsiteX12306" fmla="*/ 8962134 w 12192000"/>
            <a:gd name="connsiteY12306" fmla="*/ 5181671 h 6858000"/>
            <a:gd name="connsiteX12307" fmla="*/ 8994730 w 12192000"/>
            <a:gd name="connsiteY12307" fmla="*/ 5134391 h 6858000"/>
            <a:gd name="connsiteX12308" fmla="*/ 8978970 w 12192000"/>
            <a:gd name="connsiteY12308" fmla="*/ 5121684 h 6858000"/>
            <a:gd name="connsiteX12309" fmla="*/ 8976935 w 12192000"/>
            <a:gd name="connsiteY12309" fmla="*/ 5121597 h 6858000"/>
            <a:gd name="connsiteX12310" fmla="*/ 9062713 w 12192000"/>
            <a:gd name="connsiteY12310" fmla="*/ 5125087 h 6858000"/>
            <a:gd name="connsiteX12311" fmla="*/ 9047912 w 12192000"/>
            <a:gd name="connsiteY12311" fmla="*/ 5134741 h 6858000"/>
            <a:gd name="connsiteX12312" fmla="*/ 9032472 w 12192000"/>
            <a:gd name="connsiteY12312" fmla="*/ 5125145 h 6858000"/>
            <a:gd name="connsiteX12313" fmla="*/ 9030960 w 12192000"/>
            <a:gd name="connsiteY12313" fmla="*/ 5125174 h 6858000"/>
            <a:gd name="connsiteX12314" fmla="*/ 9015287 w 12192000"/>
            <a:gd name="connsiteY12314" fmla="*/ 5138637 h 6858000"/>
            <a:gd name="connsiteX12315" fmla="*/ 9047912 w 12192000"/>
            <a:gd name="connsiteY12315" fmla="*/ 5185161 h 6858000"/>
            <a:gd name="connsiteX12316" fmla="*/ 9080508 w 12192000"/>
            <a:gd name="connsiteY12316" fmla="*/ 5137881 h 6858000"/>
            <a:gd name="connsiteX12317" fmla="*/ 9064748 w 12192000"/>
            <a:gd name="connsiteY12317" fmla="*/ 5125174 h 6858000"/>
            <a:gd name="connsiteX12318" fmla="*/ 9062713 w 12192000"/>
            <a:gd name="connsiteY12318" fmla="*/ 5125087 h 6858000"/>
            <a:gd name="connsiteX12319" fmla="*/ 8821952 w 12192000"/>
            <a:gd name="connsiteY12319" fmla="*/ 5119853 h 6858000"/>
            <a:gd name="connsiteX12320" fmla="*/ 8807151 w 12192000"/>
            <a:gd name="connsiteY12320" fmla="*/ 5129507 h 6858000"/>
            <a:gd name="connsiteX12321" fmla="*/ 8791711 w 12192000"/>
            <a:gd name="connsiteY12321" fmla="*/ 5119911 h 6858000"/>
            <a:gd name="connsiteX12322" fmla="*/ 8790199 w 12192000"/>
            <a:gd name="connsiteY12322" fmla="*/ 5119940 h 6858000"/>
            <a:gd name="connsiteX12323" fmla="*/ 8774526 w 12192000"/>
            <a:gd name="connsiteY12323" fmla="*/ 5133403 h 6858000"/>
            <a:gd name="connsiteX12324" fmla="*/ 8807151 w 12192000"/>
            <a:gd name="connsiteY12324" fmla="*/ 5179927 h 6858000"/>
            <a:gd name="connsiteX12325" fmla="*/ 8839747 w 12192000"/>
            <a:gd name="connsiteY12325" fmla="*/ 5132647 h 6858000"/>
            <a:gd name="connsiteX12326" fmla="*/ 8823987 w 12192000"/>
            <a:gd name="connsiteY12326" fmla="*/ 5119940 h 6858000"/>
            <a:gd name="connsiteX12327" fmla="*/ 8821952 w 12192000"/>
            <a:gd name="connsiteY12327" fmla="*/ 5119853 h 6858000"/>
            <a:gd name="connsiteX12328" fmla="*/ 8746931 w 12192000"/>
            <a:gd name="connsiteY12328" fmla="*/ 5120143 h 6858000"/>
            <a:gd name="connsiteX12329" fmla="*/ 8732131 w 12192000"/>
            <a:gd name="connsiteY12329" fmla="*/ 5129797 h 6858000"/>
            <a:gd name="connsiteX12330" fmla="*/ 8716691 w 12192000"/>
            <a:gd name="connsiteY12330" fmla="*/ 5120201 h 6858000"/>
            <a:gd name="connsiteX12331" fmla="*/ 8715179 w 12192000"/>
            <a:gd name="connsiteY12331" fmla="*/ 5120230 h 6858000"/>
            <a:gd name="connsiteX12332" fmla="*/ 8699506 w 12192000"/>
            <a:gd name="connsiteY12332" fmla="*/ 5133693 h 6858000"/>
            <a:gd name="connsiteX12333" fmla="*/ 8732131 w 12192000"/>
            <a:gd name="connsiteY12333" fmla="*/ 5180217 h 6858000"/>
            <a:gd name="connsiteX12334" fmla="*/ 8764727 w 12192000"/>
            <a:gd name="connsiteY12334" fmla="*/ 5132937 h 6858000"/>
            <a:gd name="connsiteX12335" fmla="*/ 8748966 w 12192000"/>
            <a:gd name="connsiteY12335" fmla="*/ 5120230 h 6858000"/>
            <a:gd name="connsiteX12336" fmla="*/ 8746931 w 12192000"/>
            <a:gd name="connsiteY12336" fmla="*/ 5120143 h 6858000"/>
            <a:gd name="connsiteX12337" fmla="*/ 8672784 w 12192000"/>
            <a:gd name="connsiteY12337" fmla="*/ 5122179 h 6858000"/>
            <a:gd name="connsiteX12338" fmla="*/ 8657984 w 12192000"/>
            <a:gd name="connsiteY12338" fmla="*/ 5131833 h 6858000"/>
            <a:gd name="connsiteX12339" fmla="*/ 8642544 w 12192000"/>
            <a:gd name="connsiteY12339" fmla="*/ 5122237 h 6858000"/>
            <a:gd name="connsiteX12340" fmla="*/ 8641032 w 12192000"/>
            <a:gd name="connsiteY12340" fmla="*/ 5122266 h 6858000"/>
            <a:gd name="connsiteX12341" fmla="*/ 8625359 w 12192000"/>
            <a:gd name="connsiteY12341" fmla="*/ 5135729 h 6858000"/>
            <a:gd name="connsiteX12342" fmla="*/ 8657984 w 12192000"/>
            <a:gd name="connsiteY12342" fmla="*/ 5182253 h 6858000"/>
            <a:gd name="connsiteX12343" fmla="*/ 8690580 w 12192000"/>
            <a:gd name="connsiteY12343" fmla="*/ 5134973 h 6858000"/>
            <a:gd name="connsiteX12344" fmla="*/ 8674819 w 12192000"/>
            <a:gd name="connsiteY12344" fmla="*/ 5122266 h 6858000"/>
            <a:gd name="connsiteX12345" fmla="*/ 8672784 w 12192000"/>
            <a:gd name="connsiteY12345" fmla="*/ 5122179 h 6858000"/>
            <a:gd name="connsiteX12346" fmla="*/ 8594275 w 12192000"/>
            <a:gd name="connsiteY12346" fmla="*/ 5125668 h 6858000"/>
            <a:gd name="connsiteX12347" fmla="*/ 8579475 w 12192000"/>
            <a:gd name="connsiteY12347" fmla="*/ 5135322 h 6858000"/>
            <a:gd name="connsiteX12348" fmla="*/ 8564035 w 12192000"/>
            <a:gd name="connsiteY12348" fmla="*/ 5125726 h 6858000"/>
            <a:gd name="connsiteX12349" fmla="*/ 8562523 w 12192000"/>
            <a:gd name="connsiteY12349" fmla="*/ 5125755 h 6858000"/>
            <a:gd name="connsiteX12350" fmla="*/ 8546850 w 12192000"/>
            <a:gd name="connsiteY12350" fmla="*/ 5139218 h 6858000"/>
            <a:gd name="connsiteX12351" fmla="*/ 8579475 w 12192000"/>
            <a:gd name="connsiteY12351" fmla="*/ 5185742 h 6858000"/>
            <a:gd name="connsiteX12352" fmla="*/ 8612071 w 12192000"/>
            <a:gd name="connsiteY12352" fmla="*/ 5138462 h 6858000"/>
            <a:gd name="connsiteX12353" fmla="*/ 8596310 w 12192000"/>
            <a:gd name="connsiteY12353" fmla="*/ 5125755 h 6858000"/>
            <a:gd name="connsiteX12354" fmla="*/ 8594275 w 12192000"/>
            <a:gd name="connsiteY12354" fmla="*/ 5125668 h 6858000"/>
            <a:gd name="connsiteX12355" fmla="*/ 8404109 w 12192000"/>
            <a:gd name="connsiteY12355" fmla="*/ 5047450 h 6858000"/>
            <a:gd name="connsiteX12356" fmla="*/ 8389308 w 12192000"/>
            <a:gd name="connsiteY12356" fmla="*/ 5057104 h 6858000"/>
            <a:gd name="connsiteX12357" fmla="*/ 8373868 w 12192000"/>
            <a:gd name="connsiteY12357" fmla="*/ 5047508 h 6858000"/>
            <a:gd name="connsiteX12358" fmla="*/ 8372356 w 12192000"/>
            <a:gd name="connsiteY12358" fmla="*/ 5047537 h 6858000"/>
            <a:gd name="connsiteX12359" fmla="*/ 8356683 w 12192000"/>
            <a:gd name="connsiteY12359" fmla="*/ 5061000 h 6858000"/>
            <a:gd name="connsiteX12360" fmla="*/ 8389308 w 12192000"/>
            <a:gd name="connsiteY12360" fmla="*/ 5107524 h 6858000"/>
            <a:gd name="connsiteX12361" fmla="*/ 8421904 w 12192000"/>
            <a:gd name="connsiteY12361" fmla="*/ 5060244 h 6858000"/>
            <a:gd name="connsiteX12362" fmla="*/ 8406144 w 12192000"/>
            <a:gd name="connsiteY12362" fmla="*/ 5047537 h 6858000"/>
            <a:gd name="connsiteX12363" fmla="*/ 8404109 w 12192000"/>
            <a:gd name="connsiteY12363" fmla="*/ 5047450 h 6858000"/>
            <a:gd name="connsiteX12364" fmla="*/ 8327926 w 12192000"/>
            <a:gd name="connsiteY12364" fmla="*/ 5054719 h 6858000"/>
            <a:gd name="connsiteX12365" fmla="*/ 8313125 w 12192000"/>
            <a:gd name="connsiteY12365" fmla="*/ 5064373 h 6858000"/>
            <a:gd name="connsiteX12366" fmla="*/ 8297685 w 12192000"/>
            <a:gd name="connsiteY12366" fmla="*/ 5054777 h 6858000"/>
            <a:gd name="connsiteX12367" fmla="*/ 8296173 w 12192000"/>
            <a:gd name="connsiteY12367" fmla="*/ 5054806 h 6858000"/>
            <a:gd name="connsiteX12368" fmla="*/ 8280500 w 12192000"/>
            <a:gd name="connsiteY12368" fmla="*/ 5068269 h 6858000"/>
            <a:gd name="connsiteX12369" fmla="*/ 8313125 w 12192000"/>
            <a:gd name="connsiteY12369" fmla="*/ 5114793 h 6858000"/>
            <a:gd name="connsiteX12370" fmla="*/ 8345721 w 12192000"/>
            <a:gd name="connsiteY12370" fmla="*/ 5067513 h 6858000"/>
            <a:gd name="connsiteX12371" fmla="*/ 8329961 w 12192000"/>
            <a:gd name="connsiteY12371" fmla="*/ 5054806 h 6858000"/>
            <a:gd name="connsiteX12372" fmla="*/ 8327926 w 12192000"/>
            <a:gd name="connsiteY12372" fmla="*/ 5054719 h 6858000"/>
            <a:gd name="connsiteX12373" fmla="*/ 8167418 w 12192000"/>
            <a:gd name="connsiteY12373" fmla="*/ 4944225 h 6858000"/>
            <a:gd name="connsiteX12374" fmla="*/ 8152618 w 12192000"/>
            <a:gd name="connsiteY12374" fmla="*/ 4953879 h 6858000"/>
            <a:gd name="connsiteX12375" fmla="*/ 8137178 w 12192000"/>
            <a:gd name="connsiteY12375" fmla="*/ 4944283 h 6858000"/>
            <a:gd name="connsiteX12376" fmla="*/ 8135666 w 12192000"/>
            <a:gd name="connsiteY12376" fmla="*/ 4944312 h 6858000"/>
            <a:gd name="connsiteX12377" fmla="*/ 8119993 w 12192000"/>
            <a:gd name="connsiteY12377" fmla="*/ 4957775 h 6858000"/>
            <a:gd name="connsiteX12378" fmla="*/ 8152618 w 12192000"/>
            <a:gd name="connsiteY12378" fmla="*/ 5004299 h 6858000"/>
            <a:gd name="connsiteX12379" fmla="*/ 8185214 w 12192000"/>
            <a:gd name="connsiteY12379" fmla="*/ 4957019 h 6858000"/>
            <a:gd name="connsiteX12380" fmla="*/ 8169454 w 12192000"/>
            <a:gd name="connsiteY12380" fmla="*/ 4944312 h 6858000"/>
            <a:gd name="connsiteX12381" fmla="*/ 8167418 w 12192000"/>
            <a:gd name="connsiteY12381" fmla="*/ 4944225 h 6858000"/>
            <a:gd name="connsiteX12382" fmla="*/ 7967365 w 12192000"/>
            <a:gd name="connsiteY12382" fmla="*/ 4877347 h 6858000"/>
            <a:gd name="connsiteX12383" fmla="*/ 7952565 w 12192000"/>
            <a:gd name="connsiteY12383" fmla="*/ 4887001 h 6858000"/>
            <a:gd name="connsiteX12384" fmla="*/ 7937125 w 12192000"/>
            <a:gd name="connsiteY12384" fmla="*/ 4877405 h 6858000"/>
            <a:gd name="connsiteX12385" fmla="*/ 7935613 w 12192000"/>
            <a:gd name="connsiteY12385" fmla="*/ 4877434 h 6858000"/>
            <a:gd name="connsiteX12386" fmla="*/ 7919940 w 12192000"/>
            <a:gd name="connsiteY12386" fmla="*/ 4890897 h 6858000"/>
            <a:gd name="connsiteX12387" fmla="*/ 7952565 w 12192000"/>
            <a:gd name="connsiteY12387" fmla="*/ 4937421 h 6858000"/>
            <a:gd name="connsiteX12388" fmla="*/ 7985161 w 12192000"/>
            <a:gd name="connsiteY12388" fmla="*/ 4890141 h 6858000"/>
            <a:gd name="connsiteX12389" fmla="*/ 7969401 w 12192000"/>
            <a:gd name="connsiteY12389" fmla="*/ 4877434 h 6858000"/>
            <a:gd name="connsiteX12390" fmla="*/ 7967365 w 12192000"/>
            <a:gd name="connsiteY12390" fmla="*/ 4877347 h 6858000"/>
            <a:gd name="connsiteX12391" fmla="*/ 8012144 w 12192000"/>
            <a:gd name="connsiteY12391" fmla="*/ 4929977 h 6858000"/>
            <a:gd name="connsiteX12392" fmla="*/ 7997344 w 12192000"/>
            <a:gd name="connsiteY12392" fmla="*/ 4939631 h 6858000"/>
            <a:gd name="connsiteX12393" fmla="*/ 7981904 w 12192000"/>
            <a:gd name="connsiteY12393" fmla="*/ 4930035 h 6858000"/>
            <a:gd name="connsiteX12394" fmla="*/ 7980392 w 12192000"/>
            <a:gd name="connsiteY12394" fmla="*/ 4930064 h 6858000"/>
            <a:gd name="connsiteX12395" fmla="*/ 7964719 w 12192000"/>
            <a:gd name="connsiteY12395" fmla="*/ 4943527 h 6858000"/>
            <a:gd name="connsiteX12396" fmla="*/ 7997344 w 12192000"/>
            <a:gd name="connsiteY12396" fmla="*/ 4990051 h 6858000"/>
            <a:gd name="connsiteX12397" fmla="*/ 8029940 w 12192000"/>
            <a:gd name="connsiteY12397" fmla="*/ 4942771 h 6858000"/>
            <a:gd name="connsiteX12398" fmla="*/ 8014180 w 12192000"/>
            <a:gd name="connsiteY12398" fmla="*/ 4930064 h 6858000"/>
            <a:gd name="connsiteX12399" fmla="*/ 8012144 w 12192000"/>
            <a:gd name="connsiteY12399" fmla="*/ 4929977 h 6858000"/>
            <a:gd name="connsiteX12400" fmla="*/ 8049655 w 12192000"/>
            <a:gd name="connsiteY12400" fmla="*/ 4986969 h 6858000"/>
            <a:gd name="connsiteX12401" fmla="*/ 8034854 w 12192000"/>
            <a:gd name="connsiteY12401" fmla="*/ 4996623 h 6858000"/>
            <a:gd name="connsiteX12402" fmla="*/ 8019414 w 12192000"/>
            <a:gd name="connsiteY12402" fmla="*/ 4987027 h 6858000"/>
            <a:gd name="connsiteX12403" fmla="*/ 8017902 w 12192000"/>
            <a:gd name="connsiteY12403" fmla="*/ 4987056 h 6858000"/>
            <a:gd name="connsiteX12404" fmla="*/ 8002229 w 12192000"/>
            <a:gd name="connsiteY12404" fmla="*/ 5000519 h 6858000"/>
            <a:gd name="connsiteX12405" fmla="*/ 8034854 w 12192000"/>
            <a:gd name="connsiteY12405" fmla="*/ 5047043 h 6858000"/>
            <a:gd name="connsiteX12406" fmla="*/ 8067450 w 12192000"/>
            <a:gd name="connsiteY12406" fmla="*/ 4999763 h 6858000"/>
            <a:gd name="connsiteX12407" fmla="*/ 8051690 w 12192000"/>
            <a:gd name="connsiteY12407" fmla="*/ 4987056 h 6858000"/>
            <a:gd name="connsiteX12408" fmla="*/ 8049655 w 12192000"/>
            <a:gd name="connsiteY12408" fmla="*/ 4986969 h 6858000"/>
            <a:gd name="connsiteX12409" fmla="*/ 8121767 w 12192000"/>
            <a:gd name="connsiteY12409" fmla="*/ 4992784 h 6858000"/>
            <a:gd name="connsiteX12410" fmla="*/ 8106966 w 12192000"/>
            <a:gd name="connsiteY12410" fmla="*/ 5002438 h 6858000"/>
            <a:gd name="connsiteX12411" fmla="*/ 8091526 w 12192000"/>
            <a:gd name="connsiteY12411" fmla="*/ 4992842 h 6858000"/>
            <a:gd name="connsiteX12412" fmla="*/ 8090014 w 12192000"/>
            <a:gd name="connsiteY12412" fmla="*/ 4992871 h 6858000"/>
            <a:gd name="connsiteX12413" fmla="*/ 8074341 w 12192000"/>
            <a:gd name="connsiteY12413" fmla="*/ 5006334 h 6858000"/>
            <a:gd name="connsiteX12414" fmla="*/ 8106966 w 12192000"/>
            <a:gd name="connsiteY12414" fmla="*/ 5052858 h 6858000"/>
            <a:gd name="connsiteX12415" fmla="*/ 8139562 w 12192000"/>
            <a:gd name="connsiteY12415" fmla="*/ 5005578 h 6858000"/>
            <a:gd name="connsiteX12416" fmla="*/ 8123802 w 12192000"/>
            <a:gd name="connsiteY12416" fmla="*/ 4992871 h 6858000"/>
            <a:gd name="connsiteX12417" fmla="*/ 8121767 w 12192000"/>
            <a:gd name="connsiteY12417" fmla="*/ 4992784 h 6858000"/>
            <a:gd name="connsiteX12418" fmla="*/ 8204929 w 12192000"/>
            <a:gd name="connsiteY12418" fmla="*/ 5004706 h 6858000"/>
            <a:gd name="connsiteX12419" fmla="*/ 8190128 w 12192000"/>
            <a:gd name="connsiteY12419" fmla="*/ 5014360 h 6858000"/>
            <a:gd name="connsiteX12420" fmla="*/ 8174688 w 12192000"/>
            <a:gd name="connsiteY12420" fmla="*/ 5004764 h 6858000"/>
            <a:gd name="connsiteX12421" fmla="*/ 8173176 w 12192000"/>
            <a:gd name="connsiteY12421" fmla="*/ 5004793 h 6858000"/>
            <a:gd name="connsiteX12422" fmla="*/ 8157503 w 12192000"/>
            <a:gd name="connsiteY12422" fmla="*/ 5018256 h 6858000"/>
            <a:gd name="connsiteX12423" fmla="*/ 8190128 w 12192000"/>
            <a:gd name="connsiteY12423" fmla="*/ 5064780 h 6858000"/>
            <a:gd name="connsiteX12424" fmla="*/ 8222724 w 12192000"/>
            <a:gd name="connsiteY12424" fmla="*/ 5017500 h 6858000"/>
            <a:gd name="connsiteX12425" fmla="*/ 8206964 w 12192000"/>
            <a:gd name="connsiteY12425" fmla="*/ 5004793 h 6858000"/>
            <a:gd name="connsiteX12426" fmla="*/ 8204929 w 12192000"/>
            <a:gd name="connsiteY12426" fmla="*/ 5004706 h 6858000"/>
            <a:gd name="connsiteX12427" fmla="*/ 8247963 w 12192000"/>
            <a:gd name="connsiteY12427" fmla="*/ 5061698 h 6858000"/>
            <a:gd name="connsiteX12428" fmla="*/ 8233162 w 12192000"/>
            <a:gd name="connsiteY12428" fmla="*/ 5071352 h 6858000"/>
            <a:gd name="connsiteX12429" fmla="*/ 8217722 w 12192000"/>
            <a:gd name="connsiteY12429" fmla="*/ 5061756 h 6858000"/>
            <a:gd name="connsiteX12430" fmla="*/ 8216210 w 12192000"/>
            <a:gd name="connsiteY12430" fmla="*/ 5061785 h 6858000"/>
            <a:gd name="connsiteX12431" fmla="*/ 8200537 w 12192000"/>
            <a:gd name="connsiteY12431" fmla="*/ 5075248 h 6858000"/>
            <a:gd name="connsiteX12432" fmla="*/ 8233162 w 12192000"/>
            <a:gd name="connsiteY12432" fmla="*/ 5121772 h 6858000"/>
            <a:gd name="connsiteX12433" fmla="*/ 8265758 w 12192000"/>
            <a:gd name="connsiteY12433" fmla="*/ 5074492 h 6858000"/>
            <a:gd name="connsiteX12434" fmla="*/ 8249998 w 12192000"/>
            <a:gd name="connsiteY12434" fmla="*/ 5061785 h 6858000"/>
            <a:gd name="connsiteX12435" fmla="*/ 8247963 w 12192000"/>
            <a:gd name="connsiteY12435" fmla="*/ 5061698 h 6858000"/>
            <a:gd name="connsiteX12436" fmla="*/ 8436676 w 12192000"/>
            <a:gd name="connsiteY12436" fmla="*/ 5118399 h 6858000"/>
            <a:gd name="connsiteX12437" fmla="*/ 8421875 w 12192000"/>
            <a:gd name="connsiteY12437" fmla="*/ 5128053 h 6858000"/>
            <a:gd name="connsiteX12438" fmla="*/ 8406435 w 12192000"/>
            <a:gd name="connsiteY12438" fmla="*/ 5118457 h 6858000"/>
            <a:gd name="connsiteX12439" fmla="*/ 8404923 w 12192000"/>
            <a:gd name="connsiteY12439" fmla="*/ 5118486 h 6858000"/>
            <a:gd name="connsiteX12440" fmla="*/ 8389250 w 12192000"/>
            <a:gd name="connsiteY12440" fmla="*/ 5131949 h 6858000"/>
            <a:gd name="connsiteX12441" fmla="*/ 8421875 w 12192000"/>
            <a:gd name="connsiteY12441" fmla="*/ 5178473 h 6858000"/>
            <a:gd name="connsiteX12442" fmla="*/ 8454471 w 12192000"/>
            <a:gd name="connsiteY12442" fmla="*/ 5131193 h 6858000"/>
            <a:gd name="connsiteX12443" fmla="*/ 8438711 w 12192000"/>
            <a:gd name="connsiteY12443" fmla="*/ 5118486 h 6858000"/>
            <a:gd name="connsiteX12444" fmla="*/ 8436676 w 12192000"/>
            <a:gd name="connsiteY12444" fmla="*/ 5118399 h 6858000"/>
            <a:gd name="connsiteX12445" fmla="*/ 8509950 w 12192000"/>
            <a:gd name="connsiteY12445" fmla="*/ 5124505 h 6858000"/>
            <a:gd name="connsiteX12446" fmla="*/ 8495150 w 12192000"/>
            <a:gd name="connsiteY12446" fmla="*/ 5134159 h 6858000"/>
            <a:gd name="connsiteX12447" fmla="*/ 8479710 w 12192000"/>
            <a:gd name="connsiteY12447" fmla="*/ 5124563 h 6858000"/>
            <a:gd name="connsiteX12448" fmla="*/ 8478198 w 12192000"/>
            <a:gd name="connsiteY12448" fmla="*/ 5124592 h 6858000"/>
            <a:gd name="connsiteX12449" fmla="*/ 8462525 w 12192000"/>
            <a:gd name="connsiteY12449" fmla="*/ 5138055 h 6858000"/>
            <a:gd name="connsiteX12450" fmla="*/ 8495150 w 12192000"/>
            <a:gd name="connsiteY12450" fmla="*/ 5184579 h 6858000"/>
            <a:gd name="connsiteX12451" fmla="*/ 8527746 w 12192000"/>
            <a:gd name="connsiteY12451" fmla="*/ 5137299 h 6858000"/>
            <a:gd name="connsiteX12452" fmla="*/ 8511985 w 12192000"/>
            <a:gd name="connsiteY12452" fmla="*/ 5124592 h 6858000"/>
            <a:gd name="connsiteX12453" fmla="*/ 8509950 w 12192000"/>
            <a:gd name="connsiteY12453" fmla="*/ 5124505 h 6858000"/>
            <a:gd name="connsiteX12454" fmla="*/ 8361074 w 12192000"/>
            <a:gd name="connsiteY12454" fmla="*/ 5121306 h 6858000"/>
            <a:gd name="connsiteX12455" fmla="*/ 8346273 w 12192000"/>
            <a:gd name="connsiteY12455" fmla="*/ 5130960 h 6858000"/>
            <a:gd name="connsiteX12456" fmla="*/ 8330833 w 12192000"/>
            <a:gd name="connsiteY12456" fmla="*/ 5121364 h 6858000"/>
            <a:gd name="connsiteX12457" fmla="*/ 8329321 w 12192000"/>
            <a:gd name="connsiteY12457" fmla="*/ 5121393 h 6858000"/>
            <a:gd name="connsiteX12458" fmla="*/ 8313648 w 12192000"/>
            <a:gd name="connsiteY12458" fmla="*/ 5134856 h 6858000"/>
            <a:gd name="connsiteX12459" fmla="*/ 8346273 w 12192000"/>
            <a:gd name="connsiteY12459" fmla="*/ 5181380 h 6858000"/>
            <a:gd name="connsiteX12460" fmla="*/ 8378869 w 12192000"/>
            <a:gd name="connsiteY12460" fmla="*/ 5134100 h 6858000"/>
            <a:gd name="connsiteX12461" fmla="*/ 8363109 w 12192000"/>
            <a:gd name="connsiteY12461" fmla="*/ 5121393 h 6858000"/>
            <a:gd name="connsiteX12462" fmla="*/ 8361074 w 12192000"/>
            <a:gd name="connsiteY12462" fmla="*/ 5121306 h 6858000"/>
            <a:gd name="connsiteX12463" fmla="*/ 7899033 w 12192000"/>
            <a:gd name="connsiteY12463" fmla="*/ 4882871 h 6858000"/>
            <a:gd name="connsiteX12464" fmla="*/ 7884233 w 12192000"/>
            <a:gd name="connsiteY12464" fmla="*/ 4892525 h 6858000"/>
            <a:gd name="connsiteX12465" fmla="*/ 7868793 w 12192000"/>
            <a:gd name="connsiteY12465" fmla="*/ 4882929 h 6858000"/>
            <a:gd name="connsiteX12466" fmla="*/ 7867281 w 12192000"/>
            <a:gd name="connsiteY12466" fmla="*/ 4882958 h 6858000"/>
            <a:gd name="connsiteX12467" fmla="*/ 7851608 w 12192000"/>
            <a:gd name="connsiteY12467" fmla="*/ 4896421 h 6858000"/>
            <a:gd name="connsiteX12468" fmla="*/ 7884233 w 12192000"/>
            <a:gd name="connsiteY12468" fmla="*/ 4942945 h 6858000"/>
            <a:gd name="connsiteX12469" fmla="*/ 7916829 w 12192000"/>
            <a:gd name="connsiteY12469" fmla="*/ 4895665 h 6858000"/>
            <a:gd name="connsiteX12470" fmla="*/ 7901069 w 12192000"/>
            <a:gd name="connsiteY12470" fmla="*/ 4882958 h 6858000"/>
            <a:gd name="connsiteX12471" fmla="*/ 7899033 w 12192000"/>
            <a:gd name="connsiteY12471" fmla="*/ 4882871 h 6858000"/>
            <a:gd name="connsiteX12472" fmla="*/ 7100277 w 12192000"/>
            <a:gd name="connsiteY12472" fmla="*/ 4821227 h 6858000"/>
            <a:gd name="connsiteX12473" fmla="*/ 7085476 w 12192000"/>
            <a:gd name="connsiteY12473" fmla="*/ 4830881 h 6858000"/>
            <a:gd name="connsiteX12474" fmla="*/ 7070036 w 12192000"/>
            <a:gd name="connsiteY12474" fmla="*/ 4821285 h 6858000"/>
            <a:gd name="connsiteX12475" fmla="*/ 7068524 w 12192000"/>
            <a:gd name="connsiteY12475" fmla="*/ 4821314 h 6858000"/>
            <a:gd name="connsiteX12476" fmla="*/ 7052851 w 12192000"/>
            <a:gd name="connsiteY12476" fmla="*/ 4834777 h 6858000"/>
            <a:gd name="connsiteX12477" fmla="*/ 7085476 w 12192000"/>
            <a:gd name="connsiteY12477" fmla="*/ 4881301 h 6858000"/>
            <a:gd name="connsiteX12478" fmla="*/ 7118072 w 12192000"/>
            <a:gd name="connsiteY12478" fmla="*/ 4834021 h 6858000"/>
            <a:gd name="connsiteX12479" fmla="*/ 7102312 w 12192000"/>
            <a:gd name="connsiteY12479" fmla="*/ 4821314 h 6858000"/>
            <a:gd name="connsiteX12480" fmla="*/ 7100277 w 12192000"/>
            <a:gd name="connsiteY12480" fmla="*/ 4821227 h 6858000"/>
            <a:gd name="connsiteX12481" fmla="*/ 7736199 w 12192000"/>
            <a:gd name="connsiteY12481" fmla="*/ 4823844 h 6858000"/>
            <a:gd name="connsiteX12482" fmla="*/ 7721399 w 12192000"/>
            <a:gd name="connsiteY12482" fmla="*/ 4833498 h 6858000"/>
            <a:gd name="connsiteX12483" fmla="*/ 7705959 w 12192000"/>
            <a:gd name="connsiteY12483" fmla="*/ 4823902 h 6858000"/>
            <a:gd name="connsiteX12484" fmla="*/ 7704447 w 12192000"/>
            <a:gd name="connsiteY12484" fmla="*/ 4823931 h 6858000"/>
            <a:gd name="connsiteX12485" fmla="*/ 7688774 w 12192000"/>
            <a:gd name="connsiteY12485" fmla="*/ 4837394 h 6858000"/>
            <a:gd name="connsiteX12486" fmla="*/ 7721399 w 12192000"/>
            <a:gd name="connsiteY12486" fmla="*/ 4883918 h 6858000"/>
            <a:gd name="connsiteX12487" fmla="*/ 7753995 w 12192000"/>
            <a:gd name="connsiteY12487" fmla="*/ 4836638 h 6858000"/>
            <a:gd name="connsiteX12488" fmla="*/ 7738235 w 12192000"/>
            <a:gd name="connsiteY12488" fmla="*/ 4823931 h 6858000"/>
            <a:gd name="connsiteX12489" fmla="*/ 7736199 w 12192000"/>
            <a:gd name="connsiteY12489" fmla="*/ 4823844 h 6858000"/>
            <a:gd name="connsiteX12490" fmla="*/ 7659727 w 12192000"/>
            <a:gd name="connsiteY12490" fmla="*/ 4825880 h 6858000"/>
            <a:gd name="connsiteX12491" fmla="*/ 7644926 w 12192000"/>
            <a:gd name="connsiteY12491" fmla="*/ 4835534 h 6858000"/>
            <a:gd name="connsiteX12492" fmla="*/ 7629486 w 12192000"/>
            <a:gd name="connsiteY12492" fmla="*/ 4825938 h 6858000"/>
            <a:gd name="connsiteX12493" fmla="*/ 7627974 w 12192000"/>
            <a:gd name="connsiteY12493" fmla="*/ 4825967 h 6858000"/>
            <a:gd name="connsiteX12494" fmla="*/ 7612301 w 12192000"/>
            <a:gd name="connsiteY12494" fmla="*/ 4839430 h 6858000"/>
            <a:gd name="connsiteX12495" fmla="*/ 7644926 w 12192000"/>
            <a:gd name="connsiteY12495" fmla="*/ 4885954 h 6858000"/>
            <a:gd name="connsiteX12496" fmla="*/ 7677522 w 12192000"/>
            <a:gd name="connsiteY12496" fmla="*/ 4838674 h 6858000"/>
            <a:gd name="connsiteX12497" fmla="*/ 7661762 w 12192000"/>
            <a:gd name="connsiteY12497" fmla="*/ 4825967 h 6858000"/>
            <a:gd name="connsiteX12498" fmla="*/ 7659727 w 12192000"/>
            <a:gd name="connsiteY12498" fmla="*/ 4825880 h 6858000"/>
            <a:gd name="connsiteX12499" fmla="*/ 7586160 w 12192000"/>
            <a:gd name="connsiteY12499" fmla="*/ 4837220 h 6858000"/>
            <a:gd name="connsiteX12500" fmla="*/ 7571360 w 12192000"/>
            <a:gd name="connsiteY12500" fmla="*/ 4846874 h 6858000"/>
            <a:gd name="connsiteX12501" fmla="*/ 7555920 w 12192000"/>
            <a:gd name="connsiteY12501" fmla="*/ 4837278 h 6858000"/>
            <a:gd name="connsiteX12502" fmla="*/ 7554408 w 12192000"/>
            <a:gd name="connsiteY12502" fmla="*/ 4837307 h 6858000"/>
            <a:gd name="connsiteX12503" fmla="*/ 7538735 w 12192000"/>
            <a:gd name="connsiteY12503" fmla="*/ 4850770 h 6858000"/>
            <a:gd name="connsiteX12504" fmla="*/ 7571360 w 12192000"/>
            <a:gd name="connsiteY12504" fmla="*/ 4897294 h 6858000"/>
            <a:gd name="connsiteX12505" fmla="*/ 7603956 w 12192000"/>
            <a:gd name="connsiteY12505" fmla="*/ 4850014 h 6858000"/>
            <a:gd name="connsiteX12506" fmla="*/ 7588196 w 12192000"/>
            <a:gd name="connsiteY12506" fmla="*/ 4837307 h 6858000"/>
            <a:gd name="connsiteX12507" fmla="*/ 7586160 w 12192000"/>
            <a:gd name="connsiteY12507" fmla="*/ 4837220 h 6858000"/>
            <a:gd name="connsiteX12508" fmla="*/ 7617855 w 12192000"/>
            <a:gd name="connsiteY12508" fmla="*/ 4892758 h 6858000"/>
            <a:gd name="connsiteX12509" fmla="*/ 7603054 w 12192000"/>
            <a:gd name="connsiteY12509" fmla="*/ 4902412 h 6858000"/>
            <a:gd name="connsiteX12510" fmla="*/ 7587614 w 12192000"/>
            <a:gd name="connsiteY12510" fmla="*/ 4892816 h 6858000"/>
            <a:gd name="connsiteX12511" fmla="*/ 7586102 w 12192000"/>
            <a:gd name="connsiteY12511" fmla="*/ 4892845 h 6858000"/>
            <a:gd name="connsiteX12512" fmla="*/ 7570429 w 12192000"/>
            <a:gd name="connsiteY12512" fmla="*/ 4906308 h 6858000"/>
            <a:gd name="connsiteX12513" fmla="*/ 7603054 w 12192000"/>
            <a:gd name="connsiteY12513" fmla="*/ 4952832 h 6858000"/>
            <a:gd name="connsiteX12514" fmla="*/ 7635650 w 12192000"/>
            <a:gd name="connsiteY12514" fmla="*/ 4905552 h 6858000"/>
            <a:gd name="connsiteX12515" fmla="*/ 7619890 w 12192000"/>
            <a:gd name="connsiteY12515" fmla="*/ 4892845 h 6858000"/>
            <a:gd name="connsiteX12516" fmla="*/ 7617855 w 12192000"/>
            <a:gd name="connsiteY12516" fmla="*/ 4892758 h 6858000"/>
            <a:gd name="connsiteX12517" fmla="*/ 7691421 w 12192000"/>
            <a:gd name="connsiteY12517" fmla="*/ 4894502 h 6858000"/>
            <a:gd name="connsiteX12518" fmla="*/ 7676620 w 12192000"/>
            <a:gd name="connsiteY12518" fmla="*/ 4904156 h 6858000"/>
            <a:gd name="connsiteX12519" fmla="*/ 7661180 w 12192000"/>
            <a:gd name="connsiteY12519" fmla="*/ 4894560 h 6858000"/>
            <a:gd name="connsiteX12520" fmla="*/ 7659668 w 12192000"/>
            <a:gd name="connsiteY12520" fmla="*/ 4894589 h 6858000"/>
            <a:gd name="connsiteX12521" fmla="*/ 7643995 w 12192000"/>
            <a:gd name="connsiteY12521" fmla="*/ 4908052 h 6858000"/>
            <a:gd name="connsiteX12522" fmla="*/ 7676620 w 12192000"/>
            <a:gd name="connsiteY12522" fmla="*/ 4954576 h 6858000"/>
            <a:gd name="connsiteX12523" fmla="*/ 7709216 w 12192000"/>
            <a:gd name="connsiteY12523" fmla="*/ 4907296 h 6858000"/>
            <a:gd name="connsiteX12524" fmla="*/ 7693456 w 12192000"/>
            <a:gd name="connsiteY12524" fmla="*/ 4894589 h 6858000"/>
            <a:gd name="connsiteX12525" fmla="*/ 7691421 w 12192000"/>
            <a:gd name="connsiteY12525" fmla="*/ 4894502 h 6858000"/>
            <a:gd name="connsiteX12526" fmla="*/ 7769638 w 12192000"/>
            <a:gd name="connsiteY12526" fmla="*/ 4896538 h 6858000"/>
            <a:gd name="connsiteX12527" fmla="*/ 7754838 w 12192000"/>
            <a:gd name="connsiteY12527" fmla="*/ 4906192 h 6858000"/>
            <a:gd name="connsiteX12528" fmla="*/ 7739398 w 12192000"/>
            <a:gd name="connsiteY12528" fmla="*/ 4896596 h 6858000"/>
            <a:gd name="connsiteX12529" fmla="*/ 7737886 w 12192000"/>
            <a:gd name="connsiteY12529" fmla="*/ 4896625 h 6858000"/>
            <a:gd name="connsiteX12530" fmla="*/ 7722213 w 12192000"/>
            <a:gd name="connsiteY12530" fmla="*/ 4910088 h 6858000"/>
            <a:gd name="connsiteX12531" fmla="*/ 7754838 w 12192000"/>
            <a:gd name="connsiteY12531" fmla="*/ 4956612 h 6858000"/>
            <a:gd name="connsiteX12532" fmla="*/ 7787434 w 12192000"/>
            <a:gd name="connsiteY12532" fmla="*/ 4909332 h 6858000"/>
            <a:gd name="connsiteX12533" fmla="*/ 7771674 w 12192000"/>
            <a:gd name="connsiteY12533" fmla="*/ 4896625 h 6858000"/>
            <a:gd name="connsiteX12534" fmla="*/ 7769638 w 12192000"/>
            <a:gd name="connsiteY12534" fmla="*/ 4896538 h 6858000"/>
            <a:gd name="connsiteX12535" fmla="*/ 7845532 w 12192000"/>
            <a:gd name="connsiteY12535" fmla="*/ 4932303 h 6858000"/>
            <a:gd name="connsiteX12536" fmla="*/ 7830731 w 12192000"/>
            <a:gd name="connsiteY12536" fmla="*/ 4941957 h 6858000"/>
            <a:gd name="connsiteX12537" fmla="*/ 7815291 w 12192000"/>
            <a:gd name="connsiteY12537" fmla="*/ 4932361 h 6858000"/>
            <a:gd name="connsiteX12538" fmla="*/ 7813779 w 12192000"/>
            <a:gd name="connsiteY12538" fmla="*/ 4932390 h 6858000"/>
            <a:gd name="connsiteX12539" fmla="*/ 7798106 w 12192000"/>
            <a:gd name="connsiteY12539" fmla="*/ 4945853 h 6858000"/>
            <a:gd name="connsiteX12540" fmla="*/ 7830731 w 12192000"/>
            <a:gd name="connsiteY12540" fmla="*/ 4992377 h 6858000"/>
            <a:gd name="connsiteX12541" fmla="*/ 7863327 w 12192000"/>
            <a:gd name="connsiteY12541" fmla="*/ 4945097 h 6858000"/>
            <a:gd name="connsiteX12542" fmla="*/ 7847567 w 12192000"/>
            <a:gd name="connsiteY12542" fmla="*/ 4932390 h 6858000"/>
            <a:gd name="connsiteX12543" fmla="*/ 7845532 w 12192000"/>
            <a:gd name="connsiteY12543" fmla="*/ 4932303 h 6858000"/>
            <a:gd name="connsiteX12544" fmla="*/ 7928402 w 12192000"/>
            <a:gd name="connsiteY12544" fmla="*/ 4944225 h 6858000"/>
            <a:gd name="connsiteX12545" fmla="*/ 7913601 w 12192000"/>
            <a:gd name="connsiteY12545" fmla="*/ 4953879 h 6858000"/>
            <a:gd name="connsiteX12546" fmla="*/ 7898161 w 12192000"/>
            <a:gd name="connsiteY12546" fmla="*/ 4944283 h 6858000"/>
            <a:gd name="connsiteX12547" fmla="*/ 7896649 w 12192000"/>
            <a:gd name="connsiteY12547" fmla="*/ 4944312 h 6858000"/>
            <a:gd name="connsiteX12548" fmla="*/ 7880976 w 12192000"/>
            <a:gd name="connsiteY12548" fmla="*/ 4957775 h 6858000"/>
            <a:gd name="connsiteX12549" fmla="*/ 7913601 w 12192000"/>
            <a:gd name="connsiteY12549" fmla="*/ 5004299 h 6858000"/>
            <a:gd name="connsiteX12550" fmla="*/ 7946197 w 12192000"/>
            <a:gd name="connsiteY12550" fmla="*/ 4957019 h 6858000"/>
            <a:gd name="connsiteX12551" fmla="*/ 7930437 w 12192000"/>
            <a:gd name="connsiteY12551" fmla="*/ 4944312 h 6858000"/>
            <a:gd name="connsiteX12552" fmla="*/ 7928402 w 12192000"/>
            <a:gd name="connsiteY12552" fmla="*/ 4944225 h 6858000"/>
            <a:gd name="connsiteX12553" fmla="*/ 7969111 w 12192000"/>
            <a:gd name="connsiteY12553" fmla="*/ 4996564 h 6858000"/>
            <a:gd name="connsiteX12554" fmla="*/ 7954310 w 12192000"/>
            <a:gd name="connsiteY12554" fmla="*/ 5006218 h 6858000"/>
            <a:gd name="connsiteX12555" fmla="*/ 7938870 w 12192000"/>
            <a:gd name="connsiteY12555" fmla="*/ 4996622 h 6858000"/>
            <a:gd name="connsiteX12556" fmla="*/ 7937358 w 12192000"/>
            <a:gd name="connsiteY12556" fmla="*/ 4996651 h 6858000"/>
            <a:gd name="connsiteX12557" fmla="*/ 7921685 w 12192000"/>
            <a:gd name="connsiteY12557" fmla="*/ 5010114 h 6858000"/>
            <a:gd name="connsiteX12558" fmla="*/ 7954310 w 12192000"/>
            <a:gd name="connsiteY12558" fmla="*/ 5056638 h 6858000"/>
            <a:gd name="connsiteX12559" fmla="*/ 7986906 w 12192000"/>
            <a:gd name="connsiteY12559" fmla="*/ 5009358 h 6858000"/>
            <a:gd name="connsiteX12560" fmla="*/ 7971146 w 12192000"/>
            <a:gd name="connsiteY12560" fmla="*/ 4996651 h 6858000"/>
            <a:gd name="connsiteX12561" fmla="*/ 7969111 w 12192000"/>
            <a:gd name="connsiteY12561" fmla="*/ 4996564 h 6858000"/>
            <a:gd name="connsiteX12562" fmla="*/ 8004585 w 12192000"/>
            <a:gd name="connsiteY12562" fmla="*/ 5056173 h 6858000"/>
            <a:gd name="connsiteX12563" fmla="*/ 7989784 w 12192000"/>
            <a:gd name="connsiteY12563" fmla="*/ 5065827 h 6858000"/>
            <a:gd name="connsiteX12564" fmla="*/ 7974344 w 12192000"/>
            <a:gd name="connsiteY12564" fmla="*/ 5056231 h 6858000"/>
            <a:gd name="connsiteX12565" fmla="*/ 7972832 w 12192000"/>
            <a:gd name="connsiteY12565" fmla="*/ 5056260 h 6858000"/>
            <a:gd name="connsiteX12566" fmla="*/ 7957159 w 12192000"/>
            <a:gd name="connsiteY12566" fmla="*/ 5069723 h 6858000"/>
            <a:gd name="connsiteX12567" fmla="*/ 7989784 w 12192000"/>
            <a:gd name="connsiteY12567" fmla="*/ 5116247 h 6858000"/>
            <a:gd name="connsiteX12568" fmla="*/ 8022380 w 12192000"/>
            <a:gd name="connsiteY12568" fmla="*/ 5068967 h 6858000"/>
            <a:gd name="connsiteX12569" fmla="*/ 8006620 w 12192000"/>
            <a:gd name="connsiteY12569" fmla="*/ 5056260 h 6858000"/>
            <a:gd name="connsiteX12570" fmla="*/ 8004585 w 12192000"/>
            <a:gd name="connsiteY12570" fmla="*/ 5056173 h 6858000"/>
            <a:gd name="connsiteX12571" fmla="*/ 8081059 w 12192000"/>
            <a:gd name="connsiteY12571" fmla="*/ 5057045 h 6858000"/>
            <a:gd name="connsiteX12572" fmla="*/ 8066258 w 12192000"/>
            <a:gd name="connsiteY12572" fmla="*/ 5066699 h 6858000"/>
            <a:gd name="connsiteX12573" fmla="*/ 8050818 w 12192000"/>
            <a:gd name="connsiteY12573" fmla="*/ 5057103 h 6858000"/>
            <a:gd name="connsiteX12574" fmla="*/ 8049306 w 12192000"/>
            <a:gd name="connsiteY12574" fmla="*/ 5057132 h 6858000"/>
            <a:gd name="connsiteX12575" fmla="*/ 8033633 w 12192000"/>
            <a:gd name="connsiteY12575" fmla="*/ 5070595 h 6858000"/>
            <a:gd name="connsiteX12576" fmla="*/ 8066258 w 12192000"/>
            <a:gd name="connsiteY12576" fmla="*/ 5117119 h 6858000"/>
            <a:gd name="connsiteX12577" fmla="*/ 8098854 w 12192000"/>
            <a:gd name="connsiteY12577" fmla="*/ 5069839 h 6858000"/>
            <a:gd name="connsiteX12578" fmla="*/ 8083094 w 12192000"/>
            <a:gd name="connsiteY12578" fmla="*/ 5057132 h 6858000"/>
            <a:gd name="connsiteX12579" fmla="*/ 8081059 w 12192000"/>
            <a:gd name="connsiteY12579" fmla="*/ 5057045 h 6858000"/>
            <a:gd name="connsiteX12580" fmla="*/ 8160730 w 12192000"/>
            <a:gd name="connsiteY12580" fmla="*/ 5059953 h 6858000"/>
            <a:gd name="connsiteX12581" fmla="*/ 8145930 w 12192000"/>
            <a:gd name="connsiteY12581" fmla="*/ 5069607 h 6858000"/>
            <a:gd name="connsiteX12582" fmla="*/ 8130490 w 12192000"/>
            <a:gd name="connsiteY12582" fmla="*/ 5060011 h 6858000"/>
            <a:gd name="connsiteX12583" fmla="*/ 8128978 w 12192000"/>
            <a:gd name="connsiteY12583" fmla="*/ 5060040 h 6858000"/>
            <a:gd name="connsiteX12584" fmla="*/ 8113305 w 12192000"/>
            <a:gd name="connsiteY12584" fmla="*/ 5073503 h 6858000"/>
            <a:gd name="connsiteX12585" fmla="*/ 8145930 w 12192000"/>
            <a:gd name="connsiteY12585" fmla="*/ 5120027 h 6858000"/>
            <a:gd name="connsiteX12586" fmla="*/ 8178526 w 12192000"/>
            <a:gd name="connsiteY12586" fmla="*/ 5072747 h 6858000"/>
            <a:gd name="connsiteX12587" fmla="*/ 8162766 w 12192000"/>
            <a:gd name="connsiteY12587" fmla="*/ 5060040 h 6858000"/>
            <a:gd name="connsiteX12588" fmla="*/ 8160730 w 12192000"/>
            <a:gd name="connsiteY12588" fmla="*/ 5059953 h 6858000"/>
            <a:gd name="connsiteX12589" fmla="*/ 7167735 w 12192000"/>
            <a:gd name="connsiteY12589" fmla="*/ 4837801 h 6858000"/>
            <a:gd name="connsiteX12590" fmla="*/ 7152935 w 12192000"/>
            <a:gd name="connsiteY12590" fmla="*/ 4847455 h 6858000"/>
            <a:gd name="connsiteX12591" fmla="*/ 7137495 w 12192000"/>
            <a:gd name="connsiteY12591" fmla="*/ 4837859 h 6858000"/>
            <a:gd name="connsiteX12592" fmla="*/ 7135983 w 12192000"/>
            <a:gd name="connsiteY12592" fmla="*/ 4837888 h 6858000"/>
            <a:gd name="connsiteX12593" fmla="*/ 7120310 w 12192000"/>
            <a:gd name="connsiteY12593" fmla="*/ 4851351 h 6858000"/>
            <a:gd name="connsiteX12594" fmla="*/ 7152935 w 12192000"/>
            <a:gd name="connsiteY12594" fmla="*/ 4897875 h 6858000"/>
            <a:gd name="connsiteX12595" fmla="*/ 7185531 w 12192000"/>
            <a:gd name="connsiteY12595" fmla="*/ 4850595 h 6858000"/>
            <a:gd name="connsiteX12596" fmla="*/ 7169771 w 12192000"/>
            <a:gd name="connsiteY12596" fmla="*/ 4837888 h 6858000"/>
            <a:gd name="connsiteX12597" fmla="*/ 7167735 w 12192000"/>
            <a:gd name="connsiteY12597" fmla="*/ 4837801 h 6858000"/>
            <a:gd name="connsiteX12598" fmla="*/ 7300330 w 12192000"/>
            <a:gd name="connsiteY12598" fmla="*/ 4837801 h 6858000"/>
            <a:gd name="connsiteX12599" fmla="*/ 7285529 w 12192000"/>
            <a:gd name="connsiteY12599" fmla="*/ 4847455 h 6858000"/>
            <a:gd name="connsiteX12600" fmla="*/ 7270089 w 12192000"/>
            <a:gd name="connsiteY12600" fmla="*/ 4837859 h 6858000"/>
            <a:gd name="connsiteX12601" fmla="*/ 7268577 w 12192000"/>
            <a:gd name="connsiteY12601" fmla="*/ 4837888 h 6858000"/>
            <a:gd name="connsiteX12602" fmla="*/ 7252904 w 12192000"/>
            <a:gd name="connsiteY12602" fmla="*/ 4851351 h 6858000"/>
            <a:gd name="connsiteX12603" fmla="*/ 7285529 w 12192000"/>
            <a:gd name="connsiteY12603" fmla="*/ 4897875 h 6858000"/>
            <a:gd name="connsiteX12604" fmla="*/ 7318125 w 12192000"/>
            <a:gd name="connsiteY12604" fmla="*/ 4850595 h 6858000"/>
            <a:gd name="connsiteX12605" fmla="*/ 7302365 w 12192000"/>
            <a:gd name="connsiteY12605" fmla="*/ 4837888 h 6858000"/>
            <a:gd name="connsiteX12606" fmla="*/ 7300330 w 12192000"/>
            <a:gd name="connsiteY12606" fmla="*/ 4837801 h 6858000"/>
            <a:gd name="connsiteX12607" fmla="*/ 7527715 w 12192000"/>
            <a:gd name="connsiteY12607" fmla="*/ 4872113 h 6858000"/>
            <a:gd name="connsiteX12608" fmla="*/ 7512914 w 12192000"/>
            <a:gd name="connsiteY12608" fmla="*/ 4881767 h 6858000"/>
            <a:gd name="connsiteX12609" fmla="*/ 7497474 w 12192000"/>
            <a:gd name="connsiteY12609" fmla="*/ 4872171 h 6858000"/>
            <a:gd name="connsiteX12610" fmla="*/ 7495962 w 12192000"/>
            <a:gd name="connsiteY12610" fmla="*/ 4872200 h 6858000"/>
            <a:gd name="connsiteX12611" fmla="*/ 7480289 w 12192000"/>
            <a:gd name="connsiteY12611" fmla="*/ 4885663 h 6858000"/>
            <a:gd name="connsiteX12612" fmla="*/ 7512914 w 12192000"/>
            <a:gd name="connsiteY12612" fmla="*/ 4932187 h 6858000"/>
            <a:gd name="connsiteX12613" fmla="*/ 7545510 w 12192000"/>
            <a:gd name="connsiteY12613" fmla="*/ 4884907 h 6858000"/>
            <a:gd name="connsiteX12614" fmla="*/ 7529750 w 12192000"/>
            <a:gd name="connsiteY12614" fmla="*/ 4872200 h 6858000"/>
            <a:gd name="connsiteX12615" fmla="*/ 7527715 w 12192000"/>
            <a:gd name="connsiteY12615" fmla="*/ 4872113 h 6858000"/>
            <a:gd name="connsiteX12616" fmla="*/ 7453857 w 12192000"/>
            <a:gd name="connsiteY12616" fmla="*/ 4884325 h 6858000"/>
            <a:gd name="connsiteX12617" fmla="*/ 7439057 w 12192000"/>
            <a:gd name="connsiteY12617" fmla="*/ 4893979 h 6858000"/>
            <a:gd name="connsiteX12618" fmla="*/ 7423617 w 12192000"/>
            <a:gd name="connsiteY12618" fmla="*/ 4884383 h 6858000"/>
            <a:gd name="connsiteX12619" fmla="*/ 7422105 w 12192000"/>
            <a:gd name="connsiteY12619" fmla="*/ 4884412 h 6858000"/>
            <a:gd name="connsiteX12620" fmla="*/ 7406432 w 12192000"/>
            <a:gd name="connsiteY12620" fmla="*/ 4897875 h 6858000"/>
            <a:gd name="connsiteX12621" fmla="*/ 7439057 w 12192000"/>
            <a:gd name="connsiteY12621" fmla="*/ 4944399 h 6858000"/>
            <a:gd name="connsiteX12622" fmla="*/ 7471653 w 12192000"/>
            <a:gd name="connsiteY12622" fmla="*/ 4897119 h 6858000"/>
            <a:gd name="connsiteX12623" fmla="*/ 7455893 w 12192000"/>
            <a:gd name="connsiteY12623" fmla="*/ 4884412 h 6858000"/>
            <a:gd name="connsiteX12624" fmla="*/ 7453857 w 12192000"/>
            <a:gd name="connsiteY12624" fmla="*/ 4884325 h 6858000"/>
            <a:gd name="connsiteX12625" fmla="*/ 7571912 w 12192000"/>
            <a:gd name="connsiteY12625" fmla="*/ 4942190 h 6858000"/>
            <a:gd name="connsiteX12626" fmla="*/ 7557112 w 12192000"/>
            <a:gd name="connsiteY12626" fmla="*/ 4951844 h 6858000"/>
            <a:gd name="connsiteX12627" fmla="*/ 7541672 w 12192000"/>
            <a:gd name="connsiteY12627" fmla="*/ 4942248 h 6858000"/>
            <a:gd name="connsiteX12628" fmla="*/ 7540160 w 12192000"/>
            <a:gd name="connsiteY12628" fmla="*/ 4942277 h 6858000"/>
            <a:gd name="connsiteX12629" fmla="*/ 7524487 w 12192000"/>
            <a:gd name="connsiteY12629" fmla="*/ 4955740 h 6858000"/>
            <a:gd name="connsiteX12630" fmla="*/ 7557112 w 12192000"/>
            <a:gd name="connsiteY12630" fmla="*/ 5002264 h 6858000"/>
            <a:gd name="connsiteX12631" fmla="*/ 7589708 w 12192000"/>
            <a:gd name="connsiteY12631" fmla="*/ 4954984 h 6858000"/>
            <a:gd name="connsiteX12632" fmla="*/ 7573948 w 12192000"/>
            <a:gd name="connsiteY12632" fmla="*/ 4942277 h 6858000"/>
            <a:gd name="connsiteX12633" fmla="*/ 7571912 w 12192000"/>
            <a:gd name="connsiteY12633" fmla="*/ 4942190 h 6858000"/>
            <a:gd name="connsiteX12634" fmla="*/ 7725732 w 12192000"/>
            <a:gd name="connsiteY12634" fmla="*/ 4959927 h 6858000"/>
            <a:gd name="connsiteX12635" fmla="*/ 7710932 w 12192000"/>
            <a:gd name="connsiteY12635" fmla="*/ 4969581 h 6858000"/>
            <a:gd name="connsiteX12636" fmla="*/ 7695492 w 12192000"/>
            <a:gd name="connsiteY12636" fmla="*/ 4959985 h 6858000"/>
            <a:gd name="connsiteX12637" fmla="*/ 7693980 w 12192000"/>
            <a:gd name="connsiteY12637" fmla="*/ 4960014 h 6858000"/>
            <a:gd name="connsiteX12638" fmla="*/ 7678307 w 12192000"/>
            <a:gd name="connsiteY12638" fmla="*/ 4973477 h 6858000"/>
            <a:gd name="connsiteX12639" fmla="*/ 7710932 w 12192000"/>
            <a:gd name="connsiteY12639" fmla="*/ 5020001 h 6858000"/>
            <a:gd name="connsiteX12640" fmla="*/ 7743528 w 12192000"/>
            <a:gd name="connsiteY12640" fmla="*/ 4972721 h 6858000"/>
            <a:gd name="connsiteX12641" fmla="*/ 7727768 w 12192000"/>
            <a:gd name="connsiteY12641" fmla="*/ 4960014 h 6858000"/>
            <a:gd name="connsiteX12642" fmla="*/ 7725732 w 12192000"/>
            <a:gd name="connsiteY12642" fmla="*/ 4959927 h 6858000"/>
            <a:gd name="connsiteX12643" fmla="*/ 7795808 w 12192000"/>
            <a:gd name="connsiteY12643" fmla="*/ 4980862 h 6858000"/>
            <a:gd name="connsiteX12644" fmla="*/ 7781008 w 12192000"/>
            <a:gd name="connsiteY12644" fmla="*/ 4990516 h 6858000"/>
            <a:gd name="connsiteX12645" fmla="*/ 7765568 w 12192000"/>
            <a:gd name="connsiteY12645" fmla="*/ 4980920 h 6858000"/>
            <a:gd name="connsiteX12646" fmla="*/ 7764056 w 12192000"/>
            <a:gd name="connsiteY12646" fmla="*/ 4980949 h 6858000"/>
            <a:gd name="connsiteX12647" fmla="*/ 7748383 w 12192000"/>
            <a:gd name="connsiteY12647" fmla="*/ 4994412 h 6858000"/>
            <a:gd name="connsiteX12648" fmla="*/ 7781008 w 12192000"/>
            <a:gd name="connsiteY12648" fmla="*/ 5040936 h 6858000"/>
            <a:gd name="connsiteX12649" fmla="*/ 7813604 w 12192000"/>
            <a:gd name="connsiteY12649" fmla="*/ 4993656 h 6858000"/>
            <a:gd name="connsiteX12650" fmla="*/ 7797844 w 12192000"/>
            <a:gd name="connsiteY12650" fmla="*/ 4980949 h 6858000"/>
            <a:gd name="connsiteX12651" fmla="*/ 7795808 w 12192000"/>
            <a:gd name="connsiteY12651" fmla="*/ 4980862 h 6858000"/>
            <a:gd name="connsiteX12652" fmla="*/ 7877225 w 12192000"/>
            <a:gd name="connsiteY12652" fmla="*/ 4997146 h 6858000"/>
            <a:gd name="connsiteX12653" fmla="*/ 7862425 w 12192000"/>
            <a:gd name="connsiteY12653" fmla="*/ 5006800 h 6858000"/>
            <a:gd name="connsiteX12654" fmla="*/ 7846985 w 12192000"/>
            <a:gd name="connsiteY12654" fmla="*/ 4997204 h 6858000"/>
            <a:gd name="connsiteX12655" fmla="*/ 7845473 w 12192000"/>
            <a:gd name="connsiteY12655" fmla="*/ 4997233 h 6858000"/>
            <a:gd name="connsiteX12656" fmla="*/ 7829800 w 12192000"/>
            <a:gd name="connsiteY12656" fmla="*/ 5010696 h 6858000"/>
            <a:gd name="connsiteX12657" fmla="*/ 7862425 w 12192000"/>
            <a:gd name="connsiteY12657" fmla="*/ 5057220 h 6858000"/>
            <a:gd name="connsiteX12658" fmla="*/ 7895021 w 12192000"/>
            <a:gd name="connsiteY12658" fmla="*/ 5009940 h 6858000"/>
            <a:gd name="connsiteX12659" fmla="*/ 7879261 w 12192000"/>
            <a:gd name="connsiteY12659" fmla="*/ 4997233 h 6858000"/>
            <a:gd name="connsiteX12660" fmla="*/ 7877225 w 12192000"/>
            <a:gd name="connsiteY12660" fmla="*/ 4997146 h 6858000"/>
            <a:gd name="connsiteX12661" fmla="*/ 7919387 w 12192000"/>
            <a:gd name="connsiteY12661" fmla="*/ 5055010 h 6858000"/>
            <a:gd name="connsiteX12662" fmla="*/ 7904587 w 12192000"/>
            <a:gd name="connsiteY12662" fmla="*/ 5064664 h 6858000"/>
            <a:gd name="connsiteX12663" fmla="*/ 7889147 w 12192000"/>
            <a:gd name="connsiteY12663" fmla="*/ 5055068 h 6858000"/>
            <a:gd name="connsiteX12664" fmla="*/ 7887635 w 12192000"/>
            <a:gd name="connsiteY12664" fmla="*/ 5055097 h 6858000"/>
            <a:gd name="connsiteX12665" fmla="*/ 7871962 w 12192000"/>
            <a:gd name="connsiteY12665" fmla="*/ 5068560 h 6858000"/>
            <a:gd name="connsiteX12666" fmla="*/ 7904587 w 12192000"/>
            <a:gd name="connsiteY12666" fmla="*/ 5115084 h 6858000"/>
            <a:gd name="connsiteX12667" fmla="*/ 7937183 w 12192000"/>
            <a:gd name="connsiteY12667" fmla="*/ 5067804 h 6858000"/>
            <a:gd name="connsiteX12668" fmla="*/ 7921423 w 12192000"/>
            <a:gd name="connsiteY12668" fmla="*/ 5055097 h 6858000"/>
            <a:gd name="connsiteX12669" fmla="*/ 7919387 w 12192000"/>
            <a:gd name="connsiteY12669" fmla="*/ 5055010 h 6858000"/>
            <a:gd name="connsiteX12670" fmla="*/ 7638499 w 12192000"/>
            <a:gd name="connsiteY12670" fmla="*/ 4963125 h 6858000"/>
            <a:gd name="connsiteX12671" fmla="*/ 7623699 w 12192000"/>
            <a:gd name="connsiteY12671" fmla="*/ 4972779 h 6858000"/>
            <a:gd name="connsiteX12672" fmla="*/ 7608259 w 12192000"/>
            <a:gd name="connsiteY12672" fmla="*/ 4963183 h 6858000"/>
            <a:gd name="connsiteX12673" fmla="*/ 7606747 w 12192000"/>
            <a:gd name="connsiteY12673" fmla="*/ 4963212 h 6858000"/>
            <a:gd name="connsiteX12674" fmla="*/ 7591074 w 12192000"/>
            <a:gd name="connsiteY12674" fmla="*/ 4976675 h 6858000"/>
            <a:gd name="connsiteX12675" fmla="*/ 7623699 w 12192000"/>
            <a:gd name="connsiteY12675" fmla="*/ 5023199 h 6858000"/>
            <a:gd name="connsiteX12676" fmla="*/ 7656295 w 12192000"/>
            <a:gd name="connsiteY12676" fmla="*/ 4975919 h 6858000"/>
            <a:gd name="connsiteX12677" fmla="*/ 7640535 w 12192000"/>
            <a:gd name="connsiteY12677" fmla="*/ 4963212 h 6858000"/>
            <a:gd name="connsiteX12678" fmla="*/ 7638499 w 12192000"/>
            <a:gd name="connsiteY12678" fmla="*/ 4963125 h 6858000"/>
            <a:gd name="connsiteX12679" fmla="*/ 7679208 w 12192000"/>
            <a:gd name="connsiteY12679" fmla="*/ 5011685 h 6858000"/>
            <a:gd name="connsiteX12680" fmla="*/ 7664408 w 12192000"/>
            <a:gd name="connsiteY12680" fmla="*/ 5021339 h 6858000"/>
            <a:gd name="connsiteX12681" fmla="*/ 7648968 w 12192000"/>
            <a:gd name="connsiteY12681" fmla="*/ 5011743 h 6858000"/>
            <a:gd name="connsiteX12682" fmla="*/ 7647456 w 12192000"/>
            <a:gd name="connsiteY12682" fmla="*/ 5011772 h 6858000"/>
            <a:gd name="connsiteX12683" fmla="*/ 7631783 w 12192000"/>
            <a:gd name="connsiteY12683" fmla="*/ 5025235 h 6858000"/>
            <a:gd name="connsiteX12684" fmla="*/ 7664408 w 12192000"/>
            <a:gd name="connsiteY12684" fmla="*/ 5071759 h 6858000"/>
            <a:gd name="connsiteX12685" fmla="*/ 7697004 w 12192000"/>
            <a:gd name="connsiteY12685" fmla="*/ 5024479 h 6858000"/>
            <a:gd name="connsiteX12686" fmla="*/ 7681244 w 12192000"/>
            <a:gd name="connsiteY12686" fmla="*/ 5011772 h 6858000"/>
            <a:gd name="connsiteX12687" fmla="*/ 7679208 w 12192000"/>
            <a:gd name="connsiteY12687" fmla="*/ 5011685 h 6858000"/>
            <a:gd name="connsiteX12688" fmla="*/ 7751030 w 12192000"/>
            <a:gd name="connsiteY12688" fmla="*/ 5042216 h 6858000"/>
            <a:gd name="connsiteX12689" fmla="*/ 7736229 w 12192000"/>
            <a:gd name="connsiteY12689" fmla="*/ 5051870 h 6858000"/>
            <a:gd name="connsiteX12690" fmla="*/ 7720789 w 12192000"/>
            <a:gd name="connsiteY12690" fmla="*/ 5042274 h 6858000"/>
            <a:gd name="connsiteX12691" fmla="*/ 7719277 w 12192000"/>
            <a:gd name="connsiteY12691" fmla="*/ 5042303 h 6858000"/>
            <a:gd name="connsiteX12692" fmla="*/ 7703604 w 12192000"/>
            <a:gd name="connsiteY12692" fmla="*/ 5055766 h 6858000"/>
            <a:gd name="connsiteX12693" fmla="*/ 7736229 w 12192000"/>
            <a:gd name="connsiteY12693" fmla="*/ 5102290 h 6858000"/>
            <a:gd name="connsiteX12694" fmla="*/ 7768825 w 12192000"/>
            <a:gd name="connsiteY12694" fmla="*/ 5055010 h 6858000"/>
            <a:gd name="connsiteX12695" fmla="*/ 7753065 w 12192000"/>
            <a:gd name="connsiteY12695" fmla="*/ 5042303 h 6858000"/>
            <a:gd name="connsiteX12696" fmla="*/ 7751030 w 12192000"/>
            <a:gd name="connsiteY12696" fmla="*/ 5042216 h 6858000"/>
            <a:gd name="connsiteX12697" fmla="*/ 7831284 w 12192000"/>
            <a:gd name="connsiteY12697" fmla="*/ 5054138 h 6858000"/>
            <a:gd name="connsiteX12698" fmla="*/ 7816483 w 12192000"/>
            <a:gd name="connsiteY12698" fmla="*/ 5063792 h 6858000"/>
            <a:gd name="connsiteX12699" fmla="*/ 7801043 w 12192000"/>
            <a:gd name="connsiteY12699" fmla="*/ 5054196 h 6858000"/>
            <a:gd name="connsiteX12700" fmla="*/ 7799531 w 12192000"/>
            <a:gd name="connsiteY12700" fmla="*/ 5054225 h 6858000"/>
            <a:gd name="connsiteX12701" fmla="*/ 7783858 w 12192000"/>
            <a:gd name="connsiteY12701" fmla="*/ 5067688 h 6858000"/>
            <a:gd name="connsiteX12702" fmla="*/ 7816483 w 12192000"/>
            <a:gd name="connsiteY12702" fmla="*/ 5114212 h 6858000"/>
            <a:gd name="connsiteX12703" fmla="*/ 7849079 w 12192000"/>
            <a:gd name="connsiteY12703" fmla="*/ 5066932 h 6858000"/>
            <a:gd name="connsiteX12704" fmla="*/ 7833319 w 12192000"/>
            <a:gd name="connsiteY12704" fmla="*/ 5054225 h 6858000"/>
            <a:gd name="connsiteX12705" fmla="*/ 7831284 w 12192000"/>
            <a:gd name="connsiteY12705" fmla="*/ 5054138 h 6858000"/>
            <a:gd name="connsiteX12706" fmla="*/ 7677464 w 12192000"/>
            <a:gd name="connsiteY12706" fmla="*/ 5071293 h 6858000"/>
            <a:gd name="connsiteX12707" fmla="*/ 7662663 w 12192000"/>
            <a:gd name="connsiteY12707" fmla="*/ 5080947 h 6858000"/>
            <a:gd name="connsiteX12708" fmla="*/ 7647223 w 12192000"/>
            <a:gd name="connsiteY12708" fmla="*/ 5071351 h 6858000"/>
            <a:gd name="connsiteX12709" fmla="*/ 7645711 w 12192000"/>
            <a:gd name="connsiteY12709" fmla="*/ 5071380 h 6858000"/>
            <a:gd name="connsiteX12710" fmla="*/ 7630038 w 12192000"/>
            <a:gd name="connsiteY12710" fmla="*/ 5084843 h 6858000"/>
            <a:gd name="connsiteX12711" fmla="*/ 7637791 w 12192000"/>
            <a:gd name="connsiteY12711" fmla="*/ 5108149 h 6858000"/>
            <a:gd name="connsiteX12712" fmla="*/ 7661949 w 12192000"/>
            <a:gd name="connsiteY12712" fmla="*/ 5130700 h 6858000"/>
            <a:gd name="connsiteX12713" fmla="*/ 7648647 w 12192000"/>
            <a:gd name="connsiteY12713" fmla="*/ 5142126 h 6858000"/>
            <a:gd name="connsiteX12714" fmla="*/ 7681272 w 12192000"/>
            <a:gd name="connsiteY12714" fmla="*/ 5188650 h 6858000"/>
            <a:gd name="connsiteX12715" fmla="*/ 7713868 w 12192000"/>
            <a:gd name="connsiteY12715" fmla="*/ 5141370 h 6858000"/>
            <a:gd name="connsiteX12716" fmla="*/ 7698108 w 12192000"/>
            <a:gd name="connsiteY12716" fmla="*/ 5128663 h 6858000"/>
            <a:gd name="connsiteX12717" fmla="*/ 7696073 w 12192000"/>
            <a:gd name="connsiteY12717" fmla="*/ 5128576 h 6858000"/>
            <a:gd name="connsiteX12718" fmla="*/ 7681272 w 12192000"/>
            <a:gd name="connsiteY12718" fmla="*/ 5138230 h 6858000"/>
            <a:gd name="connsiteX12719" fmla="*/ 7665832 w 12192000"/>
            <a:gd name="connsiteY12719" fmla="*/ 5128634 h 6858000"/>
            <a:gd name="connsiteX12720" fmla="*/ 7665576 w 12192000"/>
            <a:gd name="connsiteY12720" fmla="*/ 5128639 h 6858000"/>
            <a:gd name="connsiteX12721" fmla="*/ 7688055 w 12192000"/>
            <a:gd name="connsiteY12721" fmla="*/ 5107585 h 6858000"/>
            <a:gd name="connsiteX12722" fmla="*/ 7695259 w 12192000"/>
            <a:gd name="connsiteY12722" fmla="*/ 5084087 h 6858000"/>
            <a:gd name="connsiteX12723" fmla="*/ 7679499 w 12192000"/>
            <a:gd name="connsiteY12723" fmla="*/ 5071380 h 6858000"/>
            <a:gd name="connsiteX12724" fmla="*/ 7677464 w 12192000"/>
            <a:gd name="connsiteY12724" fmla="*/ 5071293 h 6858000"/>
            <a:gd name="connsiteX12725" fmla="*/ 7764696 w 12192000"/>
            <a:gd name="connsiteY12725" fmla="*/ 5115782 h 6858000"/>
            <a:gd name="connsiteX12726" fmla="*/ 7749895 w 12192000"/>
            <a:gd name="connsiteY12726" fmla="*/ 5125436 h 6858000"/>
            <a:gd name="connsiteX12727" fmla="*/ 7734455 w 12192000"/>
            <a:gd name="connsiteY12727" fmla="*/ 5115840 h 6858000"/>
            <a:gd name="connsiteX12728" fmla="*/ 7732943 w 12192000"/>
            <a:gd name="connsiteY12728" fmla="*/ 5115869 h 6858000"/>
            <a:gd name="connsiteX12729" fmla="*/ 7717270 w 12192000"/>
            <a:gd name="connsiteY12729" fmla="*/ 5129332 h 6858000"/>
            <a:gd name="connsiteX12730" fmla="*/ 7749895 w 12192000"/>
            <a:gd name="connsiteY12730" fmla="*/ 5175856 h 6858000"/>
            <a:gd name="connsiteX12731" fmla="*/ 7782491 w 12192000"/>
            <a:gd name="connsiteY12731" fmla="*/ 5128576 h 6858000"/>
            <a:gd name="connsiteX12732" fmla="*/ 7766731 w 12192000"/>
            <a:gd name="connsiteY12732" fmla="*/ 5115869 h 6858000"/>
            <a:gd name="connsiteX12733" fmla="*/ 7764696 w 12192000"/>
            <a:gd name="connsiteY12733" fmla="*/ 5115782 h 6858000"/>
            <a:gd name="connsiteX12734" fmla="*/ 7899615 w 12192000"/>
            <a:gd name="connsiteY12734" fmla="*/ 5121306 h 6858000"/>
            <a:gd name="connsiteX12735" fmla="*/ 7884814 w 12192000"/>
            <a:gd name="connsiteY12735" fmla="*/ 5130960 h 6858000"/>
            <a:gd name="connsiteX12736" fmla="*/ 7869374 w 12192000"/>
            <a:gd name="connsiteY12736" fmla="*/ 5121364 h 6858000"/>
            <a:gd name="connsiteX12737" fmla="*/ 7867862 w 12192000"/>
            <a:gd name="connsiteY12737" fmla="*/ 5121393 h 6858000"/>
            <a:gd name="connsiteX12738" fmla="*/ 7852189 w 12192000"/>
            <a:gd name="connsiteY12738" fmla="*/ 5134856 h 6858000"/>
            <a:gd name="connsiteX12739" fmla="*/ 7884814 w 12192000"/>
            <a:gd name="connsiteY12739" fmla="*/ 5181380 h 6858000"/>
            <a:gd name="connsiteX12740" fmla="*/ 7917410 w 12192000"/>
            <a:gd name="connsiteY12740" fmla="*/ 5134100 h 6858000"/>
            <a:gd name="connsiteX12741" fmla="*/ 7901650 w 12192000"/>
            <a:gd name="connsiteY12741" fmla="*/ 5121393 h 6858000"/>
            <a:gd name="connsiteX12742" fmla="*/ 7899615 w 12192000"/>
            <a:gd name="connsiteY12742" fmla="*/ 5121306 h 6858000"/>
            <a:gd name="connsiteX12743" fmla="*/ 7972018 w 12192000"/>
            <a:gd name="connsiteY12743" fmla="*/ 5121306 h 6858000"/>
            <a:gd name="connsiteX12744" fmla="*/ 7957217 w 12192000"/>
            <a:gd name="connsiteY12744" fmla="*/ 5130960 h 6858000"/>
            <a:gd name="connsiteX12745" fmla="*/ 7941777 w 12192000"/>
            <a:gd name="connsiteY12745" fmla="*/ 5121364 h 6858000"/>
            <a:gd name="connsiteX12746" fmla="*/ 7940265 w 12192000"/>
            <a:gd name="connsiteY12746" fmla="*/ 5121393 h 6858000"/>
            <a:gd name="connsiteX12747" fmla="*/ 7924592 w 12192000"/>
            <a:gd name="connsiteY12747" fmla="*/ 5134856 h 6858000"/>
            <a:gd name="connsiteX12748" fmla="*/ 7957217 w 12192000"/>
            <a:gd name="connsiteY12748" fmla="*/ 5181380 h 6858000"/>
            <a:gd name="connsiteX12749" fmla="*/ 7989813 w 12192000"/>
            <a:gd name="connsiteY12749" fmla="*/ 5134100 h 6858000"/>
            <a:gd name="connsiteX12750" fmla="*/ 7974053 w 12192000"/>
            <a:gd name="connsiteY12750" fmla="*/ 5121393 h 6858000"/>
            <a:gd name="connsiteX12751" fmla="*/ 7972018 w 12192000"/>
            <a:gd name="connsiteY12751" fmla="*/ 5121306 h 6858000"/>
            <a:gd name="connsiteX12752" fmla="*/ 8047328 w 12192000"/>
            <a:gd name="connsiteY12752" fmla="*/ 5123051 h 6858000"/>
            <a:gd name="connsiteX12753" fmla="*/ 8032528 w 12192000"/>
            <a:gd name="connsiteY12753" fmla="*/ 5132705 h 6858000"/>
            <a:gd name="connsiteX12754" fmla="*/ 8017088 w 12192000"/>
            <a:gd name="connsiteY12754" fmla="*/ 5123109 h 6858000"/>
            <a:gd name="connsiteX12755" fmla="*/ 8015576 w 12192000"/>
            <a:gd name="connsiteY12755" fmla="*/ 5123138 h 6858000"/>
            <a:gd name="connsiteX12756" fmla="*/ 7999903 w 12192000"/>
            <a:gd name="connsiteY12756" fmla="*/ 5136601 h 6858000"/>
            <a:gd name="connsiteX12757" fmla="*/ 8032528 w 12192000"/>
            <a:gd name="connsiteY12757" fmla="*/ 5183125 h 6858000"/>
            <a:gd name="connsiteX12758" fmla="*/ 8065124 w 12192000"/>
            <a:gd name="connsiteY12758" fmla="*/ 5135845 h 6858000"/>
            <a:gd name="connsiteX12759" fmla="*/ 8049364 w 12192000"/>
            <a:gd name="connsiteY12759" fmla="*/ 5123138 h 6858000"/>
            <a:gd name="connsiteX12760" fmla="*/ 8047328 w 12192000"/>
            <a:gd name="connsiteY12760" fmla="*/ 5123051 h 6858000"/>
            <a:gd name="connsiteX12761" fmla="*/ 8203764 w 12192000"/>
            <a:gd name="connsiteY12761" fmla="*/ 5123051 h 6858000"/>
            <a:gd name="connsiteX12762" fmla="*/ 8188964 w 12192000"/>
            <a:gd name="connsiteY12762" fmla="*/ 5132705 h 6858000"/>
            <a:gd name="connsiteX12763" fmla="*/ 8173524 w 12192000"/>
            <a:gd name="connsiteY12763" fmla="*/ 5123109 h 6858000"/>
            <a:gd name="connsiteX12764" fmla="*/ 8172012 w 12192000"/>
            <a:gd name="connsiteY12764" fmla="*/ 5123138 h 6858000"/>
            <a:gd name="connsiteX12765" fmla="*/ 8156339 w 12192000"/>
            <a:gd name="connsiteY12765" fmla="*/ 5136601 h 6858000"/>
            <a:gd name="connsiteX12766" fmla="*/ 8188964 w 12192000"/>
            <a:gd name="connsiteY12766" fmla="*/ 5183125 h 6858000"/>
            <a:gd name="connsiteX12767" fmla="*/ 8221560 w 12192000"/>
            <a:gd name="connsiteY12767" fmla="*/ 5135845 h 6858000"/>
            <a:gd name="connsiteX12768" fmla="*/ 8205800 w 12192000"/>
            <a:gd name="connsiteY12768" fmla="*/ 5123138 h 6858000"/>
            <a:gd name="connsiteX12769" fmla="*/ 8203764 w 12192000"/>
            <a:gd name="connsiteY12769" fmla="*/ 5123051 h 6858000"/>
            <a:gd name="connsiteX12770" fmla="*/ 8284019 w 12192000"/>
            <a:gd name="connsiteY12770" fmla="*/ 5123342 h 6858000"/>
            <a:gd name="connsiteX12771" fmla="*/ 8269218 w 12192000"/>
            <a:gd name="connsiteY12771" fmla="*/ 5132996 h 6858000"/>
            <a:gd name="connsiteX12772" fmla="*/ 8253778 w 12192000"/>
            <a:gd name="connsiteY12772" fmla="*/ 5123400 h 6858000"/>
            <a:gd name="connsiteX12773" fmla="*/ 8252266 w 12192000"/>
            <a:gd name="connsiteY12773" fmla="*/ 5123429 h 6858000"/>
            <a:gd name="connsiteX12774" fmla="*/ 8236593 w 12192000"/>
            <a:gd name="connsiteY12774" fmla="*/ 5136892 h 6858000"/>
            <a:gd name="connsiteX12775" fmla="*/ 8269218 w 12192000"/>
            <a:gd name="connsiteY12775" fmla="*/ 5183416 h 6858000"/>
            <a:gd name="connsiteX12776" fmla="*/ 8301814 w 12192000"/>
            <a:gd name="connsiteY12776" fmla="*/ 5136136 h 6858000"/>
            <a:gd name="connsiteX12777" fmla="*/ 8286054 w 12192000"/>
            <a:gd name="connsiteY12777" fmla="*/ 5123429 h 6858000"/>
            <a:gd name="connsiteX12778" fmla="*/ 8284019 w 12192000"/>
            <a:gd name="connsiteY12778" fmla="*/ 5123342 h 6858000"/>
            <a:gd name="connsiteX12779" fmla="*/ 8124092 w 12192000"/>
            <a:gd name="connsiteY12779" fmla="*/ 5123342 h 6858000"/>
            <a:gd name="connsiteX12780" fmla="*/ 8109292 w 12192000"/>
            <a:gd name="connsiteY12780" fmla="*/ 5132996 h 6858000"/>
            <a:gd name="connsiteX12781" fmla="*/ 8093852 w 12192000"/>
            <a:gd name="connsiteY12781" fmla="*/ 5123400 h 6858000"/>
            <a:gd name="connsiteX12782" fmla="*/ 8092340 w 12192000"/>
            <a:gd name="connsiteY12782" fmla="*/ 5123429 h 6858000"/>
            <a:gd name="connsiteX12783" fmla="*/ 8076667 w 12192000"/>
            <a:gd name="connsiteY12783" fmla="*/ 5136892 h 6858000"/>
            <a:gd name="connsiteX12784" fmla="*/ 8109292 w 12192000"/>
            <a:gd name="connsiteY12784" fmla="*/ 5183416 h 6858000"/>
            <a:gd name="connsiteX12785" fmla="*/ 8141888 w 12192000"/>
            <a:gd name="connsiteY12785" fmla="*/ 5136136 h 6858000"/>
            <a:gd name="connsiteX12786" fmla="*/ 8126128 w 12192000"/>
            <a:gd name="connsiteY12786" fmla="*/ 5123429 h 6858000"/>
            <a:gd name="connsiteX12787" fmla="*/ 8124092 w 12192000"/>
            <a:gd name="connsiteY12787" fmla="*/ 5123342 h 6858000"/>
            <a:gd name="connsiteX12788" fmla="*/ 7831284 w 12192000"/>
            <a:gd name="connsiteY12788" fmla="*/ 5123924 h 6858000"/>
            <a:gd name="connsiteX12789" fmla="*/ 7816483 w 12192000"/>
            <a:gd name="connsiteY12789" fmla="*/ 5133578 h 6858000"/>
            <a:gd name="connsiteX12790" fmla="*/ 7801043 w 12192000"/>
            <a:gd name="connsiteY12790" fmla="*/ 5123982 h 6858000"/>
            <a:gd name="connsiteX12791" fmla="*/ 7799531 w 12192000"/>
            <a:gd name="connsiteY12791" fmla="*/ 5124011 h 6858000"/>
            <a:gd name="connsiteX12792" fmla="*/ 7783858 w 12192000"/>
            <a:gd name="connsiteY12792" fmla="*/ 5137474 h 6858000"/>
            <a:gd name="connsiteX12793" fmla="*/ 7816483 w 12192000"/>
            <a:gd name="connsiteY12793" fmla="*/ 5183998 h 6858000"/>
            <a:gd name="connsiteX12794" fmla="*/ 7849079 w 12192000"/>
            <a:gd name="connsiteY12794" fmla="*/ 5136718 h 6858000"/>
            <a:gd name="connsiteX12795" fmla="*/ 7833319 w 12192000"/>
            <a:gd name="connsiteY12795" fmla="*/ 5124011 h 6858000"/>
            <a:gd name="connsiteX12796" fmla="*/ 7831284 w 12192000"/>
            <a:gd name="connsiteY12796" fmla="*/ 5123924 h 6858000"/>
            <a:gd name="connsiteX12797" fmla="*/ 7501545 w 12192000"/>
            <a:gd name="connsiteY12797" fmla="*/ 4943643 h 6858000"/>
            <a:gd name="connsiteX12798" fmla="*/ 7486744 w 12192000"/>
            <a:gd name="connsiteY12798" fmla="*/ 4953297 h 6858000"/>
            <a:gd name="connsiteX12799" fmla="*/ 7471304 w 12192000"/>
            <a:gd name="connsiteY12799" fmla="*/ 4943701 h 6858000"/>
            <a:gd name="connsiteX12800" fmla="*/ 7469792 w 12192000"/>
            <a:gd name="connsiteY12800" fmla="*/ 4943730 h 6858000"/>
            <a:gd name="connsiteX12801" fmla="*/ 7454119 w 12192000"/>
            <a:gd name="connsiteY12801" fmla="*/ 4957193 h 6858000"/>
            <a:gd name="connsiteX12802" fmla="*/ 7486744 w 12192000"/>
            <a:gd name="connsiteY12802" fmla="*/ 5003717 h 6858000"/>
            <a:gd name="connsiteX12803" fmla="*/ 7519340 w 12192000"/>
            <a:gd name="connsiteY12803" fmla="*/ 4956437 h 6858000"/>
            <a:gd name="connsiteX12804" fmla="*/ 7503580 w 12192000"/>
            <a:gd name="connsiteY12804" fmla="*/ 4943730 h 6858000"/>
            <a:gd name="connsiteX12805" fmla="*/ 7501545 w 12192000"/>
            <a:gd name="connsiteY12805" fmla="*/ 4943643 h 6858000"/>
            <a:gd name="connsiteX12806" fmla="*/ 7233742 w 12192000"/>
            <a:gd name="connsiteY12806" fmla="*/ 4841000 h 6858000"/>
            <a:gd name="connsiteX12807" fmla="*/ 7218941 w 12192000"/>
            <a:gd name="connsiteY12807" fmla="*/ 4850654 h 6858000"/>
            <a:gd name="connsiteX12808" fmla="*/ 7203501 w 12192000"/>
            <a:gd name="connsiteY12808" fmla="*/ 4841058 h 6858000"/>
            <a:gd name="connsiteX12809" fmla="*/ 7201989 w 12192000"/>
            <a:gd name="connsiteY12809" fmla="*/ 4841087 h 6858000"/>
            <a:gd name="connsiteX12810" fmla="*/ 7186316 w 12192000"/>
            <a:gd name="connsiteY12810" fmla="*/ 4854550 h 6858000"/>
            <a:gd name="connsiteX12811" fmla="*/ 7218941 w 12192000"/>
            <a:gd name="connsiteY12811" fmla="*/ 4901074 h 6858000"/>
            <a:gd name="connsiteX12812" fmla="*/ 7251537 w 12192000"/>
            <a:gd name="connsiteY12812" fmla="*/ 4853794 h 6858000"/>
            <a:gd name="connsiteX12813" fmla="*/ 7235777 w 12192000"/>
            <a:gd name="connsiteY12813" fmla="*/ 4841087 h 6858000"/>
            <a:gd name="connsiteX12814" fmla="*/ 7233742 w 12192000"/>
            <a:gd name="connsiteY12814" fmla="*/ 4841000 h 6858000"/>
            <a:gd name="connsiteX12815" fmla="*/ 6948201 w 12192000"/>
            <a:gd name="connsiteY12815" fmla="*/ 4818320 h 6858000"/>
            <a:gd name="connsiteX12816" fmla="*/ 6933401 w 12192000"/>
            <a:gd name="connsiteY12816" fmla="*/ 4827974 h 6858000"/>
            <a:gd name="connsiteX12817" fmla="*/ 6917961 w 12192000"/>
            <a:gd name="connsiteY12817" fmla="*/ 4818378 h 6858000"/>
            <a:gd name="connsiteX12818" fmla="*/ 6916449 w 12192000"/>
            <a:gd name="connsiteY12818" fmla="*/ 4818407 h 6858000"/>
            <a:gd name="connsiteX12819" fmla="*/ 6900776 w 12192000"/>
            <a:gd name="connsiteY12819" fmla="*/ 4831870 h 6858000"/>
            <a:gd name="connsiteX12820" fmla="*/ 6933401 w 12192000"/>
            <a:gd name="connsiteY12820" fmla="*/ 4878394 h 6858000"/>
            <a:gd name="connsiteX12821" fmla="*/ 6965997 w 12192000"/>
            <a:gd name="connsiteY12821" fmla="*/ 4831114 h 6858000"/>
            <a:gd name="connsiteX12822" fmla="*/ 6950237 w 12192000"/>
            <a:gd name="connsiteY12822" fmla="*/ 4818407 h 6858000"/>
            <a:gd name="connsiteX12823" fmla="*/ 6948201 w 12192000"/>
            <a:gd name="connsiteY12823" fmla="*/ 4818320 h 6858000"/>
            <a:gd name="connsiteX12824" fmla="*/ 7057241 w 12192000"/>
            <a:gd name="connsiteY12824" fmla="*/ 4867170 h 6858000"/>
            <a:gd name="connsiteX12825" fmla="*/ 7042441 w 12192000"/>
            <a:gd name="connsiteY12825" fmla="*/ 4876824 h 6858000"/>
            <a:gd name="connsiteX12826" fmla="*/ 7027001 w 12192000"/>
            <a:gd name="connsiteY12826" fmla="*/ 4867228 h 6858000"/>
            <a:gd name="connsiteX12827" fmla="*/ 7025489 w 12192000"/>
            <a:gd name="connsiteY12827" fmla="*/ 4867257 h 6858000"/>
            <a:gd name="connsiteX12828" fmla="*/ 7009816 w 12192000"/>
            <a:gd name="connsiteY12828" fmla="*/ 4880720 h 6858000"/>
            <a:gd name="connsiteX12829" fmla="*/ 7042441 w 12192000"/>
            <a:gd name="connsiteY12829" fmla="*/ 4927244 h 6858000"/>
            <a:gd name="connsiteX12830" fmla="*/ 7075037 w 12192000"/>
            <a:gd name="connsiteY12830" fmla="*/ 4879964 h 6858000"/>
            <a:gd name="connsiteX12831" fmla="*/ 7059277 w 12192000"/>
            <a:gd name="connsiteY12831" fmla="*/ 4867257 h 6858000"/>
            <a:gd name="connsiteX12832" fmla="*/ 7057241 w 12192000"/>
            <a:gd name="connsiteY12832" fmla="*/ 4867170 h 6858000"/>
            <a:gd name="connsiteX12833" fmla="*/ 7121212 w 12192000"/>
            <a:gd name="connsiteY12833" fmla="*/ 4901481 h 6858000"/>
            <a:gd name="connsiteX12834" fmla="*/ 7106412 w 12192000"/>
            <a:gd name="connsiteY12834" fmla="*/ 4911135 h 6858000"/>
            <a:gd name="connsiteX12835" fmla="*/ 7090972 w 12192000"/>
            <a:gd name="connsiteY12835" fmla="*/ 4901539 h 6858000"/>
            <a:gd name="connsiteX12836" fmla="*/ 7089460 w 12192000"/>
            <a:gd name="connsiteY12836" fmla="*/ 4901568 h 6858000"/>
            <a:gd name="connsiteX12837" fmla="*/ 7073787 w 12192000"/>
            <a:gd name="connsiteY12837" fmla="*/ 4915031 h 6858000"/>
            <a:gd name="connsiteX12838" fmla="*/ 7106412 w 12192000"/>
            <a:gd name="connsiteY12838" fmla="*/ 4961555 h 6858000"/>
            <a:gd name="connsiteX12839" fmla="*/ 7139008 w 12192000"/>
            <a:gd name="connsiteY12839" fmla="*/ 4914275 h 6858000"/>
            <a:gd name="connsiteX12840" fmla="*/ 7123248 w 12192000"/>
            <a:gd name="connsiteY12840" fmla="*/ 4901568 h 6858000"/>
            <a:gd name="connsiteX12841" fmla="*/ 7121212 w 12192000"/>
            <a:gd name="connsiteY12841" fmla="*/ 4901481 h 6858000"/>
            <a:gd name="connsiteX12842" fmla="*/ 7188672 w 12192000"/>
            <a:gd name="connsiteY12842" fmla="*/ 4916020 h 6858000"/>
            <a:gd name="connsiteX12843" fmla="*/ 7173871 w 12192000"/>
            <a:gd name="connsiteY12843" fmla="*/ 4925674 h 6858000"/>
            <a:gd name="connsiteX12844" fmla="*/ 7158431 w 12192000"/>
            <a:gd name="connsiteY12844" fmla="*/ 4916078 h 6858000"/>
            <a:gd name="connsiteX12845" fmla="*/ 7156919 w 12192000"/>
            <a:gd name="connsiteY12845" fmla="*/ 4916107 h 6858000"/>
            <a:gd name="connsiteX12846" fmla="*/ 7141246 w 12192000"/>
            <a:gd name="connsiteY12846" fmla="*/ 4929570 h 6858000"/>
            <a:gd name="connsiteX12847" fmla="*/ 7173871 w 12192000"/>
            <a:gd name="connsiteY12847" fmla="*/ 4976094 h 6858000"/>
            <a:gd name="connsiteX12848" fmla="*/ 7206467 w 12192000"/>
            <a:gd name="connsiteY12848" fmla="*/ 4928814 h 6858000"/>
            <a:gd name="connsiteX12849" fmla="*/ 7190707 w 12192000"/>
            <a:gd name="connsiteY12849" fmla="*/ 4916107 h 6858000"/>
            <a:gd name="connsiteX12850" fmla="*/ 7188672 w 12192000"/>
            <a:gd name="connsiteY12850" fmla="*/ 4916020 h 6858000"/>
            <a:gd name="connsiteX12851" fmla="*/ 7262820 w 12192000"/>
            <a:gd name="connsiteY12851" fmla="*/ 4916020 h 6858000"/>
            <a:gd name="connsiteX12852" fmla="*/ 7248019 w 12192000"/>
            <a:gd name="connsiteY12852" fmla="*/ 4925674 h 6858000"/>
            <a:gd name="connsiteX12853" fmla="*/ 7232579 w 12192000"/>
            <a:gd name="connsiteY12853" fmla="*/ 4916078 h 6858000"/>
            <a:gd name="connsiteX12854" fmla="*/ 7231067 w 12192000"/>
            <a:gd name="connsiteY12854" fmla="*/ 4916107 h 6858000"/>
            <a:gd name="connsiteX12855" fmla="*/ 7215394 w 12192000"/>
            <a:gd name="connsiteY12855" fmla="*/ 4929570 h 6858000"/>
            <a:gd name="connsiteX12856" fmla="*/ 7248019 w 12192000"/>
            <a:gd name="connsiteY12856" fmla="*/ 4976094 h 6858000"/>
            <a:gd name="connsiteX12857" fmla="*/ 7280615 w 12192000"/>
            <a:gd name="connsiteY12857" fmla="*/ 4928814 h 6858000"/>
            <a:gd name="connsiteX12858" fmla="*/ 7264855 w 12192000"/>
            <a:gd name="connsiteY12858" fmla="*/ 4916107 h 6858000"/>
            <a:gd name="connsiteX12859" fmla="*/ 7262820 w 12192000"/>
            <a:gd name="connsiteY12859" fmla="*/ 4916020 h 6858000"/>
            <a:gd name="connsiteX12860" fmla="*/ 7393668 w 12192000"/>
            <a:gd name="connsiteY12860" fmla="*/ 4921545 h 6858000"/>
            <a:gd name="connsiteX12861" fmla="*/ 7378867 w 12192000"/>
            <a:gd name="connsiteY12861" fmla="*/ 4931199 h 6858000"/>
            <a:gd name="connsiteX12862" fmla="*/ 7363427 w 12192000"/>
            <a:gd name="connsiteY12862" fmla="*/ 4921603 h 6858000"/>
            <a:gd name="connsiteX12863" fmla="*/ 7361915 w 12192000"/>
            <a:gd name="connsiteY12863" fmla="*/ 4921632 h 6858000"/>
            <a:gd name="connsiteX12864" fmla="*/ 7346242 w 12192000"/>
            <a:gd name="connsiteY12864" fmla="*/ 4935095 h 6858000"/>
            <a:gd name="connsiteX12865" fmla="*/ 7378867 w 12192000"/>
            <a:gd name="connsiteY12865" fmla="*/ 4981619 h 6858000"/>
            <a:gd name="connsiteX12866" fmla="*/ 7411463 w 12192000"/>
            <a:gd name="connsiteY12866" fmla="*/ 4934339 h 6858000"/>
            <a:gd name="connsiteX12867" fmla="*/ 7395703 w 12192000"/>
            <a:gd name="connsiteY12867" fmla="*/ 4921632 h 6858000"/>
            <a:gd name="connsiteX12868" fmla="*/ 7393668 w 12192000"/>
            <a:gd name="connsiteY12868" fmla="*/ 4921545 h 6858000"/>
            <a:gd name="connsiteX12869" fmla="*/ 7438156 w 12192000"/>
            <a:gd name="connsiteY12869" fmla="*/ 4968941 h 6858000"/>
            <a:gd name="connsiteX12870" fmla="*/ 7423356 w 12192000"/>
            <a:gd name="connsiteY12870" fmla="*/ 4978595 h 6858000"/>
            <a:gd name="connsiteX12871" fmla="*/ 7407916 w 12192000"/>
            <a:gd name="connsiteY12871" fmla="*/ 4968999 h 6858000"/>
            <a:gd name="connsiteX12872" fmla="*/ 7406404 w 12192000"/>
            <a:gd name="connsiteY12872" fmla="*/ 4969028 h 6858000"/>
            <a:gd name="connsiteX12873" fmla="*/ 7390731 w 12192000"/>
            <a:gd name="connsiteY12873" fmla="*/ 4982491 h 6858000"/>
            <a:gd name="connsiteX12874" fmla="*/ 7423356 w 12192000"/>
            <a:gd name="connsiteY12874" fmla="*/ 5029015 h 6858000"/>
            <a:gd name="connsiteX12875" fmla="*/ 7455952 w 12192000"/>
            <a:gd name="connsiteY12875" fmla="*/ 4981735 h 6858000"/>
            <a:gd name="connsiteX12876" fmla="*/ 7440192 w 12192000"/>
            <a:gd name="connsiteY12876" fmla="*/ 4969028 h 6858000"/>
            <a:gd name="connsiteX12877" fmla="*/ 7438156 w 12192000"/>
            <a:gd name="connsiteY12877" fmla="*/ 4968941 h 6858000"/>
            <a:gd name="connsiteX12878" fmla="*/ 7539346 w 12192000"/>
            <a:gd name="connsiteY12878" fmla="*/ 5003834 h 6858000"/>
            <a:gd name="connsiteX12879" fmla="*/ 7524545 w 12192000"/>
            <a:gd name="connsiteY12879" fmla="*/ 5013488 h 6858000"/>
            <a:gd name="connsiteX12880" fmla="*/ 7509105 w 12192000"/>
            <a:gd name="connsiteY12880" fmla="*/ 5003892 h 6858000"/>
            <a:gd name="connsiteX12881" fmla="*/ 7507593 w 12192000"/>
            <a:gd name="connsiteY12881" fmla="*/ 5003921 h 6858000"/>
            <a:gd name="connsiteX12882" fmla="*/ 7491920 w 12192000"/>
            <a:gd name="connsiteY12882" fmla="*/ 5017384 h 6858000"/>
            <a:gd name="connsiteX12883" fmla="*/ 7524545 w 12192000"/>
            <a:gd name="connsiteY12883" fmla="*/ 5063908 h 6858000"/>
            <a:gd name="connsiteX12884" fmla="*/ 7557141 w 12192000"/>
            <a:gd name="connsiteY12884" fmla="*/ 5016628 h 6858000"/>
            <a:gd name="connsiteX12885" fmla="*/ 7541381 w 12192000"/>
            <a:gd name="connsiteY12885" fmla="*/ 5003921 h 6858000"/>
            <a:gd name="connsiteX12886" fmla="*/ 7539346 w 12192000"/>
            <a:gd name="connsiteY12886" fmla="*/ 5003834 h 6858000"/>
            <a:gd name="connsiteX12887" fmla="*/ 7601281 w 12192000"/>
            <a:gd name="connsiteY12887" fmla="*/ 5041925 h 6858000"/>
            <a:gd name="connsiteX12888" fmla="*/ 7586480 w 12192000"/>
            <a:gd name="connsiteY12888" fmla="*/ 5051579 h 6858000"/>
            <a:gd name="connsiteX12889" fmla="*/ 7571040 w 12192000"/>
            <a:gd name="connsiteY12889" fmla="*/ 5041983 h 6858000"/>
            <a:gd name="connsiteX12890" fmla="*/ 7569528 w 12192000"/>
            <a:gd name="connsiteY12890" fmla="*/ 5042012 h 6858000"/>
            <a:gd name="connsiteX12891" fmla="*/ 7553855 w 12192000"/>
            <a:gd name="connsiteY12891" fmla="*/ 5055475 h 6858000"/>
            <a:gd name="connsiteX12892" fmla="*/ 7586480 w 12192000"/>
            <a:gd name="connsiteY12892" fmla="*/ 5101999 h 6858000"/>
            <a:gd name="connsiteX12893" fmla="*/ 7619076 w 12192000"/>
            <a:gd name="connsiteY12893" fmla="*/ 5054719 h 6858000"/>
            <a:gd name="connsiteX12894" fmla="*/ 7603316 w 12192000"/>
            <a:gd name="connsiteY12894" fmla="*/ 5042012 h 6858000"/>
            <a:gd name="connsiteX12895" fmla="*/ 7601281 w 12192000"/>
            <a:gd name="connsiteY12895" fmla="*/ 5041925 h 6858000"/>
            <a:gd name="connsiteX12896" fmla="*/ 7329115 w 12192000"/>
            <a:gd name="connsiteY12896" fmla="*/ 4940736 h 6858000"/>
            <a:gd name="connsiteX12897" fmla="*/ 7314315 w 12192000"/>
            <a:gd name="connsiteY12897" fmla="*/ 4950390 h 6858000"/>
            <a:gd name="connsiteX12898" fmla="*/ 7298875 w 12192000"/>
            <a:gd name="connsiteY12898" fmla="*/ 4940794 h 6858000"/>
            <a:gd name="connsiteX12899" fmla="*/ 7297363 w 12192000"/>
            <a:gd name="connsiteY12899" fmla="*/ 4940823 h 6858000"/>
            <a:gd name="connsiteX12900" fmla="*/ 7281690 w 12192000"/>
            <a:gd name="connsiteY12900" fmla="*/ 4954286 h 6858000"/>
            <a:gd name="connsiteX12901" fmla="*/ 7314315 w 12192000"/>
            <a:gd name="connsiteY12901" fmla="*/ 5000810 h 6858000"/>
            <a:gd name="connsiteX12902" fmla="*/ 7346911 w 12192000"/>
            <a:gd name="connsiteY12902" fmla="*/ 4953530 h 6858000"/>
            <a:gd name="connsiteX12903" fmla="*/ 7331151 w 12192000"/>
            <a:gd name="connsiteY12903" fmla="*/ 4940823 h 6858000"/>
            <a:gd name="connsiteX12904" fmla="*/ 7329115 w 12192000"/>
            <a:gd name="connsiteY12904" fmla="*/ 4940736 h 6858000"/>
            <a:gd name="connsiteX12905" fmla="*/ 6991817 w 12192000"/>
            <a:gd name="connsiteY12905" fmla="*/ 4873858 h 6858000"/>
            <a:gd name="connsiteX12906" fmla="*/ 6977017 w 12192000"/>
            <a:gd name="connsiteY12906" fmla="*/ 4883512 h 6858000"/>
            <a:gd name="connsiteX12907" fmla="*/ 6961577 w 12192000"/>
            <a:gd name="connsiteY12907" fmla="*/ 4873916 h 6858000"/>
            <a:gd name="connsiteX12908" fmla="*/ 6960065 w 12192000"/>
            <a:gd name="connsiteY12908" fmla="*/ 4873945 h 6858000"/>
            <a:gd name="connsiteX12909" fmla="*/ 6944392 w 12192000"/>
            <a:gd name="connsiteY12909" fmla="*/ 4887408 h 6858000"/>
            <a:gd name="connsiteX12910" fmla="*/ 6977017 w 12192000"/>
            <a:gd name="connsiteY12910" fmla="*/ 4933932 h 6858000"/>
            <a:gd name="connsiteX12911" fmla="*/ 7009613 w 12192000"/>
            <a:gd name="connsiteY12911" fmla="*/ 4886652 h 6858000"/>
            <a:gd name="connsiteX12912" fmla="*/ 6993853 w 12192000"/>
            <a:gd name="connsiteY12912" fmla="*/ 4873945 h 6858000"/>
            <a:gd name="connsiteX12913" fmla="*/ 6991817 w 12192000"/>
            <a:gd name="connsiteY12913" fmla="*/ 4873858 h 6858000"/>
            <a:gd name="connsiteX12914" fmla="*/ 4512794 w 12192000"/>
            <a:gd name="connsiteY12914" fmla="*/ 4829951 h 6858000"/>
            <a:gd name="connsiteX12915" fmla="*/ 4497982 w 12192000"/>
            <a:gd name="connsiteY12915" fmla="*/ 4839605 h 6858000"/>
            <a:gd name="connsiteX12916" fmla="*/ 4482541 w 12192000"/>
            <a:gd name="connsiteY12916" fmla="*/ 4830009 h 6858000"/>
            <a:gd name="connsiteX12917" fmla="*/ 4481044 w 12192000"/>
            <a:gd name="connsiteY12917" fmla="*/ 4830038 h 6858000"/>
            <a:gd name="connsiteX12918" fmla="*/ 4465377 w 12192000"/>
            <a:gd name="connsiteY12918" fmla="*/ 4843501 h 6858000"/>
            <a:gd name="connsiteX12919" fmla="*/ 4497982 w 12192000"/>
            <a:gd name="connsiteY12919" fmla="*/ 4890025 h 6858000"/>
            <a:gd name="connsiteX12920" fmla="*/ 4530586 w 12192000"/>
            <a:gd name="connsiteY12920" fmla="*/ 4842745 h 6858000"/>
            <a:gd name="connsiteX12921" fmla="*/ 4514835 w 12192000"/>
            <a:gd name="connsiteY12921" fmla="*/ 4830038 h 6858000"/>
            <a:gd name="connsiteX12922" fmla="*/ 4512794 w 12192000"/>
            <a:gd name="connsiteY12922" fmla="*/ 4829951 h 6858000"/>
            <a:gd name="connsiteX12923" fmla="*/ 6861260 w 12192000"/>
            <a:gd name="connsiteY12923" fmla="*/ 4834603 h 6858000"/>
            <a:gd name="connsiteX12924" fmla="*/ 6846459 w 12192000"/>
            <a:gd name="connsiteY12924" fmla="*/ 4844257 h 6858000"/>
            <a:gd name="connsiteX12925" fmla="*/ 6831019 w 12192000"/>
            <a:gd name="connsiteY12925" fmla="*/ 4834661 h 6858000"/>
            <a:gd name="connsiteX12926" fmla="*/ 6829507 w 12192000"/>
            <a:gd name="connsiteY12926" fmla="*/ 4834690 h 6858000"/>
            <a:gd name="connsiteX12927" fmla="*/ 6813834 w 12192000"/>
            <a:gd name="connsiteY12927" fmla="*/ 4848153 h 6858000"/>
            <a:gd name="connsiteX12928" fmla="*/ 6846459 w 12192000"/>
            <a:gd name="connsiteY12928" fmla="*/ 4894677 h 6858000"/>
            <a:gd name="connsiteX12929" fmla="*/ 6879055 w 12192000"/>
            <a:gd name="connsiteY12929" fmla="*/ 4847397 h 6858000"/>
            <a:gd name="connsiteX12930" fmla="*/ 6863295 w 12192000"/>
            <a:gd name="connsiteY12930" fmla="*/ 4834690 h 6858000"/>
            <a:gd name="connsiteX12931" fmla="*/ 6861260 w 12192000"/>
            <a:gd name="connsiteY12931" fmla="*/ 4834603 h 6858000"/>
            <a:gd name="connsiteX12932" fmla="*/ 6913308 w 12192000"/>
            <a:gd name="connsiteY12932" fmla="*/ 4882581 h 6858000"/>
            <a:gd name="connsiteX12933" fmla="*/ 6898508 w 12192000"/>
            <a:gd name="connsiteY12933" fmla="*/ 4892235 h 6858000"/>
            <a:gd name="connsiteX12934" fmla="*/ 6883068 w 12192000"/>
            <a:gd name="connsiteY12934" fmla="*/ 4882639 h 6858000"/>
            <a:gd name="connsiteX12935" fmla="*/ 6881556 w 12192000"/>
            <a:gd name="connsiteY12935" fmla="*/ 4882668 h 6858000"/>
            <a:gd name="connsiteX12936" fmla="*/ 6865883 w 12192000"/>
            <a:gd name="connsiteY12936" fmla="*/ 4896131 h 6858000"/>
            <a:gd name="connsiteX12937" fmla="*/ 6898508 w 12192000"/>
            <a:gd name="connsiteY12937" fmla="*/ 4942655 h 6858000"/>
            <a:gd name="connsiteX12938" fmla="*/ 6931104 w 12192000"/>
            <a:gd name="connsiteY12938" fmla="*/ 4895375 h 6858000"/>
            <a:gd name="connsiteX12939" fmla="*/ 6915344 w 12192000"/>
            <a:gd name="connsiteY12939" fmla="*/ 4882668 h 6858000"/>
            <a:gd name="connsiteX12940" fmla="*/ 6913308 w 12192000"/>
            <a:gd name="connsiteY12940" fmla="*/ 4882581 h 6858000"/>
            <a:gd name="connsiteX12941" fmla="*/ 7052008 w 12192000"/>
            <a:gd name="connsiteY12941" fmla="*/ 4935211 h 6858000"/>
            <a:gd name="connsiteX12942" fmla="*/ 7037207 w 12192000"/>
            <a:gd name="connsiteY12942" fmla="*/ 4944865 h 6858000"/>
            <a:gd name="connsiteX12943" fmla="*/ 7021767 w 12192000"/>
            <a:gd name="connsiteY12943" fmla="*/ 4935269 h 6858000"/>
            <a:gd name="connsiteX12944" fmla="*/ 7020255 w 12192000"/>
            <a:gd name="connsiteY12944" fmla="*/ 4935298 h 6858000"/>
            <a:gd name="connsiteX12945" fmla="*/ 7004582 w 12192000"/>
            <a:gd name="connsiteY12945" fmla="*/ 4948761 h 6858000"/>
            <a:gd name="connsiteX12946" fmla="*/ 7037207 w 12192000"/>
            <a:gd name="connsiteY12946" fmla="*/ 4995285 h 6858000"/>
            <a:gd name="connsiteX12947" fmla="*/ 7069803 w 12192000"/>
            <a:gd name="connsiteY12947" fmla="*/ 4948005 h 6858000"/>
            <a:gd name="connsiteX12948" fmla="*/ 7054043 w 12192000"/>
            <a:gd name="connsiteY12948" fmla="*/ 4935298 h 6858000"/>
            <a:gd name="connsiteX12949" fmla="*/ 7052008 w 12192000"/>
            <a:gd name="connsiteY12949" fmla="*/ 4935211 h 6858000"/>
            <a:gd name="connsiteX12950" fmla="*/ 7120049 w 12192000"/>
            <a:gd name="connsiteY12950" fmla="*/ 4979699 h 6858000"/>
            <a:gd name="connsiteX12951" fmla="*/ 7105248 w 12192000"/>
            <a:gd name="connsiteY12951" fmla="*/ 4989353 h 6858000"/>
            <a:gd name="connsiteX12952" fmla="*/ 7089808 w 12192000"/>
            <a:gd name="connsiteY12952" fmla="*/ 4979757 h 6858000"/>
            <a:gd name="connsiteX12953" fmla="*/ 7088296 w 12192000"/>
            <a:gd name="connsiteY12953" fmla="*/ 4979786 h 6858000"/>
            <a:gd name="connsiteX12954" fmla="*/ 7072623 w 12192000"/>
            <a:gd name="connsiteY12954" fmla="*/ 4993249 h 6858000"/>
            <a:gd name="connsiteX12955" fmla="*/ 7105248 w 12192000"/>
            <a:gd name="connsiteY12955" fmla="*/ 5039773 h 6858000"/>
            <a:gd name="connsiteX12956" fmla="*/ 7137844 w 12192000"/>
            <a:gd name="connsiteY12956" fmla="*/ 4992493 h 6858000"/>
            <a:gd name="connsiteX12957" fmla="*/ 7122084 w 12192000"/>
            <a:gd name="connsiteY12957" fmla="*/ 4979786 h 6858000"/>
            <a:gd name="connsiteX12958" fmla="*/ 7120049 w 12192000"/>
            <a:gd name="connsiteY12958" fmla="*/ 4979699 h 6858000"/>
            <a:gd name="connsiteX12959" fmla="*/ 7204374 w 12192000"/>
            <a:gd name="connsiteY12959" fmla="*/ 4986969 h 6858000"/>
            <a:gd name="connsiteX12960" fmla="*/ 7189573 w 12192000"/>
            <a:gd name="connsiteY12960" fmla="*/ 4996623 h 6858000"/>
            <a:gd name="connsiteX12961" fmla="*/ 7174133 w 12192000"/>
            <a:gd name="connsiteY12961" fmla="*/ 4987027 h 6858000"/>
            <a:gd name="connsiteX12962" fmla="*/ 7172621 w 12192000"/>
            <a:gd name="connsiteY12962" fmla="*/ 4987056 h 6858000"/>
            <a:gd name="connsiteX12963" fmla="*/ 7156948 w 12192000"/>
            <a:gd name="connsiteY12963" fmla="*/ 5000519 h 6858000"/>
            <a:gd name="connsiteX12964" fmla="*/ 7189573 w 12192000"/>
            <a:gd name="connsiteY12964" fmla="*/ 5047043 h 6858000"/>
            <a:gd name="connsiteX12965" fmla="*/ 7222169 w 12192000"/>
            <a:gd name="connsiteY12965" fmla="*/ 4999763 h 6858000"/>
            <a:gd name="connsiteX12966" fmla="*/ 7206409 w 12192000"/>
            <a:gd name="connsiteY12966" fmla="*/ 4987056 h 6858000"/>
            <a:gd name="connsiteX12967" fmla="*/ 7204374 w 12192000"/>
            <a:gd name="connsiteY12967" fmla="*/ 4986969 h 6858000"/>
            <a:gd name="connsiteX12968" fmla="*/ 7282301 w 12192000"/>
            <a:gd name="connsiteY12968" fmla="*/ 4996564 h 6858000"/>
            <a:gd name="connsiteX12969" fmla="*/ 7267501 w 12192000"/>
            <a:gd name="connsiteY12969" fmla="*/ 5006218 h 6858000"/>
            <a:gd name="connsiteX12970" fmla="*/ 7252061 w 12192000"/>
            <a:gd name="connsiteY12970" fmla="*/ 4996622 h 6858000"/>
            <a:gd name="connsiteX12971" fmla="*/ 7250549 w 12192000"/>
            <a:gd name="connsiteY12971" fmla="*/ 4996651 h 6858000"/>
            <a:gd name="connsiteX12972" fmla="*/ 7234876 w 12192000"/>
            <a:gd name="connsiteY12972" fmla="*/ 5010114 h 6858000"/>
            <a:gd name="connsiteX12973" fmla="*/ 7267501 w 12192000"/>
            <a:gd name="connsiteY12973" fmla="*/ 5056638 h 6858000"/>
            <a:gd name="connsiteX12974" fmla="*/ 7300097 w 12192000"/>
            <a:gd name="connsiteY12974" fmla="*/ 5009358 h 6858000"/>
            <a:gd name="connsiteX12975" fmla="*/ 7284337 w 12192000"/>
            <a:gd name="connsiteY12975" fmla="*/ 4996651 h 6858000"/>
            <a:gd name="connsiteX12976" fmla="*/ 7282301 w 12192000"/>
            <a:gd name="connsiteY12976" fmla="*/ 4996564 h 6858000"/>
            <a:gd name="connsiteX12977" fmla="*/ 7370406 w 12192000"/>
            <a:gd name="connsiteY12977" fmla="*/ 5004124 h 6858000"/>
            <a:gd name="connsiteX12978" fmla="*/ 7355605 w 12192000"/>
            <a:gd name="connsiteY12978" fmla="*/ 5013778 h 6858000"/>
            <a:gd name="connsiteX12979" fmla="*/ 7340165 w 12192000"/>
            <a:gd name="connsiteY12979" fmla="*/ 5004182 h 6858000"/>
            <a:gd name="connsiteX12980" fmla="*/ 7338653 w 12192000"/>
            <a:gd name="connsiteY12980" fmla="*/ 5004211 h 6858000"/>
            <a:gd name="connsiteX12981" fmla="*/ 7322980 w 12192000"/>
            <a:gd name="connsiteY12981" fmla="*/ 5017674 h 6858000"/>
            <a:gd name="connsiteX12982" fmla="*/ 7355605 w 12192000"/>
            <a:gd name="connsiteY12982" fmla="*/ 5064198 h 6858000"/>
            <a:gd name="connsiteX12983" fmla="*/ 7388201 w 12192000"/>
            <a:gd name="connsiteY12983" fmla="*/ 5016918 h 6858000"/>
            <a:gd name="connsiteX12984" fmla="*/ 7372441 w 12192000"/>
            <a:gd name="connsiteY12984" fmla="*/ 5004211 h 6858000"/>
            <a:gd name="connsiteX12985" fmla="*/ 7370406 w 12192000"/>
            <a:gd name="connsiteY12985" fmla="*/ 5004124 h 6858000"/>
            <a:gd name="connsiteX12986" fmla="*/ 7462000 w 12192000"/>
            <a:gd name="connsiteY12986" fmla="*/ 5030876 h 6858000"/>
            <a:gd name="connsiteX12987" fmla="*/ 7447199 w 12192000"/>
            <a:gd name="connsiteY12987" fmla="*/ 5040530 h 6858000"/>
            <a:gd name="connsiteX12988" fmla="*/ 7431759 w 12192000"/>
            <a:gd name="connsiteY12988" fmla="*/ 5030934 h 6858000"/>
            <a:gd name="connsiteX12989" fmla="*/ 7430247 w 12192000"/>
            <a:gd name="connsiteY12989" fmla="*/ 5030963 h 6858000"/>
            <a:gd name="connsiteX12990" fmla="*/ 7414574 w 12192000"/>
            <a:gd name="connsiteY12990" fmla="*/ 5044426 h 6858000"/>
            <a:gd name="connsiteX12991" fmla="*/ 7447199 w 12192000"/>
            <a:gd name="connsiteY12991" fmla="*/ 5090950 h 6858000"/>
            <a:gd name="connsiteX12992" fmla="*/ 7479795 w 12192000"/>
            <a:gd name="connsiteY12992" fmla="*/ 5043670 h 6858000"/>
            <a:gd name="connsiteX12993" fmla="*/ 7464035 w 12192000"/>
            <a:gd name="connsiteY12993" fmla="*/ 5030963 h 6858000"/>
            <a:gd name="connsiteX12994" fmla="*/ 7462000 w 12192000"/>
            <a:gd name="connsiteY12994" fmla="*/ 5030876 h 6858000"/>
            <a:gd name="connsiteX12995" fmla="*/ 7519864 w 12192000"/>
            <a:gd name="connsiteY12995" fmla="*/ 5069258 h 6858000"/>
            <a:gd name="connsiteX12996" fmla="*/ 7505063 w 12192000"/>
            <a:gd name="connsiteY12996" fmla="*/ 5078912 h 6858000"/>
            <a:gd name="connsiteX12997" fmla="*/ 7489623 w 12192000"/>
            <a:gd name="connsiteY12997" fmla="*/ 5069316 h 6858000"/>
            <a:gd name="connsiteX12998" fmla="*/ 7488111 w 12192000"/>
            <a:gd name="connsiteY12998" fmla="*/ 5069345 h 6858000"/>
            <a:gd name="connsiteX12999" fmla="*/ 7472438 w 12192000"/>
            <a:gd name="connsiteY12999" fmla="*/ 5082808 h 6858000"/>
            <a:gd name="connsiteX13000" fmla="*/ 7505063 w 12192000"/>
            <a:gd name="connsiteY13000" fmla="*/ 5129332 h 6858000"/>
            <a:gd name="connsiteX13001" fmla="*/ 7537659 w 12192000"/>
            <a:gd name="connsiteY13001" fmla="*/ 5082052 h 6858000"/>
            <a:gd name="connsiteX13002" fmla="*/ 7521899 w 12192000"/>
            <a:gd name="connsiteY13002" fmla="*/ 5069345 h 6858000"/>
            <a:gd name="connsiteX13003" fmla="*/ 7519864 w 12192000"/>
            <a:gd name="connsiteY13003" fmla="*/ 5069258 h 6858000"/>
            <a:gd name="connsiteX13004" fmla="*/ 7618727 w 12192000"/>
            <a:gd name="connsiteY13004" fmla="*/ 5119271 h 6858000"/>
            <a:gd name="connsiteX13005" fmla="*/ 7603926 w 12192000"/>
            <a:gd name="connsiteY13005" fmla="*/ 5128925 h 6858000"/>
            <a:gd name="connsiteX13006" fmla="*/ 7588486 w 12192000"/>
            <a:gd name="connsiteY13006" fmla="*/ 5119329 h 6858000"/>
            <a:gd name="connsiteX13007" fmla="*/ 7586974 w 12192000"/>
            <a:gd name="connsiteY13007" fmla="*/ 5119358 h 6858000"/>
            <a:gd name="connsiteX13008" fmla="*/ 7571301 w 12192000"/>
            <a:gd name="connsiteY13008" fmla="*/ 5132821 h 6858000"/>
            <a:gd name="connsiteX13009" fmla="*/ 7603926 w 12192000"/>
            <a:gd name="connsiteY13009" fmla="*/ 5179345 h 6858000"/>
            <a:gd name="connsiteX13010" fmla="*/ 7636522 w 12192000"/>
            <a:gd name="connsiteY13010" fmla="*/ 5132065 h 6858000"/>
            <a:gd name="connsiteX13011" fmla="*/ 7620762 w 12192000"/>
            <a:gd name="connsiteY13011" fmla="*/ 5119358 h 6858000"/>
            <a:gd name="connsiteX13012" fmla="*/ 7618727 w 12192000"/>
            <a:gd name="connsiteY13012" fmla="*/ 5119271 h 6858000"/>
            <a:gd name="connsiteX13013" fmla="*/ 7546905 w 12192000"/>
            <a:gd name="connsiteY13013" fmla="*/ 5124796 h 6858000"/>
            <a:gd name="connsiteX13014" fmla="*/ 7532105 w 12192000"/>
            <a:gd name="connsiteY13014" fmla="*/ 5134450 h 6858000"/>
            <a:gd name="connsiteX13015" fmla="*/ 7516665 w 12192000"/>
            <a:gd name="connsiteY13015" fmla="*/ 5124854 h 6858000"/>
            <a:gd name="connsiteX13016" fmla="*/ 7515153 w 12192000"/>
            <a:gd name="connsiteY13016" fmla="*/ 5124883 h 6858000"/>
            <a:gd name="connsiteX13017" fmla="*/ 7499480 w 12192000"/>
            <a:gd name="connsiteY13017" fmla="*/ 5138346 h 6858000"/>
            <a:gd name="connsiteX13018" fmla="*/ 7532105 w 12192000"/>
            <a:gd name="connsiteY13018" fmla="*/ 5184870 h 6858000"/>
            <a:gd name="connsiteX13019" fmla="*/ 7564701 w 12192000"/>
            <a:gd name="connsiteY13019" fmla="*/ 5137590 h 6858000"/>
            <a:gd name="connsiteX13020" fmla="*/ 7548941 w 12192000"/>
            <a:gd name="connsiteY13020" fmla="*/ 5124883 h 6858000"/>
            <a:gd name="connsiteX13021" fmla="*/ 7546905 w 12192000"/>
            <a:gd name="connsiteY13021" fmla="*/ 5124796 h 6858000"/>
            <a:gd name="connsiteX13022" fmla="*/ 6968555 w 12192000"/>
            <a:gd name="connsiteY13022" fmla="*/ 4937246 h 6858000"/>
            <a:gd name="connsiteX13023" fmla="*/ 6953755 w 12192000"/>
            <a:gd name="connsiteY13023" fmla="*/ 4946900 h 6858000"/>
            <a:gd name="connsiteX13024" fmla="*/ 6938315 w 12192000"/>
            <a:gd name="connsiteY13024" fmla="*/ 4937304 h 6858000"/>
            <a:gd name="connsiteX13025" fmla="*/ 6936803 w 12192000"/>
            <a:gd name="connsiteY13025" fmla="*/ 4937333 h 6858000"/>
            <a:gd name="connsiteX13026" fmla="*/ 6921130 w 12192000"/>
            <a:gd name="connsiteY13026" fmla="*/ 4950796 h 6858000"/>
            <a:gd name="connsiteX13027" fmla="*/ 6953755 w 12192000"/>
            <a:gd name="connsiteY13027" fmla="*/ 4997320 h 6858000"/>
            <a:gd name="connsiteX13028" fmla="*/ 6986351 w 12192000"/>
            <a:gd name="connsiteY13028" fmla="*/ 4950040 h 6858000"/>
            <a:gd name="connsiteX13029" fmla="*/ 6970591 w 12192000"/>
            <a:gd name="connsiteY13029" fmla="*/ 4937333 h 6858000"/>
            <a:gd name="connsiteX13030" fmla="*/ 6968555 w 12192000"/>
            <a:gd name="connsiteY13030" fmla="*/ 4937246 h 6858000"/>
            <a:gd name="connsiteX13031" fmla="*/ 7025838 w 12192000"/>
            <a:gd name="connsiteY13031" fmla="*/ 4993947 h 6858000"/>
            <a:gd name="connsiteX13032" fmla="*/ 7011037 w 12192000"/>
            <a:gd name="connsiteY13032" fmla="*/ 5003601 h 6858000"/>
            <a:gd name="connsiteX13033" fmla="*/ 6995597 w 12192000"/>
            <a:gd name="connsiteY13033" fmla="*/ 4994005 h 6858000"/>
            <a:gd name="connsiteX13034" fmla="*/ 6994085 w 12192000"/>
            <a:gd name="connsiteY13034" fmla="*/ 4994034 h 6858000"/>
            <a:gd name="connsiteX13035" fmla="*/ 6978412 w 12192000"/>
            <a:gd name="connsiteY13035" fmla="*/ 5007497 h 6858000"/>
            <a:gd name="connsiteX13036" fmla="*/ 7011037 w 12192000"/>
            <a:gd name="connsiteY13036" fmla="*/ 5054021 h 6858000"/>
            <a:gd name="connsiteX13037" fmla="*/ 7043633 w 12192000"/>
            <a:gd name="connsiteY13037" fmla="*/ 5006741 h 6858000"/>
            <a:gd name="connsiteX13038" fmla="*/ 7027873 w 12192000"/>
            <a:gd name="connsiteY13038" fmla="*/ 4994034 h 6858000"/>
            <a:gd name="connsiteX13039" fmla="*/ 7025838 w 12192000"/>
            <a:gd name="connsiteY13039" fmla="*/ 4993947 h 6858000"/>
            <a:gd name="connsiteX13040" fmla="*/ 7076142 w 12192000"/>
            <a:gd name="connsiteY13040" fmla="*/ 5048322 h 6858000"/>
            <a:gd name="connsiteX13041" fmla="*/ 7061342 w 12192000"/>
            <a:gd name="connsiteY13041" fmla="*/ 5057976 h 6858000"/>
            <a:gd name="connsiteX13042" fmla="*/ 7045902 w 12192000"/>
            <a:gd name="connsiteY13042" fmla="*/ 5048380 h 6858000"/>
            <a:gd name="connsiteX13043" fmla="*/ 7044390 w 12192000"/>
            <a:gd name="connsiteY13043" fmla="*/ 5048409 h 6858000"/>
            <a:gd name="connsiteX13044" fmla="*/ 7028717 w 12192000"/>
            <a:gd name="connsiteY13044" fmla="*/ 5061872 h 6858000"/>
            <a:gd name="connsiteX13045" fmla="*/ 7061342 w 12192000"/>
            <a:gd name="connsiteY13045" fmla="*/ 5108396 h 6858000"/>
            <a:gd name="connsiteX13046" fmla="*/ 7093938 w 12192000"/>
            <a:gd name="connsiteY13046" fmla="*/ 5061116 h 6858000"/>
            <a:gd name="connsiteX13047" fmla="*/ 7078178 w 12192000"/>
            <a:gd name="connsiteY13047" fmla="*/ 5048409 h 6858000"/>
            <a:gd name="connsiteX13048" fmla="*/ 7076142 w 12192000"/>
            <a:gd name="connsiteY13048" fmla="*/ 5048322 h 6858000"/>
            <a:gd name="connsiteX13049" fmla="*/ 7155233 w 12192000"/>
            <a:gd name="connsiteY13049" fmla="*/ 5051230 h 6858000"/>
            <a:gd name="connsiteX13050" fmla="*/ 7140432 w 12192000"/>
            <a:gd name="connsiteY13050" fmla="*/ 5060884 h 6858000"/>
            <a:gd name="connsiteX13051" fmla="*/ 7124992 w 12192000"/>
            <a:gd name="connsiteY13051" fmla="*/ 5051288 h 6858000"/>
            <a:gd name="connsiteX13052" fmla="*/ 7123480 w 12192000"/>
            <a:gd name="connsiteY13052" fmla="*/ 5051317 h 6858000"/>
            <a:gd name="connsiteX13053" fmla="*/ 7107807 w 12192000"/>
            <a:gd name="connsiteY13053" fmla="*/ 5064780 h 6858000"/>
            <a:gd name="connsiteX13054" fmla="*/ 7140432 w 12192000"/>
            <a:gd name="connsiteY13054" fmla="*/ 5111304 h 6858000"/>
            <a:gd name="connsiteX13055" fmla="*/ 7173028 w 12192000"/>
            <a:gd name="connsiteY13055" fmla="*/ 5064024 h 6858000"/>
            <a:gd name="connsiteX13056" fmla="*/ 7157268 w 12192000"/>
            <a:gd name="connsiteY13056" fmla="*/ 5051317 h 6858000"/>
            <a:gd name="connsiteX13057" fmla="*/ 7155233 w 12192000"/>
            <a:gd name="connsiteY13057" fmla="*/ 5051230 h 6858000"/>
            <a:gd name="connsiteX13058" fmla="*/ 7236067 w 12192000"/>
            <a:gd name="connsiteY13058" fmla="*/ 5059371 h 6858000"/>
            <a:gd name="connsiteX13059" fmla="*/ 7221267 w 12192000"/>
            <a:gd name="connsiteY13059" fmla="*/ 5069025 h 6858000"/>
            <a:gd name="connsiteX13060" fmla="*/ 7205827 w 12192000"/>
            <a:gd name="connsiteY13060" fmla="*/ 5059429 h 6858000"/>
            <a:gd name="connsiteX13061" fmla="*/ 7204315 w 12192000"/>
            <a:gd name="connsiteY13061" fmla="*/ 5059458 h 6858000"/>
            <a:gd name="connsiteX13062" fmla="*/ 7188642 w 12192000"/>
            <a:gd name="connsiteY13062" fmla="*/ 5072921 h 6858000"/>
            <a:gd name="connsiteX13063" fmla="*/ 7221267 w 12192000"/>
            <a:gd name="connsiteY13063" fmla="*/ 5119445 h 6858000"/>
            <a:gd name="connsiteX13064" fmla="*/ 7253863 w 12192000"/>
            <a:gd name="connsiteY13064" fmla="*/ 5072165 h 6858000"/>
            <a:gd name="connsiteX13065" fmla="*/ 7238103 w 12192000"/>
            <a:gd name="connsiteY13065" fmla="*/ 5059458 h 6858000"/>
            <a:gd name="connsiteX13066" fmla="*/ 7236067 w 12192000"/>
            <a:gd name="connsiteY13066" fmla="*/ 5059371 h 6858000"/>
            <a:gd name="connsiteX13067" fmla="*/ 7319230 w 12192000"/>
            <a:gd name="connsiteY13067" fmla="*/ 5064024 h 6858000"/>
            <a:gd name="connsiteX13068" fmla="*/ 7304429 w 12192000"/>
            <a:gd name="connsiteY13068" fmla="*/ 5073678 h 6858000"/>
            <a:gd name="connsiteX13069" fmla="*/ 7288989 w 12192000"/>
            <a:gd name="connsiteY13069" fmla="*/ 5064082 h 6858000"/>
            <a:gd name="connsiteX13070" fmla="*/ 7287477 w 12192000"/>
            <a:gd name="connsiteY13070" fmla="*/ 5064111 h 6858000"/>
            <a:gd name="connsiteX13071" fmla="*/ 7271804 w 12192000"/>
            <a:gd name="connsiteY13071" fmla="*/ 5077574 h 6858000"/>
            <a:gd name="connsiteX13072" fmla="*/ 7304429 w 12192000"/>
            <a:gd name="connsiteY13072" fmla="*/ 5124098 h 6858000"/>
            <a:gd name="connsiteX13073" fmla="*/ 7337025 w 12192000"/>
            <a:gd name="connsiteY13073" fmla="*/ 5076818 h 6858000"/>
            <a:gd name="connsiteX13074" fmla="*/ 7321265 w 12192000"/>
            <a:gd name="connsiteY13074" fmla="*/ 5064111 h 6858000"/>
            <a:gd name="connsiteX13075" fmla="*/ 7319230 w 12192000"/>
            <a:gd name="connsiteY13075" fmla="*/ 5064024 h 6858000"/>
            <a:gd name="connsiteX13076" fmla="*/ 7402101 w 12192000"/>
            <a:gd name="connsiteY13076" fmla="*/ 5071002 h 6858000"/>
            <a:gd name="connsiteX13077" fmla="*/ 7387300 w 12192000"/>
            <a:gd name="connsiteY13077" fmla="*/ 5080656 h 6858000"/>
            <a:gd name="connsiteX13078" fmla="*/ 7371860 w 12192000"/>
            <a:gd name="connsiteY13078" fmla="*/ 5071060 h 6858000"/>
            <a:gd name="connsiteX13079" fmla="*/ 7370348 w 12192000"/>
            <a:gd name="connsiteY13079" fmla="*/ 5071089 h 6858000"/>
            <a:gd name="connsiteX13080" fmla="*/ 7354675 w 12192000"/>
            <a:gd name="connsiteY13080" fmla="*/ 5084552 h 6858000"/>
            <a:gd name="connsiteX13081" fmla="*/ 7387300 w 12192000"/>
            <a:gd name="connsiteY13081" fmla="*/ 5131076 h 6858000"/>
            <a:gd name="connsiteX13082" fmla="*/ 7419896 w 12192000"/>
            <a:gd name="connsiteY13082" fmla="*/ 5083796 h 6858000"/>
            <a:gd name="connsiteX13083" fmla="*/ 7404136 w 12192000"/>
            <a:gd name="connsiteY13083" fmla="*/ 5071089 h 6858000"/>
            <a:gd name="connsiteX13084" fmla="*/ 7402101 w 12192000"/>
            <a:gd name="connsiteY13084" fmla="*/ 5071002 h 6858000"/>
            <a:gd name="connsiteX13085" fmla="*/ 7459383 w 12192000"/>
            <a:gd name="connsiteY13085" fmla="*/ 5122470 h 6858000"/>
            <a:gd name="connsiteX13086" fmla="*/ 7444582 w 12192000"/>
            <a:gd name="connsiteY13086" fmla="*/ 5132124 h 6858000"/>
            <a:gd name="connsiteX13087" fmla="*/ 7429142 w 12192000"/>
            <a:gd name="connsiteY13087" fmla="*/ 5122528 h 6858000"/>
            <a:gd name="connsiteX13088" fmla="*/ 7427630 w 12192000"/>
            <a:gd name="connsiteY13088" fmla="*/ 5122557 h 6858000"/>
            <a:gd name="connsiteX13089" fmla="*/ 7411957 w 12192000"/>
            <a:gd name="connsiteY13089" fmla="*/ 5136020 h 6858000"/>
            <a:gd name="connsiteX13090" fmla="*/ 7444582 w 12192000"/>
            <a:gd name="connsiteY13090" fmla="*/ 5182544 h 6858000"/>
            <a:gd name="connsiteX13091" fmla="*/ 7477178 w 12192000"/>
            <a:gd name="connsiteY13091" fmla="*/ 5135264 h 6858000"/>
            <a:gd name="connsiteX13092" fmla="*/ 7461418 w 12192000"/>
            <a:gd name="connsiteY13092" fmla="*/ 5122557 h 6858000"/>
            <a:gd name="connsiteX13093" fmla="*/ 7459383 w 12192000"/>
            <a:gd name="connsiteY13093" fmla="*/ 5122470 h 6858000"/>
            <a:gd name="connsiteX13094" fmla="*/ 6780134 w 12192000"/>
            <a:gd name="connsiteY13094" fmla="*/ 4850014 h 6858000"/>
            <a:gd name="connsiteX13095" fmla="*/ 6765333 w 12192000"/>
            <a:gd name="connsiteY13095" fmla="*/ 4859668 h 6858000"/>
            <a:gd name="connsiteX13096" fmla="*/ 6749893 w 12192000"/>
            <a:gd name="connsiteY13096" fmla="*/ 4850072 h 6858000"/>
            <a:gd name="connsiteX13097" fmla="*/ 6748381 w 12192000"/>
            <a:gd name="connsiteY13097" fmla="*/ 4850101 h 6858000"/>
            <a:gd name="connsiteX13098" fmla="*/ 6732708 w 12192000"/>
            <a:gd name="connsiteY13098" fmla="*/ 4863564 h 6858000"/>
            <a:gd name="connsiteX13099" fmla="*/ 6765333 w 12192000"/>
            <a:gd name="connsiteY13099" fmla="*/ 4910088 h 6858000"/>
            <a:gd name="connsiteX13100" fmla="*/ 6797929 w 12192000"/>
            <a:gd name="connsiteY13100" fmla="*/ 4862808 h 6858000"/>
            <a:gd name="connsiteX13101" fmla="*/ 6782169 w 12192000"/>
            <a:gd name="connsiteY13101" fmla="*/ 4850101 h 6858000"/>
            <a:gd name="connsiteX13102" fmla="*/ 6780134 w 12192000"/>
            <a:gd name="connsiteY13102" fmla="*/ 4850014 h 6858000"/>
            <a:gd name="connsiteX13103" fmla="*/ 6830729 w 12192000"/>
            <a:gd name="connsiteY13103" fmla="*/ 4904680 h 6858000"/>
            <a:gd name="connsiteX13104" fmla="*/ 6815928 w 12192000"/>
            <a:gd name="connsiteY13104" fmla="*/ 4914334 h 6858000"/>
            <a:gd name="connsiteX13105" fmla="*/ 6800488 w 12192000"/>
            <a:gd name="connsiteY13105" fmla="*/ 4904738 h 6858000"/>
            <a:gd name="connsiteX13106" fmla="*/ 6798976 w 12192000"/>
            <a:gd name="connsiteY13106" fmla="*/ 4904767 h 6858000"/>
            <a:gd name="connsiteX13107" fmla="*/ 6783303 w 12192000"/>
            <a:gd name="connsiteY13107" fmla="*/ 4918230 h 6858000"/>
            <a:gd name="connsiteX13108" fmla="*/ 6815928 w 12192000"/>
            <a:gd name="connsiteY13108" fmla="*/ 4964754 h 6858000"/>
            <a:gd name="connsiteX13109" fmla="*/ 6848524 w 12192000"/>
            <a:gd name="connsiteY13109" fmla="*/ 4917474 h 6858000"/>
            <a:gd name="connsiteX13110" fmla="*/ 6832764 w 12192000"/>
            <a:gd name="connsiteY13110" fmla="*/ 4904767 h 6858000"/>
            <a:gd name="connsiteX13111" fmla="*/ 6830729 w 12192000"/>
            <a:gd name="connsiteY13111" fmla="*/ 4904680 h 6858000"/>
            <a:gd name="connsiteX13112" fmla="*/ 6887138 w 12192000"/>
            <a:gd name="connsiteY13112" fmla="*/ 4946551 h 6858000"/>
            <a:gd name="connsiteX13113" fmla="*/ 6872338 w 12192000"/>
            <a:gd name="connsiteY13113" fmla="*/ 4956205 h 6858000"/>
            <a:gd name="connsiteX13114" fmla="*/ 6856898 w 12192000"/>
            <a:gd name="connsiteY13114" fmla="*/ 4946609 h 6858000"/>
            <a:gd name="connsiteX13115" fmla="*/ 6855386 w 12192000"/>
            <a:gd name="connsiteY13115" fmla="*/ 4946638 h 6858000"/>
            <a:gd name="connsiteX13116" fmla="*/ 6839713 w 12192000"/>
            <a:gd name="connsiteY13116" fmla="*/ 4960101 h 6858000"/>
            <a:gd name="connsiteX13117" fmla="*/ 6872338 w 12192000"/>
            <a:gd name="connsiteY13117" fmla="*/ 5006625 h 6858000"/>
            <a:gd name="connsiteX13118" fmla="*/ 6904934 w 12192000"/>
            <a:gd name="connsiteY13118" fmla="*/ 4959345 h 6858000"/>
            <a:gd name="connsiteX13119" fmla="*/ 6889174 w 12192000"/>
            <a:gd name="connsiteY13119" fmla="*/ 4946638 h 6858000"/>
            <a:gd name="connsiteX13120" fmla="*/ 6887138 w 12192000"/>
            <a:gd name="connsiteY13120" fmla="*/ 4946551 h 6858000"/>
            <a:gd name="connsiteX13121" fmla="*/ 6945875 w 12192000"/>
            <a:gd name="connsiteY13121" fmla="*/ 5000635 h 6858000"/>
            <a:gd name="connsiteX13122" fmla="*/ 6931074 w 12192000"/>
            <a:gd name="connsiteY13122" fmla="*/ 5010289 h 6858000"/>
            <a:gd name="connsiteX13123" fmla="*/ 6915634 w 12192000"/>
            <a:gd name="connsiteY13123" fmla="*/ 5000693 h 6858000"/>
            <a:gd name="connsiteX13124" fmla="*/ 6914122 w 12192000"/>
            <a:gd name="connsiteY13124" fmla="*/ 5000722 h 6858000"/>
            <a:gd name="connsiteX13125" fmla="*/ 6898449 w 12192000"/>
            <a:gd name="connsiteY13125" fmla="*/ 5014185 h 6858000"/>
            <a:gd name="connsiteX13126" fmla="*/ 6931074 w 12192000"/>
            <a:gd name="connsiteY13126" fmla="*/ 5060709 h 6858000"/>
            <a:gd name="connsiteX13127" fmla="*/ 6963670 w 12192000"/>
            <a:gd name="connsiteY13127" fmla="*/ 5013429 h 6858000"/>
            <a:gd name="connsiteX13128" fmla="*/ 6947910 w 12192000"/>
            <a:gd name="connsiteY13128" fmla="*/ 5000722 h 6858000"/>
            <a:gd name="connsiteX13129" fmla="*/ 6945875 w 12192000"/>
            <a:gd name="connsiteY13129" fmla="*/ 5000635 h 6858000"/>
            <a:gd name="connsiteX13130" fmla="*/ 6995888 w 12192000"/>
            <a:gd name="connsiteY13130" fmla="*/ 5058499 h 6858000"/>
            <a:gd name="connsiteX13131" fmla="*/ 6981088 w 12192000"/>
            <a:gd name="connsiteY13131" fmla="*/ 5068153 h 6858000"/>
            <a:gd name="connsiteX13132" fmla="*/ 6965648 w 12192000"/>
            <a:gd name="connsiteY13132" fmla="*/ 5058557 h 6858000"/>
            <a:gd name="connsiteX13133" fmla="*/ 6964136 w 12192000"/>
            <a:gd name="connsiteY13133" fmla="*/ 5058586 h 6858000"/>
            <a:gd name="connsiteX13134" fmla="*/ 6948463 w 12192000"/>
            <a:gd name="connsiteY13134" fmla="*/ 5072049 h 6858000"/>
            <a:gd name="connsiteX13135" fmla="*/ 6981088 w 12192000"/>
            <a:gd name="connsiteY13135" fmla="*/ 5118573 h 6858000"/>
            <a:gd name="connsiteX13136" fmla="*/ 7013684 w 12192000"/>
            <a:gd name="connsiteY13136" fmla="*/ 5071293 h 6858000"/>
            <a:gd name="connsiteX13137" fmla="*/ 6997924 w 12192000"/>
            <a:gd name="connsiteY13137" fmla="*/ 5058586 h 6858000"/>
            <a:gd name="connsiteX13138" fmla="*/ 6995888 w 12192000"/>
            <a:gd name="connsiteY13138" fmla="*/ 5058499 h 6858000"/>
            <a:gd name="connsiteX13139" fmla="*/ 6622243 w 12192000"/>
            <a:gd name="connsiteY13139" fmla="*/ 4866006 h 6858000"/>
            <a:gd name="connsiteX13140" fmla="*/ 6607443 w 12192000"/>
            <a:gd name="connsiteY13140" fmla="*/ 4875660 h 6858000"/>
            <a:gd name="connsiteX13141" fmla="*/ 6592003 w 12192000"/>
            <a:gd name="connsiteY13141" fmla="*/ 4866064 h 6858000"/>
            <a:gd name="connsiteX13142" fmla="*/ 6590491 w 12192000"/>
            <a:gd name="connsiteY13142" fmla="*/ 4866093 h 6858000"/>
            <a:gd name="connsiteX13143" fmla="*/ 6574818 w 12192000"/>
            <a:gd name="connsiteY13143" fmla="*/ 4879556 h 6858000"/>
            <a:gd name="connsiteX13144" fmla="*/ 6607443 w 12192000"/>
            <a:gd name="connsiteY13144" fmla="*/ 4926080 h 6858000"/>
            <a:gd name="connsiteX13145" fmla="*/ 6640039 w 12192000"/>
            <a:gd name="connsiteY13145" fmla="*/ 4878800 h 6858000"/>
            <a:gd name="connsiteX13146" fmla="*/ 6624279 w 12192000"/>
            <a:gd name="connsiteY13146" fmla="*/ 4866093 h 6858000"/>
            <a:gd name="connsiteX13147" fmla="*/ 6622243 w 12192000"/>
            <a:gd name="connsiteY13147" fmla="*/ 4866006 h 6858000"/>
            <a:gd name="connsiteX13148" fmla="*/ 6704242 w 12192000"/>
            <a:gd name="connsiteY13148" fmla="*/ 4874730 h 6858000"/>
            <a:gd name="connsiteX13149" fmla="*/ 6689441 w 12192000"/>
            <a:gd name="connsiteY13149" fmla="*/ 4884384 h 6858000"/>
            <a:gd name="connsiteX13150" fmla="*/ 6674001 w 12192000"/>
            <a:gd name="connsiteY13150" fmla="*/ 4874788 h 6858000"/>
            <a:gd name="connsiteX13151" fmla="*/ 6672489 w 12192000"/>
            <a:gd name="connsiteY13151" fmla="*/ 4874817 h 6858000"/>
            <a:gd name="connsiteX13152" fmla="*/ 6656816 w 12192000"/>
            <a:gd name="connsiteY13152" fmla="*/ 4888280 h 6858000"/>
            <a:gd name="connsiteX13153" fmla="*/ 6689441 w 12192000"/>
            <a:gd name="connsiteY13153" fmla="*/ 4934804 h 6858000"/>
            <a:gd name="connsiteX13154" fmla="*/ 6722037 w 12192000"/>
            <a:gd name="connsiteY13154" fmla="*/ 4887524 h 6858000"/>
            <a:gd name="connsiteX13155" fmla="*/ 6706277 w 12192000"/>
            <a:gd name="connsiteY13155" fmla="*/ 4874817 h 6858000"/>
            <a:gd name="connsiteX13156" fmla="*/ 6704242 w 12192000"/>
            <a:gd name="connsiteY13156" fmla="*/ 4874730 h 6858000"/>
            <a:gd name="connsiteX13157" fmla="*/ 6756581 w 12192000"/>
            <a:gd name="connsiteY13157" fmla="*/ 4924452 h 6858000"/>
            <a:gd name="connsiteX13158" fmla="*/ 6741780 w 12192000"/>
            <a:gd name="connsiteY13158" fmla="*/ 4934106 h 6858000"/>
            <a:gd name="connsiteX13159" fmla="*/ 6726340 w 12192000"/>
            <a:gd name="connsiteY13159" fmla="*/ 4924510 h 6858000"/>
            <a:gd name="connsiteX13160" fmla="*/ 6724828 w 12192000"/>
            <a:gd name="connsiteY13160" fmla="*/ 4924539 h 6858000"/>
            <a:gd name="connsiteX13161" fmla="*/ 6709155 w 12192000"/>
            <a:gd name="connsiteY13161" fmla="*/ 4938002 h 6858000"/>
            <a:gd name="connsiteX13162" fmla="*/ 6741780 w 12192000"/>
            <a:gd name="connsiteY13162" fmla="*/ 4984526 h 6858000"/>
            <a:gd name="connsiteX13163" fmla="*/ 6774376 w 12192000"/>
            <a:gd name="connsiteY13163" fmla="*/ 4937246 h 6858000"/>
            <a:gd name="connsiteX13164" fmla="*/ 6758616 w 12192000"/>
            <a:gd name="connsiteY13164" fmla="*/ 4924539 h 6858000"/>
            <a:gd name="connsiteX13165" fmla="*/ 6756581 w 12192000"/>
            <a:gd name="connsiteY13165" fmla="*/ 4924452 h 6858000"/>
            <a:gd name="connsiteX13166" fmla="*/ 6804850 w 12192000"/>
            <a:gd name="connsiteY13166" fmla="*/ 4982898 h 6858000"/>
            <a:gd name="connsiteX13167" fmla="*/ 6790049 w 12192000"/>
            <a:gd name="connsiteY13167" fmla="*/ 4992552 h 6858000"/>
            <a:gd name="connsiteX13168" fmla="*/ 6774609 w 12192000"/>
            <a:gd name="connsiteY13168" fmla="*/ 4982956 h 6858000"/>
            <a:gd name="connsiteX13169" fmla="*/ 6773097 w 12192000"/>
            <a:gd name="connsiteY13169" fmla="*/ 4982985 h 6858000"/>
            <a:gd name="connsiteX13170" fmla="*/ 6757424 w 12192000"/>
            <a:gd name="connsiteY13170" fmla="*/ 4996448 h 6858000"/>
            <a:gd name="connsiteX13171" fmla="*/ 6790049 w 12192000"/>
            <a:gd name="connsiteY13171" fmla="*/ 5042972 h 6858000"/>
            <a:gd name="connsiteX13172" fmla="*/ 6822645 w 12192000"/>
            <a:gd name="connsiteY13172" fmla="*/ 4995692 h 6858000"/>
            <a:gd name="connsiteX13173" fmla="*/ 6806885 w 12192000"/>
            <a:gd name="connsiteY13173" fmla="*/ 4982985 h 6858000"/>
            <a:gd name="connsiteX13174" fmla="*/ 6804850 w 12192000"/>
            <a:gd name="connsiteY13174" fmla="*/ 4982898 h 6858000"/>
            <a:gd name="connsiteX13175" fmla="*/ 6871437 w 12192000"/>
            <a:gd name="connsiteY13175" fmla="*/ 5008777 h 6858000"/>
            <a:gd name="connsiteX13176" fmla="*/ 6856636 w 12192000"/>
            <a:gd name="connsiteY13176" fmla="*/ 5018431 h 6858000"/>
            <a:gd name="connsiteX13177" fmla="*/ 6841196 w 12192000"/>
            <a:gd name="connsiteY13177" fmla="*/ 5008835 h 6858000"/>
            <a:gd name="connsiteX13178" fmla="*/ 6839684 w 12192000"/>
            <a:gd name="connsiteY13178" fmla="*/ 5008864 h 6858000"/>
            <a:gd name="connsiteX13179" fmla="*/ 6824011 w 12192000"/>
            <a:gd name="connsiteY13179" fmla="*/ 5022327 h 6858000"/>
            <a:gd name="connsiteX13180" fmla="*/ 6856636 w 12192000"/>
            <a:gd name="connsiteY13180" fmla="*/ 5068851 h 6858000"/>
            <a:gd name="connsiteX13181" fmla="*/ 6889232 w 12192000"/>
            <a:gd name="connsiteY13181" fmla="*/ 5021571 h 6858000"/>
            <a:gd name="connsiteX13182" fmla="*/ 6873472 w 12192000"/>
            <a:gd name="connsiteY13182" fmla="*/ 5008864 h 6858000"/>
            <a:gd name="connsiteX13183" fmla="*/ 6871437 w 12192000"/>
            <a:gd name="connsiteY13183" fmla="*/ 5008777 h 6858000"/>
            <a:gd name="connsiteX13184" fmla="*/ 6918252 w 12192000"/>
            <a:gd name="connsiteY13184" fmla="*/ 5065478 h 6858000"/>
            <a:gd name="connsiteX13185" fmla="*/ 6903451 w 12192000"/>
            <a:gd name="connsiteY13185" fmla="*/ 5075132 h 6858000"/>
            <a:gd name="connsiteX13186" fmla="*/ 6888011 w 12192000"/>
            <a:gd name="connsiteY13186" fmla="*/ 5065536 h 6858000"/>
            <a:gd name="connsiteX13187" fmla="*/ 6886499 w 12192000"/>
            <a:gd name="connsiteY13187" fmla="*/ 5065565 h 6858000"/>
            <a:gd name="connsiteX13188" fmla="*/ 6870826 w 12192000"/>
            <a:gd name="connsiteY13188" fmla="*/ 5079028 h 6858000"/>
            <a:gd name="connsiteX13189" fmla="*/ 6903451 w 12192000"/>
            <a:gd name="connsiteY13189" fmla="*/ 5125552 h 6858000"/>
            <a:gd name="connsiteX13190" fmla="*/ 6936047 w 12192000"/>
            <a:gd name="connsiteY13190" fmla="*/ 5078272 h 6858000"/>
            <a:gd name="connsiteX13191" fmla="*/ 6920287 w 12192000"/>
            <a:gd name="connsiteY13191" fmla="*/ 5065565 h 6858000"/>
            <a:gd name="connsiteX13192" fmla="*/ 6918252 w 12192000"/>
            <a:gd name="connsiteY13192" fmla="*/ 5065478 h 6858000"/>
            <a:gd name="connsiteX13193" fmla="*/ 7110163 w 12192000"/>
            <a:gd name="connsiteY13193" fmla="*/ 5120143 h 6858000"/>
            <a:gd name="connsiteX13194" fmla="*/ 7095362 w 12192000"/>
            <a:gd name="connsiteY13194" fmla="*/ 5129797 h 6858000"/>
            <a:gd name="connsiteX13195" fmla="*/ 7079922 w 12192000"/>
            <a:gd name="connsiteY13195" fmla="*/ 5120201 h 6858000"/>
            <a:gd name="connsiteX13196" fmla="*/ 7078410 w 12192000"/>
            <a:gd name="connsiteY13196" fmla="*/ 5120230 h 6858000"/>
            <a:gd name="connsiteX13197" fmla="*/ 7062737 w 12192000"/>
            <a:gd name="connsiteY13197" fmla="*/ 5133693 h 6858000"/>
            <a:gd name="connsiteX13198" fmla="*/ 7095362 w 12192000"/>
            <a:gd name="connsiteY13198" fmla="*/ 5180217 h 6858000"/>
            <a:gd name="connsiteX13199" fmla="*/ 7127958 w 12192000"/>
            <a:gd name="connsiteY13199" fmla="*/ 5132937 h 6858000"/>
            <a:gd name="connsiteX13200" fmla="*/ 7112198 w 12192000"/>
            <a:gd name="connsiteY13200" fmla="*/ 5120230 h 6858000"/>
            <a:gd name="connsiteX13201" fmla="*/ 7110163 w 12192000"/>
            <a:gd name="connsiteY13201" fmla="*/ 5120143 h 6858000"/>
            <a:gd name="connsiteX13202" fmla="*/ 7189253 w 12192000"/>
            <a:gd name="connsiteY13202" fmla="*/ 5122470 h 6858000"/>
            <a:gd name="connsiteX13203" fmla="*/ 7174453 w 12192000"/>
            <a:gd name="connsiteY13203" fmla="*/ 5132124 h 6858000"/>
            <a:gd name="connsiteX13204" fmla="*/ 7159013 w 12192000"/>
            <a:gd name="connsiteY13204" fmla="*/ 5122528 h 6858000"/>
            <a:gd name="connsiteX13205" fmla="*/ 7157501 w 12192000"/>
            <a:gd name="connsiteY13205" fmla="*/ 5122557 h 6858000"/>
            <a:gd name="connsiteX13206" fmla="*/ 7141828 w 12192000"/>
            <a:gd name="connsiteY13206" fmla="*/ 5136020 h 6858000"/>
            <a:gd name="connsiteX13207" fmla="*/ 7174453 w 12192000"/>
            <a:gd name="connsiteY13207" fmla="*/ 5182544 h 6858000"/>
            <a:gd name="connsiteX13208" fmla="*/ 7207049 w 12192000"/>
            <a:gd name="connsiteY13208" fmla="*/ 5135264 h 6858000"/>
            <a:gd name="connsiteX13209" fmla="*/ 7191289 w 12192000"/>
            <a:gd name="connsiteY13209" fmla="*/ 5122557 h 6858000"/>
            <a:gd name="connsiteX13210" fmla="*/ 7189253 w 12192000"/>
            <a:gd name="connsiteY13210" fmla="*/ 5122470 h 6858000"/>
            <a:gd name="connsiteX13211" fmla="*/ 7273287 w 12192000"/>
            <a:gd name="connsiteY13211" fmla="*/ 5124796 h 6858000"/>
            <a:gd name="connsiteX13212" fmla="*/ 7258486 w 12192000"/>
            <a:gd name="connsiteY13212" fmla="*/ 5134450 h 6858000"/>
            <a:gd name="connsiteX13213" fmla="*/ 7243046 w 12192000"/>
            <a:gd name="connsiteY13213" fmla="*/ 5124854 h 6858000"/>
            <a:gd name="connsiteX13214" fmla="*/ 7241534 w 12192000"/>
            <a:gd name="connsiteY13214" fmla="*/ 5124883 h 6858000"/>
            <a:gd name="connsiteX13215" fmla="*/ 7225861 w 12192000"/>
            <a:gd name="connsiteY13215" fmla="*/ 5138346 h 6858000"/>
            <a:gd name="connsiteX13216" fmla="*/ 7258486 w 12192000"/>
            <a:gd name="connsiteY13216" fmla="*/ 5184870 h 6858000"/>
            <a:gd name="connsiteX13217" fmla="*/ 7291082 w 12192000"/>
            <a:gd name="connsiteY13217" fmla="*/ 5137590 h 6858000"/>
            <a:gd name="connsiteX13218" fmla="*/ 7275322 w 12192000"/>
            <a:gd name="connsiteY13218" fmla="*/ 5124883 h 6858000"/>
            <a:gd name="connsiteX13219" fmla="*/ 7273287 w 12192000"/>
            <a:gd name="connsiteY13219" fmla="*/ 5124796 h 6858000"/>
            <a:gd name="connsiteX13220" fmla="*/ 7363427 w 12192000"/>
            <a:gd name="connsiteY13220" fmla="*/ 5127703 h 6858000"/>
            <a:gd name="connsiteX13221" fmla="*/ 7348626 w 12192000"/>
            <a:gd name="connsiteY13221" fmla="*/ 5137357 h 6858000"/>
            <a:gd name="connsiteX13222" fmla="*/ 7333186 w 12192000"/>
            <a:gd name="connsiteY13222" fmla="*/ 5127761 h 6858000"/>
            <a:gd name="connsiteX13223" fmla="*/ 7331674 w 12192000"/>
            <a:gd name="connsiteY13223" fmla="*/ 5127790 h 6858000"/>
            <a:gd name="connsiteX13224" fmla="*/ 7316001 w 12192000"/>
            <a:gd name="connsiteY13224" fmla="*/ 5141253 h 6858000"/>
            <a:gd name="connsiteX13225" fmla="*/ 7348626 w 12192000"/>
            <a:gd name="connsiteY13225" fmla="*/ 5187777 h 6858000"/>
            <a:gd name="connsiteX13226" fmla="*/ 7381222 w 12192000"/>
            <a:gd name="connsiteY13226" fmla="*/ 5140497 h 6858000"/>
            <a:gd name="connsiteX13227" fmla="*/ 7365462 w 12192000"/>
            <a:gd name="connsiteY13227" fmla="*/ 5127790 h 6858000"/>
            <a:gd name="connsiteX13228" fmla="*/ 7363427 w 12192000"/>
            <a:gd name="connsiteY13228" fmla="*/ 5127703 h 6858000"/>
            <a:gd name="connsiteX13229" fmla="*/ 7036306 w 12192000"/>
            <a:gd name="connsiteY13229" fmla="*/ 5121016 h 6858000"/>
            <a:gd name="connsiteX13230" fmla="*/ 7021505 w 12192000"/>
            <a:gd name="connsiteY13230" fmla="*/ 5130670 h 6858000"/>
            <a:gd name="connsiteX13231" fmla="*/ 7006065 w 12192000"/>
            <a:gd name="connsiteY13231" fmla="*/ 5121074 h 6858000"/>
            <a:gd name="connsiteX13232" fmla="*/ 7004553 w 12192000"/>
            <a:gd name="connsiteY13232" fmla="*/ 5121103 h 6858000"/>
            <a:gd name="connsiteX13233" fmla="*/ 6988880 w 12192000"/>
            <a:gd name="connsiteY13233" fmla="*/ 5134566 h 6858000"/>
            <a:gd name="connsiteX13234" fmla="*/ 7021505 w 12192000"/>
            <a:gd name="connsiteY13234" fmla="*/ 5181090 h 6858000"/>
            <a:gd name="connsiteX13235" fmla="*/ 7054101 w 12192000"/>
            <a:gd name="connsiteY13235" fmla="*/ 5133810 h 6858000"/>
            <a:gd name="connsiteX13236" fmla="*/ 7038341 w 12192000"/>
            <a:gd name="connsiteY13236" fmla="*/ 5121103 h 6858000"/>
            <a:gd name="connsiteX13237" fmla="*/ 7036306 w 12192000"/>
            <a:gd name="connsiteY13237" fmla="*/ 5121016 h 6858000"/>
            <a:gd name="connsiteX13238" fmla="*/ 6961577 w 12192000"/>
            <a:gd name="connsiteY13238" fmla="*/ 5124214 h 6858000"/>
            <a:gd name="connsiteX13239" fmla="*/ 6946776 w 12192000"/>
            <a:gd name="connsiteY13239" fmla="*/ 5133868 h 6858000"/>
            <a:gd name="connsiteX13240" fmla="*/ 6931336 w 12192000"/>
            <a:gd name="connsiteY13240" fmla="*/ 5124272 h 6858000"/>
            <a:gd name="connsiteX13241" fmla="*/ 6929824 w 12192000"/>
            <a:gd name="connsiteY13241" fmla="*/ 5124301 h 6858000"/>
            <a:gd name="connsiteX13242" fmla="*/ 6914151 w 12192000"/>
            <a:gd name="connsiteY13242" fmla="*/ 5137764 h 6858000"/>
            <a:gd name="connsiteX13243" fmla="*/ 6946776 w 12192000"/>
            <a:gd name="connsiteY13243" fmla="*/ 5184288 h 6858000"/>
            <a:gd name="connsiteX13244" fmla="*/ 6979372 w 12192000"/>
            <a:gd name="connsiteY13244" fmla="*/ 5137008 h 6858000"/>
            <a:gd name="connsiteX13245" fmla="*/ 6963612 w 12192000"/>
            <a:gd name="connsiteY13245" fmla="*/ 5124301 h 6858000"/>
            <a:gd name="connsiteX13246" fmla="*/ 6961577 w 12192000"/>
            <a:gd name="connsiteY13246" fmla="*/ 5124214 h 6858000"/>
            <a:gd name="connsiteX13247" fmla="*/ 6554493 w 12192000"/>
            <a:gd name="connsiteY13247" fmla="*/ 4885779 h 6858000"/>
            <a:gd name="connsiteX13248" fmla="*/ 6539692 w 12192000"/>
            <a:gd name="connsiteY13248" fmla="*/ 4895433 h 6858000"/>
            <a:gd name="connsiteX13249" fmla="*/ 6524252 w 12192000"/>
            <a:gd name="connsiteY13249" fmla="*/ 4885837 h 6858000"/>
            <a:gd name="connsiteX13250" fmla="*/ 6522740 w 12192000"/>
            <a:gd name="connsiteY13250" fmla="*/ 4885866 h 6858000"/>
            <a:gd name="connsiteX13251" fmla="*/ 6507067 w 12192000"/>
            <a:gd name="connsiteY13251" fmla="*/ 4899329 h 6858000"/>
            <a:gd name="connsiteX13252" fmla="*/ 6539692 w 12192000"/>
            <a:gd name="connsiteY13252" fmla="*/ 4945853 h 6858000"/>
            <a:gd name="connsiteX13253" fmla="*/ 6572288 w 12192000"/>
            <a:gd name="connsiteY13253" fmla="*/ 4898573 h 6858000"/>
            <a:gd name="connsiteX13254" fmla="*/ 6556528 w 12192000"/>
            <a:gd name="connsiteY13254" fmla="*/ 4885866 h 6858000"/>
            <a:gd name="connsiteX13255" fmla="*/ 6554493 w 12192000"/>
            <a:gd name="connsiteY13255" fmla="*/ 4885779 h 6858000"/>
            <a:gd name="connsiteX13256" fmla="*/ 6675165 w 12192000"/>
            <a:gd name="connsiteY13256" fmla="*/ 4932303 h 6858000"/>
            <a:gd name="connsiteX13257" fmla="*/ 6660364 w 12192000"/>
            <a:gd name="connsiteY13257" fmla="*/ 4941957 h 6858000"/>
            <a:gd name="connsiteX13258" fmla="*/ 6644924 w 12192000"/>
            <a:gd name="connsiteY13258" fmla="*/ 4932361 h 6858000"/>
            <a:gd name="connsiteX13259" fmla="*/ 6643412 w 12192000"/>
            <a:gd name="connsiteY13259" fmla="*/ 4932390 h 6858000"/>
            <a:gd name="connsiteX13260" fmla="*/ 6627739 w 12192000"/>
            <a:gd name="connsiteY13260" fmla="*/ 4945853 h 6858000"/>
            <a:gd name="connsiteX13261" fmla="*/ 6660364 w 12192000"/>
            <a:gd name="connsiteY13261" fmla="*/ 4992377 h 6858000"/>
            <a:gd name="connsiteX13262" fmla="*/ 6692960 w 12192000"/>
            <a:gd name="connsiteY13262" fmla="*/ 4945097 h 6858000"/>
            <a:gd name="connsiteX13263" fmla="*/ 6677200 w 12192000"/>
            <a:gd name="connsiteY13263" fmla="*/ 4932390 h 6858000"/>
            <a:gd name="connsiteX13264" fmla="*/ 6675165 w 12192000"/>
            <a:gd name="connsiteY13264" fmla="*/ 4932303 h 6858000"/>
            <a:gd name="connsiteX13265" fmla="*/ 6604506 w 12192000"/>
            <a:gd name="connsiteY13265" fmla="*/ 4944516 h 6858000"/>
            <a:gd name="connsiteX13266" fmla="*/ 6589705 w 12192000"/>
            <a:gd name="connsiteY13266" fmla="*/ 4954170 h 6858000"/>
            <a:gd name="connsiteX13267" fmla="*/ 6574265 w 12192000"/>
            <a:gd name="connsiteY13267" fmla="*/ 4944574 h 6858000"/>
            <a:gd name="connsiteX13268" fmla="*/ 6572753 w 12192000"/>
            <a:gd name="connsiteY13268" fmla="*/ 4944603 h 6858000"/>
            <a:gd name="connsiteX13269" fmla="*/ 6557080 w 12192000"/>
            <a:gd name="connsiteY13269" fmla="*/ 4958066 h 6858000"/>
            <a:gd name="connsiteX13270" fmla="*/ 6589705 w 12192000"/>
            <a:gd name="connsiteY13270" fmla="*/ 5004590 h 6858000"/>
            <a:gd name="connsiteX13271" fmla="*/ 6622301 w 12192000"/>
            <a:gd name="connsiteY13271" fmla="*/ 4957310 h 6858000"/>
            <a:gd name="connsiteX13272" fmla="*/ 6606541 w 12192000"/>
            <a:gd name="connsiteY13272" fmla="*/ 4944603 h 6858000"/>
            <a:gd name="connsiteX13273" fmla="*/ 6604506 w 12192000"/>
            <a:gd name="connsiteY13273" fmla="*/ 4944516 h 6858000"/>
            <a:gd name="connsiteX13274" fmla="*/ 6726050 w 12192000"/>
            <a:gd name="connsiteY13274" fmla="*/ 4992493 h 6858000"/>
            <a:gd name="connsiteX13275" fmla="*/ 6711249 w 12192000"/>
            <a:gd name="connsiteY13275" fmla="*/ 5002147 h 6858000"/>
            <a:gd name="connsiteX13276" fmla="*/ 6695809 w 12192000"/>
            <a:gd name="connsiteY13276" fmla="*/ 4992551 h 6858000"/>
            <a:gd name="connsiteX13277" fmla="*/ 6694297 w 12192000"/>
            <a:gd name="connsiteY13277" fmla="*/ 4992580 h 6858000"/>
            <a:gd name="connsiteX13278" fmla="*/ 6678624 w 12192000"/>
            <a:gd name="connsiteY13278" fmla="*/ 5006043 h 6858000"/>
            <a:gd name="connsiteX13279" fmla="*/ 6711249 w 12192000"/>
            <a:gd name="connsiteY13279" fmla="*/ 5052567 h 6858000"/>
            <a:gd name="connsiteX13280" fmla="*/ 6743845 w 12192000"/>
            <a:gd name="connsiteY13280" fmla="*/ 5005287 h 6858000"/>
            <a:gd name="connsiteX13281" fmla="*/ 6728085 w 12192000"/>
            <a:gd name="connsiteY13281" fmla="*/ 4992580 h 6858000"/>
            <a:gd name="connsiteX13282" fmla="*/ 6726050 w 12192000"/>
            <a:gd name="connsiteY13282" fmla="*/ 4992493 h 6858000"/>
            <a:gd name="connsiteX13283" fmla="*/ 6648703 w 12192000"/>
            <a:gd name="connsiteY13283" fmla="*/ 4999181 h 6858000"/>
            <a:gd name="connsiteX13284" fmla="*/ 6633903 w 12192000"/>
            <a:gd name="connsiteY13284" fmla="*/ 5008835 h 6858000"/>
            <a:gd name="connsiteX13285" fmla="*/ 6618463 w 12192000"/>
            <a:gd name="connsiteY13285" fmla="*/ 4999239 h 6858000"/>
            <a:gd name="connsiteX13286" fmla="*/ 6616951 w 12192000"/>
            <a:gd name="connsiteY13286" fmla="*/ 4999268 h 6858000"/>
            <a:gd name="connsiteX13287" fmla="*/ 6601278 w 12192000"/>
            <a:gd name="connsiteY13287" fmla="*/ 5012731 h 6858000"/>
            <a:gd name="connsiteX13288" fmla="*/ 6633903 w 12192000"/>
            <a:gd name="connsiteY13288" fmla="*/ 5059255 h 6858000"/>
            <a:gd name="connsiteX13289" fmla="*/ 6666499 w 12192000"/>
            <a:gd name="connsiteY13289" fmla="*/ 5011975 h 6858000"/>
            <a:gd name="connsiteX13290" fmla="*/ 6650739 w 12192000"/>
            <a:gd name="connsiteY13290" fmla="*/ 4999268 h 6858000"/>
            <a:gd name="connsiteX13291" fmla="*/ 6648703 w 12192000"/>
            <a:gd name="connsiteY13291" fmla="*/ 4999181 h 6858000"/>
            <a:gd name="connsiteX13292" fmla="*/ 6764432 w 12192000"/>
            <a:gd name="connsiteY13292" fmla="*/ 5055592 h 6858000"/>
            <a:gd name="connsiteX13293" fmla="*/ 6749631 w 12192000"/>
            <a:gd name="connsiteY13293" fmla="*/ 5065246 h 6858000"/>
            <a:gd name="connsiteX13294" fmla="*/ 6734191 w 12192000"/>
            <a:gd name="connsiteY13294" fmla="*/ 5055650 h 6858000"/>
            <a:gd name="connsiteX13295" fmla="*/ 6732679 w 12192000"/>
            <a:gd name="connsiteY13295" fmla="*/ 5055679 h 6858000"/>
            <a:gd name="connsiteX13296" fmla="*/ 6717006 w 12192000"/>
            <a:gd name="connsiteY13296" fmla="*/ 5069142 h 6858000"/>
            <a:gd name="connsiteX13297" fmla="*/ 6749631 w 12192000"/>
            <a:gd name="connsiteY13297" fmla="*/ 5115666 h 6858000"/>
            <a:gd name="connsiteX13298" fmla="*/ 6782227 w 12192000"/>
            <a:gd name="connsiteY13298" fmla="*/ 5068386 h 6858000"/>
            <a:gd name="connsiteX13299" fmla="*/ 6766467 w 12192000"/>
            <a:gd name="connsiteY13299" fmla="*/ 5055679 h 6858000"/>
            <a:gd name="connsiteX13300" fmla="*/ 6764432 w 12192000"/>
            <a:gd name="connsiteY13300" fmla="*/ 5055592 h 6858000"/>
            <a:gd name="connsiteX13301" fmla="*/ 6836835 w 12192000"/>
            <a:gd name="connsiteY13301" fmla="*/ 5064315 h 6858000"/>
            <a:gd name="connsiteX13302" fmla="*/ 6822034 w 12192000"/>
            <a:gd name="connsiteY13302" fmla="*/ 5073969 h 6858000"/>
            <a:gd name="connsiteX13303" fmla="*/ 6806594 w 12192000"/>
            <a:gd name="connsiteY13303" fmla="*/ 5064373 h 6858000"/>
            <a:gd name="connsiteX13304" fmla="*/ 6805082 w 12192000"/>
            <a:gd name="connsiteY13304" fmla="*/ 5064402 h 6858000"/>
            <a:gd name="connsiteX13305" fmla="*/ 6789409 w 12192000"/>
            <a:gd name="connsiteY13305" fmla="*/ 5077865 h 6858000"/>
            <a:gd name="connsiteX13306" fmla="*/ 6822034 w 12192000"/>
            <a:gd name="connsiteY13306" fmla="*/ 5124389 h 6858000"/>
            <a:gd name="connsiteX13307" fmla="*/ 6854630 w 12192000"/>
            <a:gd name="connsiteY13307" fmla="*/ 5077109 h 6858000"/>
            <a:gd name="connsiteX13308" fmla="*/ 6838870 w 12192000"/>
            <a:gd name="connsiteY13308" fmla="*/ 5064402 h 6858000"/>
            <a:gd name="connsiteX13309" fmla="*/ 6836835 w 12192000"/>
            <a:gd name="connsiteY13309" fmla="*/ 5064315 h 6858000"/>
            <a:gd name="connsiteX13310" fmla="*/ 4409831 w 12192000"/>
            <a:gd name="connsiteY13310" fmla="*/ 4866879 h 6858000"/>
            <a:gd name="connsiteX13311" fmla="*/ 4395019 w 12192000"/>
            <a:gd name="connsiteY13311" fmla="*/ 4876533 h 6858000"/>
            <a:gd name="connsiteX13312" fmla="*/ 4379578 w 12192000"/>
            <a:gd name="connsiteY13312" fmla="*/ 4866937 h 6858000"/>
            <a:gd name="connsiteX13313" fmla="*/ 4378081 w 12192000"/>
            <a:gd name="connsiteY13313" fmla="*/ 4866966 h 6858000"/>
            <a:gd name="connsiteX13314" fmla="*/ 4362414 w 12192000"/>
            <a:gd name="connsiteY13314" fmla="*/ 4880429 h 6858000"/>
            <a:gd name="connsiteX13315" fmla="*/ 4395019 w 12192000"/>
            <a:gd name="connsiteY13315" fmla="*/ 4926953 h 6858000"/>
            <a:gd name="connsiteX13316" fmla="*/ 4427623 w 12192000"/>
            <a:gd name="connsiteY13316" fmla="*/ 4879673 h 6858000"/>
            <a:gd name="connsiteX13317" fmla="*/ 4411872 w 12192000"/>
            <a:gd name="connsiteY13317" fmla="*/ 4866966 h 6858000"/>
            <a:gd name="connsiteX13318" fmla="*/ 4409831 w 12192000"/>
            <a:gd name="connsiteY13318" fmla="*/ 4866879 h 6858000"/>
            <a:gd name="connsiteX13319" fmla="*/ 6269534 w 12192000"/>
            <a:gd name="connsiteY13319" fmla="*/ 4892176 h 6858000"/>
            <a:gd name="connsiteX13320" fmla="*/ 6254733 w 12192000"/>
            <a:gd name="connsiteY13320" fmla="*/ 4901830 h 6858000"/>
            <a:gd name="connsiteX13321" fmla="*/ 6239293 w 12192000"/>
            <a:gd name="connsiteY13321" fmla="*/ 4892234 h 6858000"/>
            <a:gd name="connsiteX13322" fmla="*/ 6237781 w 12192000"/>
            <a:gd name="connsiteY13322" fmla="*/ 4892263 h 6858000"/>
            <a:gd name="connsiteX13323" fmla="*/ 6222108 w 12192000"/>
            <a:gd name="connsiteY13323" fmla="*/ 4905726 h 6858000"/>
            <a:gd name="connsiteX13324" fmla="*/ 6254733 w 12192000"/>
            <a:gd name="connsiteY13324" fmla="*/ 4952250 h 6858000"/>
            <a:gd name="connsiteX13325" fmla="*/ 6287329 w 12192000"/>
            <a:gd name="connsiteY13325" fmla="*/ 4904970 h 6858000"/>
            <a:gd name="connsiteX13326" fmla="*/ 6271569 w 12192000"/>
            <a:gd name="connsiteY13326" fmla="*/ 4892263 h 6858000"/>
            <a:gd name="connsiteX13327" fmla="*/ 6269534 w 12192000"/>
            <a:gd name="connsiteY13327" fmla="*/ 4892176 h 6858000"/>
            <a:gd name="connsiteX13328" fmla="*/ 6488777 w 12192000"/>
            <a:gd name="connsiteY13328" fmla="*/ 4892176 h 6858000"/>
            <a:gd name="connsiteX13329" fmla="*/ 6473977 w 12192000"/>
            <a:gd name="connsiteY13329" fmla="*/ 4901830 h 6858000"/>
            <a:gd name="connsiteX13330" fmla="*/ 6458537 w 12192000"/>
            <a:gd name="connsiteY13330" fmla="*/ 4892234 h 6858000"/>
            <a:gd name="connsiteX13331" fmla="*/ 6457025 w 12192000"/>
            <a:gd name="connsiteY13331" fmla="*/ 4892263 h 6858000"/>
            <a:gd name="connsiteX13332" fmla="*/ 6441352 w 12192000"/>
            <a:gd name="connsiteY13332" fmla="*/ 4905726 h 6858000"/>
            <a:gd name="connsiteX13333" fmla="*/ 6473977 w 12192000"/>
            <a:gd name="connsiteY13333" fmla="*/ 4952250 h 6858000"/>
            <a:gd name="connsiteX13334" fmla="*/ 6506573 w 12192000"/>
            <a:gd name="connsiteY13334" fmla="*/ 4904970 h 6858000"/>
            <a:gd name="connsiteX13335" fmla="*/ 6490813 w 12192000"/>
            <a:gd name="connsiteY13335" fmla="*/ 4892263 h 6858000"/>
            <a:gd name="connsiteX13336" fmla="*/ 6488777 w 12192000"/>
            <a:gd name="connsiteY13336" fmla="*/ 4892176 h 6858000"/>
            <a:gd name="connsiteX13337" fmla="*/ 6345717 w 12192000"/>
            <a:gd name="connsiteY13337" fmla="*/ 4898864 h 6858000"/>
            <a:gd name="connsiteX13338" fmla="*/ 6330916 w 12192000"/>
            <a:gd name="connsiteY13338" fmla="*/ 4908518 h 6858000"/>
            <a:gd name="connsiteX13339" fmla="*/ 6315476 w 12192000"/>
            <a:gd name="connsiteY13339" fmla="*/ 4898922 h 6858000"/>
            <a:gd name="connsiteX13340" fmla="*/ 6313964 w 12192000"/>
            <a:gd name="connsiteY13340" fmla="*/ 4898951 h 6858000"/>
            <a:gd name="connsiteX13341" fmla="*/ 6298291 w 12192000"/>
            <a:gd name="connsiteY13341" fmla="*/ 4912414 h 6858000"/>
            <a:gd name="connsiteX13342" fmla="*/ 6330916 w 12192000"/>
            <a:gd name="connsiteY13342" fmla="*/ 4958938 h 6858000"/>
            <a:gd name="connsiteX13343" fmla="*/ 6363512 w 12192000"/>
            <a:gd name="connsiteY13343" fmla="*/ 4911658 h 6858000"/>
            <a:gd name="connsiteX13344" fmla="*/ 6347752 w 12192000"/>
            <a:gd name="connsiteY13344" fmla="*/ 4898951 h 6858000"/>
            <a:gd name="connsiteX13345" fmla="*/ 6345717 w 12192000"/>
            <a:gd name="connsiteY13345" fmla="*/ 4898864 h 6858000"/>
            <a:gd name="connsiteX13346" fmla="*/ 6420445 w 12192000"/>
            <a:gd name="connsiteY13346" fmla="*/ 4899445 h 6858000"/>
            <a:gd name="connsiteX13347" fmla="*/ 6405645 w 12192000"/>
            <a:gd name="connsiteY13347" fmla="*/ 4909099 h 6858000"/>
            <a:gd name="connsiteX13348" fmla="*/ 6390205 w 12192000"/>
            <a:gd name="connsiteY13348" fmla="*/ 4899503 h 6858000"/>
            <a:gd name="connsiteX13349" fmla="*/ 6388693 w 12192000"/>
            <a:gd name="connsiteY13349" fmla="*/ 4899532 h 6858000"/>
            <a:gd name="connsiteX13350" fmla="*/ 6373020 w 12192000"/>
            <a:gd name="connsiteY13350" fmla="*/ 4912995 h 6858000"/>
            <a:gd name="connsiteX13351" fmla="*/ 6405645 w 12192000"/>
            <a:gd name="connsiteY13351" fmla="*/ 4959519 h 6858000"/>
            <a:gd name="connsiteX13352" fmla="*/ 6438241 w 12192000"/>
            <a:gd name="connsiteY13352" fmla="*/ 4912239 h 6858000"/>
            <a:gd name="connsiteX13353" fmla="*/ 6422481 w 12192000"/>
            <a:gd name="connsiteY13353" fmla="*/ 4899532 h 6858000"/>
            <a:gd name="connsiteX13354" fmla="*/ 6420445 w 12192000"/>
            <a:gd name="connsiteY13354" fmla="*/ 4899445 h 6858000"/>
            <a:gd name="connsiteX13355" fmla="*/ 6190733 w 12192000"/>
            <a:gd name="connsiteY13355" fmla="*/ 4894212 h 6858000"/>
            <a:gd name="connsiteX13356" fmla="*/ 6175933 w 12192000"/>
            <a:gd name="connsiteY13356" fmla="*/ 4903866 h 6858000"/>
            <a:gd name="connsiteX13357" fmla="*/ 6160493 w 12192000"/>
            <a:gd name="connsiteY13357" fmla="*/ 4894270 h 6858000"/>
            <a:gd name="connsiteX13358" fmla="*/ 6158981 w 12192000"/>
            <a:gd name="connsiteY13358" fmla="*/ 4894299 h 6858000"/>
            <a:gd name="connsiteX13359" fmla="*/ 6143308 w 12192000"/>
            <a:gd name="connsiteY13359" fmla="*/ 4907762 h 6858000"/>
            <a:gd name="connsiteX13360" fmla="*/ 6175933 w 12192000"/>
            <a:gd name="connsiteY13360" fmla="*/ 4954286 h 6858000"/>
            <a:gd name="connsiteX13361" fmla="*/ 6208529 w 12192000"/>
            <a:gd name="connsiteY13361" fmla="*/ 4907006 h 6858000"/>
            <a:gd name="connsiteX13362" fmla="*/ 6192769 w 12192000"/>
            <a:gd name="connsiteY13362" fmla="*/ 4894299 h 6858000"/>
            <a:gd name="connsiteX13363" fmla="*/ 6190733 w 12192000"/>
            <a:gd name="connsiteY13363" fmla="*/ 4894212 h 6858000"/>
            <a:gd name="connsiteX13364" fmla="*/ 6036042 w 12192000"/>
            <a:gd name="connsiteY13364" fmla="*/ 4900899 h 6858000"/>
            <a:gd name="connsiteX13365" fmla="*/ 6021241 w 12192000"/>
            <a:gd name="connsiteY13365" fmla="*/ 4910553 h 6858000"/>
            <a:gd name="connsiteX13366" fmla="*/ 6005801 w 12192000"/>
            <a:gd name="connsiteY13366" fmla="*/ 4900957 h 6858000"/>
            <a:gd name="connsiteX13367" fmla="*/ 6004289 w 12192000"/>
            <a:gd name="connsiteY13367" fmla="*/ 4900986 h 6858000"/>
            <a:gd name="connsiteX13368" fmla="*/ 5988616 w 12192000"/>
            <a:gd name="connsiteY13368" fmla="*/ 4914449 h 6858000"/>
            <a:gd name="connsiteX13369" fmla="*/ 6021241 w 12192000"/>
            <a:gd name="connsiteY13369" fmla="*/ 4960973 h 6858000"/>
            <a:gd name="connsiteX13370" fmla="*/ 6053837 w 12192000"/>
            <a:gd name="connsiteY13370" fmla="*/ 4913693 h 6858000"/>
            <a:gd name="connsiteX13371" fmla="*/ 6038077 w 12192000"/>
            <a:gd name="connsiteY13371" fmla="*/ 4900986 h 6858000"/>
            <a:gd name="connsiteX13372" fmla="*/ 6036042 w 12192000"/>
            <a:gd name="connsiteY13372" fmla="*/ 4900899 h 6858000"/>
            <a:gd name="connsiteX13373" fmla="*/ 6109608 w 12192000"/>
            <a:gd name="connsiteY13373" fmla="*/ 4901190 h 6858000"/>
            <a:gd name="connsiteX13374" fmla="*/ 6094807 w 12192000"/>
            <a:gd name="connsiteY13374" fmla="*/ 4910844 h 6858000"/>
            <a:gd name="connsiteX13375" fmla="*/ 6079367 w 12192000"/>
            <a:gd name="connsiteY13375" fmla="*/ 4901248 h 6858000"/>
            <a:gd name="connsiteX13376" fmla="*/ 6077855 w 12192000"/>
            <a:gd name="connsiteY13376" fmla="*/ 4901277 h 6858000"/>
            <a:gd name="connsiteX13377" fmla="*/ 6062182 w 12192000"/>
            <a:gd name="connsiteY13377" fmla="*/ 4914740 h 6858000"/>
            <a:gd name="connsiteX13378" fmla="*/ 6094807 w 12192000"/>
            <a:gd name="connsiteY13378" fmla="*/ 4961264 h 6858000"/>
            <a:gd name="connsiteX13379" fmla="*/ 6127403 w 12192000"/>
            <a:gd name="connsiteY13379" fmla="*/ 4913984 h 6858000"/>
            <a:gd name="connsiteX13380" fmla="*/ 6111643 w 12192000"/>
            <a:gd name="connsiteY13380" fmla="*/ 4901277 h 6858000"/>
            <a:gd name="connsiteX13381" fmla="*/ 6109608 w 12192000"/>
            <a:gd name="connsiteY13381" fmla="*/ 4901190 h 6858000"/>
            <a:gd name="connsiteX13382" fmla="*/ 5963929 w 12192000"/>
            <a:gd name="connsiteY13382" fmla="*/ 4906133 h 6858000"/>
            <a:gd name="connsiteX13383" fmla="*/ 5949129 w 12192000"/>
            <a:gd name="connsiteY13383" fmla="*/ 4915787 h 6858000"/>
            <a:gd name="connsiteX13384" fmla="*/ 5933689 w 12192000"/>
            <a:gd name="connsiteY13384" fmla="*/ 4906191 h 6858000"/>
            <a:gd name="connsiteX13385" fmla="*/ 5932177 w 12192000"/>
            <a:gd name="connsiteY13385" fmla="*/ 4906220 h 6858000"/>
            <a:gd name="connsiteX13386" fmla="*/ 5916504 w 12192000"/>
            <a:gd name="connsiteY13386" fmla="*/ 4919683 h 6858000"/>
            <a:gd name="connsiteX13387" fmla="*/ 5949129 w 12192000"/>
            <a:gd name="connsiteY13387" fmla="*/ 4966207 h 6858000"/>
            <a:gd name="connsiteX13388" fmla="*/ 5981725 w 12192000"/>
            <a:gd name="connsiteY13388" fmla="*/ 4918927 h 6858000"/>
            <a:gd name="connsiteX13389" fmla="*/ 5965965 w 12192000"/>
            <a:gd name="connsiteY13389" fmla="*/ 4906220 h 6858000"/>
            <a:gd name="connsiteX13390" fmla="*/ 5963929 w 12192000"/>
            <a:gd name="connsiteY13390" fmla="*/ 4906133 h 6858000"/>
            <a:gd name="connsiteX13391" fmla="*/ 4535126 w 12192000"/>
            <a:gd name="connsiteY13391" fmla="*/ 4909332 h 6858000"/>
            <a:gd name="connsiteX13392" fmla="*/ 4520313 w 12192000"/>
            <a:gd name="connsiteY13392" fmla="*/ 4918986 h 6858000"/>
            <a:gd name="connsiteX13393" fmla="*/ 4504873 w 12192000"/>
            <a:gd name="connsiteY13393" fmla="*/ 4909390 h 6858000"/>
            <a:gd name="connsiteX13394" fmla="*/ 4503376 w 12192000"/>
            <a:gd name="connsiteY13394" fmla="*/ 4909419 h 6858000"/>
            <a:gd name="connsiteX13395" fmla="*/ 4487709 w 12192000"/>
            <a:gd name="connsiteY13395" fmla="*/ 4922882 h 6858000"/>
            <a:gd name="connsiteX13396" fmla="*/ 4520313 w 12192000"/>
            <a:gd name="connsiteY13396" fmla="*/ 4969406 h 6858000"/>
            <a:gd name="connsiteX13397" fmla="*/ 4552918 w 12192000"/>
            <a:gd name="connsiteY13397" fmla="*/ 4922126 h 6858000"/>
            <a:gd name="connsiteX13398" fmla="*/ 4537167 w 12192000"/>
            <a:gd name="connsiteY13398" fmla="*/ 4909419 h 6858000"/>
            <a:gd name="connsiteX13399" fmla="*/ 4535126 w 12192000"/>
            <a:gd name="connsiteY13399" fmla="*/ 4909332 h 6858000"/>
            <a:gd name="connsiteX13400" fmla="*/ 5819125 w 12192000"/>
            <a:gd name="connsiteY13400" fmla="*/ 4916892 h 6858000"/>
            <a:gd name="connsiteX13401" fmla="*/ 5804324 w 12192000"/>
            <a:gd name="connsiteY13401" fmla="*/ 4926546 h 6858000"/>
            <a:gd name="connsiteX13402" fmla="*/ 5788884 w 12192000"/>
            <a:gd name="connsiteY13402" fmla="*/ 4916950 h 6858000"/>
            <a:gd name="connsiteX13403" fmla="*/ 5787372 w 12192000"/>
            <a:gd name="connsiteY13403" fmla="*/ 4916979 h 6858000"/>
            <a:gd name="connsiteX13404" fmla="*/ 5771699 w 12192000"/>
            <a:gd name="connsiteY13404" fmla="*/ 4930442 h 6858000"/>
            <a:gd name="connsiteX13405" fmla="*/ 5804324 w 12192000"/>
            <a:gd name="connsiteY13405" fmla="*/ 4976966 h 6858000"/>
            <a:gd name="connsiteX13406" fmla="*/ 5836920 w 12192000"/>
            <a:gd name="connsiteY13406" fmla="*/ 4929686 h 6858000"/>
            <a:gd name="connsiteX13407" fmla="*/ 5821160 w 12192000"/>
            <a:gd name="connsiteY13407" fmla="*/ 4916979 h 6858000"/>
            <a:gd name="connsiteX13408" fmla="*/ 5819125 w 12192000"/>
            <a:gd name="connsiteY13408" fmla="*/ 4916892 h 6858000"/>
            <a:gd name="connsiteX13409" fmla="*/ 5892690 w 12192000"/>
            <a:gd name="connsiteY13409" fmla="*/ 4918637 h 6858000"/>
            <a:gd name="connsiteX13410" fmla="*/ 5877890 w 12192000"/>
            <a:gd name="connsiteY13410" fmla="*/ 4928291 h 6858000"/>
            <a:gd name="connsiteX13411" fmla="*/ 5862450 w 12192000"/>
            <a:gd name="connsiteY13411" fmla="*/ 4918695 h 6858000"/>
            <a:gd name="connsiteX13412" fmla="*/ 5860938 w 12192000"/>
            <a:gd name="connsiteY13412" fmla="*/ 4918724 h 6858000"/>
            <a:gd name="connsiteX13413" fmla="*/ 5845265 w 12192000"/>
            <a:gd name="connsiteY13413" fmla="*/ 4932187 h 6858000"/>
            <a:gd name="connsiteX13414" fmla="*/ 5877890 w 12192000"/>
            <a:gd name="connsiteY13414" fmla="*/ 4978711 h 6858000"/>
            <a:gd name="connsiteX13415" fmla="*/ 5910486 w 12192000"/>
            <a:gd name="connsiteY13415" fmla="*/ 4931431 h 6858000"/>
            <a:gd name="connsiteX13416" fmla="*/ 5894726 w 12192000"/>
            <a:gd name="connsiteY13416" fmla="*/ 4918724 h 6858000"/>
            <a:gd name="connsiteX13417" fmla="*/ 5892690 w 12192000"/>
            <a:gd name="connsiteY13417" fmla="*/ 4918637 h 6858000"/>
            <a:gd name="connsiteX13418" fmla="*/ 6231151 w 12192000"/>
            <a:gd name="connsiteY13418" fmla="*/ 4967196 h 6858000"/>
            <a:gd name="connsiteX13419" fmla="*/ 6216351 w 12192000"/>
            <a:gd name="connsiteY13419" fmla="*/ 4976850 h 6858000"/>
            <a:gd name="connsiteX13420" fmla="*/ 6200911 w 12192000"/>
            <a:gd name="connsiteY13420" fmla="*/ 4967254 h 6858000"/>
            <a:gd name="connsiteX13421" fmla="*/ 6199399 w 12192000"/>
            <a:gd name="connsiteY13421" fmla="*/ 4967283 h 6858000"/>
            <a:gd name="connsiteX13422" fmla="*/ 6183726 w 12192000"/>
            <a:gd name="connsiteY13422" fmla="*/ 4980746 h 6858000"/>
            <a:gd name="connsiteX13423" fmla="*/ 6216351 w 12192000"/>
            <a:gd name="connsiteY13423" fmla="*/ 5027270 h 6858000"/>
            <a:gd name="connsiteX13424" fmla="*/ 6248947 w 12192000"/>
            <a:gd name="connsiteY13424" fmla="*/ 4979990 h 6858000"/>
            <a:gd name="connsiteX13425" fmla="*/ 6233187 w 12192000"/>
            <a:gd name="connsiteY13425" fmla="*/ 4967283 h 6858000"/>
            <a:gd name="connsiteX13426" fmla="*/ 6231151 w 12192000"/>
            <a:gd name="connsiteY13426" fmla="*/ 4967196 h 6858000"/>
            <a:gd name="connsiteX13427" fmla="*/ 6309079 w 12192000"/>
            <a:gd name="connsiteY13427" fmla="*/ 4969522 h 6858000"/>
            <a:gd name="connsiteX13428" fmla="*/ 6294278 w 12192000"/>
            <a:gd name="connsiteY13428" fmla="*/ 4979176 h 6858000"/>
            <a:gd name="connsiteX13429" fmla="*/ 6278838 w 12192000"/>
            <a:gd name="connsiteY13429" fmla="*/ 4969580 h 6858000"/>
            <a:gd name="connsiteX13430" fmla="*/ 6277326 w 12192000"/>
            <a:gd name="connsiteY13430" fmla="*/ 4969609 h 6858000"/>
            <a:gd name="connsiteX13431" fmla="*/ 6261653 w 12192000"/>
            <a:gd name="connsiteY13431" fmla="*/ 4983072 h 6858000"/>
            <a:gd name="connsiteX13432" fmla="*/ 6294278 w 12192000"/>
            <a:gd name="connsiteY13432" fmla="*/ 5029596 h 6858000"/>
            <a:gd name="connsiteX13433" fmla="*/ 6326874 w 12192000"/>
            <a:gd name="connsiteY13433" fmla="*/ 4982316 h 6858000"/>
            <a:gd name="connsiteX13434" fmla="*/ 6311114 w 12192000"/>
            <a:gd name="connsiteY13434" fmla="*/ 4969609 h 6858000"/>
            <a:gd name="connsiteX13435" fmla="*/ 6309079 w 12192000"/>
            <a:gd name="connsiteY13435" fmla="*/ 4969522 h 6858000"/>
            <a:gd name="connsiteX13436" fmla="*/ 6471622 w 12192000"/>
            <a:gd name="connsiteY13436" fmla="*/ 4970976 h 6858000"/>
            <a:gd name="connsiteX13437" fmla="*/ 6456821 w 12192000"/>
            <a:gd name="connsiteY13437" fmla="*/ 4980630 h 6858000"/>
            <a:gd name="connsiteX13438" fmla="*/ 6441381 w 12192000"/>
            <a:gd name="connsiteY13438" fmla="*/ 4971034 h 6858000"/>
            <a:gd name="connsiteX13439" fmla="*/ 6439869 w 12192000"/>
            <a:gd name="connsiteY13439" fmla="*/ 4971063 h 6858000"/>
            <a:gd name="connsiteX13440" fmla="*/ 6424196 w 12192000"/>
            <a:gd name="connsiteY13440" fmla="*/ 4984526 h 6858000"/>
            <a:gd name="connsiteX13441" fmla="*/ 6456821 w 12192000"/>
            <a:gd name="connsiteY13441" fmla="*/ 5031050 h 6858000"/>
            <a:gd name="connsiteX13442" fmla="*/ 6489417 w 12192000"/>
            <a:gd name="connsiteY13442" fmla="*/ 4983770 h 6858000"/>
            <a:gd name="connsiteX13443" fmla="*/ 6473657 w 12192000"/>
            <a:gd name="connsiteY13443" fmla="*/ 4971063 h 6858000"/>
            <a:gd name="connsiteX13444" fmla="*/ 6471622 w 12192000"/>
            <a:gd name="connsiteY13444" fmla="*/ 4970976 h 6858000"/>
            <a:gd name="connsiteX13445" fmla="*/ 6543734 w 12192000"/>
            <a:gd name="connsiteY13445" fmla="*/ 4971267 h 6858000"/>
            <a:gd name="connsiteX13446" fmla="*/ 6528934 w 12192000"/>
            <a:gd name="connsiteY13446" fmla="*/ 4980921 h 6858000"/>
            <a:gd name="connsiteX13447" fmla="*/ 6513494 w 12192000"/>
            <a:gd name="connsiteY13447" fmla="*/ 4971325 h 6858000"/>
            <a:gd name="connsiteX13448" fmla="*/ 6511982 w 12192000"/>
            <a:gd name="connsiteY13448" fmla="*/ 4971354 h 6858000"/>
            <a:gd name="connsiteX13449" fmla="*/ 6496309 w 12192000"/>
            <a:gd name="connsiteY13449" fmla="*/ 4984817 h 6858000"/>
            <a:gd name="connsiteX13450" fmla="*/ 6528934 w 12192000"/>
            <a:gd name="connsiteY13450" fmla="*/ 5031341 h 6858000"/>
            <a:gd name="connsiteX13451" fmla="*/ 6561530 w 12192000"/>
            <a:gd name="connsiteY13451" fmla="*/ 4984061 h 6858000"/>
            <a:gd name="connsiteX13452" fmla="*/ 6545770 w 12192000"/>
            <a:gd name="connsiteY13452" fmla="*/ 4971354 h 6858000"/>
            <a:gd name="connsiteX13453" fmla="*/ 6543734 w 12192000"/>
            <a:gd name="connsiteY13453" fmla="*/ 4971267 h 6858000"/>
            <a:gd name="connsiteX13454" fmla="*/ 6391368 w 12192000"/>
            <a:gd name="connsiteY13454" fmla="*/ 4972139 h 6858000"/>
            <a:gd name="connsiteX13455" fmla="*/ 6376568 w 12192000"/>
            <a:gd name="connsiteY13455" fmla="*/ 4981793 h 6858000"/>
            <a:gd name="connsiteX13456" fmla="*/ 6361128 w 12192000"/>
            <a:gd name="connsiteY13456" fmla="*/ 4972197 h 6858000"/>
            <a:gd name="connsiteX13457" fmla="*/ 6359616 w 12192000"/>
            <a:gd name="connsiteY13457" fmla="*/ 4972226 h 6858000"/>
            <a:gd name="connsiteX13458" fmla="*/ 6343943 w 12192000"/>
            <a:gd name="connsiteY13458" fmla="*/ 4985689 h 6858000"/>
            <a:gd name="connsiteX13459" fmla="*/ 6376568 w 12192000"/>
            <a:gd name="connsiteY13459" fmla="*/ 5032213 h 6858000"/>
            <a:gd name="connsiteX13460" fmla="*/ 6409164 w 12192000"/>
            <a:gd name="connsiteY13460" fmla="*/ 4984933 h 6858000"/>
            <a:gd name="connsiteX13461" fmla="*/ 6393404 w 12192000"/>
            <a:gd name="connsiteY13461" fmla="*/ 4972226 h 6858000"/>
            <a:gd name="connsiteX13462" fmla="*/ 6391368 w 12192000"/>
            <a:gd name="connsiteY13462" fmla="*/ 4972139 h 6858000"/>
            <a:gd name="connsiteX13463" fmla="*/ 6156132 w 12192000"/>
            <a:gd name="connsiteY13463" fmla="*/ 4968650 h 6858000"/>
            <a:gd name="connsiteX13464" fmla="*/ 6141331 w 12192000"/>
            <a:gd name="connsiteY13464" fmla="*/ 4978304 h 6858000"/>
            <a:gd name="connsiteX13465" fmla="*/ 6125891 w 12192000"/>
            <a:gd name="connsiteY13465" fmla="*/ 4968708 h 6858000"/>
            <a:gd name="connsiteX13466" fmla="*/ 6124379 w 12192000"/>
            <a:gd name="connsiteY13466" fmla="*/ 4968737 h 6858000"/>
            <a:gd name="connsiteX13467" fmla="*/ 6108706 w 12192000"/>
            <a:gd name="connsiteY13467" fmla="*/ 4982200 h 6858000"/>
            <a:gd name="connsiteX13468" fmla="*/ 6141331 w 12192000"/>
            <a:gd name="connsiteY13468" fmla="*/ 5028724 h 6858000"/>
            <a:gd name="connsiteX13469" fmla="*/ 6173927 w 12192000"/>
            <a:gd name="connsiteY13469" fmla="*/ 4981444 h 6858000"/>
            <a:gd name="connsiteX13470" fmla="*/ 6158167 w 12192000"/>
            <a:gd name="connsiteY13470" fmla="*/ 4968737 h 6858000"/>
            <a:gd name="connsiteX13471" fmla="*/ 6156132 w 12192000"/>
            <a:gd name="connsiteY13471" fmla="*/ 4968650 h 6858000"/>
            <a:gd name="connsiteX13472" fmla="*/ 6082856 w 12192000"/>
            <a:gd name="connsiteY13472" fmla="*/ 4974175 h 6858000"/>
            <a:gd name="connsiteX13473" fmla="*/ 6068056 w 12192000"/>
            <a:gd name="connsiteY13473" fmla="*/ 4983829 h 6858000"/>
            <a:gd name="connsiteX13474" fmla="*/ 6052616 w 12192000"/>
            <a:gd name="connsiteY13474" fmla="*/ 4974233 h 6858000"/>
            <a:gd name="connsiteX13475" fmla="*/ 6051104 w 12192000"/>
            <a:gd name="connsiteY13475" fmla="*/ 4974262 h 6858000"/>
            <a:gd name="connsiteX13476" fmla="*/ 6035431 w 12192000"/>
            <a:gd name="connsiteY13476" fmla="*/ 4987725 h 6858000"/>
            <a:gd name="connsiteX13477" fmla="*/ 6068056 w 12192000"/>
            <a:gd name="connsiteY13477" fmla="*/ 5034249 h 6858000"/>
            <a:gd name="connsiteX13478" fmla="*/ 6100652 w 12192000"/>
            <a:gd name="connsiteY13478" fmla="*/ 4986969 h 6858000"/>
            <a:gd name="connsiteX13479" fmla="*/ 6084892 w 12192000"/>
            <a:gd name="connsiteY13479" fmla="*/ 4974262 h 6858000"/>
            <a:gd name="connsiteX13480" fmla="*/ 6082856 w 12192000"/>
            <a:gd name="connsiteY13480" fmla="*/ 4974175 h 6858000"/>
            <a:gd name="connsiteX13481" fmla="*/ 6010745 w 12192000"/>
            <a:gd name="connsiteY13481" fmla="*/ 4977082 h 6858000"/>
            <a:gd name="connsiteX13482" fmla="*/ 5995944 w 12192000"/>
            <a:gd name="connsiteY13482" fmla="*/ 4986736 h 6858000"/>
            <a:gd name="connsiteX13483" fmla="*/ 5980504 w 12192000"/>
            <a:gd name="connsiteY13483" fmla="*/ 4977140 h 6858000"/>
            <a:gd name="connsiteX13484" fmla="*/ 5978992 w 12192000"/>
            <a:gd name="connsiteY13484" fmla="*/ 4977169 h 6858000"/>
            <a:gd name="connsiteX13485" fmla="*/ 5963319 w 12192000"/>
            <a:gd name="connsiteY13485" fmla="*/ 4990632 h 6858000"/>
            <a:gd name="connsiteX13486" fmla="*/ 5995944 w 12192000"/>
            <a:gd name="connsiteY13486" fmla="*/ 5037156 h 6858000"/>
            <a:gd name="connsiteX13487" fmla="*/ 6028540 w 12192000"/>
            <a:gd name="connsiteY13487" fmla="*/ 4989876 h 6858000"/>
            <a:gd name="connsiteX13488" fmla="*/ 6012780 w 12192000"/>
            <a:gd name="connsiteY13488" fmla="*/ 4977169 h 6858000"/>
            <a:gd name="connsiteX13489" fmla="*/ 6010745 w 12192000"/>
            <a:gd name="connsiteY13489" fmla="*/ 4977082 h 6858000"/>
            <a:gd name="connsiteX13490" fmla="*/ 5747594 w 12192000"/>
            <a:gd name="connsiteY13490" fmla="*/ 4918928 h 6858000"/>
            <a:gd name="connsiteX13491" fmla="*/ 5732793 w 12192000"/>
            <a:gd name="connsiteY13491" fmla="*/ 4928582 h 6858000"/>
            <a:gd name="connsiteX13492" fmla="*/ 5717353 w 12192000"/>
            <a:gd name="connsiteY13492" fmla="*/ 4918986 h 6858000"/>
            <a:gd name="connsiteX13493" fmla="*/ 5715841 w 12192000"/>
            <a:gd name="connsiteY13493" fmla="*/ 4919015 h 6858000"/>
            <a:gd name="connsiteX13494" fmla="*/ 5700168 w 12192000"/>
            <a:gd name="connsiteY13494" fmla="*/ 4932478 h 6858000"/>
            <a:gd name="connsiteX13495" fmla="*/ 5732793 w 12192000"/>
            <a:gd name="connsiteY13495" fmla="*/ 4979002 h 6858000"/>
            <a:gd name="connsiteX13496" fmla="*/ 5765389 w 12192000"/>
            <a:gd name="connsiteY13496" fmla="*/ 4931722 h 6858000"/>
            <a:gd name="connsiteX13497" fmla="*/ 5749629 w 12192000"/>
            <a:gd name="connsiteY13497" fmla="*/ 4919015 h 6858000"/>
            <a:gd name="connsiteX13498" fmla="*/ 5747594 w 12192000"/>
            <a:gd name="connsiteY13498" fmla="*/ 4918928 h 6858000"/>
            <a:gd name="connsiteX13499" fmla="*/ 5675772 w 12192000"/>
            <a:gd name="connsiteY13499" fmla="*/ 4920963 h 6858000"/>
            <a:gd name="connsiteX13500" fmla="*/ 5660972 w 12192000"/>
            <a:gd name="connsiteY13500" fmla="*/ 4930617 h 6858000"/>
            <a:gd name="connsiteX13501" fmla="*/ 5645532 w 12192000"/>
            <a:gd name="connsiteY13501" fmla="*/ 4921021 h 6858000"/>
            <a:gd name="connsiteX13502" fmla="*/ 5644020 w 12192000"/>
            <a:gd name="connsiteY13502" fmla="*/ 4921050 h 6858000"/>
            <a:gd name="connsiteX13503" fmla="*/ 5628347 w 12192000"/>
            <a:gd name="connsiteY13503" fmla="*/ 4934513 h 6858000"/>
            <a:gd name="connsiteX13504" fmla="*/ 5660972 w 12192000"/>
            <a:gd name="connsiteY13504" fmla="*/ 4981037 h 6858000"/>
            <a:gd name="connsiteX13505" fmla="*/ 5693568 w 12192000"/>
            <a:gd name="connsiteY13505" fmla="*/ 4933757 h 6858000"/>
            <a:gd name="connsiteX13506" fmla="*/ 5677808 w 12192000"/>
            <a:gd name="connsiteY13506" fmla="*/ 4921050 h 6858000"/>
            <a:gd name="connsiteX13507" fmla="*/ 5675772 w 12192000"/>
            <a:gd name="connsiteY13507" fmla="*/ 4920963 h 6858000"/>
            <a:gd name="connsiteX13508" fmla="*/ 5608313 w 12192000"/>
            <a:gd name="connsiteY13508" fmla="*/ 4946842 h 6858000"/>
            <a:gd name="connsiteX13509" fmla="*/ 5593512 w 12192000"/>
            <a:gd name="connsiteY13509" fmla="*/ 4956496 h 6858000"/>
            <a:gd name="connsiteX13510" fmla="*/ 5578072 w 12192000"/>
            <a:gd name="connsiteY13510" fmla="*/ 4946900 h 6858000"/>
            <a:gd name="connsiteX13511" fmla="*/ 5576560 w 12192000"/>
            <a:gd name="connsiteY13511" fmla="*/ 4946929 h 6858000"/>
            <a:gd name="connsiteX13512" fmla="*/ 5560887 w 12192000"/>
            <a:gd name="connsiteY13512" fmla="*/ 4960392 h 6858000"/>
            <a:gd name="connsiteX13513" fmla="*/ 5568640 w 12192000"/>
            <a:gd name="connsiteY13513" fmla="*/ 4983698 h 6858000"/>
            <a:gd name="connsiteX13514" fmla="*/ 5593309 w 12192000"/>
            <a:gd name="connsiteY13514" fmla="*/ 5006727 h 6858000"/>
            <a:gd name="connsiteX13515" fmla="*/ 5581241 w 12192000"/>
            <a:gd name="connsiteY13515" fmla="*/ 5017093 h 6858000"/>
            <a:gd name="connsiteX13516" fmla="*/ 5613866 w 12192000"/>
            <a:gd name="connsiteY13516" fmla="*/ 5063617 h 6858000"/>
            <a:gd name="connsiteX13517" fmla="*/ 5646462 w 12192000"/>
            <a:gd name="connsiteY13517" fmla="*/ 5016337 h 6858000"/>
            <a:gd name="connsiteX13518" fmla="*/ 5630702 w 12192000"/>
            <a:gd name="connsiteY13518" fmla="*/ 5003630 h 6858000"/>
            <a:gd name="connsiteX13519" fmla="*/ 5628667 w 12192000"/>
            <a:gd name="connsiteY13519" fmla="*/ 5003543 h 6858000"/>
            <a:gd name="connsiteX13520" fmla="*/ 5613866 w 12192000"/>
            <a:gd name="connsiteY13520" fmla="*/ 5013197 h 6858000"/>
            <a:gd name="connsiteX13521" fmla="*/ 5598426 w 12192000"/>
            <a:gd name="connsiteY13521" fmla="*/ 5003601 h 6858000"/>
            <a:gd name="connsiteX13522" fmla="*/ 5597023 w 12192000"/>
            <a:gd name="connsiteY13522" fmla="*/ 5003628 h 6858000"/>
            <a:gd name="connsiteX13523" fmla="*/ 5618904 w 12192000"/>
            <a:gd name="connsiteY13523" fmla="*/ 4983135 h 6858000"/>
            <a:gd name="connsiteX13524" fmla="*/ 5626108 w 12192000"/>
            <a:gd name="connsiteY13524" fmla="*/ 4959636 h 6858000"/>
            <a:gd name="connsiteX13525" fmla="*/ 5610348 w 12192000"/>
            <a:gd name="connsiteY13525" fmla="*/ 4946929 h 6858000"/>
            <a:gd name="connsiteX13526" fmla="*/ 5608313 w 12192000"/>
            <a:gd name="connsiteY13526" fmla="*/ 4946842 h 6858000"/>
            <a:gd name="connsiteX13527" fmla="*/ 5937469 w 12192000"/>
            <a:gd name="connsiteY13527" fmla="*/ 4982025 h 6858000"/>
            <a:gd name="connsiteX13528" fmla="*/ 5922669 w 12192000"/>
            <a:gd name="connsiteY13528" fmla="*/ 4991679 h 6858000"/>
            <a:gd name="connsiteX13529" fmla="*/ 5907229 w 12192000"/>
            <a:gd name="connsiteY13529" fmla="*/ 4982083 h 6858000"/>
            <a:gd name="connsiteX13530" fmla="*/ 5905717 w 12192000"/>
            <a:gd name="connsiteY13530" fmla="*/ 4982112 h 6858000"/>
            <a:gd name="connsiteX13531" fmla="*/ 5890044 w 12192000"/>
            <a:gd name="connsiteY13531" fmla="*/ 4995575 h 6858000"/>
            <a:gd name="connsiteX13532" fmla="*/ 5922669 w 12192000"/>
            <a:gd name="connsiteY13532" fmla="*/ 5042099 h 6858000"/>
            <a:gd name="connsiteX13533" fmla="*/ 5955265 w 12192000"/>
            <a:gd name="connsiteY13533" fmla="*/ 4994819 h 6858000"/>
            <a:gd name="connsiteX13534" fmla="*/ 5939505 w 12192000"/>
            <a:gd name="connsiteY13534" fmla="*/ 4982112 h 6858000"/>
            <a:gd name="connsiteX13535" fmla="*/ 5937469 w 12192000"/>
            <a:gd name="connsiteY13535" fmla="*/ 4982025 h 6858000"/>
            <a:gd name="connsiteX13536" fmla="*/ 5859251 w 12192000"/>
            <a:gd name="connsiteY13536" fmla="*/ 4986678 h 6858000"/>
            <a:gd name="connsiteX13537" fmla="*/ 5844451 w 12192000"/>
            <a:gd name="connsiteY13537" fmla="*/ 4996332 h 6858000"/>
            <a:gd name="connsiteX13538" fmla="*/ 5829011 w 12192000"/>
            <a:gd name="connsiteY13538" fmla="*/ 4986736 h 6858000"/>
            <a:gd name="connsiteX13539" fmla="*/ 5827499 w 12192000"/>
            <a:gd name="connsiteY13539" fmla="*/ 4986765 h 6858000"/>
            <a:gd name="connsiteX13540" fmla="*/ 5811826 w 12192000"/>
            <a:gd name="connsiteY13540" fmla="*/ 5000228 h 6858000"/>
            <a:gd name="connsiteX13541" fmla="*/ 5844451 w 12192000"/>
            <a:gd name="connsiteY13541" fmla="*/ 5046752 h 6858000"/>
            <a:gd name="connsiteX13542" fmla="*/ 5877047 w 12192000"/>
            <a:gd name="connsiteY13542" fmla="*/ 4999472 h 6858000"/>
            <a:gd name="connsiteX13543" fmla="*/ 5861287 w 12192000"/>
            <a:gd name="connsiteY13543" fmla="*/ 4986765 h 6858000"/>
            <a:gd name="connsiteX13544" fmla="*/ 5859251 w 12192000"/>
            <a:gd name="connsiteY13544" fmla="*/ 4986678 h 6858000"/>
            <a:gd name="connsiteX13545" fmla="*/ 6200620 w 12192000"/>
            <a:gd name="connsiteY13545" fmla="*/ 5042797 h 6858000"/>
            <a:gd name="connsiteX13546" fmla="*/ 6185820 w 12192000"/>
            <a:gd name="connsiteY13546" fmla="*/ 5052451 h 6858000"/>
            <a:gd name="connsiteX13547" fmla="*/ 6170380 w 12192000"/>
            <a:gd name="connsiteY13547" fmla="*/ 5042855 h 6858000"/>
            <a:gd name="connsiteX13548" fmla="*/ 6168868 w 12192000"/>
            <a:gd name="connsiteY13548" fmla="*/ 5042884 h 6858000"/>
            <a:gd name="connsiteX13549" fmla="*/ 6153195 w 12192000"/>
            <a:gd name="connsiteY13549" fmla="*/ 5056347 h 6858000"/>
            <a:gd name="connsiteX13550" fmla="*/ 6185820 w 12192000"/>
            <a:gd name="connsiteY13550" fmla="*/ 5102871 h 6858000"/>
            <a:gd name="connsiteX13551" fmla="*/ 6218416 w 12192000"/>
            <a:gd name="connsiteY13551" fmla="*/ 5055591 h 6858000"/>
            <a:gd name="connsiteX13552" fmla="*/ 6202656 w 12192000"/>
            <a:gd name="connsiteY13552" fmla="*/ 5042884 h 6858000"/>
            <a:gd name="connsiteX13553" fmla="*/ 6200620 w 12192000"/>
            <a:gd name="connsiteY13553" fmla="*/ 5042797 h 6858000"/>
            <a:gd name="connsiteX13554" fmla="*/ 6277385 w 12192000"/>
            <a:gd name="connsiteY13554" fmla="*/ 5043379 h 6858000"/>
            <a:gd name="connsiteX13555" fmla="*/ 6262584 w 12192000"/>
            <a:gd name="connsiteY13555" fmla="*/ 5053033 h 6858000"/>
            <a:gd name="connsiteX13556" fmla="*/ 6247144 w 12192000"/>
            <a:gd name="connsiteY13556" fmla="*/ 5043437 h 6858000"/>
            <a:gd name="connsiteX13557" fmla="*/ 6245632 w 12192000"/>
            <a:gd name="connsiteY13557" fmla="*/ 5043466 h 6858000"/>
            <a:gd name="connsiteX13558" fmla="*/ 6229959 w 12192000"/>
            <a:gd name="connsiteY13558" fmla="*/ 5056929 h 6858000"/>
            <a:gd name="connsiteX13559" fmla="*/ 6262584 w 12192000"/>
            <a:gd name="connsiteY13559" fmla="*/ 5103453 h 6858000"/>
            <a:gd name="connsiteX13560" fmla="*/ 6295180 w 12192000"/>
            <a:gd name="connsiteY13560" fmla="*/ 5056173 h 6858000"/>
            <a:gd name="connsiteX13561" fmla="*/ 6279420 w 12192000"/>
            <a:gd name="connsiteY13561" fmla="*/ 5043466 h 6858000"/>
            <a:gd name="connsiteX13562" fmla="*/ 6277385 w 12192000"/>
            <a:gd name="connsiteY13562" fmla="*/ 5043379 h 6858000"/>
            <a:gd name="connsiteX13563" fmla="*/ 6357348 w 12192000"/>
            <a:gd name="connsiteY13563" fmla="*/ 5043961 h 6858000"/>
            <a:gd name="connsiteX13564" fmla="*/ 6342547 w 12192000"/>
            <a:gd name="connsiteY13564" fmla="*/ 5053615 h 6858000"/>
            <a:gd name="connsiteX13565" fmla="*/ 6327107 w 12192000"/>
            <a:gd name="connsiteY13565" fmla="*/ 5044019 h 6858000"/>
            <a:gd name="connsiteX13566" fmla="*/ 6325595 w 12192000"/>
            <a:gd name="connsiteY13566" fmla="*/ 5044048 h 6858000"/>
            <a:gd name="connsiteX13567" fmla="*/ 6309922 w 12192000"/>
            <a:gd name="connsiteY13567" fmla="*/ 5057511 h 6858000"/>
            <a:gd name="connsiteX13568" fmla="*/ 6342547 w 12192000"/>
            <a:gd name="connsiteY13568" fmla="*/ 5104035 h 6858000"/>
            <a:gd name="connsiteX13569" fmla="*/ 6375143 w 12192000"/>
            <a:gd name="connsiteY13569" fmla="*/ 5056755 h 6858000"/>
            <a:gd name="connsiteX13570" fmla="*/ 6359383 w 12192000"/>
            <a:gd name="connsiteY13570" fmla="*/ 5044048 h 6858000"/>
            <a:gd name="connsiteX13571" fmla="*/ 6357348 w 12192000"/>
            <a:gd name="connsiteY13571" fmla="*/ 5043961 h 6858000"/>
            <a:gd name="connsiteX13572" fmla="*/ 6595492 w 12192000"/>
            <a:gd name="connsiteY13572" fmla="*/ 5043961 h 6858000"/>
            <a:gd name="connsiteX13573" fmla="*/ 6580691 w 12192000"/>
            <a:gd name="connsiteY13573" fmla="*/ 5053615 h 6858000"/>
            <a:gd name="connsiteX13574" fmla="*/ 6565251 w 12192000"/>
            <a:gd name="connsiteY13574" fmla="*/ 5044019 h 6858000"/>
            <a:gd name="connsiteX13575" fmla="*/ 6563739 w 12192000"/>
            <a:gd name="connsiteY13575" fmla="*/ 5044048 h 6858000"/>
            <a:gd name="connsiteX13576" fmla="*/ 6548066 w 12192000"/>
            <a:gd name="connsiteY13576" fmla="*/ 5057511 h 6858000"/>
            <a:gd name="connsiteX13577" fmla="*/ 6580691 w 12192000"/>
            <a:gd name="connsiteY13577" fmla="*/ 5104035 h 6858000"/>
            <a:gd name="connsiteX13578" fmla="*/ 6613287 w 12192000"/>
            <a:gd name="connsiteY13578" fmla="*/ 5056755 h 6858000"/>
            <a:gd name="connsiteX13579" fmla="*/ 6597527 w 12192000"/>
            <a:gd name="connsiteY13579" fmla="*/ 5044048 h 6858000"/>
            <a:gd name="connsiteX13580" fmla="*/ 6595492 w 12192000"/>
            <a:gd name="connsiteY13580" fmla="*/ 5043961 h 6858000"/>
            <a:gd name="connsiteX13581" fmla="*/ 6684178 w 12192000"/>
            <a:gd name="connsiteY13581" fmla="*/ 5059371 h 6858000"/>
            <a:gd name="connsiteX13582" fmla="*/ 6669377 w 12192000"/>
            <a:gd name="connsiteY13582" fmla="*/ 5069025 h 6858000"/>
            <a:gd name="connsiteX13583" fmla="*/ 6653937 w 12192000"/>
            <a:gd name="connsiteY13583" fmla="*/ 5059429 h 6858000"/>
            <a:gd name="connsiteX13584" fmla="*/ 6652425 w 12192000"/>
            <a:gd name="connsiteY13584" fmla="*/ 5059458 h 6858000"/>
            <a:gd name="connsiteX13585" fmla="*/ 6636752 w 12192000"/>
            <a:gd name="connsiteY13585" fmla="*/ 5072921 h 6858000"/>
            <a:gd name="connsiteX13586" fmla="*/ 6669377 w 12192000"/>
            <a:gd name="connsiteY13586" fmla="*/ 5119445 h 6858000"/>
            <a:gd name="connsiteX13587" fmla="*/ 6701973 w 12192000"/>
            <a:gd name="connsiteY13587" fmla="*/ 5072165 h 6858000"/>
            <a:gd name="connsiteX13588" fmla="*/ 6686213 w 12192000"/>
            <a:gd name="connsiteY13588" fmla="*/ 5059458 h 6858000"/>
            <a:gd name="connsiteX13589" fmla="*/ 6684178 w 12192000"/>
            <a:gd name="connsiteY13589" fmla="*/ 5059371 h 6858000"/>
            <a:gd name="connsiteX13590" fmla="*/ 6439346 w 12192000"/>
            <a:gd name="connsiteY13590" fmla="*/ 5044542 h 6858000"/>
            <a:gd name="connsiteX13591" fmla="*/ 6424546 w 12192000"/>
            <a:gd name="connsiteY13591" fmla="*/ 5054196 h 6858000"/>
            <a:gd name="connsiteX13592" fmla="*/ 6409106 w 12192000"/>
            <a:gd name="connsiteY13592" fmla="*/ 5044600 h 6858000"/>
            <a:gd name="connsiteX13593" fmla="*/ 6407594 w 12192000"/>
            <a:gd name="connsiteY13593" fmla="*/ 5044629 h 6858000"/>
            <a:gd name="connsiteX13594" fmla="*/ 6391921 w 12192000"/>
            <a:gd name="connsiteY13594" fmla="*/ 5058092 h 6858000"/>
            <a:gd name="connsiteX13595" fmla="*/ 6424546 w 12192000"/>
            <a:gd name="connsiteY13595" fmla="*/ 5104616 h 6858000"/>
            <a:gd name="connsiteX13596" fmla="*/ 6457142 w 12192000"/>
            <a:gd name="connsiteY13596" fmla="*/ 5057336 h 6858000"/>
            <a:gd name="connsiteX13597" fmla="*/ 6441382 w 12192000"/>
            <a:gd name="connsiteY13597" fmla="*/ 5044629 h 6858000"/>
            <a:gd name="connsiteX13598" fmla="*/ 6439346 w 12192000"/>
            <a:gd name="connsiteY13598" fmla="*/ 5044542 h 6858000"/>
            <a:gd name="connsiteX13599" fmla="*/ 6519018 w 12192000"/>
            <a:gd name="connsiteY13599" fmla="*/ 5045705 h 6858000"/>
            <a:gd name="connsiteX13600" fmla="*/ 6504218 w 12192000"/>
            <a:gd name="connsiteY13600" fmla="*/ 5055359 h 6858000"/>
            <a:gd name="connsiteX13601" fmla="*/ 6488778 w 12192000"/>
            <a:gd name="connsiteY13601" fmla="*/ 5045763 h 6858000"/>
            <a:gd name="connsiteX13602" fmla="*/ 6487266 w 12192000"/>
            <a:gd name="connsiteY13602" fmla="*/ 5045792 h 6858000"/>
            <a:gd name="connsiteX13603" fmla="*/ 6471593 w 12192000"/>
            <a:gd name="connsiteY13603" fmla="*/ 5059255 h 6858000"/>
            <a:gd name="connsiteX13604" fmla="*/ 6504218 w 12192000"/>
            <a:gd name="connsiteY13604" fmla="*/ 5105779 h 6858000"/>
            <a:gd name="connsiteX13605" fmla="*/ 6536814 w 12192000"/>
            <a:gd name="connsiteY13605" fmla="*/ 5058499 h 6858000"/>
            <a:gd name="connsiteX13606" fmla="*/ 6521054 w 12192000"/>
            <a:gd name="connsiteY13606" fmla="*/ 5045792 h 6858000"/>
            <a:gd name="connsiteX13607" fmla="*/ 6519018 w 12192000"/>
            <a:gd name="connsiteY13607" fmla="*/ 5045705 h 6858000"/>
            <a:gd name="connsiteX13608" fmla="*/ 6124438 w 12192000"/>
            <a:gd name="connsiteY13608" fmla="*/ 5043670 h 6858000"/>
            <a:gd name="connsiteX13609" fmla="*/ 6109637 w 12192000"/>
            <a:gd name="connsiteY13609" fmla="*/ 5053324 h 6858000"/>
            <a:gd name="connsiteX13610" fmla="*/ 6094197 w 12192000"/>
            <a:gd name="connsiteY13610" fmla="*/ 5043728 h 6858000"/>
            <a:gd name="connsiteX13611" fmla="*/ 6092685 w 12192000"/>
            <a:gd name="connsiteY13611" fmla="*/ 5043757 h 6858000"/>
            <a:gd name="connsiteX13612" fmla="*/ 6077012 w 12192000"/>
            <a:gd name="connsiteY13612" fmla="*/ 5057220 h 6858000"/>
            <a:gd name="connsiteX13613" fmla="*/ 6109637 w 12192000"/>
            <a:gd name="connsiteY13613" fmla="*/ 5103744 h 6858000"/>
            <a:gd name="connsiteX13614" fmla="*/ 6142233 w 12192000"/>
            <a:gd name="connsiteY13614" fmla="*/ 5056464 h 6858000"/>
            <a:gd name="connsiteX13615" fmla="*/ 6126473 w 12192000"/>
            <a:gd name="connsiteY13615" fmla="*/ 5043757 h 6858000"/>
            <a:gd name="connsiteX13616" fmla="*/ 6124438 w 12192000"/>
            <a:gd name="connsiteY13616" fmla="*/ 5043670 h 6858000"/>
            <a:gd name="connsiteX13617" fmla="*/ 5783649 w 12192000"/>
            <a:gd name="connsiteY13617" fmla="*/ 4988132 h 6858000"/>
            <a:gd name="connsiteX13618" fmla="*/ 5768849 w 12192000"/>
            <a:gd name="connsiteY13618" fmla="*/ 4997786 h 6858000"/>
            <a:gd name="connsiteX13619" fmla="*/ 5753409 w 12192000"/>
            <a:gd name="connsiteY13619" fmla="*/ 4988190 h 6858000"/>
            <a:gd name="connsiteX13620" fmla="*/ 5751897 w 12192000"/>
            <a:gd name="connsiteY13620" fmla="*/ 4988219 h 6858000"/>
            <a:gd name="connsiteX13621" fmla="*/ 5736224 w 12192000"/>
            <a:gd name="connsiteY13621" fmla="*/ 5001682 h 6858000"/>
            <a:gd name="connsiteX13622" fmla="*/ 5768849 w 12192000"/>
            <a:gd name="connsiteY13622" fmla="*/ 5048206 h 6858000"/>
            <a:gd name="connsiteX13623" fmla="*/ 5801445 w 12192000"/>
            <a:gd name="connsiteY13623" fmla="*/ 5000926 h 6858000"/>
            <a:gd name="connsiteX13624" fmla="*/ 5785685 w 12192000"/>
            <a:gd name="connsiteY13624" fmla="*/ 4988219 h 6858000"/>
            <a:gd name="connsiteX13625" fmla="*/ 5783649 w 12192000"/>
            <a:gd name="connsiteY13625" fmla="*/ 4988132 h 6858000"/>
            <a:gd name="connsiteX13626" fmla="*/ 5705140 w 12192000"/>
            <a:gd name="connsiteY13626" fmla="*/ 4990167 h 6858000"/>
            <a:gd name="connsiteX13627" fmla="*/ 5690340 w 12192000"/>
            <a:gd name="connsiteY13627" fmla="*/ 4999821 h 6858000"/>
            <a:gd name="connsiteX13628" fmla="*/ 5674900 w 12192000"/>
            <a:gd name="connsiteY13628" fmla="*/ 4990225 h 6858000"/>
            <a:gd name="connsiteX13629" fmla="*/ 5673388 w 12192000"/>
            <a:gd name="connsiteY13629" fmla="*/ 4990254 h 6858000"/>
            <a:gd name="connsiteX13630" fmla="*/ 5657715 w 12192000"/>
            <a:gd name="connsiteY13630" fmla="*/ 5003717 h 6858000"/>
            <a:gd name="connsiteX13631" fmla="*/ 5690340 w 12192000"/>
            <a:gd name="connsiteY13631" fmla="*/ 5050241 h 6858000"/>
            <a:gd name="connsiteX13632" fmla="*/ 5722936 w 12192000"/>
            <a:gd name="connsiteY13632" fmla="*/ 5002961 h 6858000"/>
            <a:gd name="connsiteX13633" fmla="*/ 5707176 w 12192000"/>
            <a:gd name="connsiteY13633" fmla="*/ 4990254 h 6858000"/>
            <a:gd name="connsiteX13634" fmla="*/ 5705140 w 12192000"/>
            <a:gd name="connsiteY13634" fmla="*/ 4990167 h 6858000"/>
            <a:gd name="connsiteX13635" fmla="*/ 6050000 w 12192000"/>
            <a:gd name="connsiteY13635" fmla="*/ 5049194 h 6858000"/>
            <a:gd name="connsiteX13636" fmla="*/ 6035199 w 12192000"/>
            <a:gd name="connsiteY13636" fmla="*/ 5058848 h 6858000"/>
            <a:gd name="connsiteX13637" fmla="*/ 6019759 w 12192000"/>
            <a:gd name="connsiteY13637" fmla="*/ 5049252 h 6858000"/>
            <a:gd name="connsiteX13638" fmla="*/ 6018247 w 12192000"/>
            <a:gd name="connsiteY13638" fmla="*/ 5049281 h 6858000"/>
            <a:gd name="connsiteX13639" fmla="*/ 6002574 w 12192000"/>
            <a:gd name="connsiteY13639" fmla="*/ 5062744 h 6858000"/>
            <a:gd name="connsiteX13640" fmla="*/ 6035199 w 12192000"/>
            <a:gd name="connsiteY13640" fmla="*/ 5109268 h 6858000"/>
            <a:gd name="connsiteX13641" fmla="*/ 6067795 w 12192000"/>
            <a:gd name="connsiteY13641" fmla="*/ 5061988 h 6858000"/>
            <a:gd name="connsiteX13642" fmla="*/ 6052035 w 12192000"/>
            <a:gd name="connsiteY13642" fmla="*/ 5049281 h 6858000"/>
            <a:gd name="connsiteX13643" fmla="*/ 6050000 w 12192000"/>
            <a:gd name="connsiteY13643" fmla="*/ 5049194 h 6858000"/>
            <a:gd name="connsiteX13644" fmla="*/ 5977306 w 12192000"/>
            <a:gd name="connsiteY13644" fmla="*/ 5050939 h 6858000"/>
            <a:gd name="connsiteX13645" fmla="*/ 5962505 w 12192000"/>
            <a:gd name="connsiteY13645" fmla="*/ 5060593 h 6858000"/>
            <a:gd name="connsiteX13646" fmla="*/ 5947065 w 12192000"/>
            <a:gd name="connsiteY13646" fmla="*/ 5050997 h 6858000"/>
            <a:gd name="connsiteX13647" fmla="*/ 5945553 w 12192000"/>
            <a:gd name="connsiteY13647" fmla="*/ 5051026 h 6858000"/>
            <a:gd name="connsiteX13648" fmla="*/ 5929880 w 12192000"/>
            <a:gd name="connsiteY13648" fmla="*/ 5064489 h 6858000"/>
            <a:gd name="connsiteX13649" fmla="*/ 5962505 w 12192000"/>
            <a:gd name="connsiteY13649" fmla="*/ 5111013 h 6858000"/>
            <a:gd name="connsiteX13650" fmla="*/ 5995101 w 12192000"/>
            <a:gd name="connsiteY13650" fmla="*/ 5063733 h 6858000"/>
            <a:gd name="connsiteX13651" fmla="*/ 5979341 w 12192000"/>
            <a:gd name="connsiteY13651" fmla="*/ 5051026 h 6858000"/>
            <a:gd name="connsiteX13652" fmla="*/ 5977306 w 12192000"/>
            <a:gd name="connsiteY13652" fmla="*/ 5050939 h 6858000"/>
            <a:gd name="connsiteX13653" fmla="*/ 5902867 w 12192000"/>
            <a:gd name="connsiteY13653" fmla="*/ 5051811 h 6858000"/>
            <a:gd name="connsiteX13654" fmla="*/ 5888067 w 12192000"/>
            <a:gd name="connsiteY13654" fmla="*/ 5061465 h 6858000"/>
            <a:gd name="connsiteX13655" fmla="*/ 5872627 w 12192000"/>
            <a:gd name="connsiteY13655" fmla="*/ 5051869 h 6858000"/>
            <a:gd name="connsiteX13656" fmla="*/ 5871115 w 12192000"/>
            <a:gd name="connsiteY13656" fmla="*/ 5051898 h 6858000"/>
            <a:gd name="connsiteX13657" fmla="*/ 5855442 w 12192000"/>
            <a:gd name="connsiteY13657" fmla="*/ 5065361 h 6858000"/>
            <a:gd name="connsiteX13658" fmla="*/ 5888067 w 12192000"/>
            <a:gd name="connsiteY13658" fmla="*/ 5111885 h 6858000"/>
            <a:gd name="connsiteX13659" fmla="*/ 5920663 w 12192000"/>
            <a:gd name="connsiteY13659" fmla="*/ 5064605 h 6858000"/>
            <a:gd name="connsiteX13660" fmla="*/ 5904903 w 12192000"/>
            <a:gd name="connsiteY13660" fmla="*/ 5051898 h 6858000"/>
            <a:gd name="connsiteX13661" fmla="*/ 5902867 w 12192000"/>
            <a:gd name="connsiteY13661" fmla="*/ 5051811 h 6858000"/>
            <a:gd name="connsiteX13662" fmla="*/ 5825521 w 12192000"/>
            <a:gd name="connsiteY13662" fmla="*/ 5054428 h 6858000"/>
            <a:gd name="connsiteX13663" fmla="*/ 5810721 w 12192000"/>
            <a:gd name="connsiteY13663" fmla="*/ 5064082 h 6858000"/>
            <a:gd name="connsiteX13664" fmla="*/ 5795281 w 12192000"/>
            <a:gd name="connsiteY13664" fmla="*/ 5054486 h 6858000"/>
            <a:gd name="connsiteX13665" fmla="*/ 5793769 w 12192000"/>
            <a:gd name="connsiteY13665" fmla="*/ 5054515 h 6858000"/>
            <a:gd name="connsiteX13666" fmla="*/ 5778096 w 12192000"/>
            <a:gd name="connsiteY13666" fmla="*/ 5067978 h 6858000"/>
            <a:gd name="connsiteX13667" fmla="*/ 5810721 w 12192000"/>
            <a:gd name="connsiteY13667" fmla="*/ 5114502 h 6858000"/>
            <a:gd name="connsiteX13668" fmla="*/ 5843317 w 12192000"/>
            <a:gd name="connsiteY13668" fmla="*/ 5067222 h 6858000"/>
            <a:gd name="connsiteX13669" fmla="*/ 5827557 w 12192000"/>
            <a:gd name="connsiteY13669" fmla="*/ 5054515 h 6858000"/>
            <a:gd name="connsiteX13670" fmla="*/ 5825521 w 12192000"/>
            <a:gd name="connsiteY13670" fmla="*/ 5054428 h 6858000"/>
            <a:gd name="connsiteX13671" fmla="*/ 5746431 w 12192000"/>
            <a:gd name="connsiteY13671" fmla="*/ 5055592 h 6858000"/>
            <a:gd name="connsiteX13672" fmla="*/ 5731630 w 12192000"/>
            <a:gd name="connsiteY13672" fmla="*/ 5065246 h 6858000"/>
            <a:gd name="connsiteX13673" fmla="*/ 5716190 w 12192000"/>
            <a:gd name="connsiteY13673" fmla="*/ 5055650 h 6858000"/>
            <a:gd name="connsiteX13674" fmla="*/ 5714678 w 12192000"/>
            <a:gd name="connsiteY13674" fmla="*/ 5055679 h 6858000"/>
            <a:gd name="connsiteX13675" fmla="*/ 5699005 w 12192000"/>
            <a:gd name="connsiteY13675" fmla="*/ 5069142 h 6858000"/>
            <a:gd name="connsiteX13676" fmla="*/ 5731630 w 12192000"/>
            <a:gd name="connsiteY13676" fmla="*/ 5115666 h 6858000"/>
            <a:gd name="connsiteX13677" fmla="*/ 5764226 w 12192000"/>
            <a:gd name="connsiteY13677" fmla="*/ 5068386 h 6858000"/>
            <a:gd name="connsiteX13678" fmla="*/ 5748466 w 12192000"/>
            <a:gd name="connsiteY13678" fmla="*/ 5055679 h 6858000"/>
            <a:gd name="connsiteX13679" fmla="*/ 5746431 w 12192000"/>
            <a:gd name="connsiteY13679" fmla="*/ 5055592 h 6858000"/>
            <a:gd name="connsiteX13680" fmla="*/ 5666177 w 12192000"/>
            <a:gd name="connsiteY13680" fmla="*/ 5060244 h 6858000"/>
            <a:gd name="connsiteX13681" fmla="*/ 5651376 w 12192000"/>
            <a:gd name="connsiteY13681" fmla="*/ 5069898 h 6858000"/>
            <a:gd name="connsiteX13682" fmla="*/ 5635936 w 12192000"/>
            <a:gd name="connsiteY13682" fmla="*/ 5060302 h 6858000"/>
            <a:gd name="connsiteX13683" fmla="*/ 5634424 w 12192000"/>
            <a:gd name="connsiteY13683" fmla="*/ 5060331 h 6858000"/>
            <a:gd name="connsiteX13684" fmla="*/ 5618751 w 12192000"/>
            <a:gd name="connsiteY13684" fmla="*/ 5073794 h 6858000"/>
            <a:gd name="connsiteX13685" fmla="*/ 5651376 w 12192000"/>
            <a:gd name="connsiteY13685" fmla="*/ 5120318 h 6858000"/>
            <a:gd name="connsiteX13686" fmla="*/ 5683972 w 12192000"/>
            <a:gd name="connsiteY13686" fmla="*/ 5073038 h 6858000"/>
            <a:gd name="connsiteX13687" fmla="*/ 5668212 w 12192000"/>
            <a:gd name="connsiteY13687" fmla="*/ 5060331 h 6858000"/>
            <a:gd name="connsiteX13688" fmla="*/ 5666177 w 12192000"/>
            <a:gd name="connsiteY13688" fmla="*/ 5060244 h 6858000"/>
            <a:gd name="connsiteX13689" fmla="*/ 6213995 w 12192000"/>
            <a:gd name="connsiteY13689" fmla="*/ 5118399 h 6858000"/>
            <a:gd name="connsiteX13690" fmla="*/ 6199195 w 12192000"/>
            <a:gd name="connsiteY13690" fmla="*/ 5128053 h 6858000"/>
            <a:gd name="connsiteX13691" fmla="*/ 6183755 w 12192000"/>
            <a:gd name="connsiteY13691" fmla="*/ 5118457 h 6858000"/>
            <a:gd name="connsiteX13692" fmla="*/ 6182243 w 12192000"/>
            <a:gd name="connsiteY13692" fmla="*/ 5118486 h 6858000"/>
            <a:gd name="connsiteX13693" fmla="*/ 6166570 w 12192000"/>
            <a:gd name="connsiteY13693" fmla="*/ 5131949 h 6858000"/>
            <a:gd name="connsiteX13694" fmla="*/ 6199195 w 12192000"/>
            <a:gd name="connsiteY13694" fmla="*/ 5178473 h 6858000"/>
            <a:gd name="connsiteX13695" fmla="*/ 6231791 w 12192000"/>
            <a:gd name="connsiteY13695" fmla="*/ 5131193 h 6858000"/>
            <a:gd name="connsiteX13696" fmla="*/ 6216031 w 12192000"/>
            <a:gd name="connsiteY13696" fmla="*/ 5118486 h 6858000"/>
            <a:gd name="connsiteX13697" fmla="*/ 6213995 w 12192000"/>
            <a:gd name="connsiteY13697" fmla="*/ 5118399 h 6858000"/>
            <a:gd name="connsiteX13698" fmla="*/ 6419283 w 12192000"/>
            <a:gd name="connsiteY13698" fmla="*/ 5118689 h 6858000"/>
            <a:gd name="connsiteX13699" fmla="*/ 6404482 w 12192000"/>
            <a:gd name="connsiteY13699" fmla="*/ 5128343 h 6858000"/>
            <a:gd name="connsiteX13700" fmla="*/ 6389042 w 12192000"/>
            <a:gd name="connsiteY13700" fmla="*/ 5118747 h 6858000"/>
            <a:gd name="connsiteX13701" fmla="*/ 6387530 w 12192000"/>
            <a:gd name="connsiteY13701" fmla="*/ 5118776 h 6858000"/>
            <a:gd name="connsiteX13702" fmla="*/ 6371857 w 12192000"/>
            <a:gd name="connsiteY13702" fmla="*/ 5132239 h 6858000"/>
            <a:gd name="connsiteX13703" fmla="*/ 6404482 w 12192000"/>
            <a:gd name="connsiteY13703" fmla="*/ 5178763 h 6858000"/>
            <a:gd name="connsiteX13704" fmla="*/ 6437078 w 12192000"/>
            <a:gd name="connsiteY13704" fmla="*/ 5131483 h 6858000"/>
            <a:gd name="connsiteX13705" fmla="*/ 6421318 w 12192000"/>
            <a:gd name="connsiteY13705" fmla="*/ 5118776 h 6858000"/>
            <a:gd name="connsiteX13706" fmla="*/ 6419283 w 12192000"/>
            <a:gd name="connsiteY13706" fmla="*/ 5118689 h 6858000"/>
            <a:gd name="connsiteX13707" fmla="*/ 6568740 w 12192000"/>
            <a:gd name="connsiteY13707" fmla="*/ 5118980 h 6858000"/>
            <a:gd name="connsiteX13708" fmla="*/ 6553940 w 12192000"/>
            <a:gd name="connsiteY13708" fmla="*/ 5128634 h 6858000"/>
            <a:gd name="connsiteX13709" fmla="*/ 6538500 w 12192000"/>
            <a:gd name="connsiteY13709" fmla="*/ 5119038 h 6858000"/>
            <a:gd name="connsiteX13710" fmla="*/ 6536988 w 12192000"/>
            <a:gd name="connsiteY13710" fmla="*/ 5119067 h 6858000"/>
            <a:gd name="connsiteX13711" fmla="*/ 6521315 w 12192000"/>
            <a:gd name="connsiteY13711" fmla="*/ 5132530 h 6858000"/>
            <a:gd name="connsiteX13712" fmla="*/ 6553940 w 12192000"/>
            <a:gd name="connsiteY13712" fmla="*/ 5179054 h 6858000"/>
            <a:gd name="connsiteX13713" fmla="*/ 6586536 w 12192000"/>
            <a:gd name="connsiteY13713" fmla="*/ 5131774 h 6858000"/>
            <a:gd name="connsiteX13714" fmla="*/ 6570776 w 12192000"/>
            <a:gd name="connsiteY13714" fmla="*/ 5119067 h 6858000"/>
            <a:gd name="connsiteX13715" fmla="*/ 6568740 w 12192000"/>
            <a:gd name="connsiteY13715" fmla="*/ 5118980 h 6858000"/>
            <a:gd name="connsiteX13716" fmla="*/ 6642307 w 12192000"/>
            <a:gd name="connsiteY13716" fmla="*/ 5120143 h 6858000"/>
            <a:gd name="connsiteX13717" fmla="*/ 6627506 w 12192000"/>
            <a:gd name="connsiteY13717" fmla="*/ 5129797 h 6858000"/>
            <a:gd name="connsiteX13718" fmla="*/ 6612066 w 12192000"/>
            <a:gd name="connsiteY13718" fmla="*/ 5120201 h 6858000"/>
            <a:gd name="connsiteX13719" fmla="*/ 6610554 w 12192000"/>
            <a:gd name="connsiteY13719" fmla="*/ 5120230 h 6858000"/>
            <a:gd name="connsiteX13720" fmla="*/ 6594881 w 12192000"/>
            <a:gd name="connsiteY13720" fmla="*/ 5133693 h 6858000"/>
            <a:gd name="connsiteX13721" fmla="*/ 6627506 w 12192000"/>
            <a:gd name="connsiteY13721" fmla="*/ 5180217 h 6858000"/>
            <a:gd name="connsiteX13722" fmla="*/ 6660102 w 12192000"/>
            <a:gd name="connsiteY13722" fmla="*/ 5132937 h 6858000"/>
            <a:gd name="connsiteX13723" fmla="*/ 6644342 w 12192000"/>
            <a:gd name="connsiteY13723" fmla="*/ 5120230 h 6858000"/>
            <a:gd name="connsiteX13724" fmla="*/ 6642307 w 12192000"/>
            <a:gd name="connsiteY13724" fmla="*/ 5120143 h 6858000"/>
            <a:gd name="connsiteX13725" fmla="*/ 6721106 w 12192000"/>
            <a:gd name="connsiteY13725" fmla="*/ 5123342 h 6858000"/>
            <a:gd name="connsiteX13726" fmla="*/ 6706306 w 12192000"/>
            <a:gd name="connsiteY13726" fmla="*/ 5132996 h 6858000"/>
            <a:gd name="connsiteX13727" fmla="*/ 6690866 w 12192000"/>
            <a:gd name="connsiteY13727" fmla="*/ 5123400 h 6858000"/>
            <a:gd name="connsiteX13728" fmla="*/ 6689354 w 12192000"/>
            <a:gd name="connsiteY13728" fmla="*/ 5123429 h 6858000"/>
            <a:gd name="connsiteX13729" fmla="*/ 6673681 w 12192000"/>
            <a:gd name="connsiteY13729" fmla="*/ 5136892 h 6858000"/>
            <a:gd name="connsiteX13730" fmla="*/ 6706306 w 12192000"/>
            <a:gd name="connsiteY13730" fmla="*/ 5183416 h 6858000"/>
            <a:gd name="connsiteX13731" fmla="*/ 6738902 w 12192000"/>
            <a:gd name="connsiteY13731" fmla="*/ 5136136 h 6858000"/>
            <a:gd name="connsiteX13732" fmla="*/ 6723142 w 12192000"/>
            <a:gd name="connsiteY13732" fmla="*/ 5123429 h 6858000"/>
            <a:gd name="connsiteX13733" fmla="*/ 6721106 w 12192000"/>
            <a:gd name="connsiteY13733" fmla="*/ 5123342 h 6858000"/>
            <a:gd name="connsiteX13734" fmla="*/ 6799034 w 12192000"/>
            <a:gd name="connsiteY13734" fmla="*/ 5125087 h 6858000"/>
            <a:gd name="connsiteX13735" fmla="*/ 6784233 w 12192000"/>
            <a:gd name="connsiteY13735" fmla="*/ 5134741 h 6858000"/>
            <a:gd name="connsiteX13736" fmla="*/ 6768793 w 12192000"/>
            <a:gd name="connsiteY13736" fmla="*/ 5125145 h 6858000"/>
            <a:gd name="connsiteX13737" fmla="*/ 6767281 w 12192000"/>
            <a:gd name="connsiteY13737" fmla="*/ 5125174 h 6858000"/>
            <a:gd name="connsiteX13738" fmla="*/ 6751608 w 12192000"/>
            <a:gd name="connsiteY13738" fmla="*/ 5138637 h 6858000"/>
            <a:gd name="connsiteX13739" fmla="*/ 6784233 w 12192000"/>
            <a:gd name="connsiteY13739" fmla="*/ 5185161 h 6858000"/>
            <a:gd name="connsiteX13740" fmla="*/ 6816829 w 12192000"/>
            <a:gd name="connsiteY13740" fmla="*/ 5137881 h 6858000"/>
            <a:gd name="connsiteX13741" fmla="*/ 6801069 w 12192000"/>
            <a:gd name="connsiteY13741" fmla="*/ 5125174 h 6858000"/>
            <a:gd name="connsiteX13742" fmla="*/ 6799034 w 12192000"/>
            <a:gd name="connsiteY13742" fmla="*/ 5125087 h 6858000"/>
            <a:gd name="connsiteX13743" fmla="*/ 6881323 w 12192000"/>
            <a:gd name="connsiteY13743" fmla="*/ 5125668 h 6858000"/>
            <a:gd name="connsiteX13744" fmla="*/ 6866523 w 12192000"/>
            <a:gd name="connsiteY13744" fmla="*/ 5135322 h 6858000"/>
            <a:gd name="connsiteX13745" fmla="*/ 6851083 w 12192000"/>
            <a:gd name="connsiteY13745" fmla="*/ 5125726 h 6858000"/>
            <a:gd name="connsiteX13746" fmla="*/ 6849571 w 12192000"/>
            <a:gd name="connsiteY13746" fmla="*/ 5125755 h 6858000"/>
            <a:gd name="connsiteX13747" fmla="*/ 6833898 w 12192000"/>
            <a:gd name="connsiteY13747" fmla="*/ 5139218 h 6858000"/>
            <a:gd name="connsiteX13748" fmla="*/ 6866523 w 12192000"/>
            <a:gd name="connsiteY13748" fmla="*/ 5185742 h 6858000"/>
            <a:gd name="connsiteX13749" fmla="*/ 6899119 w 12192000"/>
            <a:gd name="connsiteY13749" fmla="*/ 5138462 h 6858000"/>
            <a:gd name="connsiteX13750" fmla="*/ 6883359 w 12192000"/>
            <a:gd name="connsiteY13750" fmla="*/ 5125755 h 6858000"/>
            <a:gd name="connsiteX13751" fmla="*/ 6881323 w 12192000"/>
            <a:gd name="connsiteY13751" fmla="*/ 5125668 h 6858000"/>
            <a:gd name="connsiteX13752" fmla="*/ 6494012 w 12192000"/>
            <a:gd name="connsiteY13752" fmla="*/ 5119271 h 6858000"/>
            <a:gd name="connsiteX13753" fmla="*/ 6479211 w 12192000"/>
            <a:gd name="connsiteY13753" fmla="*/ 5128925 h 6858000"/>
            <a:gd name="connsiteX13754" fmla="*/ 6463771 w 12192000"/>
            <a:gd name="connsiteY13754" fmla="*/ 5119329 h 6858000"/>
            <a:gd name="connsiteX13755" fmla="*/ 6462259 w 12192000"/>
            <a:gd name="connsiteY13755" fmla="*/ 5119358 h 6858000"/>
            <a:gd name="connsiteX13756" fmla="*/ 6446586 w 12192000"/>
            <a:gd name="connsiteY13756" fmla="*/ 5132821 h 6858000"/>
            <a:gd name="connsiteX13757" fmla="*/ 6479211 w 12192000"/>
            <a:gd name="connsiteY13757" fmla="*/ 5179345 h 6858000"/>
            <a:gd name="connsiteX13758" fmla="*/ 6511807 w 12192000"/>
            <a:gd name="connsiteY13758" fmla="*/ 5132065 h 6858000"/>
            <a:gd name="connsiteX13759" fmla="*/ 6496047 w 12192000"/>
            <a:gd name="connsiteY13759" fmla="*/ 5119358 h 6858000"/>
            <a:gd name="connsiteX13760" fmla="*/ 6494012 w 12192000"/>
            <a:gd name="connsiteY13760" fmla="*/ 5119271 h 6858000"/>
            <a:gd name="connsiteX13761" fmla="*/ 6283490 w 12192000"/>
            <a:gd name="connsiteY13761" fmla="*/ 5118980 h 6858000"/>
            <a:gd name="connsiteX13762" fmla="*/ 6268690 w 12192000"/>
            <a:gd name="connsiteY13762" fmla="*/ 5128634 h 6858000"/>
            <a:gd name="connsiteX13763" fmla="*/ 6253250 w 12192000"/>
            <a:gd name="connsiteY13763" fmla="*/ 5119038 h 6858000"/>
            <a:gd name="connsiteX13764" fmla="*/ 6251738 w 12192000"/>
            <a:gd name="connsiteY13764" fmla="*/ 5119067 h 6858000"/>
            <a:gd name="connsiteX13765" fmla="*/ 6236065 w 12192000"/>
            <a:gd name="connsiteY13765" fmla="*/ 5132530 h 6858000"/>
            <a:gd name="connsiteX13766" fmla="*/ 6268690 w 12192000"/>
            <a:gd name="connsiteY13766" fmla="*/ 5179054 h 6858000"/>
            <a:gd name="connsiteX13767" fmla="*/ 6301286 w 12192000"/>
            <a:gd name="connsiteY13767" fmla="*/ 5131774 h 6858000"/>
            <a:gd name="connsiteX13768" fmla="*/ 6285526 w 12192000"/>
            <a:gd name="connsiteY13768" fmla="*/ 5119067 h 6858000"/>
            <a:gd name="connsiteX13769" fmla="*/ 6283490 w 12192000"/>
            <a:gd name="connsiteY13769" fmla="*/ 5118980 h 6858000"/>
            <a:gd name="connsiteX13770" fmla="*/ 6350079 w 12192000"/>
            <a:gd name="connsiteY13770" fmla="*/ 5118980 h 6858000"/>
            <a:gd name="connsiteX13771" fmla="*/ 6335278 w 12192000"/>
            <a:gd name="connsiteY13771" fmla="*/ 5128634 h 6858000"/>
            <a:gd name="connsiteX13772" fmla="*/ 6319838 w 12192000"/>
            <a:gd name="connsiteY13772" fmla="*/ 5119038 h 6858000"/>
            <a:gd name="connsiteX13773" fmla="*/ 6318326 w 12192000"/>
            <a:gd name="connsiteY13773" fmla="*/ 5119067 h 6858000"/>
            <a:gd name="connsiteX13774" fmla="*/ 6302653 w 12192000"/>
            <a:gd name="connsiteY13774" fmla="*/ 5132530 h 6858000"/>
            <a:gd name="connsiteX13775" fmla="*/ 6335278 w 12192000"/>
            <a:gd name="connsiteY13775" fmla="*/ 5179054 h 6858000"/>
            <a:gd name="connsiteX13776" fmla="*/ 6367874 w 12192000"/>
            <a:gd name="connsiteY13776" fmla="*/ 5131774 h 6858000"/>
            <a:gd name="connsiteX13777" fmla="*/ 6352114 w 12192000"/>
            <a:gd name="connsiteY13777" fmla="*/ 5119067 h 6858000"/>
            <a:gd name="connsiteX13778" fmla="*/ 6350079 w 12192000"/>
            <a:gd name="connsiteY13778" fmla="*/ 5118980 h 6858000"/>
            <a:gd name="connsiteX13779" fmla="*/ 6139557 w 12192000"/>
            <a:gd name="connsiteY13779" fmla="*/ 5118689 h 6858000"/>
            <a:gd name="connsiteX13780" fmla="*/ 6124757 w 12192000"/>
            <a:gd name="connsiteY13780" fmla="*/ 5128343 h 6858000"/>
            <a:gd name="connsiteX13781" fmla="*/ 6109317 w 12192000"/>
            <a:gd name="connsiteY13781" fmla="*/ 5118747 h 6858000"/>
            <a:gd name="connsiteX13782" fmla="*/ 6107805 w 12192000"/>
            <a:gd name="connsiteY13782" fmla="*/ 5118776 h 6858000"/>
            <a:gd name="connsiteX13783" fmla="*/ 6092132 w 12192000"/>
            <a:gd name="connsiteY13783" fmla="*/ 5132239 h 6858000"/>
            <a:gd name="connsiteX13784" fmla="*/ 6124757 w 12192000"/>
            <a:gd name="connsiteY13784" fmla="*/ 5178763 h 6858000"/>
            <a:gd name="connsiteX13785" fmla="*/ 6157353 w 12192000"/>
            <a:gd name="connsiteY13785" fmla="*/ 5131483 h 6858000"/>
            <a:gd name="connsiteX13786" fmla="*/ 6141593 w 12192000"/>
            <a:gd name="connsiteY13786" fmla="*/ 5118776 h 6858000"/>
            <a:gd name="connsiteX13787" fmla="*/ 6139557 w 12192000"/>
            <a:gd name="connsiteY13787" fmla="*/ 5118689 h 6858000"/>
            <a:gd name="connsiteX13788" fmla="*/ 4441787 w 12192000"/>
            <a:gd name="connsiteY13788" fmla="*/ 4946260 h 6858000"/>
            <a:gd name="connsiteX13789" fmla="*/ 4426975 w 12192000"/>
            <a:gd name="connsiteY13789" fmla="*/ 4955914 h 6858000"/>
            <a:gd name="connsiteX13790" fmla="*/ 4411534 w 12192000"/>
            <a:gd name="connsiteY13790" fmla="*/ 4946318 h 6858000"/>
            <a:gd name="connsiteX13791" fmla="*/ 4410037 w 12192000"/>
            <a:gd name="connsiteY13791" fmla="*/ 4946347 h 6858000"/>
            <a:gd name="connsiteX13792" fmla="*/ 4394370 w 12192000"/>
            <a:gd name="connsiteY13792" fmla="*/ 4959810 h 6858000"/>
            <a:gd name="connsiteX13793" fmla="*/ 4426975 w 12192000"/>
            <a:gd name="connsiteY13793" fmla="*/ 5006334 h 6858000"/>
            <a:gd name="connsiteX13794" fmla="*/ 4459579 w 12192000"/>
            <a:gd name="connsiteY13794" fmla="*/ 4959054 h 6858000"/>
            <a:gd name="connsiteX13795" fmla="*/ 4443828 w 12192000"/>
            <a:gd name="connsiteY13795" fmla="*/ 4946347 h 6858000"/>
            <a:gd name="connsiteX13796" fmla="*/ 4441787 w 12192000"/>
            <a:gd name="connsiteY13796" fmla="*/ 4946260 h 6858000"/>
            <a:gd name="connsiteX13797" fmla="*/ 5540272 w 12192000"/>
            <a:gd name="connsiteY13797" fmla="*/ 4990749 h 6858000"/>
            <a:gd name="connsiteX13798" fmla="*/ 5525471 w 12192000"/>
            <a:gd name="connsiteY13798" fmla="*/ 5000403 h 6858000"/>
            <a:gd name="connsiteX13799" fmla="*/ 5510031 w 12192000"/>
            <a:gd name="connsiteY13799" fmla="*/ 4990807 h 6858000"/>
            <a:gd name="connsiteX13800" fmla="*/ 5508519 w 12192000"/>
            <a:gd name="connsiteY13800" fmla="*/ 4990836 h 6858000"/>
            <a:gd name="connsiteX13801" fmla="*/ 5492846 w 12192000"/>
            <a:gd name="connsiteY13801" fmla="*/ 5004299 h 6858000"/>
            <a:gd name="connsiteX13802" fmla="*/ 5525471 w 12192000"/>
            <a:gd name="connsiteY13802" fmla="*/ 5050823 h 6858000"/>
            <a:gd name="connsiteX13803" fmla="*/ 5558067 w 12192000"/>
            <a:gd name="connsiteY13803" fmla="*/ 5003543 h 6858000"/>
            <a:gd name="connsiteX13804" fmla="*/ 5542307 w 12192000"/>
            <a:gd name="connsiteY13804" fmla="*/ 4990836 h 6858000"/>
            <a:gd name="connsiteX13805" fmla="*/ 5540272 w 12192000"/>
            <a:gd name="connsiteY13805" fmla="*/ 4990749 h 6858000"/>
            <a:gd name="connsiteX13806" fmla="*/ 3975123 w 12192000"/>
            <a:gd name="connsiteY13806" fmla="*/ 4952367 h 6858000"/>
            <a:gd name="connsiteX13807" fmla="*/ 3960311 w 12192000"/>
            <a:gd name="connsiteY13807" fmla="*/ 4962021 h 6858000"/>
            <a:gd name="connsiteX13808" fmla="*/ 3944870 w 12192000"/>
            <a:gd name="connsiteY13808" fmla="*/ 4952425 h 6858000"/>
            <a:gd name="connsiteX13809" fmla="*/ 3943373 w 12192000"/>
            <a:gd name="connsiteY13809" fmla="*/ 4952454 h 6858000"/>
            <a:gd name="connsiteX13810" fmla="*/ 3927706 w 12192000"/>
            <a:gd name="connsiteY13810" fmla="*/ 4965917 h 6858000"/>
            <a:gd name="connsiteX13811" fmla="*/ 3960311 w 12192000"/>
            <a:gd name="connsiteY13811" fmla="*/ 5012441 h 6858000"/>
            <a:gd name="connsiteX13812" fmla="*/ 3992915 w 12192000"/>
            <a:gd name="connsiteY13812" fmla="*/ 4965161 h 6858000"/>
            <a:gd name="connsiteX13813" fmla="*/ 3977164 w 12192000"/>
            <a:gd name="connsiteY13813" fmla="*/ 4952454 h 6858000"/>
            <a:gd name="connsiteX13814" fmla="*/ 3975123 w 12192000"/>
            <a:gd name="connsiteY13814" fmla="*/ 4952367 h 6858000"/>
            <a:gd name="connsiteX13815" fmla="*/ 4337486 w 12192000"/>
            <a:gd name="connsiteY13815" fmla="*/ 4954402 h 6858000"/>
            <a:gd name="connsiteX13816" fmla="*/ 4322674 w 12192000"/>
            <a:gd name="connsiteY13816" fmla="*/ 4964056 h 6858000"/>
            <a:gd name="connsiteX13817" fmla="*/ 4307233 w 12192000"/>
            <a:gd name="connsiteY13817" fmla="*/ 4954460 h 6858000"/>
            <a:gd name="connsiteX13818" fmla="*/ 4305736 w 12192000"/>
            <a:gd name="connsiteY13818" fmla="*/ 4954489 h 6858000"/>
            <a:gd name="connsiteX13819" fmla="*/ 4290069 w 12192000"/>
            <a:gd name="connsiteY13819" fmla="*/ 4967952 h 6858000"/>
            <a:gd name="connsiteX13820" fmla="*/ 4322674 w 12192000"/>
            <a:gd name="connsiteY13820" fmla="*/ 5014476 h 6858000"/>
            <a:gd name="connsiteX13821" fmla="*/ 4355278 w 12192000"/>
            <a:gd name="connsiteY13821" fmla="*/ 4967196 h 6858000"/>
            <a:gd name="connsiteX13822" fmla="*/ 4339527 w 12192000"/>
            <a:gd name="connsiteY13822" fmla="*/ 4954489 h 6858000"/>
            <a:gd name="connsiteX13823" fmla="*/ 4337486 w 12192000"/>
            <a:gd name="connsiteY13823" fmla="*/ 4954402 h 6858000"/>
            <a:gd name="connsiteX13824" fmla="*/ 4069392 w 12192000"/>
            <a:gd name="connsiteY13824" fmla="*/ 4958473 h 6858000"/>
            <a:gd name="connsiteX13825" fmla="*/ 4054580 w 12192000"/>
            <a:gd name="connsiteY13825" fmla="*/ 4968127 h 6858000"/>
            <a:gd name="connsiteX13826" fmla="*/ 4039139 w 12192000"/>
            <a:gd name="connsiteY13826" fmla="*/ 4958531 h 6858000"/>
            <a:gd name="connsiteX13827" fmla="*/ 4037642 w 12192000"/>
            <a:gd name="connsiteY13827" fmla="*/ 4958560 h 6858000"/>
            <a:gd name="connsiteX13828" fmla="*/ 4021975 w 12192000"/>
            <a:gd name="connsiteY13828" fmla="*/ 4972023 h 6858000"/>
            <a:gd name="connsiteX13829" fmla="*/ 4054580 w 12192000"/>
            <a:gd name="connsiteY13829" fmla="*/ 5018547 h 6858000"/>
            <a:gd name="connsiteX13830" fmla="*/ 4087184 w 12192000"/>
            <a:gd name="connsiteY13830" fmla="*/ 4971267 h 6858000"/>
            <a:gd name="connsiteX13831" fmla="*/ 4071433 w 12192000"/>
            <a:gd name="connsiteY13831" fmla="*/ 4958560 h 6858000"/>
            <a:gd name="connsiteX13832" fmla="*/ 4069392 w 12192000"/>
            <a:gd name="connsiteY13832" fmla="*/ 4958473 h 6858000"/>
            <a:gd name="connsiteX13833" fmla="*/ 4229377 w 12192000"/>
            <a:gd name="connsiteY13833" fmla="*/ 4961381 h 6858000"/>
            <a:gd name="connsiteX13834" fmla="*/ 4214564 w 12192000"/>
            <a:gd name="connsiteY13834" fmla="*/ 4971035 h 6858000"/>
            <a:gd name="connsiteX13835" fmla="*/ 4199124 w 12192000"/>
            <a:gd name="connsiteY13835" fmla="*/ 4961439 h 6858000"/>
            <a:gd name="connsiteX13836" fmla="*/ 4197627 w 12192000"/>
            <a:gd name="connsiteY13836" fmla="*/ 4961468 h 6858000"/>
            <a:gd name="connsiteX13837" fmla="*/ 4181960 w 12192000"/>
            <a:gd name="connsiteY13837" fmla="*/ 4974931 h 6858000"/>
            <a:gd name="connsiteX13838" fmla="*/ 4214564 w 12192000"/>
            <a:gd name="connsiteY13838" fmla="*/ 5021455 h 6858000"/>
            <a:gd name="connsiteX13839" fmla="*/ 4247169 w 12192000"/>
            <a:gd name="connsiteY13839" fmla="*/ 4974175 h 6858000"/>
            <a:gd name="connsiteX13840" fmla="*/ 4231418 w 12192000"/>
            <a:gd name="connsiteY13840" fmla="*/ 4961468 h 6858000"/>
            <a:gd name="connsiteX13841" fmla="*/ 4229377 w 12192000"/>
            <a:gd name="connsiteY13841" fmla="*/ 4961381 h 6858000"/>
            <a:gd name="connsiteX13842" fmla="*/ 5451876 w 12192000"/>
            <a:gd name="connsiteY13842" fmla="*/ 5016046 h 6858000"/>
            <a:gd name="connsiteX13843" fmla="*/ 5437076 w 12192000"/>
            <a:gd name="connsiteY13843" fmla="*/ 5025700 h 6858000"/>
            <a:gd name="connsiteX13844" fmla="*/ 5421636 w 12192000"/>
            <a:gd name="connsiteY13844" fmla="*/ 5016104 h 6858000"/>
            <a:gd name="connsiteX13845" fmla="*/ 5420124 w 12192000"/>
            <a:gd name="connsiteY13845" fmla="*/ 5016133 h 6858000"/>
            <a:gd name="connsiteX13846" fmla="*/ 5404451 w 12192000"/>
            <a:gd name="connsiteY13846" fmla="*/ 5029596 h 6858000"/>
            <a:gd name="connsiteX13847" fmla="*/ 5437076 w 12192000"/>
            <a:gd name="connsiteY13847" fmla="*/ 5076120 h 6858000"/>
            <a:gd name="connsiteX13848" fmla="*/ 5469672 w 12192000"/>
            <a:gd name="connsiteY13848" fmla="*/ 5028840 h 6858000"/>
            <a:gd name="connsiteX13849" fmla="*/ 5453912 w 12192000"/>
            <a:gd name="connsiteY13849" fmla="*/ 5016133 h 6858000"/>
            <a:gd name="connsiteX13850" fmla="*/ 5451876 w 12192000"/>
            <a:gd name="connsiteY13850" fmla="*/ 5016046 h 6858000"/>
            <a:gd name="connsiteX13851" fmla="*/ 5504798 w 12192000"/>
            <a:gd name="connsiteY13851" fmla="*/ 5057336 h 6858000"/>
            <a:gd name="connsiteX13852" fmla="*/ 5489997 w 12192000"/>
            <a:gd name="connsiteY13852" fmla="*/ 5066990 h 6858000"/>
            <a:gd name="connsiteX13853" fmla="*/ 5474557 w 12192000"/>
            <a:gd name="connsiteY13853" fmla="*/ 5057394 h 6858000"/>
            <a:gd name="connsiteX13854" fmla="*/ 5473045 w 12192000"/>
            <a:gd name="connsiteY13854" fmla="*/ 5057423 h 6858000"/>
            <a:gd name="connsiteX13855" fmla="*/ 5457372 w 12192000"/>
            <a:gd name="connsiteY13855" fmla="*/ 5070886 h 6858000"/>
            <a:gd name="connsiteX13856" fmla="*/ 5489997 w 12192000"/>
            <a:gd name="connsiteY13856" fmla="*/ 5117410 h 6858000"/>
            <a:gd name="connsiteX13857" fmla="*/ 5522593 w 12192000"/>
            <a:gd name="connsiteY13857" fmla="*/ 5070130 h 6858000"/>
            <a:gd name="connsiteX13858" fmla="*/ 5506833 w 12192000"/>
            <a:gd name="connsiteY13858" fmla="*/ 5057423 h 6858000"/>
            <a:gd name="connsiteX13859" fmla="*/ 5504798 w 12192000"/>
            <a:gd name="connsiteY13859" fmla="*/ 5057336 h 6858000"/>
            <a:gd name="connsiteX13860" fmla="*/ 5581561 w 12192000"/>
            <a:gd name="connsiteY13860" fmla="*/ 5057627 h 6858000"/>
            <a:gd name="connsiteX13861" fmla="*/ 5566761 w 12192000"/>
            <a:gd name="connsiteY13861" fmla="*/ 5067281 h 6858000"/>
            <a:gd name="connsiteX13862" fmla="*/ 5551321 w 12192000"/>
            <a:gd name="connsiteY13862" fmla="*/ 5057685 h 6858000"/>
            <a:gd name="connsiteX13863" fmla="*/ 5549809 w 12192000"/>
            <a:gd name="connsiteY13863" fmla="*/ 5057714 h 6858000"/>
            <a:gd name="connsiteX13864" fmla="*/ 5534136 w 12192000"/>
            <a:gd name="connsiteY13864" fmla="*/ 5071177 h 6858000"/>
            <a:gd name="connsiteX13865" fmla="*/ 5566761 w 12192000"/>
            <a:gd name="connsiteY13865" fmla="*/ 5117701 h 6858000"/>
            <a:gd name="connsiteX13866" fmla="*/ 5599357 w 12192000"/>
            <a:gd name="connsiteY13866" fmla="*/ 5070421 h 6858000"/>
            <a:gd name="connsiteX13867" fmla="*/ 5583597 w 12192000"/>
            <a:gd name="connsiteY13867" fmla="*/ 5057714 h 6858000"/>
            <a:gd name="connsiteX13868" fmla="*/ 5581561 w 12192000"/>
            <a:gd name="connsiteY13868" fmla="*/ 5057627 h 6858000"/>
            <a:gd name="connsiteX13869" fmla="*/ 4151042 w 12192000"/>
            <a:gd name="connsiteY13869" fmla="*/ 4977955 h 6858000"/>
            <a:gd name="connsiteX13870" fmla="*/ 4136230 w 12192000"/>
            <a:gd name="connsiteY13870" fmla="*/ 4987609 h 6858000"/>
            <a:gd name="connsiteX13871" fmla="*/ 4120789 w 12192000"/>
            <a:gd name="connsiteY13871" fmla="*/ 4978013 h 6858000"/>
            <a:gd name="connsiteX13872" fmla="*/ 4119292 w 12192000"/>
            <a:gd name="connsiteY13872" fmla="*/ 4978042 h 6858000"/>
            <a:gd name="connsiteX13873" fmla="*/ 4103625 w 12192000"/>
            <a:gd name="connsiteY13873" fmla="*/ 4991505 h 6858000"/>
            <a:gd name="connsiteX13874" fmla="*/ 4136230 w 12192000"/>
            <a:gd name="connsiteY13874" fmla="*/ 5038029 h 6858000"/>
            <a:gd name="connsiteX13875" fmla="*/ 4168834 w 12192000"/>
            <a:gd name="connsiteY13875" fmla="*/ 4990749 h 6858000"/>
            <a:gd name="connsiteX13876" fmla="*/ 4153083 w 12192000"/>
            <a:gd name="connsiteY13876" fmla="*/ 4978042 h 6858000"/>
            <a:gd name="connsiteX13877" fmla="*/ 4151042 w 12192000"/>
            <a:gd name="connsiteY13877" fmla="*/ 4977955 h 6858000"/>
            <a:gd name="connsiteX13878" fmla="*/ 5208788 w 12192000"/>
            <a:gd name="connsiteY13878" fmla="*/ 5024188 h 6858000"/>
            <a:gd name="connsiteX13879" fmla="*/ 5193988 w 12192000"/>
            <a:gd name="connsiteY13879" fmla="*/ 5033842 h 6858000"/>
            <a:gd name="connsiteX13880" fmla="*/ 5178548 w 12192000"/>
            <a:gd name="connsiteY13880" fmla="*/ 5024246 h 6858000"/>
            <a:gd name="connsiteX13881" fmla="*/ 5177036 w 12192000"/>
            <a:gd name="connsiteY13881" fmla="*/ 5024275 h 6858000"/>
            <a:gd name="connsiteX13882" fmla="*/ 5161363 w 12192000"/>
            <a:gd name="connsiteY13882" fmla="*/ 5037738 h 6858000"/>
            <a:gd name="connsiteX13883" fmla="*/ 5193988 w 12192000"/>
            <a:gd name="connsiteY13883" fmla="*/ 5084262 h 6858000"/>
            <a:gd name="connsiteX13884" fmla="*/ 5226584 w 12192000"/>
            <a:gd name="connsiteY13884" fmla="*/ 5036982 h 6858000"/>
            <a:gd name="connsiteX13885" fmla="*/ 5210824 w 12192000"/>
            <a:gd name="connsiteY13885" fmla="*/ 5024275 h 6858000"/>
            <a:gd name="connsiteX13886" fmla="*/ 5208788 w 12192000"/>
            <a:gd name="connsiteY13886" fmla="*/ 5024188 h 6858000"/>
            <a:gd name="connsiteX13887" fmla="*/ 5309106 w 12192000"/>
            <a:gd name="connsiteY13887" fmla="*/ 5025060 h 6858000"/>
            <a:gd name="connsiteX13888" fmla="*/ 5294305 w 12192000"/>
            <a:gd name="connsiteY13888" fmla="*/ 5034714 h 6858000"/>
            <a:gd name="connsiteX13889" fmla="*/ 5278865 w 12192000"/>
            <a:gd name="connsiteY13889" fmla="*/ 5025118 h 6858000"/>
            <a:gd name="connsiteX13890" fmla="*/ 5277353 w 12192000"/>
            <a:gd name="connsiteY13890" fmla="*/ 5025147 h 6858000"/>
            <a:gd name="connsiteX13891" fmla="*/ 5261680 w 12192000"/>
            <a:gd name="connsiteY13891" fmla="*/ 5038610 h 6858000"/>
            <a:gd name="connsiteX13892" fmla="*/ 5294305 w 12192000"/>
            <a:gd name="connsiteY13892" fmla="*/ 5085134 h 6858000"/>
            <a:gd name="connsiteX13893" fmla="*/ 5326901 w 12192000"/>
            <a:gd name="connsiteY13893" fmla="*/ 5037854 h 6858000"/>
            <a:gd name="connsiteX13894" fmla="*/ 5311141 w 12192000"/>
            <a:gd name="connsiteY13894" fmla="*/ 5025147 h 6858000"/>
            <a:gd name="connsiteX13895" fmla="*/ 5309106 w 12192000"/>
            <a:gd name="connsiteY13895" fmla="*/ 5025060 h 6858000"/>
            <a:gd name="connsiteX13896" fmla="*/ 5381218 w 12192000"/>
            <a:gd name="connsiteY13896" fmla="*/ 5025642 h 6858000"/>
            <a:gd name="connsiteX13897" fmla="*/ 5366417 w 12192000"/>
            <a:gd name="connsiteY13897" fmla="*/ 5035296 h 6858000"/>
            <a:gd name="connsiteX13898" fmla="*/ 5350977 w 12192000"/>
            <a:gd name="connsiteY13898" fmla="*/ 5025700 h 6858000"/>
            <a:gd name="connsiteX13899" fmla="*/ 5349465 w 12192000"/>
            <a:gd name="connsiteY13899" fmla="*/ 5025729 h 6858000"/>
            <a:gd name="connsiteX13900" fmla="*/ 5333792 w 12192000"/>
            <a:gd name="connsiteY13900" fmla="*/ 5039192 h 6858000"/>
            <a:gd name="connsiteX13901" fmla="*/ 5366417 w 12192000"/>
            <a:gd name="connsiteY13901" fmla="*/ 5085716 h 6858000"/>
            <a:gd name="connsiteX13902" fmla="*/ 5399013 w 12192000"/>
            <a:gd name="connsiteY13902" fmla="*/ 5038436 h 6858000"/>
            <a:gd name="connsiteX13903" fmla="*/ 5383253 w 12192000"/>
            <a:gd name="connsiteY13903" fmla="*/ 5025729 h 6858000"/>
            <a:gd name="connsiteX13904" fmla="*/ 5381218 w 12192000"/>
            <a:gd name="connsiteY13904" fmla="*/ 5025642 h 6858000"/>
            <a:gd name="connsiteX13905" fmla="*/ 4015047 w 12192000"/>
            <a:gd name="connsiteY13905" fmla="*/ 5005287 h 6858000"/>
            <a:gd name="connsiteX13906" fmla="*/ 4000235 w 12192000"/>
            <a:gd name="connsiteY13906" fmla="*/ 5014941 h 6858000"/>
            <a:gd name="connsiteX13907" fmla="*/ 3984794 w 12192000"/>
            <a:gd name="connsiteY13907" fmla="*/ 5005345 h 6858000"/>
            <a:gd name="connsiteX13908" fmla="*/ 3983297 w 12192000"/>
            <a:gd name="connsiteY13908" fmla="*/ 5005374 h 6858000"/>
            <a:gd name="connsiteX13909" fmla="*/ 3967630 w 12192000"/>
            <a:gd name="connsiteY13909" fmla="*/ 5018837 h 6858000"/>
            <a:gd name="connsiteX13910" fmla="*/ 4000235 w 12192000"/>
            <a:gd name="connsiteY13910" fmla="*/ 5065361 h 6858000"/>
            <a:gd name="connsiteX13911" fmla="*/ 4032839 w 12192000"/>
            <a:gd name="connsiteY13911" fmla="*/ 5018081 h 6858000"/>
            <a:gd name="connsiteX13912" fmla="*/ 4017088 w 12192000"/>
            <a:gd name="connsiteY13912" fmla="*/ 5005374 h 6858000"/>
            <a:gd name="connsiteX13913" fmla="*/ 4015047 w 12192000"/>
            <a:gd name="connsiteY13913" fmla="*/ 5005287 h 6858000"/>
            <a:gd name="connsiteX13914" fmla="*/ 4091520 w 12192000"/>
            <a:gd name="connsiteY13914" fmla="*/ 5043379 h 6858000"/>
            <a:gd name="connsiteX13915" fmla="*/ 4076707 w 12192000"/>
            <a:gd name="connsiteY13915" fmla="*/ 5053033 h 6858000"/>
            <a:gd name="connsiteX13916" fmla="*/ 4061267 w 12192000"/>
            <a:gd name="connsiteY13916" fmla="*/ 5043437 h 6858000"/>
            <a:gd name="connsiteX13917" fmla="*/ 4059770 w 12192000"/>
            <a:gd name="connsiteY13917" fmla="*/ 5043466 h 6858000"/>
            <a:gd name="connsiteX13918" fmla="*/ 4044103 w 12192000"/>
            <a:gd name="connsiteY13918" fmla="*/ 5056929 h 6858000"/>
            <a:gd name="connsiteX13919" fmla="*/ 4076707 w 12192000"/>
            <a:gd name="connsiteY13919" fmla="*/ 5103453 h 6858000"/>
            <a:gd name="connsiteX13920" fmla="*/ 4109312 w 12192000"/>
            <a:gd name="connsiteY13920" fmla="*/ 5056173 h 6858000"/>
            <a:gd name="connsiteX13921" fmla="*/ 4093561 w 12192000"/>
            <a:gd name="connsiteY13921" fmla="*/ 5043466 h 6858000"/>
            <a:gd name="connsiteX13922" fmla="*/ 4091520 w 12192000"/>
            <a:gd name="connsiteY13922" fmla="*/ 5043379 h 6858000"/>
            <a:gd name="connsiteX13923" fmla="*/ 4885218 w 12192000"/>
            <a:gd name="connsiteY13923" fmla="*/ 5046868 h 6858000"/>
            <a:gd name="connsiteX13924" fmla="*/ 4870406 w 12192000"/>
            <a:gd name="connsiteY13924" fmla="*/ 5056522 h 6858000"/>
            <a:gd name="connsiteX13925" fmla="*/ 4854965 w 12192000"/>
            <a:gd name="connsiteY13925" fmla="*/ 5046926 h 6858000"/>
            <a:gd name="connsiteX13926" fmla="*/ 4853468 w 12192000"/>
            <a:gd name="connsiteY13926" fmla="*/ 5046955 h 6858000"/>
            <a:gd name="connsiteX13927" fmla="*/ 4837801 w 12192000"/>
            <a:gd name="connsiteY13927" fmla="*/ 5060418 h 6858000"/>
            <a:gd name="connsiteX13928" fmla="*/ 4870406 w 12192000"/>
            <a:gd name="connsiteY13928" fmla="*/ 5106942 h 6858000"/>
            <a:gd name="connsiteX13929" fmla="*/ 4903010 w 12192000"/>
            <a:gd name="connsiteY13929" fmla="*/ 5059662 h 6858000"/>
            <a:gd name="connsiteX13930" fmla="*/ 4887259 w 12192000"/>
            <a:gd name="connsiteY13930" fmla="*/ 5046955 h 6858000"/>
            <a:gd name="connsiteX13931" fmla="*/ 4885218 w 12192000"/>
            <a:gd name="connsiteY13931" fmla="*/ 5046868 h 6858000"/>
            <a:gd name="connsiteX13932" fmla="*/ 4226004 w 12192000"/>
            <a:gd name="connsiteY13932" fmla="*/ 5074492 h 6858000"/>
            <a:gd name="connsiteX13933" fmla="*/ 4211191 w 12192000"/>
            <a:gd name="connsiteY13933" fmla="*/ 5084146 h 6858000"/>
            <a:gd name="connsiteX13934" fmla="*/ 4195751 w 12192000"/>
            <a:gd name="connsiteY13934" fmla="*/ 5074550 h 6858000"/>
            <a:gd name="connsiteX13935" fmla="*/ 4194254 w 12192000"/>
            <a:gd name="connsiteY13935" fmla="*/ 5074579 h 6858000"/>
            <a:gd name="connsiteX13936" fmla="*/ 4178587 w 12192000"/>
            <a:gd name="connsiteY13936" fmla="*/ 5088042 h 6858000"/>
            <a:gd name="connsiteX13937" fmla="*/ 4211191 w 12192000"/>
            <a:gd name="connsiteY13937" fmla="*/ 5134566 h 6858000"/>
            <a:gd name="connsiteX13938" fmla="*/ 4243796 w 12192000"/>
            <a:gd name="connsiteY13938" fmla="*/ 5087286 h 6858000"/>
            <a:gd name="connsiteX13939" fmla="*/ 4228045 w 12192000"/>
            <a:gd name="connsiteY13939" fmla="*/ 5074579 h 6858000"/>
            <a:gd name="connsiteX13940" fmla="*/ 4226004 w 12192000"/>
            <a:gd name="connsiteY13940" fmla="*/ 5074492 h 6858000"/>
            <a:gd name="connsiteX13941" fmla="*/ 5403026 w 12192000"/>
            <a:gd name="connsiteY13941" fmla="*/ 5110839 h 6858000"/>
            <a:gd name="connsiteX13942" fmla="*/ 5388225 w 12192000"/>
            <a:gd name="connsiteY13942" fmla="*/ 5120493 h 6858000"/>
            <a:gd name="connsiteX13943" fmla="*/ 5372785 w 12192000"/>
            <a:gd name="connsiteY13943" fmla="*/ 5110897 h 6858000"/>
            <a:gd name="connsiteX13944" fmla="*/ 5371273 w 12192000"/>
            <a:gd name="connsiteY13944" fmla="*/ 5110926 h 6858000"/>
            <a:gd name="connsiteX13945" fmla="*/ 5355600 w 12192000"/>
            <a:gd name="connsiteY13945" fmla="*/ 5124389 h 6858000"/>
            <a:gd name="connsiteX13946" fmla="*/ 5388225 w 12192000"/>
            <a:gd name="connsiteY13946" fmla="*/ 5170913 h 6858000"/>
            <a:gd name="connsiteX13947" fmla="*/ 5420821 w 12192000"/>
            <a:gd name="connsiteY13947" fmla="*/ 5123633 h 6858000"/>
            <a:gd name="connsiteX13948" fmla="*/ 5405061 w 12192000"/>
            <a:gd name="connsiteY13948" fmla="*/ 5110926 h 6858000"/>
            <a:gd name="connsiteX13949" fmla="*/ 5403026 w 12192000"/>
            <a:gd name="connsiteY13949" fmla="*/ 5110839 h 6858000"/>
            <a:gd name="connsiteX13950" fmla="*/ 5466124 w 12192000"/>
            <a:gd name="connsiteY13950" fmla="*/ 5117817 h 6858000"/>
            <a:gd name="connsiteX13951" fmla="*/ 5451323 w 12192000"/>
            <a:gd name="connsiteY13951" fmla="*/ 5127471 h 6858000"/>
            <a:gd name="connsiteX13952" fmla="*/ 5435883 w 12192000"/>
            <a:gd name="connsiteY13952" fmla="*/ 5117875 h 6858000"/>
            <a:gd name="connsiteX13953" fmla="*/ 5434371 w 12192000"/>
            <a:gd name="connsiteY13953" fmla="*/ 5117904 h 6858000"/>
            <a:gd name="connsiteX13954" fmla="*/ 5418698 w 12192000"/>
            <a:gd name="connsiteY13954" fmla="*/ 5131367 h 6858000"/>
            <a:gd name="connsiteX13955" fmla="*/ 5451323 w 12192000"/>
            <a:gd name="connsiteY13955" fmla="*/ 5177891 h 6858000"/>
            <a:gd name="connsiteX13956" fmla="*/ 5483919 w 12192000"/>
            <a:gd name="connsiteY13956" fmla="*/ 5130611 h 6858000"/>
            <a:gd name="connsiteX13957" fmla="*/ 5468159 w 12192000"/>
            <a:gd name="connsiteY13957" fmla="*/ 5117904 h 6858000"/>
            <a:gd name="connsiteX13958" fmla="*/ 5466124 w 12192000"/>
            <a:gd name="connsiteY13958" fmla="*/ 5117817 h 6858000"/>
            <a:gd name="connsiteX13959" fmla="*/ 6062793 w 12192000"/>
            <a:gd name="connsiteY13959" fmla="*/ 5120434 h 6858000"/>
            <a:gd name="connsiteX13960" fmla="*/ 6047993 w 12192000"/>
            <a:gd name="connsiteY13960" fmla="*/ 5130088 h 6858000"/>
            <a:gd name="connsiteX13961" fmla="*/ 6032553 w 12192000"/>
            <a:gd name="connsiteY13961" fmla="*/ 5120492 h 6858000"/>
            <a:gd name="connsiteX13962" fmla="*/ 6031041 w 12192000"/>
            <a:gd name="connsiteY13962" fmla="*/ 5120521 h 6858000"/>
            <a:gd name="connsiteX13963" fmla="*/ 6015368 w 12192000"/>
            <a:gd name="connsiteY13963" fmla="*/ 5133984 h 6858000"/>
            <a:gd name="connsiteX13964" fmla="*/ 6047993 w 12192000"/>
            <a:gd name="connsiteY13964" fmla="*/ 5180508 h 6858000"/>
            <a:gd name="connsiteX13965" fmla="*/ 6080589 w 12192000"/>
            <a:gd name="connsiteY13965" fmla="*/ 5133228 h 6858000"/>
            <a:gd name="connsiteX13966" fmla="*/ 6064829 w 12192000"/>
            <a:gd name="connsiteY13966" fmla="*/ 5120521 h 6858000"/>
            <a:gd name="connsiteX13967" fmla="*/ 6062793 w 12192000"/>
            <a:gd name="connsiteY13967" fmla="*/ 5120434 h 6858000"/>
            <a:gd name="connsiteX13968" fmla="*/ 5908682 w 12192000"/>
            <a:gd name="connsiteY13968" fmla="*/ 5121888 h 6858000"/>
            <a:gd name="connsiteX13969" fmla="*/ 5893882 w 12192000"/>
            <a:gd name="connsiteY13969" fmla="*/ 5131542 h 6858000"/>
            <a:gd name="connsiteX13970" fmla="*/ 5878442 w 12192000"/>
            <a:gd name="connsiteY13970" fmla="*/ 5121946 h 6858000"/>
            <a:gd name="connsiteX13971" fmla="*/ 5876930 w 12192000"/>
            <a:gd name="connsiteY13971" fmla="*/ 5121975 h 6858000"/>
            <a:gd name="connsiteX13972" fmla="*/ 5861257 w 12192000"/>
            <a:gd name="connsiteY13972" fmla="*/ 5135438 h 6858000"/>
            <a:gd name="connsiteX13973" fmla="*/ 5893882 w 12192000"/>
            <a:gd name="connsiteY13973" fmla="*/ 5181962 h 6858000"/>
            <a:gd name="connsiteX13974" fmla="*/ 5926478 w 12192000"/>
            <a:gd name="connsiteY13974" fmla="*/ 5134682 h 6858000"/>
            <a:gd name="connsiteX13975" fmla="*/ 5910718 w 12192000"/>
            <a:gd name="connsiteY13975" fmla="*/ 5121975 h 6858000"/>
            <a:gd name="connsiteX13976" fmla="*/ 5908682 w 12192000"/>
            <a:gd name="connsiteY13976" fmla="*/ 5121888 h 6858000"/>
            <a:gd name="connsiteX13977" fmla="*/ 5985447 w 12192000"/>
            <a:gd name="connsiteY13977" fmla="*/ 5121888 h 6858000"/>
            <a:gd name="connsiteX13978" fmla="*/ 5970647 w 12192000"/>
            <a:gd name="connsiteY13978" fmla="*/ 5131542 h 6858000"/>
            <a:gd name="connsiteX13979" fmla="*/ 5955207 w 12192000"/>
            <a:gd name="connsiteY13979" fmla="*/ 5121946 h 6858000"/>
            <a:gd name="connsiteX13980" fmla="*/ 5953695 w 12192000"/>
            <a:gd name="connsiteY13980" fmla="*/ 5121975 h 6858000"/>
            <a:gd name="connsiteX13981" fmla="*/ 5938022 w 12192000"/>
            <a:gd name="connsiteY13981" fmla="*/ 5135438 h 6858000"/>
            <a:gd name="connsiteX13982" fmla="*/ 5970647 w 12192000"/>
            <a:gd name="connsiteY13982" fmla="*/ 5181962 h 6858000"/>
            <a:gd name="connsiteX13983" fmla="*/ 6003243 w 12192000"/>
            <a:gd name="connsiteY13983" fmla="*/ 5134682 h 6858000"/>
            <a:gd name="connsiteX13984" fmla="*/ 5987483 w 12192000"/>
            <a:gd name="connsiteY13984" fmla="*/ 5121975 h 6858000"/>
            <a:gd name="connsiteX13985" fmla="*/ 5985447 w 12192000"/>
            <a:gd name="connsiteY13985" fmla="*/ 5121888 h 6858000"/>
            <a:gd name="connsiteX13986" fmla="*/ 5834244 w 12192000"/>
            <a:gd name="connsiteY13986" fmla="*/ 5122179 h 6858000"/>
            <a:gd name="connsiteX13987" fmla="*/ 5819444 w 12192000"/>
            <a:gd name="connsiteY13987" fmla="*/ 5131833 h 6858000"/>
            <a:gd name="connsiteX13988" fmla="*/ 5804004 w 12192000"/>
            <a:gd name="connsiteY13988" fmla="*/ 5122237 h 6858000"/>
            <a:gd name="connsiteX13989" fmla="*/ 5802492 w 12192000"/>
            <a:gd name="connsiteY13989" fmla="*/ 5122266 h 6858000"/>
            <a:gd name="connsiteX13990" fmla="*/ 5786819 w 12192000"/>
            <a:gd name="connsiteY13990" fmla="*/ 5135729 h 6858000"/>
            <a:gd name="connsiteX13991" fmla="*/ 5819444 w 12192000"/>
            <a:gd name="connsiteY13991" fmla="*/ 5182253 h 6858000"/>
            <a:gd name="connsiteX13992" fmla="*/ 5852040 w 12192000"/>
            <a:gd name="connsiteY13992" fmla="*/ 5134973 h 6858000"/>
            <a:gd name="connsiteX13993" fmla="*/ 5836280 w 12192000"/>
            <a:gd name="connsiteY13993" fmla="*/ 5122266 h 6858000"/>
            <a:gd name="connsiteX13994" fmla="*/ 5834244 w 12192000"/>
            <a:gd name="connsiteY13994" fmla="*/ 5122179 h 6858000"/>
            <a:gd name="connsiteX13995" fmla="*/ 5762424 w 12192000"/>
            <a:gd name="connsiteY13995" fmla="*/ 5122470 h 6858000"/>
            <a:gd name="connsiteX13996" fmla="*/ 5747623 w 12192000"/>
            <a:gd name="connsiteY13996" fmla="*/ 5132124 h 6858000"/>
            <a:gd name="connsiteX13997" fmla="*/ 5732183 w 12192000"/>
            <a:gd name="connsiteY13997" fmla="*/ 5122528 h 6858000"/>
            <a:gd name="connsiteX13998" fmla="*/ 5730671 w 12192000"/>
            <a:gd name="connsiteY13998" fmla="*/ 5122557 h 6858000"/>
            <a:gd name="connsiteX13999" fmla="*/ 5714998 w 12192000"/>
            <a:gd name="connsiteY13999" fmla="*/ 5136020 h 6858000"/>
            <a:gd name="connsiteX14000" fmla="*/ 5747623 w 12192000"/>
            <a:gd name="connsiteY14000" fmla="*/ 5182544 h 6858000"/>
            <a:gd name="connsiteX14001" fmla="*/ 5780219 w 12192000"/>
            <a:gd name="connsiteY14001" fmla="*/ 5135264 h 6858000"/>
            <a:gd name="connsiteX14002" fmla="*/ 5764459 w 12192000"/>
            <a:gd name="connsiteY14002" fmla="*/ 5122557 h 6858000"/>
            <a:gd name="connsiteX14003" fmla="*/ 5762424 w 12192000"/>
            <a:gd name="connsiteY14003" fmla="*/ 5122470 h 6858000"/>
            <a:gd name="connsiteX14004" fmla="*/ 5615292 w 12192000"/>
            <a:gd name="connsiteY14004" fmla="*/ 5123051 h 6858000"/>
            <a:gd name="connsiteX14005" fmla="*/ 5600491 w 12192000"/>
            <a:gd name="connsiteY14005" fmla="*/ 5132705 h 6858000"/>
            <a:gd name="connsiteX14006" fmla="*/ 5585051 w 12192000"/>
            <a:gd name="connsiteY14006" fmla="*/ 5123109 h 6858000"/>
            <a:gd name="connsiteX14007" fmla="*/ 5583539 w 12192000"/>
            <a:gd name="connsiteY14007" fmla="*/ 5123138 h 6858000"/>
            <a:gd name="connsiteX14008" fmla="*/ 5567866 w 12192000"/>
            <a:gd name="connsiteY14008" fmla="*/ 5136601 h 6858000"/>
            <a:gd name="connsiteX14009" fmla="*/ 5600491 w 12192000"/>
            <a:gd name="connsiteY14009" fmla="*/ 5183125 h 6858000"/>
            <a:gd name="connsiteX14010" fmla="*/ 5633087 w 12192000"/>
            <a:gd name="connsiteY14010" fmla="*/ 5135845 h 6858000"/>
            <a:gd name="connsiteX14011" fmla="*/ 5617327 w 12192000"/>
            <a:gd name="connsiteY14011" fmla="*/ 5123138 h 6858000"/>
            <a:gd name="connsiteX14012" fmla="*/ 5615292 w 12192000"/>
            <a:gd name="connsiteY14012" fmla="*/ 5123051 h 6858000"/>
            <a:gd name="connsiteX14013" fmla="*/ 5690601 w 12192000"/>
            <a:gd name="connsiteY14013" fmla="*/ 5123051 h 6858000"/>
            <a:gd name="connsiteX14014" fmla="*/ 5675801 w 12192000"/>
            <a:gd name="connsiteY14014" fmla="*/ 5132705 h 6858000"/>
            <a:gd name="connsiteX14015" fmla="*/ 5660361 w 12192000"/>
            <a:gd name="connsiteY14015" fmla="*/ 5123109 h 6858000"/>
            <a:gd name="connsiteX14016" fmla="*/ 5658849 w 12192000"/>
            <a:gd name="connsiteY14016" fmla="*/ 5123138 h 6858000"/>
            <a:gd name="connsiteX14017" fmla="*/ 5643176 w 12192000"/>
            <a:gd name="connsiteY14017" fmla="*/ 5136601 h 6858000"/>
            <a:gd name="connsiteX14018" fmla="*/ 5675801 w 12192000"/>
            <a:gd name="connsiteY14018" fmla="*/ 5183125 h 6858000"/>
            <a:gd name="connsiteX14019" fmla="*/ 5708397 w 12192000"/>
            <a:gd name="connsiteY14019" fmla="*/ 5135845 h 6858000"/>
            <a:gd name="connsiteX14020" fmla="*/ 5692637 w 12192000"/>
            <a:gd name="connsiteY14020" fmla="*/ 5123138 h 6858000"/>
            <a:gd name="connsiteX14021" fmla="*/ 5690601 w 12192000"/>
            <a:gd name="connsiteY14021" fmla="*/ 5123051 h 6858000"/>
            <a:gd name="connsiteX14022" fmla="*/ 5539399 w 12192000"/>
            <a:gd name="connsiteY14022" fmla="*/ 5123342 h 6858000"/>
            <a:gd name="connsiteX14023" fmla="*/ 5524599 w 12192000"/>
            <a:gd name="connsiteY14023" fmla="*/ 5132996 h 6858000"/>
            <a:gd name="connsiteX14024" fmla="*/ 5509159 w 12192000"/>
            <a:gd name="connsiteY14024" fmla="*/ 5123400 h 6858000"/>
            <a:gd name="connsiteX14025" fmla="*/ 5507647 w 12192000"/>
            <a:gd name="connsiteY14025" fmla="*/ 5123429 h 6858000"/>
            <a:gd name="connsiteX14026" fmla="*/ 5491974 w 12192000"/>
            <a:gd name="connsiteY14026" fmla="*/ 5136892 h 6858000"/>
            <a:gd name="connsiteX14027" fmla="*/ 5524599 w 12192000"/>
            <a:gd name="connsiteY14027" fmla="*/ 5183416 h 6858000"/>
            <a:gd name="connsiteX14028" fmla="*/ 5557195 w 12192000"/>
            <a:gd name="connsiteY14028" fmla="*/ 5136136 h 6858000"/>
            <a:gd name="connsiteX14029" fmla="*/ 5541435 w 12192000"/>
            <a:gd name="connsiteY14029" fmla="*/ 5123429 h 6858000"/>
            <a:gd name="connsiteX14030" fmla="*/ 5539399 w 12192000"/>
            <a:gd name="connsiteY14030" fmla="*/ 5123342 h 6858000"/>
            <a:gd name="connsiteX14031" fmla="*/ 5333822 w 12192000"/>
            <a:gd name="connsiteY14031" fmla="*/ 5112874 h 6858000"/>
            <a:gd name="connsiteX14032" fmla="*/ 5319021 w 12192000"/>
            <a:gd name="connsiteY14032" fmla="*/ 5122528 h 6858000"/>
            <a:gd name="connsiteX14033" fmla="*/ 5303581 w 12192000"/>
            <a:gd name="connsiteY14033" fmla="*/ 5112932 h 6858000"/>
            <a:gd name="connsiteX14034" fmla="*/ 5302069 w 12192000"/>
            <a:gd name="connsiteY14034" fmla="*/ 5112961 h 6858000"/>
            <a:gd name="connsiteX14035" fmla="*/ 5286396 w 12192000"/>
            <a:gd name="connsiteY14035" fmla="*/ 5126424 h 6858000"/>
            <a:gd name="connsiteX14036" fmla="*/ 5319021 w 12192000"/>
            <a:gd name="connsiteY14036" fmla="*/ 5172948 h 6858000"/>
            <a:gd name="connsiteX14037" fmla="*/ 5351617 w 12192000"/>
            <a:gd name="connsiteY14037" fmla="*/ 5125668 h 6858000"/>
            <a:gd name="connsiteX14038" fmla="*/ 5335857 w 12192000"/>
            <a:gd name="connsiteY14038" fmla="*/ 5112961 h 6858000"/>
            <a:gd name="connsiteX14039" fmla="*/ 5333822 w 12192000"/>
            <a:gd name="connsiteY14039" fmla="*/ 5112874 h 6858000"/>
            <a:gd name="connsiteX14040" fmla="*/ 5263163 w 12192000"/>
            <a:gd name="connsiteY14040" fmla="*/ 5113746 h 6858000"/>
            <a:gd name="connsiteX14041" fmla="*/ 5248363 w 12192000"/>
            <a:gd name="connsiteY14041" fmla="*/ 5123400 h 6858000"/>
            <a:gd name="connsiteX14042" fmla="*/ 5232923 w 12192000"/>
            <a:gd name="connsiteY14042" fmla="*/ 5113804 h 6858000"/>
            <a:gd name="connsiteX14043" fmla="*/ 5231411 w 12192000"/>
            <a:gd name="connsiteY14043" fmla="*/ 5113833 h 6858000"/>
            <a:gd name="connsiteX14044" fmla="*/ 5215738 w 12192000"/>
            <a:gd name="connsiteY14044" fmla="*/ 5127296 h 6858000"/>
            <a:gd name="connsiteX14045" fmla="*/ 5248363 w 12192000"/>
            <a:gd name="connsiteY14045" fmla="*/ 5173820 h 6858000"/>
            <a:gd name="connsiteX14046" fmla="*/ 5280959 w 12192000"/>
            <a:gd name="connsiteY14046" fmla="*/ 5126540 h 6858000"/>
            <a:gd name="connsiteX14047" fmla="*/ 5265199 w 12192000"/>
            <a:gd name="connsiteY14047" fmla="*/ 5113833 h 6858000"/>
            <a:gd name="connsiteX14048" fmla="*/ 5263163 w 12192000"/>
            <a:gd name="connsiteY14048" fmla="*/ 5113746 h 6858000"/>
            <a:gd name="connsiteX14049" fmla="*/ 4311404 w 12192000"/>
            <a:gd name="connsiteY14049" fmla="*/ 5117236 h 6858000"/>
            <a:gd name="connsiteX14050" fmla="*/ 4296591 w 12192000"/>
            <a:gd name="connsiteY14050" fmla="*/ 5126890 h 6858000"/>
            <a:gd name="connsiteX14051" fmla="*/ 4281151 w 12192000"/>
            <a:gd name="connsiteY14051" fmla="*/ 5117294 h 6858000"/>
            <a:gd name="connsiteX14052" fmla="*/ 4279654 w 12192000"/>
            <a:gd name="connsiteY14052" fmla="*/ 5117323 h 6858000"/>
            <a:gd name="connsiteX14053" fmla="*/ 4263987 w 12192000"/>
            <a:gd name="connsiteY14053" fmla="*/ 5130786 h 6858000"/>
            <a:gd name="connsiteX14054" fmla="*/ 4296591 w 12192000"/>
            <a:gd name="connsiteY14054" fmla="*/ 5177310 h 6858000"/>
            <a:gd name="connsiteX14055" fmla="*/ 4329196 w 12192000"/>
            <a:gd name="connsiteY14055" fmla="*/ 5130030 h 6858000"/>
            <a:gd name="connsiteX14056" fmla="*/ 4313445 w 12192000"/>
            <a:gd name="connsiteY14056" fmla="*/ 5117323 h 6858000"/>
            <a:gd name="connsiteX14057" fmla="*/ 4311404 w 12192000"/>
            <a:gd name="connsiteY14057" fmla="*/ 5117236 h 6858000"/>
            <a:gd name="connsiteX14058" fmla="*/ 5193669 w 12192000"/>
            <a:gd name="connsiteY14058" fmla="*/ 5118399 h 6858000"/>
            <a:gd name="connsiteX14059" fmla="*/ 5178868 w 12192000"/>
            <a:gd name="connsiteY14059" fmla="*/ 5128053 h 6858000"/>
            <a:gd name="connsiteX14060" fmla="*/ 5163428 w 12192000"/>
            <a:gd name="connsiteY14060" fmla="*/ 5118457 h 6858000"/>
            <a:gd name="connsiteX14061" fmla="*/ 5161916 w 12192000"/>
            <a:gd name="connsiteY14061" fmla="*/ 5118486 h 6858000"/>
            <a:gd name="connsiteX14062" fmla="*/ 5146243 w 12192000"/>
            <a:gd name="connsiteY14062" fmla="*/ 5131949 h 6858000"/>
            <a:gd name="connsiteX14063" fmla="*/ 5178868 w 12192000"/>
            <a:gd name="connsiteY14063" fmla="*/ 5178473 h 6858000"/>
            <a:gd name="connsiteX14064" fmla="*/ 5211464 w 12192000"/>
            <a:gd name="connsiteY14064" fmla="*/ 5131193 h 6858000"/>
            <a:gd name="connsiteX14065" fmla="*/ 5195704 w 12192000"/>
            <a:gd name="connsiteY14065" fmla="*/ 5118486 h 6858000"/>
            <a:gd name="connsiteX14066" fmla="*/ 5193669 w 12192000"/>
            <a:gd name="connsiteY14066" fmla="*/ 5118399 h 6858000"/>
            <a:gd name="connsiteX14067" fmla="*/ 5122429 w 12192000"/>
            <a:gd name="connsiteY14067" fmla="*/ 5120143 h 6858000"/>
            <a:gd name="connsiteX14068" fmla="*/ 5107619 w 12192000"/>
            <a:gd name="connsiteY14068" fmla="*/ 5129797 h 6858000"/>
            <a:gd name="connsiteX14069" fmla="*/ 5092179 w 12192000"/>
            <a:gd name="connsiteY14069" fmla="*/ 5120201 h 6858000"/>
            <a:gd name="connsiteX14070" fmla="*/ 5090682 w 12192000"/>
            <a:gd name="connsiteY14070" fmla="*/ 5120230 h 6858000"/>
            <a:gd name="connsiteX14071" fmla="*/ 5075015 w 12192000"/>
            <a:gd name="connsiteY14071" fmla="*/ 5133693 h 6858000"/>
            <a:gd name="connsiteX14072" fmla="*/ 5107619 w 12192000"/>
            <a:gd name="connsiteY14072" fmla="*/ 5180217 h 6858000"/>
            <a:gd name="connsiteX14073" fmla="*/ 5140224 w 12192000"/>
            <a:gd name="connsiteY14073" fmla="*/ 5132937 h 6858000"/>
            <a:gd name="connsiteX14074" fmla="*/ 5124464 w 12192000"/>
            <a:gd name="connsiteY14074" fmla="*/ 5120230 h 6858000"/>
            <a:gd name="connsiteX14075" fmla="*/ 5122429 w 12192000"/>
            <a:gd name="connsiteY14075" fmla="*/ 5120143 h 6858000"/>
            <a:gd name="connsiteX14076" fmla="*/ 4399829 w 12192000"/>
            <a:gd name="connsiteY14076" fmla="*/ 5120434 h 6858000"/>
            <a:gd name="connsiteX14077" fmla="*/ 4385017 w 12192000"/>
            <a:gd name="connsiteY14077" fmla="*/ 5130088 h 6858000"/>
            <a:gd name="connsiteX14078" fmla="*/ 4369576 w 12192000"/>
            <a:gd name="connsiteY14078" fmla="*/ 5120492 h 6858000"/>
            <a:gd name="connsiteX14079" fmla="*/ 4368079 w 12192000"/>
            <a:gd name="connsiteY14079" fmla="*/ 5120521 h 6858000"/>
            <a:gd name="connsiteX14080" fmla="*/ 4352412 w 12192000"/>
            <a:gd name="connsiteY14080" fmla="*/ 5133984 h 6858000"/>
            <a:gd name="connsiteX14081" fmla="*/ 4385017 w 12192000"/>
            <a:gd name="connsiteY14081" fmla="*/ 5180508 h 6858000"/>
            <a:gd name="connsiteX14082" fmla="*/ 4417621 w 12192000"/>
            <a:gd name="connsiteY14082" fmla="*/ 5133228 h 6858000"/>
            <a:gd name="connsiteX14083" fmla="*/ 4401870 w 12192000"/>
            <a:gd name="connsiteY14083" fmla="*/ 5120521 h 6858000"/>
            <a:gd name="connsiteX14084" fmla="*/ 4399829 w 12192000"/>
            <a:gd name="connsiteY14084" fmla="*/ 5120434 h 6858000"/>
            <a:gd name="connsiteX14085" fmla="*/ 4794991 w 12192000"/>
            <a:gd name="connsiteY14085" fmla="*/ 5123342 h 6858000"/>
            <a:gd name="connsiteX14086" fmla="*/ 4780178 w 12192000"/>
            <a:gd name="connsiteY14086" fmla="*/ 5132996 h 6858000"/>
            <a:gd name="connsiteX14087" fmla="*/ 4764738 w 12192000"/>
            <a:gd name="connsiteY14087" fmla="*/ 5123400 h 6858000"/>
            <a:gd name="connsiteX14088" fmla="*/ 4763241 w 12192000"/>
            <a:gd name="connsiteY14088" fmla="*/ 5123429 h 6858000"/>
            <a:gd name="connsiteX14089" fmla="*/ 4747574 w 12192000"/>
            <a:gd name="connsiteY14089" fmla="*/ 5136892 h 6858000"/>
            <a:gd name="connsiteX14090" fmla="*/ 4780178 w 12192000"/>
            <a:gd name="connsiteY14090" fmla="*/ 5183416 h 6858000"/>
            <a:gd name="connsiteX14091" fmla="*/ 4812783 w 12192000"/>
            <a:gd name="connsiteY14091" fmla="*/ 5136136 h 6858000"/>
            <a:gd name="connsiteX14092" fmla="*/ 4797032 w 12192000"/>
            <a:gd name="connsiteY14092" fmla="*/ 5123429 h 6858000"/>
            <a:gd name="connsiteX14093" fmla="*/ 4794991 w 12192000"/>
            <a:gd name="connsiteY14093" fmla="*/ 5123342 h 6858000"/>
            <a:gd name="connsiteX14094" fmla="*/ 5047994 w 12192000"/>
            <a:gd name="connsiteY14094" fmla="*/ 5123342 h 6858000"/>
            <a:gd name="connsiteX14095" fmla="*/ 5033181 w 12192000"/>
            <a:gd name="connsiteY14095" fmla="*/ 5132996 h 6858000"/>
            <a:gd name="connsiteX14096" fmla="*/ 5017741 w 12192000"/>
            <a:gd name="connsiteY14096" fmla="*/ 5123400 h 6858000"/>
            <a:gd name="connsiteX14097" fmla="*/ 5016244 w 12192000"/>
            <a:gd name="connsiteY14097" fmla="*/ 5123429 h 6858000"/>
            <a:gd name="connsiteX14098" fmla="*/ 5000577 w 12192000"/>
            <a:gd name="connsiteY14098" fmla="*/ 5136892 h 6858000"/>
            <a:gd name="connsiteX14099" fmla="*/ 5033181 w 12192000"/>
            <a:gd name="connsiteY14099" fmla="*/ 5183416 h 6858000"/>
            <a:gd name="connsiteX14100" fmla="*/ 5065786 w 12192000"/>
            <a:gd name="connsiteY14100" fmla="*/ 5136136 h 6858000"/>
            <a:gd name="connsiteX14101" fmla="*/ 5050035 w 12192000"/>
            <a:gd name="connsiteY14101" fmla="*/ 5123429 h 6858000"/>
            <a:gd name="connsiteX14102" fmla="*/ 5047994 w 12192000"/>
            <a:gd name="connsiteY14102" fmla="*/ 5123342 h 6858000"/>
            <a:gd name="connsiteX14103" fmla="*/ 4968961 w 12192000"/>
            <a:gd name="connsiteY14103" fmla="*/ 5129157 h 6858000"/>
            <a:gd name="connsiteX14104" fmla="*/ 4954149 w 12192000"/>
            <a:gd name="connsiteY14104" fmla="*/ 5138811 h 6858000"/>
            <a:gd name="connsiteX14105" fmla="*/ 4938708 w 12192000"/>
            <a:gd name="connsiteY14105" fmla="*/ 5129215 h 6858000"/>
            <a:gd name="connsiteX14106" fmla="*/ 4937211 w 12192000"/>
            <a:gd name="connsiteY14106" fmla="*/ 5129244 h 6858000"/>
            <a:gd name="connsiteX14107" fmla="*/ 4921544 w 12192000"/>
            <a:gd name="connsiteY14107" fmla="*/ 5142707 h 6858000"/>
            <a:gd name="connsiteX14108" fmla="*/ 4954149 w 12192000"/>
            <a:gd name="connsiteY14108" fmla="*/ 5189231 h 6858000"/>
            <a:gd name="connsiteX14109" fmla="*/ 4986753 w 12192000"/>
            <a:gd name="connsiteY14109" fmla="*/ 5141951 h 6858000"/>
            <a:gd name="connsiteX14110" fmla="*/ 4971002 w 12192000"/>
            <a:gd name="connsiteY14110" fmla="*/ 5129244 h 6858000"/>
            <a:gd name="connsiteX14111" fmla="*/ 4968961 w 12192000"/>
            <a:gd name="connsiteY14111" fmla="*/ 5129157 h 6858000"/>
            <a:gd name="connsiteX14112" fmla="*/ 4883125 w 12192000"/>
            <a:gd name="connsiteY14112" fmla="*/ 5130611 h 6858000"/>
            <a:gd name="connsiteX14113" fmla="*/ 4868312 w 12192000"/>
            <a:gd name="connsiteY14113" fmla="*/ 5140265 h 6858000"/>
            <a:gd name="connsiteX14114" fmla="*/ 4852872 w 12192000"/>
            <a:gd name="connsiteY14114" fmla="*/ 5130669 h 6858000"/>
            <a:gd name="connsiteX14115" fmla="*/ 4851375 w 12192000"/>
            <a:gd name="connsiteY14115" fmla="*/ 5130698 h 6858000"/>
            <a:gd name="connsiteX14116" fmla="*/ 4835708 w 12192000"/>
            <a:gd name="connsiteY14116" fmla="*/ 5144161 h 6858000"/>
            <a:gd name="connsiteX14117" fmla="*/ 4868312 w 12192000"/>
            <a:gd name="connsiteY14117" fmla="*/ 5190685 h 6858000"/>
            <a:gd name="connsiteX14118" fmla="*/ 4900917 w 12192000"/>
            <a:gd name="connsiteY14118" fmla="*/ 5143405 h 6858000"/>
            <a:gd name="connsiteX14119" fmla="*/ 4885166 w 12192000"/>
            <a:gd name="connsiteY14119" fmla="*/ 5130698 h 6858000"/>
            <a:gd name="connsiteX14120" fmla="*/ 4883125 w 12192000"/>
            <a:gd name="connsiteY14120" fmla="*/ 5130611 h 6858000"/>
            <a:gd name="connsiteX14121" fmla="*/ 4492411 w 12192000"/>
            <a:gd name="connsiteY14121" fmla="*/ 5127703 h 6858000"/>
            <a:gd name="connsiteX14122" fmla="*/ 4477598 w 12192000"/>
            <a:gd name="connsiteY14122" fmla="*/ 5137357 h 6858000"/>
            <a:gd name="connsiteX14123" fmla="*/ 4462158 w 12192000"/>
            <a:gd name="connsiteY14123" fmla="*/ 5127761 h 6858000"/>
            <a:gd name="connsiteX14124" fmla="*/ 4460661 w 12192000"/>
            <a:gd name="connsiteY14124" fmla="*/ 5127790 h 6858000"/>
            <a:gd name="connsiteX14125" fmla="*/ 4444994 w 12192000"/>
            <a:gd name="connsiteY14125" fmla="*/ 5141253 h 6858000"/>
            <a:gd name="connsiteX14126" fmla="*/ 4477598 w 12192000"/>
            <a:gd name="connsiteY14126" fmla="*/ 5187777 h 6858000"/>
            <a:gd name="connsiteX14127" fmla="*/ 4510203 w 12192000"/>
            <a:gd name="connsiteY14127" fmla="*/ 5140497 h 6858000"/>
            <a:gd name="connsiteX14128" fmla="*/ 4494452 w 12192000"/>
            <a:gd name="connsiteY14128" fmla="*/ 5127790 h 6858000"/>
            <a:gd name="connsiteX14129" fmla="*/ 4492411 w 12192000"/>
            <a:gd name="connsiteY14129" fmla="*/ 5127703 h 6858000"/>
            <a:gd name="connsiteX14130" fmla="*/ 4592234 w 12192000"/>
            <a:gd name="connsiteY14130" fmla="*/ 5130320 h 6858000"/>
            <a:gd name="connsiteX14131" fmla="*/ 4577422 w 12192000"/>
            <a:gd name="connsiteY14131" fmla="*/ 5139974 h 6858000"/>
            <a:gd name="connsiteX14132" fmla="*/ 4561981 w 12192000"/>
            <a:gd name="connsiteY14132" fmla="*/ 5130378 h 6858000"/>
            <a:gd name="connsiteX14133" fmla="*/ 4560484 w 12192000"/>
            <a:gd name="connsiteY14133" fmla="*/ 5130407 h 6858000"/>
            <a:gd name="connsiteX14134" fmla="*/ 4544817 w 12192000"/>
            <a:gd name="connsiteY14134" fmla="*/ 5143870 h 6858000"/>
            <a:gd name="connsiteX14135" fmla="*/ 4577422 w 12192000"/>
            <a:gd name="connsiteY14135" fmla="*/ 5190394 h 6858000"/>
            <a:gd name="connsiteX14136" fmla="*/ 4610026 w 12192000"/>
            <a:gd name="connsiteY14136" fmla="*/ 5143114 h 6858000"/>
            <a:gd name="connsiteX14137" fmla="*/ 4594275 w 12192000"/>
            <a:gd name="connsiteY14137" fmla="*/ 5130407 h 6858000"/>
            <a:gd name="connsiteX14138" fmla="*/ 4592234 w 12192000"/>
            <a:gd name="connsiteY14138" fmla="*/ 5130320 h 6858000"/>
            <a:gd name="connsiteX14139" fmla="*/ 4704357 w 12192000"/>
            <a:gd name="connsiteY14139" fmla="*/ 5137880 h 6858000"/>
            <a:gd name="connsiteX14140" fmla="*/ 4689545 w 12192000"/>
            <a:gd name="connsiteY14140" fmla="*/ 5147534 h 6858000"/>
            <a:gd name="connsiteX14141" fmla="*/ 4674104 w 12192000"/>
            <a:gd name="connsiteY14141" fmla="*/ 5137938 h 6858000"/>
            <a:gd name="connsiteX14142" fmla="*/ 4672607 w 12192000"/>
            <a:gd name="connsiteY14142" fmla="*/ 5137967 h 6858000"/>
            <a:gd name="connsiteX14143" fmla="*/ 4656940 w 12192000"/>
            <a:gd name="connsiteY14143" fmla="*/ 5151430 h 6858000"/>
            <a:gd name="connsiteX14144" fmla="*/ 4689545 w 12192000"/>
            <a:gd name="connsiteY14144" fmla="*/ 5197954 h 6858000"/>
            <a:gd name="connsiteX14145" fmla="*/ 4722149 w 12192000"/>
            <a:gd name="connsiteY14145" fmla="*/ 5150674 h 6858000"/>
            <a:gd name="connsiteX14146" fmla="*/ 4706398 w 12192000"/>
            <a:gd name="connsiteY14146" fmla="*/ 5137967 h 6858000"/>
            <a:gd name="connsiteX14147" fmla="*/ 4704357 w 12192000"/>
            <a:gd name="connsiteY14147" fmla="*/ 5137880 h 6858000"/>
            <a:gd name="connsiteX14148" fmla="*/ 4226760 w 12192000"/>
            <a:gd name="connsiteY14148" fmla="*/ 5131774 h 6858000"/>
            <a:gd name="connsiteX14149" fmla="*/ 4211948 w 12192000"/>
            <a:gd name="connsiteY14149" fmla="*/ 5141428 h 6858000"/>
            <a:gd name="connsiteX14150" fmla="*/ 4196507 w 12192000"/>
            <a:gd name="connsiteY14150" fmla="*/ 5131832 h 6858000"/>
            <a:gd name="connsiteX14151" fmla="*/ 4195010 w 12192000"/>
            <a:gd name="connsiteY14151" fmla="*/ 5131861 h 6858000"/>
            <a:gd name="connsiteX14152" fmla="*/ 4179343 w 12192000"/>
            <a:gd name="connsiteY14152" fmla="*/ 5145324 h 6858000"/>
            <a:gd name="connsiteX14153" fmla="*/ 4211948 w 12192000"/>
            <a:gd name="connsiteY14153" fmla="*/ 5191848 h 6858000"/>
            <a:gd name="connsiteX14154" fmla="*/ 4244552 w 12192000"/>
            <a:gd name="connsiteY14154" fmla="*/ 5144568 h 6858000"/>
            <a:gd name="connsiteX14155" fmla="*/ 4228801 w 12192000"/>
            <a:gd name="connsiteY14155" fmla="*/ 5131861 h 6858000"/>
            <a:gd name="connsiteX14156" fmla="*/ 4226760 w 12192000"/>
            <a:gd name="connsiteY14156" fmla="*/ 5131774 h 6858000"/>
            <a:gd name="connsiteX14157" fmla="*/ 3892165 w 12192000"/>
            <a:gd name="connsiteY14157" fmla="*/ 4960217 h 6858000"/>
            <a:gd name="connsiteX14158" fmla="*/ 3877352 w 12192000"/>
            <a:gd name="connsiteY14158" fmla="*/ 4969871 h 6858000"/>
            <a:gd name="connsiteX14159" fmla="*/ 3861912 w 12192000"/>
            <a:gd name="connsiteY14159" fmla="*/ 4960275 h 6858000"/>
            <a:gd name="connsiteX14160" fmla="*/ 3860415 w 12192000"/>
            <a:gd name="connsiteY14160" fmla="*/ 4960304 h 6858000"/>
            <a:gd name="connsiteX14161" fmla="*/ 3844748 w 12192000"/>
            <a:gd name="connsiteY14161" fmla="*/ 4973767 h 6858000"/>
            <a:gd name="connsiteX14162" fmla="*/ 3877352 w 12192000"/>
            <a:gd name="connsiteY14162" fmla="*/ 5020291 h 6858000"/>
            <a:gd name="connsiteX14163" fmla="*/ 3909957 w 12192000"/>
            <a:gd name="connsiteY14163" fmla="*/ 4973011 h 6858000"/>
            <a:gd name="connsiteX14164" fmla="*/ 3894206 w 12192000"/>
            <a:gd name="connsiteY14164" fmla="*/ 4960304 h 6858000"/>
            <a:gd name="connsiteX14165" fmla="*/ 3892165 w 12192000"/>
            <a:gd name="connsiteY14165" fmla="*/ 4960217 h 6858000"/>
            <a:gd name="connsiteX14166" fmla="*/ 3812929 w 12192000"/>
            <a:gd name="connsiteY14166" fmla="*/ 4960508 h 6858000"/>
            <a:gd name="connsiteX14167" fmla="*/ 3798116 w 12192000"/>
            <a:gd name="connsiteY14167" fmla="*/ 4970162 h 6858000"/>
            <a:gd name="connsiteX14168" fmla="*/ 3782676 w 12192000"/>
            <a:gd name="connsiteY14168" fmla="*/ 4960566 h 6858000"/>
            <a:gd name="connsiteX14169" fmla="*/ 3781179 w 12192000"/>
            <a:gd name="connsiteY14169" fmla="*/ 4960595 h 6858000"/>
            <a:gd name="connsiteX14170" fmla="*/ 3765512 w 12192000"/>
            <a:gd name="connsiteY14170" fmla="*/ 4974058 h 6858000"/>
            <a:gd name="connsiteX14171" fmla="*/ 3798116 w 12192000"/>
            <a:gd name="connsiteY14171" fmla="*/ 5020582 h 6858000"/>
            <a:gd name="connsiteX14172" fmla="*/ 3830721 w 12192000"/>
            <a:gd name="connsiteY14172" fmla="*/ 4973302 h 6858000"/>
            <a:gd name="connsiteX14173" fmla="*/ 3814970 w 12192000"/>
            <a:gd name="connsiteY14173" fmla="*/ 4960595 h 6858000"/>
            <a:gd name="connsiteX14174" fmla="*/ 3812929 w 12192000"/>
            <a:gd name="connsiteY14174" fmla="*/ 4960508 h 6858000"/>
            <a:gd name="connsiteX14175" fmla="*/ 3475427 w 12192000"/>
            <a:gd name="connsiteY14175" fmla="*/ 4980281 h 6858000"/>
            <a:gd name="connsiteX14176" fmla="*/ 3460615 w 12192000"/>
            <a:gd name="connsiteY14176" fmla="*/ 4989935 h 6858000"/>
            <a:gd name="connsiteX14177" fmla="*/ 3445175 w 12192000"/>
            <a:gd name="connsiteY14177" fmla="*/ 4980339 h 6858000"/>
            <a:gd name="connsiteX14178" fmla="*/ 3443678 w 12192000"/>
            <a:gd name="connsiteY14178" fmla="*/ 4980368 h 6858000"/>
            <a:gd name="connsiteX14179" fmla="*/ 3428011 w 12192000"/>
            <a:gd name="connsiteY14179" fmla="*/ 4993831 h 6858000"/>
            <a:gd name="connsiteX14180" fmla="*/ 3460615 w 12192000"/>
            <a:gd name="connsiteY14180" fmla="*/ 5040355 h 6858000"/>
            <a:gd name="connsiteX14181" fmla="*/ 3493220 w 12192000"/>
            <a:gd name="connsiteY14181" fmla="*/ 4993075 h 6858000"/>
            <a:gd name="connsiteX14182" fmla="*/ 3477469 w 12192000"/>
            <a:gd name="connsiteY14182" fmla="*/ 4980368 h 6858000"/>
            <a:gd name="connsiteX14183" fmla="*/ 3475427 w 12192000"/>
            <a:gd name="connsiteY14183" fmla="*/ 4980281 h 6858000"/>
            <a:gd name="connsiteX14184" fmla="*/ 3557717 w 12192000"/>
            <a:gd name="connsiteY14184" fmla="*/ 4990458 h 6858000"/>
            <a:gd name="connsiteX14185" fmla="*/ 3542905 w 12192000"/>
            <a:gd name="connsiteY14185" fmla="*/ 5000112 h 6858000"/>
            <a:gd name="connsiteX14186" fmla="*/ 3527464 w 12192000"/>
            <a:gd name="connsiteY14186" fmla="*/ 4990516 h 6858000"/>
            <a:gd name="connsiteX14187" fmla="*/ 3525967 w 12192000"/>
            <a:gd name="connsiteY14187" fmla="*/ 4990545 h 6858000"/>
            <a:gd name="connsiteX14188" fmla="*/ 3510300 w 12192000"/>
            <a:gd name="connsiteY14188" fmla="*/ 5004008 h 6858000"/>
            <a:gd name="connsiteX14189" fmla="*/ 3542905 w 12192000"/>
            <a:gd name="connsiteY14189" fmla="*/ 5050532 h 6858000"/>
            <a:gd name="connsiteX14190" fmla="*/ 3575509 w 12192000"/>
            <a:gd name="connsiteY14190" fmla="*/ 5003252 h 6858000"/>
            <a:gd name="connsiteX14191" fmla="*/ 3559758 w 12192000"/>
            <a:gd name="connsiteY14191" fmla="*/ 4990545 h 6858000"/>
            <a:gd name="connsiteX14192" fmla="*/ 3557717 w 12192000"/>
            <a:gd name="connsiteY14192" fmla="*/ 4990458 h 6858000"/>
            <a:gd name="connsiteX14193" fmla="*/ 3724301 w 12192000"/>
            <a:gd name="connsiteY14193" fmla="*/ 4992493 h 6858000"/>
            <a:gd name="connsiteX14194" fmla="*/ 3709489 w 12192000"/>
            <a:gd name="connsiteY14194" fmla="*/ 5002147 h 6858000"/>
            <a:gd name="connsiteX14195" fmla="*/ 3694048 w 12192000"/>
            <a:gd name="connsiteY14195" fmla="*/ 4992551 h 6858000"/>
            <a:gd name="connsiteX14196" fmla="*/ 3692551 w 12192000"/>
            <a:gd name="connsiteY14196" fmla="*/ 4992580 h 6858000"/>
            <a:gd name="connsiteX14197" fmla="*/ 3676884 w 12192000"/>
            <a:gd name="connsiteY14197" fmla="*/ 5006043 h 6858000"/>
            <a:gd name="connsiteX14198" fmla="*/ 3709489 w 12192000"/>
            <a:gd name="connsiteY14198" fmla="*/ 5052567 h 6858000"/>
            <a:gd name="connsiteX14199" fmla="*/ 3742093 w 12192000"/>
            <a:gd name="connsiteY14199" fmla="*/ 5005287 h 6858000"/>
            <a:gd name="connsiteX14200" fmla="*/ 3726342 w 12192000"/>
            <a:gd name="connsiteY14200" fmla="*/ 4992580 h 6858000"/>
            <a:gd name="connsiteX14201" fmla="*/ 3724301 w 12192000"/>
            <a:gd name="connsiteY14201" fmla="*/ 4992493 h 6858000"/>
            <a:gd name="connsiteX14202" fmla="*/ 3934996 w 12192000"/>
            <a:gd name="connsiteY14202" fmla="*/ 5036691 h 6858000"/>
            <a:gd name="connsiteX14203" fmla="*/ 3920184 w 12192000"/>
            <a:gd name="connsiteY14203" fmla="*/ 5046345 h 6858000"/>
            <a:gd name="connsiteX14204" fmla="*/ 3904744 w 12192000"/>
            <a:gd name="connsiteY14204" fmla="*/ 5036749 h 6858000"/>
            <a:gd name="connsiteX14205" fmla="*/ 3903247 w 12192000"/>
            <a:gd name="connsiteY14205" fmla="*/ 5036778 h 6858000"/>
            <a:gd name="connsiteX14206" fmla="*/ 3887580 w 12192000"/>
            <a:gd name="connsiteY14206" fmla="*/ 5050241 h 6858000"/>
            <a:gd name="connsiteX14207" fmla="*/ 3920184 w 12192000"/>
            <a:gd name="connsiteY14207" fmla="*/ 5096765 h 6858000"/>
            <a:gd name="connsiteX14208" fmla="*/ 3952789 w 12192000"/>
            <a:gd name="connsiteY14208" fmla="*/ 5049485 h 6858000"/>
            <a:gd name="connsiteX14209" fmla="*/ 3937038 w 12192000"/>
            <a:gd name="connsiteY14209" fmla="*/ 5036778 h 6858000"/>
            <a:gd name="connsiteX14210" fmla="*/ 3934996 w 12192000"/>
            <a:gd name="connsiteY14210" fmla="*/ 5036691 h 6858000"/>
            <a:gd name="connsiteX14211" fmla="*/ 4012866 w 12192000"/>
            <a:gd name="connsiteY14211" fmla="*/ 5068967 h 6858000"/>
            <a:gd name="connsiteX14212" fmla="*/ 3998054 w 12192000"/>
            <a:gd name="connsiteY14212" fmla="*/ 5078621 h 6858000"/>
            <a:gd name="connsiteX14213" fmla="*/ 3982613 w 12192000"/>
            <a:gd name="connsiteY14213" fmla="*/ 5069025 h 6858000"/>
            <a:gd name="connsiteX14214" fmla="*/ 3981116 w 12192000"/>
            <a:gd name="connsiteY14214" fmla="*/ 5069054 h 6858000"/>
            <a:gd name="connsiteX14215" fmla="*/ 3965449 w 12192000"/>
            <a:gd name="connsiteY14215" fmla="*/ 5082517 h 6858000"/>
            <a:gd name="connsiteX14216" fmla="*/ 3998054 w 12192000"/>
            <a:gd name="connsiteY14216" fmla="*/ 5129041 h 6858000"/>
            <a:gd name="connsiteX14217" fmla="*/ 4030658 w 12192000"/>
            <a:gd name="connsiteY14217" fmla="*/ 5081761 h 6858000"/>
            <a:gd name="connsiteX14218" fmla="*/ 4014907 w 12192000"/>
            <a:gd name="connsiteY14218" fmla="*/ 5069054 h 6858000"/>
            <a:gd name="connsiteX14219" fmla="*/ 4012866 w 12192000"/>
            <a:gd name="connsiteY14219" fmla="*/ 5068967 h 6858000"/>
            <a:gd name="connsiteX14220" fmla="*/ 4148018 w 12192000"/>
            <a:gd name="connsiteY14220" fmla="*/ 5106768 h 6858000"/>
            <a:gd name="connsiteX14221" fmla="*/ 4133205 w 12192000"/>
            <a:gd name="connsiteY14221" fmla="*/ 5116422 h 6858000"/>
            <a:gd name="connsiteX14222" fmla="*/ 4117765 w 12192000"/>
            <a:gd name="connsiteY14222" fmla="*/ 5106826 h 6858000"/>
            <a:gd name="connsiteX14223" fmla="*/ 4116268 w 12192000"/>
            <a:gd name="connsiteY14223" fmla="*/ 5106855 h 6858000"/>
            <a:gd name="connsiteX14224" fmla="*/ 4100601 w 12192000"/>
            <a:gd name="connsiteY14224" fmla="*/ 5120318 h 6858000"/>
            <a:gd name="connsiteX14225" fmla="*/ 4133205 w 12192000"/>
            <a:gd name="connsiteY14225" fmla="*/ 5166842 h 6858000"/>
            <a:gd name="connsiteX14226" fmla="*/ 4165810 w 12192000"/>
            <a:gd name="connsiteY14226" fmla="*/ 5119562 h 6858000"/>
            <a:gd name="connsiteX14227" fmla="*/ 4150059 w 12192000"/>
            <a:gd name="connsiteY14227" fmla="*/ 5106855 h 6858000"/>
            <a:gd name="connsiteX14228" fmla="*/ 4148018 w 12192000"/>
            <a:gd name="connsiteY14228" fmla="*/ 5106768 h 6858000"/>
            <a:gd name="connsiteX14229" fmla="*/ 4065932 w 12192000"/>
            <a:gd name="connsiteY14229" fmla="*/ 5123342 h 6858000"/>
            <a:gd name="connsiteX14230" fmla="*/ 4051120 w 12192000"/>
            <a:gd name="connsiteY14230" fmla="*/ 5132996 h 6858000"/>
            <a:gd name="connsiteX14231" fmla="*/ 4035679 w 12192000"/>
            <a:gd name="connsiteY14231" fmla="*/ 5123400 h 6858000"/>
            <a:gd name="connsiteX14232" fmla="*/ 4034182 w 12192000"/>
            <a:gd name="connsiteY14232" fmla="*/ 5123429 h 6858000"/>
            <a:gd name="connsiteX14233" fmla="*/ 4018515 w 12192000"/>
            <a:gd name="connsiteY14233" fmla="*/ 5136892 h 6858000"/>
            <a:gd name="connsiteX14234" fmla="*/ 4051120 w 12192000"/>
            <a:gd name="connsiteY14234" fmla="*/ 5183416 h 6858000"/>
            <a:gd name="connsiteX14235" fmla="*/ 4083724 w 12192000"/>
            <a:gd name="connsiteY14235" fmla="*/ 5136136 h 6858000"/>
            <a:gd name="connsiteX14236" fmla="*/ 4067973 w 12192000"/>
            <a:gd name="connsiteY14236" fmla="*/ 5123429 h 6858000"/>
            <a:gd name="connsiteX14237" fmla="*/ 4065932 w 12192000"/>
            <a:gd name="connsiteY14237" fmla="*/ 5123342 h 6858000"/>
            <a:gd name="connsiteX14238" fmla="*/ 3856197 w 12192000"/>
            <a:gd name="connsiteY14238" fmla="*/ 5037273 h 6858000"/>
            <a:gd name="connsiteX14239" fmla="*/ 3841385 w 12192000"/>
            <a:gd name="connsiteY14239" fmla="*/ 5046927 h 6858000"/>
            <a:gd name="connsiteX14240" fmla="*/ 3825944 w 12192000"/>
            <a:gd name="connsiteY14240" fmla="*/ 5037331 h 6858000"/>
            <a:gd name="connsiteX14241" fmla="*/ 3824447 w 12192000"/>
            <a:gd name="connsiteY14241" fmla="*/ 5037360 h 6858000"/>
            <a:gd name="connsiteX14242" fmla="*/ 3808780 w 12192000"/>
            <a:gd name="connsiteY14242" fmla="*/ 5050823 h 6858000"/>
            <a:gd name="connsiteX14243" fmla="*/ 3841385 w 12192000"/>
            <a:gd name="connsiteY14243" fmla="*/ 5097347 h 6858000"/>
            <a:gd name="connsiteX14244" fmla="*/ 3873989 w 12192000"/>
            <a:gd name="connsiteY14244" fmla="*/ 5050067 h 6858000"/>
            <a:gd name="connsiteX14245" fmla="*/ 3858238 w 12192000"/>
            <a:gd name="connsiteY14245" fmla="*/ 5037360 h 6858000"/>
            <a:gd name="connsiteX14246" fmla="*/ 3856197 w 12192000"/>
            <a:gd name="connsiteY14246" fmla="*/ 5037273 h 6858000"/>
            <a:gd name="connsiteX14247" fmla="*/ 3782020 w 12192000"/>
            <a:gd name="connsiteY14247" fmla="*/ 5043379 h 6858000"/>
            <a:gd name="connsiteX14248" fmla="*/ 3767207 w 12192000"/>
            <a:gd name="connsiteY14248" fmla="*/ 5053033 h 6858000"/>
            <a:gd name="connsiteX14249" fmla="*/ 3751767 w 12192000"/>
            <a:gd name="connsiteY14249" fmla="*/ 5043437 h 6858000"/>
            <a:gd name="connsiteX14250" fmla="*/ 3750270 w 12192000"/>
            <a:gd name="connsiteY14250" fmla="*/ 5043466 h 6858000"/>
            <a:gd name="connsiteX14251" fmla="*/ 3734603 w 12192000"/>
            <a:gd name="connsiteY14251" fmla="*/ 5056929 h 6858000"/>
            <a:gd name="connsiteX14252" fmla="*/ 3767207 w 12192000"/>
            <a:gd name="connsiteY14252" fmla="*/ 5103453 h 6858000"/>
            <a:gd name="connsiteX14253" fmla="*/ 3799812 w 12192000"/>
            <a:gd name="connsiteY14253" fmla="*/ 5056173 h 6858000"/>
            <a:gd name="connsiteX14254" fmla="*/ 3784061 w 12192000"/>
            <a:gd name="connsiteY14254" fmla="*/ 5043466 h 6858000"/>
            <a:gd name="connsiteX14255" fmla="*/ 3782020 w 12192000"/>
            <a:gd name="connsiteY14255" fmla="*/ 5043379 h 6858000"/>
            <a:gd name="connsiteX14256" fmla="*/ 3642914 w 12192000"/>
            <a:gd name="connsiteY14256" fmla="*/ 4995110 h 6858000"/>
            <a:gd name="connsiteX14257" fmla="*/ 3628102 w 12192000"/>
            <a:gd name="connsiteY14257" fmla="*/ 5004764 h 6858000"/>
            <a:gd name="connsiteX14258" fmla="*/ 3612661 w 12192000"/>
            <a:gd name="connsiteY14258" fmla="*/ 4995168 h 6858000"/>
            <a:gd name="connsiteX14259" fmla="*/ 3611164 w 12192000"/>
            <a:gd name="connsiteY14259" fmla="*/ 4995197 h 6858000"/>
            <a:gd name="connsiteX14260" fmla="*/ 3595497 w 12192000"/>
            <a:gd name="connsiteY14260" fmla="*/ 5008660 h 6858000"/>
            <a:gd name="connsiteX14261" fmla="*/ 3628102 w 12192000"/>
            <a:gd name="connsiteY14261" fmla="*/ 5055184 h 6858000"/>
            <a:gd name="connsiteX14262" fmla="*/ 3660706 w 12192000"/>
            <a:gd name="connsiteY14262" fmla="*/ 5007904 h 6858000"/>
            <a:gd name="connsiteX14263" fmla="*/ 3644955 w 12192000"/>
            <a:gd name="connsiteY14263" fmla="*/ 4995197 h 6858000"/>
            <a:gd name="connsiteX14264" fmla="*/ 3642914 w 12192000"/>
            <a:gd name="connsiteY14264" fmla="*/ 4995110 h 6858000"/>
            <a:gd name="connsiteX14265" fmla="*/ 3302562 w 12192000"/>
            <a:gd name="connsiteY14265" fmla="*/ 4982025 h 6858000"/>
            <a:gd name="connsiteX14266" fmla="*/ 3287750 w 12192000"/>
            <a:gd name="connsiteY14266" fmla="*/ 4991679 h 6858000"/>
            <a:gd name="connsiteX14267" fmla="*/ 3272309 w 12192000"/>
            <a:gd name="connsiteY14267" fmla="*/ 4982083 h 6858000"/>
            <a:gd name="connsiteX14268" fmla="*/ 3270812 w 12192000"/>
            <a:gd name="connsiteY14268" fmla="*/ 4982112 h 6858000"/>
            <a:gd name="connsiteX14269" fmla="*/ 3255145 w 12192000"/>
            <a:gd name="connsiteY14269" fmla="*/ 4995575 h 6858000"/>
            <a:gd name="connsiteX14270" fmla="*/ 3287750 w 12192000"/>
            <a:gd name="connsiteY14270" fmla="*/ 5042099 h 6858000"/>
            <a:gd name="connsiteX14271" fmla="*/ 3320354 w 12192000"/>
            <a:gd name="connsiteY14271" fmla="*/ 4994819 h 6858000"/>
            <a:gd name="connsiteX14272" fmla="*/ 3304603 w 12192000"/>
            <a:gd name="connsiteY14272" fmla="*/ 4982112 h 6858000"/>
            <a:gd name="connsiteX14273" fmla="*/ 3302562 w 12192000"/>
            <a:gd name="connsiteY14273" fmla="*/ 4982025 h 6858000"/>
            <a:gd name="connsiteX14274" fmla="*/ 3388864 w 12192000"/>
            <a:gd name="connsiteY14274" fmla="*/ 4983770 h 6858000"/>
            <a:gd name="connsiteX14275" fmla="*/ 3374052 w 12192000"/>
            <a:gd name="connsiteY14275" fmla="*/ 4993424 h 6858000"/>
            <a:gd name="connsiteX14276" fmla="*/ 3358611 w 12192000"/>
            <a:gd name="connsiteY14276" fmla="*/ 4983828 h 6858000"/>
            <a:gd name="connsiteX14277" fmla="*/ 3357114 w 12192000"/>
            <a:gd name="connsiteY14277" fmla="*/ 4983857 h 6858000"/>
            <a:gd name="connsiteX14278" fmla="*/ 3341447 w 12192000"/>
            <a:gd name="connsiteY14278" fmla="*/ 4997320 h 6858000"/>
            <a:gd name="connsiteX14279" fmla="*/ 3374052 w 12192000"/>
            <a:gd name="connsiteY14279" fmla="*/ 5043844 h 6858000"/>
            <a:gd name="connsiteX14280" fmla="*/ 3406656 w 12192000"/>
            <a:gd name="connsiteY14280" fmla="*/ 4996564 h 6858000"/>
            <a:gd name="connsiteX14281" fmla="*/ 3390905 w 12192000"/>
            <a:gd name="connsiteY14281" fmla="*/ 4983857 h 6858000"/>
            <a:gd name="connsiteX14282" fmla="*/ 3388864 w 12192000"/>
            <a:gd name="connsiteY14282" fmla="*/ 4983770 h 6858000"/>
            <a:gd name="connsiteX14283" fmla="*/ 3215184 w 12192000"/>
            <a:gd name="connsiteY14283" fmla="*/ 4983479 h 6858000"/>
            <a:gd name="connsiteX14284" fmla="*/ 3200372 w 12192000"/>
            <a:gd name="connsiteY14284" fmla="*/ 4993133 h 6858000"/>
            <a:gd name="connsiteX14285" fmla="*/ 3184932 w 12192000"/>
            <a:gd name="connsiteY14285" fmla="*/ 4983537 h 6858000"/>
            <a:gd name="connsiteX14286" fmla="*/ 3183435 w 12192000"/>
            <a:gd name="connsiteY14286" fmla="*/ 4983566 h 6858000"/>
            <a:gd name="connsiteX14287" fmla="*/ 3167768 w 12192000"/>
            <a:gd name="connsiteY14287" fmla="*/ 4997029 h 6858000"/>
            <a:gd name="connsiteX14288" fmla="*/ 3200372 w 12192000"/>
            <a:gd name="connsiteY14288" fmla="*/ 5043553 h 6858000"/>
            <a:gd name="connsiteX14289" fmla="*/ 3232977 w 12192000"/>
            <a:gd name="connsiteY14289" fmla="*/ 4996273 h 6858000"/>
            <a:gd name="connsiteX14290" fmla="*/ 3217226 w 12192000"/>
            <a:gd name="connsiteY14290" fmla="*/ 4983566 h 6858000"/>
            <a:gd name="connsiteX14291" fmla="*/ 3215184 w 12192000"/>
            <a:gd name="connsiteY14291" fmla="*/ 4983479 h 6858000"/>
            <a:gd name="connsiteX14292" fmla="*/ 3041767 w 12192000"/>
            <a:gd name="connsiteY14292" fmla="*/ 4986969 h 6858000"/>
            <a:gd name="connsiteX14293" fmla="*/ 3026955 w 12192000"/>
            <a:gd name="connsiteY14293" fmla="*/ 4996623 h 6858000"/>
            <a:gd name="connsiteX14294" fmla="*/ 3011514 w 12192000"/>
            <a:gd name="connsiteY14294" fmla="*/ 4987027 h 6858000"/>
            <a:gd name="connsiteX14295" fmla="*/ 3010017 w 12192000"/>
            <a:gd name="connsiteY14295" fmla="*/ 4987056 h 6858000"/>
            <a:gd name="connsiteX14296" fmla="*/ 2994350 w 12192000"/>
            <a:gd name="connsiteY14296" fmla="*/ 5000519 h 6858000"/>
            <a:gd name="connsiteX14297" fmla="*/ 3026955 w 12192000"/>
            <a:gd name="connsiteY14297" fmla="*/ 5047043 h 6858000"/>
            <a:gd name="connsiteX14298" fmla="*/ 3059559 w 12192000"/>
            <a:gd name="connsiteY14298" fmla="*/ 4999763 h 6858000"/>
            <a:gd name="connsiteX14299" fmla="*/ 3043808 w 12192000"/>
            <a:gd name="connsiteY14299" fmla="*/ 4987056 h 6858000"/>
            <a:gd name="connsiteX14300" fmla="*/ 3041767 w 12192000"/>
            <a:gd name="connsiteY14300" fmla="*/ 4986969 h 6858000"/>
            <a:gd name="connsiteX14301" fmla="*/ 3128708 w 12192000"/>
            <a:gd name="connsiteY14301" fmla="*/ 4987550 h 6858000"/>
            <a:gd name="connsiteX14302" fmla="*/ 3113896 w 12192000"/>
            <a:gd name="connsiteY14302" fmla="*/ 4997204 h 6858000"/>
            <a:gd name="connsiteX14303" fmla="*/ 3098455 w 12192000"/>
            <a:gd name="connsiteY14303" fmla="*/ 4987608 h 6858000"/>
            <a:gd name="connsiteX14304" fmla="*/ 3096958 w 12192000"/>
            <a:gd name="connsiteY14304" fmla="*/ 4987637 h 6858000"/>
            <a:gd name="connsiteX14305" fmla="*/ 3081291 w 12192000"/>
            <a:gd name="connsiteY14305" fmla="*/ 5001100 h 6858000"/>
            <a:gd name="connsiteX14306" fmla="*/ 3113896 w 12192000"/>
            <a:gd name="connsiteY14306" fmla="*/ 5047624 h 6858000"/>
            <a:gd name="connsiteX14307" fmla="*/ 3146500 w 12192000"/>
            <a:gd name="connsiteY14307" fmla="*/ 5000344 h 6858000"/>
            <a:gd name="connsiteX14308" fmla="*/ 3130749 w 12192000"/>
            <a:gd name="connsiteY14308" fmla="*/ 4987637 h 6858000"/>
            <a:gd name="connsiteX14309" fmla="*/ 3128708 w 12192000"/>
            <a:gd name="connsiteY14309" fmla="*/ 4987550 h 6858000"/>
            <a:gd name="connsiteX14310" fmla="*/ 2958983 w 12192000"/>
            <a:gd name="connsiteY14310" fmla="*/ 4998600 h 6858000"/>
            <a:gd name="connsiteX14311" fmla="*/ 2944171 w 12192000"/>
            <a:gd name="connsiteY14311" fmla="*/ 5008254 h 6858000"/>
            <a:gd name="connsiteX14312" fmla="*/ 2928730 w 12192000"/>
            <a:gd name="connsiteY14312" fmla="*/ 4998658 h 6858000"/>
            <a:gd name="connsiteX14313" fmla="*/ 2927233 w 12192000"/>
            <a:gd name="connsiteY14313" fmla="*/ 4998687 h 6858000"/>
            <a:gd name="connsiteX14314" fmla="*/ 2911566 w 12192000"/>
            <a:gd name="connsiteY14314" fmla="*/ 5012150 h 6858000"/>
            <a:gd name="connsiteX14315" fmla="*/ 2944171 w 12192000"/>
            <a:gd name="connsiteY14315" fmla="*/ 5058674 h 6858000"/>
            <a:gd name="connsiteX14316" fmla="*/ 2976775 w 12192000"/>
            <a:gd name="connsiteY14316" fmla="*/ 5011394 h 6858000"/>
            <a:gd name="connsiteX14317" fmla="*/ 2961024 w 12192000"/>
            <a:gd name="connsiteY14317" fmla="*/ 4998687 h 6858000"/>
            <a:gd name="connsiteX14318" fmla="*/ 2958983 w 12192000"/>
            <a:gd name="connsiteY14318" fmla="*/ 4998600 h 6858000"/>
            <a:gd name="connsiteX14319" fmla="*/ 3243593 w 12192000"/>
            <a:gd name="connsiteY14319" fmla="*/ 5050067 h 6858000"/>
            <a:gd name="connsiteX14320" fmla="*/ 3228781 w 12192000"/>
            <a:gd name="connsiteY14320" fmla="*/ 5059721 h 6858000"/>
            <a:gd name="connsiteX14321" fmla="*/ 3213340 w 12192000"/>
            <a:gd name="connsiteY14321" fmla="*/ 5050125 h 6858000"/>
            <a:gd name="connsiteX14322" fmla="*/ 3211843 w 12192000"/>
            <a:gd name="connsiteY14322" fmla="*/ 5050154 h 6858000"/>
            <a:gd name="connsiteX14323" fmla="*/ 3196176 w 12192000"/>
            <a:gd name="connsiteY14323" fmla="*/ 5063617 h 6858000"/>
            <a:gd name="connsiteX14324" fmla="*/ 3228781 w 12192000"/>
            <a:gd name="connsiteY14324" fmla="*/ 5110141 h 6858000"/>
            <a:gd name="connsiteX14325" fmla="*/ 3261385 w 12192000"/>
            <a:gd name="connsiteY14325" fmla="*/ 5062861 h 6858000"/>
            <a:gd name="connsiteX14326" fmla="*/ 3245634 w 12192000"/>
            <a:gd name="connsiteY14326" fmla="*/ 5050154 h 6858000"/>
            <a:gd name="connsiteX14327" fmla="*/ 3243593 w 12192000"/>
            <a:gd name="connsiteY14327" fmla="*/ 5050067 h 6858000"/>
            <a:gd name="connsiteX14328" fmla="*/ 3455538 w 12192000"/>
            <a:gd name="connsiteY14328" fmla="*/ 5050648 h 6858000"/>
            <a:gd name="connsiteX14329" fmla="*/ 3440726 w 12192000"/>
            <a:gd name="connsiteY14329" fmla="*/ 5060302 h 6858000"/>
            <a:gd name="connsiteX14330" fmla="*/ 3425286 w 12192000"/>
            <a:gd name="connsiteY14330" fmla="*/ 5050706 h 6858000"/>
            <a:gd name="connsiteX14331" fmla="*/ 3423789 w 12192000"/>
            <a:gd name="connsiteY14331" fmla="*/ 5050735 h 6858000"/>
            <a:gd name="connsiteX14332" fmla="*/ 3408122 w 12192000"/>
            <a:gd name="connsiteY14332" fmla="*/ 5064198 h 6858000"/>
            <a:gd name="connsiteX14333" fmla="*/ 3440726 w 12192000"/>
            <a:gd name="connsiteY14333" fmla="*/ 5110722 h 6858000"/>
            <a:gd name="connsiteX14334" fmla="*/ 3473331 w 12192000"/>
            <a:gd name="connsiteY14334" fmla="*/ 5063442 h 6858000"/>
            <a:gd name="connsiteX14335" fmla="*/ 3457580 w 12192000"/>
            <a:gd name="connsiteY14335" fmla="*/ 5050735 h 6858000"/>
            <a:gd name="connsiteX14336" fmla="*/ 3455538 w 12192000"/>
            <a:gd name="connsiteY14336" fmla="*/ 5050648 h 6858000"/>
            <a:gd name="connsiteX14337" fmla="*/ 3534629 w 12192000"/>
            <a:gd name="connsiteY14337" fmla="*/ 5055592 h 6858000"/>
            <a:gd name="connsiteX14338" fmla="*/ 3519817 w 12192000"/>
            <a:gd name="connsiteY14338" fmla="*/ 5065246 h 6858000"/>
            <a:gd name="connsiteX14339" fmla="*/ 3504376 w 12192000"/>
            <a:gd name="connsiteY14339" fmla="*/ 5055650 h 6858000"/>
            <a:gd name="connsiteX14340" fmla="*/ 3502879 w 12192000"/>
            <a:gd name="connsiteY14340" fmla="*/ 5055679 h 6858000"/>
            <a:gd name="connsiteX14341" fmla="*/ 3487212 w 12192000"/>
            <a:gd name="connsiteY14341" fmla="*/ 5069142 h 6858000"/>
            <a:gd name="connsiteX14342" fmla="*/ 3519817 w 12192000"/>
            <a:gd name="connsiteY14342" fmla="*/ 5115666 h 6858000"/>
            <a:gd name="connsiteX14343" fmla="*/ 3552421 w 12192000"/>
            <a:gd name="connsiteY14343" fmla="*/ 5068386 h 6858000"/>
            <a:gd name="connsiteX14344" fmla="*/ 3536670 w 12192000"/>
            <a:gd name="connsiteY14344" fmla="*/ 5055679 h 6858000"/>
            <a:gd name="connsiteX14345" fmla="*/ 3534629 w 12192000"/>
            <a:gd name="connsiteY14345" fmla="*/ 5055592 h 6858000"/>
            <a:gd name="connsiteX14346" fmla="*/ 3616250 w 12192000"/>
            <a:gd name="connsiteY14346" fmla="*/ 5057918 h 6858000"/>
            <a:gd name="connsiteX14347" fmla="*/ 3601437 w 12192000"/>
            <a:gd name="connsiteY14347" fmla="*/ 5067572 h 6858000"/>
            <a:gd name="connsiteX14348" fmla="*/ 3585997 w 12192000"/>
            <a:gd name="connsiteY14348" fmla="*/ 5057976 h 6858000"/>
            <a:gd name="connsiteX14349" fmla="*/ 3584500 w 12192000"/>
            <a:gd name="connsiteY14349" fmla="*/ 5058005 h 6858000"/>
            <a:gd name="connsiteX14350" fmla="*/ 3568833 w 12192000"/>
            <a:gd name="connsiteY14350" fmla="*/ 5071468 h 6858000"/>
            <a:gd name="connsiteX14351" fmla="*/ 3601437 w 12192000"/>
            <a:gd name="connsiteY14351" fmla="*/ 5117992 h 6858000"/>
            <a:gd name="connsiteX14352" fmla="*/ 3634042 w 12192000"/>
            <a:gd name="connsiteY14352" fmla="*/ 5070712 h 6858000"/>
            <a:gd name="connsiteX14353" fmla="*/ 3618291 w 12192000"/>
            <a:gd name="connsiteY14353" fmla="*/ 5058005 h 6858000"/>
            <a:gd name="connsiteX14354" fmla="*/ 3616250 w 12192000"/>
            <a:gd name="connsiteY14354" fmla="*/ 5057918 h 6858000"/>
            <a:gd name="connsiteX14355" fmla="*/ 3699497 w 12192000"/>
            <a:gd name="connsiteY14355" fmla="*/ 5058499 h 6858000"/>
            <a:gd name="connsiteX14356" fmla="*/ 3684685 w 12192000"/>
            <a:gd name="connsiteY14356" fmla="*/ 5068153 h 6858000"/>
            <a:gd name="connsiteX14357" fmla="*/ 3669245 w 12192000"/>
            <a:gd name="connsiteY14357" fmla="*/ 5058557 h 6858000"/>
            <a:gd name="connsiteX14358" fmla="*/ 3667748 w 12192000"/>
            <a:gd name="connsiteY14358" fmla="*/ 5058586 h 6858000"/>
            <a:gd name="connsiteX14359" fmla="*/ 3652081 w 12192000"/>
            <a:gd name="connsiteY14359" fmla="*/ 5072049 h 6858000"/>
            <a:gd name="connsiteX14360" fmla="*/ 3684685 w 12192000"/>
            <a:gd name="connsiteY14360" fmla="*/ 5118573 h 6858000"/>
            <a:gd name="connsiteX14361" fmla="*/ 3717290 w 12192000"/>
            <a:gd name="connsiteY14361" fmla="*/ 5071293 h 6858000"/>
            <a:gd name="connsiteX14362" fmla="*/ 3701539 w 12192000"/>
            <a:gd name="connsiteY14362" fmla="*/ 5058586 h 6858000"/>
            <a:gd name="connsiteX14363" fmla="*/ 3699497 w 12192000"/>
            <a:gd name="connsiteY14363" fmla="*/ 5058499 h 6858000"/>
            <a:gd name="connsiteX14364" fmla="*/ 3901441 w 12192000"/>
            <a:gd name="connsiteY14364" fmla="*/ 5115782 h 6858000"/>
            <a:gd name="connsiteX14365" fmla="*/ 3886629 w 12192000"/>
            <a:gd name="connsiteY14365" fmla="*/ 5125436 h 6858000"/>
            <a:gd name="connsiteX14366" fmla="*/ 3871188 w 12192000"/>
            <a:gd name="connsiteY14366" fmla="*/ 5115840 h 6858000"/>
            <a:gd name="connsiteX14367" fmla="*/ 3869691 w 12192000"/>
            <a:gd name="connsiteY14367" fmla="*/ 5115869 h 6858000"/>
            <a:gd name="connsiteX14368" fmla="*/ 3854024 w 12192000"/>
            <a:gd name="connsiteY14368" fmla="*/ 5129332 h 6858000"/>
            <a:gd name="connsiteX14369" fmla="*/ 3886629 w 12192000"/>
            <a:gd name="connsiteY14369" fmla="*/ 5175856 h 6858000"/>
            <a:gd name="connsiteX14370" fmla="*/ 3919233 w 12192000"/>
            <a:gd name="connsiteY14370" fmla="*/ 5128576 h 6858000"/>
            <a:gd name="connsiteX14371" fmla="*/ 3903482 w 12192000"/>
            <a:gd name="connsiteY14371" fmla="*/ 5115869 h 6858000"/>
            <a:gd name="connsiteX14372" fmla="*/ 3901441 w 12192000"/>
            <a:gd name="connsiteY14372" fmla="*/ 5115782 h 6858000"/>
            <a:gd name="connsiteX14373" fmla="*/ 3975094 w 12192000"/>
            <a:gd name="connsiteY14373" fmla="*/ 5123342 h 6858000"/>
            <a:gd name="connsiteX14374" fmla="*/ 3960282 w 12192000"/>
            <a:gd name="connsiteY14374" fmla="*/ 5132996 h 6858000"/>
            <a:gd name="connsiteX14375" fmla="*/ 3944841 w 12192000"/>
            <a:gd name="connsiteY14375" fmla="*/ 5123400 h 6858000"/>
            <a:gd name="connsiteX14376" fmla="*/ 3943344 w 12192000"/>
            <a:gd name="connsiteY14376" fmla="*/ 5123429 h 6858000"/>
            <a:gd name="connsiteX14377" fmla="*/ 3927677 w 12192000"/>
            <a:gd name="connsiteY14377" fmla="*/ 5136892 h 6858000"/>
            <a:gd name="connsiteX14378" fmla="*/ 3960282 w 12192000"/>
            <a:gd name="connsiteY14378" fmla="*/ 5183416 h 6858000"/>
            <a:gd name="connsiteX14379" fmla="*/ 3992886 w 12192000"/>
            <a:gd name="connsiteY14379" fmla="*/ 5136136 h 6858000"/>
            <a:gd name="connsiteX14380" fmla="*/ 3977135 w 12192000"/>
            <a:gd name="connsiteY14380" fmla="*/ 5123429 h 6858000"/>
            <a:gd name="connsiteX14381" fmla="*/ 3975094 w 12192000"/>
            <a:gd name="connsiteY14381" fmla="*/ 5123342 h 6858000"/>
            <a:gd name="connsiteX14382" fmla="*/ 3828573 w 12192000"/>
            <a:gd name="connsiteY14382" fmla="*/ 5117526 h 6858000"/>
            <a:gd name="connsiteX14383" fmla="*/ 3813761 w 12192000"/>
            <a:gd name="connsiteY14383" fmla="*/ 5127180 h 6858000"/>
            <a:gd name="connsiteX14384" fmla="*/ 3798320 w 12192000"/>
            <a:gd name="connsiteY14384" fmla="*/ 5117584 h 6858000"/>
            <a:gd name="connsiteX14385" fmla="*/ 3796823 w 12192000"/>
            <a:gd name="connsiteY14385" fmla="*/ 5117613 h 6858000"/>
            <a:gd name="connsiteX14386" fmla="*/ 3781156 w 12192000"/>
            <a:gd name="connsiteY14386" fmla="*/ 5131076 h 6858000"/>
            <a:gd name="connsiteX14387" fmla="*/ 3813761 w 12192000"/>
            <a:gd name="connsiteY14387" fmla="*/ 5177600 h 6858000"/>
            <a:gd name="connsiteX14388" fmla="*/ 3846365 w 12192000"/>
            <a:gd name="connsiteY14388" fmla="*/ 5130320 h 6858000"/>
            <a:gd name="connsiteX14389" fmla="*/ 3830614 w 12192000"/>
            <a:gd name="connsiteY14389" fmla="*/ 5117613 h 6858000"/>
            <a:gd name="connsiteX14390" fmla="*/ 3828573 w 12192000"/>
            <a:gd name="connsiteY14390" fmla="*/ 5117526 h 6858000"/>
            <a:gd name="connsiteX14391" fmla="*/ 3312739 w 12192000"/>
            <a:gd name="connsiteY14391" fmla="*/ 5052974 h 6858000"/>
            <a:gd name="connsiteX14392" fmla="*/ 3297927 w 12192000"/>
            <a:gd name="connsiteY14392" fmla="*/ 5062628 h 6858000"/>
            <a:gd name="connsiteX14393" fmla="*/ 3282486 w 12192000"/>
            <a:gd name="connsiteY14393" fmla="*/ 5053032 h 6858000"/>
            <a:gd name="connsiteX14394" fmla="*/ 3280989 w 12192000"/>
            <a:gd name="connsiteY14394" fmla="*/ 5053061 h 6858000"/>
            <a:gd name="connsiteX14395" fmla="*/ 3265322 w 12192000"/>
            <a:gd name="connsiteY14395" fmla="*/ 5066524 h 6858000"/>
            <a:gd name="connsiteX14396" fmla="*/ 3297927 w 12192000"/>
            <a:gd name="connsiteY14396" fmla="*/ 5113048 h 6858000"/>
            <a:gd name="connsiteX14397" fmla="*/ 3330531 w 12192000"/>
            <a:gd name="connsiteY14397" fmla="*/ 5065768 h 6858000"/>
            <a:gd name="connsiteX14398" fmla="*/ 3314780 w 12192000"/>
            <a:gd name="connsiteY14398" fmla="*/ 5053061 h 6858000"/>
            <a:gd name="connsiteX14399" fmla="*/ 3312739 w 12192000"/>
            <a:gd name="connsiteY14399" fmla="*/ 5052974 h 6858000"/>
            <a:gd name="connsiteX14400" fmla="*/ 3381217 w 12192000"/>
            <a:gd name="connsiteY14400" fmla="*/ 5054138 h 6858000"/>
            <a:gd name="connsiteX14401" fmla="*/ 3366405 w 12192000"/>
            <a:gd name="connsiteY14401" fmla="*/ 5063792 h 6858000"/>
            <a:gd name="connsiteX14402" fmla="*/ 3350964 w 12192000"/>
            <a:gd name="connsiteY14402" fmla="*/ 5054196 h 6858000"/>
            <a:gd name="connsiteX14403" fmla="*/ 3349467 w 12192000"/>
            <a:gd name="connsiteY14403" fmla="*/ 5054225 h 6858000"/>
            <a:gd name="connsiteX14404" fmla="*/ 3333800 w 12192000"/>
            <a:gd name="connsiteY14404" fmla="*/ 5067688 h 6858000"/>
            <a:gd name="connsiteX14405" fmla="*/ 3366405 w 12192000"/>
            <a:gd name="connsiteY14405" fmla="*/ 5114212 h 6858000"/>
            <a:gd name="connsiteX14406" fmla="*/ 3399009 w 12192000"/>
            <a:gd name="connsiteY14406" fmla="*/ 5066932 h 6858000"/>
            <a:gd name="connsiteX14407" fmla="*/ 3383258 w 12192000"/>
            <a:gd name="connsiteY14407" fmla="*/ 5054225 h 6858000"/>
            <a:gd name="connsiteX14408" fmla="*/ 3381217 w 12192000"/>
            <a:gd name="connsiteY14408" fmla="*/ 5054138 h 6858000"/>
            <a:gd name="connsiteX14409" fmla="*/ 3166015 w 12192000"/>
            <a:gd name="connsiteY14409" fmla="*/ 5051521 h 6858000"/>
            <a:gd name="connsiteX14410" fmla="*/ 3151202 w 12192000"/>
            <a:gd name="connsiteY14410" fmla="*/ 5061175 h 6858000"/>
            <a:gd name="connsiteX14411" fmla="*/ 3135762 w 12192000"/>
            <a:gd name="connsiteY14411" fmla="*/ 5051579 h 6858000"/>
            <a:gd name="connsiteX14412" fmla="*/ 3134265 w 12192000"/>
            <a:gd name="connsiteY14412" fmla="*/ 5051608 h 6858000"/>
            <a:gd name="connsiteX14413" fmla="*/ 3118598 w 12192000"/>
            <a:gd name="connsiteY14413" fmla="*/ 5065071 h 6858000"/>
            <a:gd name="connsiteX14414" fmla="*/ 3151202 w 12192000"/>
            <a:gd name="connsiteY14414" fmla="*/ 5111595 h 6858000"/>
            <a:gd name="connsiteX14415" fmla="*/ 3183807 w 12192000"/>
            <a:gd name="connsiteY14415" fmla="*/ 5064315 h 6858000"/>
            <a:gd name="connsiteX14416" fmla="*/ 3168056 w 12192000"/>
            <a:gd name="connsiteY14416" fmla="*/ 5051608 h 6858000"/>
            <a:gd name="connsiteX14417" fmla="*/ 3166015 w 12192000"/>
            <a:gd name="connsiteY14417" fmla="*/ 5051521 h 6858000"/>
            <a:gd name="connsiteX14418" fmla="*/ 3083115 w 12192000"/>
            <a:gd name="connsiteY14418" fmla="*/ 5052684 h 6858000"/>
            <a:gd name="connsiteX14419" fmla="*/ 3068303 w 12192000"/>
            <a:gd name="connsiteY14419" fmla="*/ 5062338 h 6858000"/>
            <a:gd name="connsiteX14420" fmla="*/ 3052862 w 12192000"/>
            <a:gd name="connsiteY14420" fmla="*/ 5052742 h 6858000"/>
            <a:gd name="connsiteX14421" fmla="*/ 3051365 w 12192000"/>
            <a:gd name="connsiteY14421" fmla="*/ 5052771 h 6858000"/>
            <a:gd name="connsiteX14422" fmla="*/ 3035698 w 12192000"/>
            <a:gd name="connsiteY14422" fmla="*/ 5066234 h 6858000"/>
            <a:gd name="connsiteX14423" fmla="*/ 3068303 w 12192000"/>
            <a:gd name="connsiteY14423" fmla="*/ 5112758 h 6858000"/>
            <a:gd name="connsiteX14424" fmla="*/ 3100907 w 12192000"/>
            <a:gd name="connsiteY14424" fmla="*/ 5065478 h 6858000"/>
            <a:gd name="connsiteX14425" fmla="*/ 3085156 w 12192000"/>
            <a:gd name="connsiteY14425" fmla="*/ 5052771 h 6858000"/>
            <a:gd name="connsiteX14426" fmla="*/ 3083115 w 12192000"/>
            <a:gd name="connsiteY14426" fmla="*/ 5052684 h 6858000"/>
            <a:gd name="connsiteX14427" fmla="*/ 2875647 w 12192000"/>
            <a:gd name="connsiteY14427" fmla="*/ 5001798 h 6858000"/>
            <a:gd name="connsiteX14428" fmla="*/ 2860834 w 12192000"/>
            <a:gd name="connsiteY14428" fmla="*/ 5011452 h 6858000"/>
            <a:gd name="connsiteX14429" fmla="*/ 2845394 w 12192000"/>
            <a:gd name="connsiteY14429" fmla="*/ 5001856 h 6858000"/>
            <a:gd name="connsiteX14430" fmla="*/ 2843897 w 12192000"/>
            <a:gd name="connsiteY14430" fmla="*/ 5001885 h 6858000"/>
            <a:gd name="connsiteX14431" fmla="*/ 2828230 w 12192000"/>
            <a:gd name="connsiteY14431" fmla="*/ 5015348 h 6858000"/>
            <a:gd name="connsiteX14432" fmla="*/ 2860834 w 12192000"/>
            <a:gd name="connsiteY14432" fmla="*/ 5061872 h 6858000"/>
            <a:gd name="connsiteX14433" fmla="*/ 2893439 w 12192000"/>
            <a:gd name="connsiteY14433" fmla="*/ 5014592 h 6858000"/>
            <a:gd name="connsiteX14434" fmla="*/ 2877688 w 12192000"/>
            <a:gd name="connsiteY14434" fmla="*/ 5001885 h 6858000"/>
            <a:gd name="connsiteX14435" fmla="*/ 2875647 w 12192000"/>
            <a:gd name="connsiteY14435" fmla="*/ 5001798 h 6858000"/>
            <a:gd name="connsiteX14436" fmla="*/ 2998703 w 12192000"/>
            <a:gd name="connsiteY14436" fmla="*/ 5059371 h 6858000"/>
            <a:gd name="connsiteX14437" fmla="*/ 2983891 w 12192000"/>
            <a:gd name="connsiteY14437" fmla="*/ 5069025 h 6858000"/>
            <a:gd name="connsiteX14438" fmla="*/ 2968450 w 12192000"/>
            <a:gd name="connsiteY14438" fmla="*/ 5059429 h 6858000"/>
            <a:gd name="connsiteX14439" fmla="*/ 2966953 w 12192000"/>
            <a:gd name="connsiteY14439" fmla="*/ 5059458 h 6858000"/>
            <a:gd name="connsiteX14440" fmla="*/ 2951286 w 12192000"/>
            <a:gd name="connsiteY14440" fmla="*/ 5072921 h 6858000"/>
            <a:gd name="connsiteX14441" fmla="*/ 2983891 w 12192000"/>
            <a:gd name="connsiteY14441" fmla="*/ 5119445 h 6858000"/>
            <a:gd name="connsiteX14442" fmla="*/ 3016495 w 12192000"/>
            <a:gd name="connsiteY14442" fmla="*/ 5072165 h 6858000"/>
            <a:gd name="connsiteX14443" fmla="*/ 3000744 w 12192000"/>
            <a:gd name="connsiteY14443" fmla="*/ 5059458 h 6858000"/>
            <a:gd name="connsiteX14444" fmla="*/ 2998703 w 12192000"/>
            <a:gd name="connsiteY14444" fmla="*/ 5059371 h 6858000"/>
            <a:gd name="connsiteX14445" fmla="*/ 2692343 w 12192000"/>
            <a:gd name="connsiteY14445" fmla="*/ 5024478 h 6858000"/>
            <a:gd name="connsiteX14446" fmla="*/ 2677530 w 12192000"/>
            <a:gd name="connsiteY14446" fmla="*/ 5034132 h 6858000"/>
            <a:gd name="connsiteX14447" fmla="*/ 2662090 w 12192000"/>
            <a:gd name="connsiteY14447" fmla="*/ 5024536 h 6858000"/>
            <a:gd name="connsiteX14448" fmla="*/ 2660593 w 12192000"/>
            <a:gd name="connsiteY14448" fmla="*/ 5024565 h 6858000"/>
            <a:gd name="connsiteX14449" fmla="*/ 2644926 w 12192000"/>
            <a:gd name="connsiteY14449" fmla="*/ 5038028 h 6858000"/>
            <a:gd name="connsiteX14450" fmla="*/ 2677530 w 12192000"/>
            <a:gd name="connsiteY14450" fmla="*/ 5084552 h 6858000"/>
            <a:gd name="connsiteX14451" fmla="*/ 2710135 w 12192000"/>
            <a:gd name="connsiteY14451" fmla="*/ 5037272 h 6858000"/>
            <a:gd name="connsiteX14452" fmla="*/ 2694384 w 12192000"/>
            <a:gd name="connsiteY14452" fmla="*/ 5024565 h 6858000"/>
            <a:gd name="connsiteX14453" fmla="*/ 2692343 w 12192000"/>
            <a:gd name="connsiteY14453" fmla="*/ 5024478 h 6858000"/>
            <a:gd name="connsiteX14454" fmla="*/ 2807199 w 12192000"/>
            <a:gd name="connsiteY14454" fmla="*/ 5031748 h 6858000"/>
            <a:gd name="connsiteX14455" fmla="*/ 2792386 w 12192000"/>
            <a:gd name="connsiteY14455" fmla="*/ 5041402 h 6858000"/>
            <a:gd name="connsiteX14456" fmla="*/ 2776946 w 12192000"/>
            <a:gd name="connsiteY14456" fmla="*/ 5031806 h 6858000"/>
            <a:gd name="connsiteX14457" fmla="*/ 2775449 w 12192000"/>
            <a:gd name="connsiteY14457" fmla="*/ 5031835 h 6858000"/>
            <a:gd name="connsiteX14458" fmla="*/ 2759782 w 12192000"/>
            <a:gd name="connsiteY14458" fmla="*/ 5045298 h 6858000"/>
            <a:gd name="connsiteX14459" fmla="*/ 2792386 w 12192000"/>
            <a:gd name="connsiteY14459" fmla="*/ 5091822 h 6858000"/>
            <a:gd name="connsiteX14460" fmla="*/ 2824991 w 12192000"/>
            <a:gd name="connsiteY14460" fmla="*/ 5044542 h 6858000"/>
            <a:gd name="connsiteX14461" fmla="*/ 2809240 w 12192000"/>
            <a:gd name="connsiteY14461" fmla="*/ 5031835 h 6858000"/>
            <a:gd name="connsiteX14462" fmla="*/ 2807199 w 12192000"/>
            <a:gd name="connsiteY14462" fmla="*/ 5031748 h 6858000"/>
            <a:gd name="connsiteX14463" fmla="*/ 2904579 w 12192000"/>
            <a:gd name="connsiteY14463" fmla="*/ 5063733 h 6858000"/>
            <a:gd name="connsiteX14464" fmla="*/ 2889766 w 12192000"/>
            <a:gd name="connsiteY14464" fmla="*/ 5073387 h 6858000"/>
            <a:gd name="connsiteX14465" fmla="*/ 2874326 w 12192000"/>
            <a:gd name="connsiteY14465" fmla="*/ 5063791 h 6858000"/>
            <a:gd name="connsiteX14466" fmla="*/ 2872829 w 12192000"/>
            <a:gd name="connsiteY14466" fmla="*/ 5063820 h 6858000"/>
            <a:gd name="connsiteX14467" fmla="*/ 2857162 w 12192000"/>
            <a:gd name="connsiteY14467" fmla="*/ 5077283 h 6858000"/>
            <a:gd name="connsiteX14468" fmla="*/ 2889766 w 12192000"/>
            <a:gd name="connsiteY14468" fmla="*/ 5123807 h 6858000"/>
            <a:gd name="connsiteX14469" fmla="*/ 2922371 w 12192000"/>
            <a:gd name="connsiteY14469" fmla="*/ 5076527 h 6858000"/>
            <a:gd name="connsiteX14470" fmla="*/ 2906620 w 12192000"/>
            <a:gd name="connsiteY14470" fmla="*/ 5063820 h 6858000"/>
            <a:gd name="connsiteX14471" fmla="*/ 2904579 w 12192000"/>
            <a:gd name="connsiteY14471" fmla="*/ 5063733 h 6858000"/>
            <a:gd name="connsiteX14472" fmla="*/ 3754542 w 12192000"/>
            <a:gd name="connsiteY14472" fmla="*/ 5119853 h 6858000"/>
            <a:gd name="connsiteX14473" fmla="*/ 3739729 w 12192000"/>
            <a:gd name="connsiteY14473" fmla="*/ 5129507 h 6858000"/>
            <a:gd name="connsiteX14474" fmla="*/ 3724289 w 12192000"/>
            <a:gd name="connsiteY14474" fmla="*/ 5119911 h 6858000"/>
            <a:gd name="connsiteX14475" fmla="*/ 3722792 w 12192000"/>
            <a:gd name="connsiteY14475" fmla="*/ 5119940 h 6858000"/>
            <a:gd name="connsiteX14476" fmla="*/ 3707125 w 12192000"/>
            <a:gd name="connsiteY14476" fmla="*/ 5133403 h 6858000"/>
            <a:gd name="connsiteX14477" fmla="*/ 3739729 w 12192000"/>
            <a:gd name="connsiteY14477" fmla="*/ 5179927 h 6858000"/>
            <a:gd name="connsiteX14478" fmla="*/ 3772334 w 12192000"/>
            <a:gd name="connsiteY14478" fmla="*/ 5132647 h 6858000"/>
            <a:gd name="connsiteX14479" fmla="*/ 3756583 w 12192000"/>
            <a:gd name="connsiteY14479" fmla="*/ 5119940 h 6858000"/>
            <a:gd name="connsiteX14480" fmla="*/ 3754542 w 12192000"/>
            <a:gd name="connsiteY14480" fmla="*/ 5119853 h 6858000"/>
            <a:gd name="connsiteX14481" fmla="*/ 3124434 w 12192000"/>
            <a:gd name="connsiteY14481" fmla="*/ 5121016 h 6858000"/>
            <a:gd name="connsiteX14482" fmla="*/ 3109622 w 12192000"/>
            <a:gd name="connsiteY14482" fmla="*/ 5130670 h 6858000"/>
            <a:gd name="connsiteX14483" fmla="*/ 3094181 w 12192000"/>
            <a:gd name="connsiteY14483" fmla="*/ 5121074 h 6858000"/>
            <a:gd name="connsiteX14484" fmla="*/ 3092684 w 12192000"/>
            <a:gd name="connsiteY14484" fmla="*/ 5121103 h 6858000"/>
            <a:gd name="connsiteX14485" fmla="*/ 3077017 w 12192000"/>
            <a:gd name="connsiteY14485" fmla="*/ 5134566 h 6858000"/>
            <a:gd name="connsiteX14486" fmla="*/ 3109622 w 12192000"/>
            <a:gd name="connsiteY14486" fmla="*/ 5181090 h 6858000"/>
            <a:gd name="connsiteX14487" fmla="*/ 3142226 w 12192000"/>
            <a:gd name="connsiteY14487" fmla="*/ 5133810 h 6858000"/>
            <a:gd name="connsiteX14488" fmla="*/ 3126475 w 12192000"/>
            <a:gd name="connsiteY14488" fmla="*/ 5121103 h 6858000"/>
            <a:gd name="connsiteX14489" fmla="*/ 3124434 w 12192000"/>
            <a:gd name="connsiteY14489" fmla="*/ 5121016 h 6858000"/>
            <a:gd name="connsiteX14490" fmla="*/ 3201576 w 12192000"/>
            <a:gd name="connsiteY14490" fmla="*/ 5121016 h 6858000"/>
            <a:gd name="connsiteX14491" fmla="*/ 3186764 w 12192000"/>
            <a:gd name="connsiteY14491" fmla="*/ 5130670 h 6858000"/>
            <a:gd name="connsiteX14492" fmla="*/ 3171323 w 12192000"/>
            <a:gd name="connsiteY14492" fmla="*/ 5121074 h 6858000"/>
            <a:gd name="connsiteX14493" fmla="*/ 3169826 w 12192000"/>
            <a:gd name="connsiteY14493" fmla="*/ 5121103 h 6858000"/>
            <a:gd name="connsiteX14494" fmla="*/ 3154159 w 12192000"/>
            <a:gd name="connsiteY14494" fmla="*/ 5134566 h 6858000"/>
            <a:gd name="connsiteX14495" fmla="*/ 3186764 w 12192000"/>
            <a:gd name="connsiteY14495" fmla="*/ 5181090 h 6858000"/>
            <a:gd name="connsiteX14496" fmla="*/ 3219368 w 12192000"/>
            <a:gd name="connsiteY14496" fmla="*/ 5133810 h 6858000"/>
            <a:gd name="connsiteX14497" fmla="*/ 3203617 w 12192000"/>
            <a:gd name="connsiteY14497" fmla="*/ 5121103 h 6858000"/>
            <a:gd name="connsiteX14498" fmla="*/ 3201576 w 12192000"/>
            <a:gd name="connsiteY14498" fmla="*/ 5121016 h 6858000"/>
            <a:gd name="connsiteX14499" fmla="*/ 3275636 w 12192000"/>
            <a:gd name="connsiteY14499" fmla="*/ 5121888 h 6858000"/>
            <a:gd name="connsiteX14500" fmla="*/ 3260824 w 12192000"/>
            <a:gd name="connsiteY14500" fmla="*/ 5131542 h 6858000"/>
            <a:gd name="connsiteX14501" fmla="*/ 3245383 w 12192000"/>
            <a:gd name="connsiteY14501" fmla="*/ 5121946 h 6858000"/>
            <a:gd name="connsiteX14502" fmla="*/ 3243886 w 12192000"/>
            <a:gd name="connsiteY14502" fmla="*/ 5121975 h 6858000"/>
            <a:gd name="connsiteX14503" fmla="*/ 3228219 w 12192000"/>
            <a:gd name="connsiteY14503" fmla="*/ 5135438 h 6858000"/>
            <a:gd name="connsiteX14504" fmla="*/ 3260824 w 12192000"/>
            <a:gd name="connsiteY14504" fmla="*/ 5181962 h 6858000"/>
            <a:gd name="connsiteX14505" fmla="*/ 3293428 w 12192000"/>
            <a:gd name="connsiteY14505" fmla="*/ 5134682 h 6858000"/>
            <a:gd name="connsiteX14506" fmla="*/ 3277677 w 12192000"/>
            <a:gd name="connsiteY14506" fmla="*/ 5121975 h 6858000"/>
            <a:gd name="connsiteX14507" fmla="*/ 3275636 w 12192000"/>
            <a:gd name="connsiteY14507" fmla="*/ 5121888 h 6858000"/>
            <a:gd name="connsiteX14508" fmla="*/ 3429485 w 12192000"/>
            <a:gd name="connsiteY14508" fmla="*/ 5122179 h 6858000"/>
            <a:gd name="connsiteX14509" fmla="*/ 3414673 w 12192000"/>
            <a:gd name="connsiteY14509" fmla="*/ 5131833 h 6858000"/>
            <a:gd name="connsiteX14510" fmla="*/ 3399232 w 12192000"/>
            <a:gd name="connsiteY14510" fmla="*/ 5122237 h 6858000"/>
            <a:gd name="connsiteX14511" fmla="*/ 3397735 w 12192000"/>
            <a:gd name="connsiteY14511" fmla="*/ 5122266 h 6858000"/>
            <a:gd name="connsiteX14512" fmla="*/ 3382068 w 12192000"/>
            <a:gd name="connsiteY14512" fmla="*/ 5135729 h 6858000"/>
            <a:gd name="connsiteX14513" fmla="*/ 3414673 w 12192000"/>
            <a:gd name="connsiteY14513" fmla="*/ 5182253 h 6858000"/>
            <a:gd name="connsiteX14514" fmla="*/ 3447277 w 12192000"/>
            <a:gd name="connsiteY14514" fmla="*/ 5134973 h 6858000"/>
            <a:gd name="connsiteX14515" fmla="*/ 3431526 w 12192000"/>
            <a:gd name="connsiteY14515" fmla="*/ 5122266 h 6858000"/>
            <a:gd name="connsiteX14516" fmla="*/ 3429485 w 12192000"/>
            <a:gd name="connsiteY14516" fmla="*/ 5122179 h 6858000"/>
            <a:gd name="connsiteX14517" fmla="*/ 3510058 w 12192000"/>
            <a:gd name="connsiteY14517" fmla="*/ 5122470 h 6858000"/>
            <a:gd name="connsiteX14518" fmla="*/ 3495246 w 12192000"/>
            <a:gd name="connsiteY14518" fmla="*/ 5132124 h 6858000"/>
            <a:gd name="connsiteX14519" fmla="*/ 3479806 w 12192000"/>
            <a:gd name="connsiteY14519" fmla="*/ 5122528 h 6858000"/>
            <a:gd name="connsiteX14520" fmla="*/ 3478309 w 12192000"/>
            <a:gd name="connsiteY14520" fmla="*/ 5122557 h 6858000"/>
            <a:gd name="connsiteX14521" fmla="*/ 3462642 w 12192000"/>
            <a:gd name="connsiteY14521" fmla="*/ 5136020 h 6858000"/>
            <a:gd name="connsiteX14522" fmla="*/ 3495246 w 12192000"/>
            <a:gd name="connsiteY14522" fmla="*/ 5182544 h 6858000"/>
            <a:gd name="connsiteX14523" fmla="*/ 3527851 w 12192000"/>
            <a:gd name="connsiteY14523" fmla="*/ 5135264 h 6858000"/>
            <a:gd name="connsiteX14524" fmla="*/ 3512100 w 12192000"/>
            <a:gd name="connsiteY14524" fmla="*/ 5122557 h 6858000"/>
            <a:gd name="connsiteX14525" fmla="*/ 3510058 w 12192000"/>
            <a:gd name="connsiteY14525" fmla="*/ 5122470 h 6858000"/>
            <a:gd name="connsiteX14526" fmla="*/ 3591999 w 12192000"/>
            <a:gd name="connsiteY14526" fmla="*/ 5123342 h 6858000"/>
            <a:gd name="connsiteX14527" fmla="*/ 3577186 w 12192000"/>
            <a:gd name="connsiteY14527" fmla="*/ 5132996 h 6858000"/>
            <a:gd name="connsiteX14528" fmla="*/ 3561746 w 12192000"/>
            <a:gd name="connsiteY14528" fmla="*/ 5123400 h 6858000"/>
            <a:gd name="connsiteX14529" fmla="*/ 3560249 w 12192000"/>
            <a:gd name="connsiteY14529" fmla="*/ 5123429 h 6858000"/>
            <a:gd name="connsiteX14530" fmla="*/ 3544582 w 12192000"/>
            <a:gd name="connsiteY14530" fmla="*/ 5136892 h 6858000"/>
            <a:gd name="connsiteX14531" fmla="*/ 3577186 w 12192000"/>
            <a:gd name="connsiteY14531" fmla="*/ 5183416 h 6858000"/>
            <a:gd name="connsiteX14532" fmla="*/ 3609791 w 12192000"/>
            <a:gd name="connsiteY14532" fmla="*/ 5136136 h 6858000"/>
            <a:gd name="connsiteX14533" fmla="*/ 3594040 w 12192000"/>
            <a:gd name="connsiteY14533" fmla="*/ 5123429 h 6858000"/>
            <a:gd name="connsiteX14534" fmla="*/ 3591999 w 12192000"/>
            <a:gd name="connsiteY14534" fmla="*/ 5123342 h 6858000"/>
            <a:gd name="connsiteX14535" fmla="*/ 3673590 w 12192000"/>
            <a:gd name="connsiteY14535" fmla="*/ 5123633 h 6858000"/>
            <a:gd name="connsiteX14536" fmla="*/ 3658777 w 12192000"/>
            <a:gd name="connsiteY14536" fmla="*/ 5133287 h 6858000"/>
            <a:gd name="connsiteX14537" fmla="*/ 3643337 w 12192000"/>
            <a:gd name="connsiteY14537" fmla="*/ 5123691 h 6858000"/>
            <a:gd name="connsiteX14538" fmla="*/ 3641840 w 12192000"/>
            <a:gd name="connsiteY14538" fmla="*/ 5123720 h 6858000"/>
            <a:gd name="connsiteX14539" fmla="*/ 3626173 w 12192000"/>
            <a:gd name="connsiteY14539" fmla="*/ 5137183 h 6858000"/>
            <a:gd name="connsiteX14540" fmla="*/ 3658777 w 12192000"/>
            <a:gd name="connsiteY14540" fmla="*/ 5183707 h 6858000"/>
            <a:gd name="connsiteX14541" fmla="*/ 3691382 w 12192000"/>
            <a:gd name="connsiteY14541" fmla="*/ 5136427 h 6858000"/>
            <a:gd name="connsiteX14542" fmla="*/ 3675631 w 12192000"/>
            <a:gd name="connsiteY14542" fmla="*/ 5123720 h 6858000"/>
            <a:gd name="connsiteX14543" fmla="*/ 3673590 w 12192000"/>
            <a:gd name="connsiteY14543" fmla="*/ 5123633 h 6858000"/>
            <a:gd name="connsiteX14544" fmla="*/ 3350191 w 12192000"/>
            <a:gd name="connsiteY14544" fmla="*/ 5122760 h 6858000"/>
            <a:gd name="connsiteX14545" fmla="*/ 3335378 w 12192000"/>
            <a:gd name="connsiteY14545" fmla="*/ 5132414 h 6858000"/>
            <a:gd name="connsiteX14546" fmla="*/ 3319938 w 12192000"/>
            <a:gd name="connsiteY14546" fmla="*/ 5122818 h 6858000"/>
            <a:gd name="connsiteX14547" fmla="*/ 3318441 w 12192000"/>
            <a:gd name="connsiteY14547" fmla="*/ 5122847 h 6858000"/>
            <a:gd name="connsiteX14548" fmla="*/ 3302774 w 12192000"/>
            <a:gd name="connsiteY14548" fmla="*/ 5136310 h 6858000"/>
            <a:gd name="connsiteX14549" fmla="*/ 3335378 w 12192000"/>
            <a:gd name="connsiteY14549" fmla="*/ 5182834 h 6858000"/>
            <a:gd name="connsiteX14550" fmla="*/ 3367983 w 12192000"/>
            <a:gd name="connsiteY14550" fmla="*/ 5135554 h 6858000"/>
            <a:gd name="connsiteX14551" fmla="*/ 3352232 w 12192000"/>
            <a:gd name="connsiteY14551" fmla="*/ 5122847 h 6858000"/>
            <a:gd name="connsiteX14552" fmla="*/ 3350191 w 12192000"/>
            <a:gd name="connsiteY14552" fmla="*/ 5122760 h 6858000"/>
            <a:gd name="connsiteX14553" fmla="*/ 3044064 w 12192000"/>
            <a:gd name="connsiteY14553" fmla="*/ 5122179 h 6858000"/>
            <a:gd name="connsiteX14554" fmla="*/ 3029251 w 12192000"/>
            <a:gd name="connsiteY14554" fmla="*/ 5131833 h 6858000"/>
            <a:gd name="connsiteX14555" fmla="*/ 3013811 w 12192000"/>
            <a:gd name="connsiteY14555" fmla="*/ 5122237 h 6858000"/>
            <a:gd name="connsiteX14556" fmla="*/ 3012314 w 12192000"/>
            <a:gd name="connsiteY14556" fmla="*/ 5122266 h 6858000"/>
            <a:gd name="connsiteX14557" fmla="*/ 2996647 w 12192000"/>
            <a:gd name="connsiteY14557" fmla="*/ 5135729 h 6858000"/>
            <a:gd name="connsiteX14558" fmla="*/ 3029251 w 12192000"/>
            <a:gd name="connsiteY14558" fmla="*/ 5182253 h 6858000"/>
            <a:gd name="connsiteX14559" fmla="*/ 3061856 w 12192000"/>
            <a:gd name="connsiteY14559" fmla="*/ 5134973 h 6858000"/>
            <a:gd name="connsiteX14560" fmla="*/ 3046105 w 12192000"/>
            <a:gd name="connsiteY14560" fmla="*/ 5122266 h 6858000"/>
            <a:gd name="connsiteX14561" fmla="*/ 3044064 w 12192000"/>
            <a:gd name="connsiteY14561" fmla="*/ 5122179 h 6858000"/>
            <a:gd name="connsiteX14562" fmla="*/ 2516133 w 12192000"/>
            <a:gd name="connsiteY14562" fmla="*/ 5048613 h 6858000"/>
            <a:gd name="connsiteX14563" fmla="*/ 2501321 w 12192000"/>
            <a:gd name="connsiteY14563" fmla="*/ 5058267 h 6858000"/>
            <a:gd name="connsiteX14564" fmla="*/ 2485882 w 12192000"/>
            <a:gd name="connsiteY14564" fmla="*/ 5048671 h 6858000"/>
            <a:gd name="connsiteX14565" fmla="*/ 2484383 w 12192000"/>
            <a:gd name="connsiteY14565" fmla="*/ 5048700 h 6858000"/>
            <a:gd name="connsiteX14566" fmla="*/ 2468717 w 12192000"/>
            <a:gd name="connsiteY14566" fmla="*/ 5062163 h 6858000"/>
            <a:gd name="connsiteX14567" fmla="*/ 2501321 w 12192000"/>
            <a:gd name="connsiteY14567" fmla="*/ 5108687 h 6858000"/>
            <a:gd name="connsiteX14568" fmla="*/ 2533926 w 12192000"/>
            <a:gd name="connsiteY14568" fmla="*/ 5061407 h 6858000"/>
            <a:gd name="connsiteX14569" fmla="*/ 2518174 w 12192000"/>
            <a:gd name="connsiteY14569" fmla="*/ 5048700 h 6858000"/>
            <a:gd name="connsiteX14570" fmla="*/ 2516133 w 12192000"/>
            <a:gd name="connsiteY14570" fmla="*/ 5048613 h 6858000"/>
            <a:gd name="connsiteX14571" fmla="*/ 2797487 w 12192000"/>
            <a:gd name="connsiteY14571" fmla="*/ 5116072 h 6858000"/>
            <a:gd name="connsiteX14572" fmla="*/ 2782674 w 12192000"/>
            <a:gd name="connsiteY14572" fmla="*/ 5125726 h 6858000"/>
            <a:gd name="connsiteX14573" fmla="*/ 2767234 w 12192000"/>
            <a:gd name="connsiteY14573" fmla="*/ 5116130 h 6858000"/>
            <a:gd name="connsiteX14574" fmla="*/ 2765737 w 12192000"/>
            <a:gd name="connsiteY14574" fmla="*/ 5116159 h 6858000"/>
            <a:gd name="connsiteX14575" fmla="*/ 2750070 w 12192000"/>
            <a:gd name="connsiteY14575" fmla="*/ 5129622 h 6858000"/>
            <a:gd name="connsiteX14576" fmla="*/ 2782674 w 12192000"/>
            <a:gd name="connsiteY14576" fmla="*/ 5176146 h 6858000"/>
            <a:gd name="connsiteX14577" fmla="*/ 2815279 w 12192000"/>
            <a:gd name="connsiteY14577" fmla="*/ 5128866 h 6858000"/>
            <a:gd name="connsiteX14578" fmla="*/ 2799528 w 12192000"/>
            <a:gd name="connsiteY14578" fmla="*/ 5116159 h 6858000"/>
            <a:gd name="connsiteX14579" fmla="*/ 2797487 w 12192000"/>
            <a:gd name="connsiteY14579" fmla="*/ 5116072 h 6858000"/>
            <a:gd name="connsiteX14580" fmla="*/ 2874775 w 12192000"/>
            <a:gd name="connsiteY14580" fmla="*/ 5124796 h 6858000"/>
            <a:gd name="connsiteX14581" fmla="*/ 2859962 w 12192000"/>
            <a:gd name="connsiteY14581" fmla="*/ 5134450 h 6858000"/>
            <a:gd name="connsiteX14582" fmla="*/ 2844522 w 12192000"/>
            <a:gd name="connsiteY14582" fmla="*/ 5124854 h 6858000"/>
            <a:gd name="connsiteX14583" fmla="*/ 2843025 w 12192000"/>
            <a:gd name="connsiteY14583" fmla="*/ 5124883 h 6858000"/>
            <a:gd name="connsiteX14584" fmla="*/ 2827358 w 12192000"/>
            <a:gd name="connsiteY14584" fmla="*/ 5138346 h 6858000"/>
            <a:gd name="connsiteX14585" fmla="*/ 2859962 w 12192000"/>
            <a:gd name="connsiteY14585" fmla="*/ 5184870 h 6858000"/>
            <a:gd name="connsiteX14586" fmla="*/ 2892567 w 12192000"/>
            <a:gd name="connsiteY14586" fmla="*/ 5137590 h 6858000"/>
            <a:gd name="connsiteX14587" fmla="*/ 2876816 w 12192000"/>
            <a:gd name="connsiteY14587" fmla="*/ 5124883 h 6858000"/>
            <a:gd name="connsiteX14588" fmla="*/ 2874775 w 12192000"/>
            <a:gd name="connsiteY14588" fmla="*/ 5124796 h 6858000"/>
            <a:gd name="connsiteX14589" fmla="*/ 2957500 w 12192000"/>
            <a:gd name="connsiteY14589" fmla="*/ 5125959 h 6858000"/>
            <a:gd name="connsiteX14590" fmla="*/ 2942687 w 12192000"/>
            <a:gd name="connsiteY14590" fmla="*/ 5135613 h 6858000"/>
            <a:gd name="connsiteX14591" fmla="*/ 2927247 w 12192000"/>
            <a:gd name="connsiteY14591" fmla="*/ 5126017 h 6858000"/>
            <a:gd name="connsiteX14592" fmla="*/ 2925750 w 12192000"/>
            <a:gd name="connsiteY14592" fmla="*/ 5126046 h 6858000"/>
            <a:gd name="connsiteX14593" fmla="*/ 2910083 w 12192000"/>
            <a:gd name="connsiteY14593" fmla="*/ 5139509 h 6858000"/>
            <a:gd name="connsiteX14594" fmla="*/ 2942687 w 12192000"/>
            <a:gd name="connsiteY14594" fmla="*/ 5186033 h 6858000"/>
            <a:gd name="connsiteX14595" fmla="*/ 2975292 w 12192000"/>
            <a:gd name="connsiteY14595" fmla="*/ 5138753 h 6858000"/>
            <a:gd name="connsiteX14596" fmla="*/ 2959541 w 12192000"/>
            <a:gd name="connsiteY14596" fmla="*/ 5126046 h 6858000"/>
            <a:gd name="connsiteX14597" fmla="*/ 2957500 w 12192000"/>
            <a:gd name="connsiteY14597" fmla="*/ 5125959 h 6858000"/>
            <a:gd name="connsiteX14598" fmla="*/ 2708801 w 12192000"/>
            <a:gd name="connsiteY14598" fmla="*/ 5117236 h 6858000"/>
            <a:gd name="connsiteX14599" fmla="*/ 2693988 w 12192000"/>
            <a:gd name="connsiteY14599" fmla="*/ 5126890 h 6858000"/>
            <a:gd name="connsiteX14600" fmla="*/ 2678548 w 12192000"/>
            <a:gd name="connsiteY14600" fmla="*/ 5117294 h 6858000"/>
            <a:gd name="connsiteX14601" fmla="*/ 2677051 w 12192000"/>
            <a:gd name="connsiteY14601" fmla="*/ 5117323 h 6858000"/>
            <a:gd name="connsiteX14602" fmla="*/ 2661384 w 12192000"/>
            <a:gd name="connsiteY14602" fmla="*/ 5130786 h 6858000"/>
            <a:gd name="connsiteX14603" fmla="*/ 2693988 w 12192000"/>
            <a:gd name="connsiteY14603" fmla="*/ 5177310 h 6858000"/>
            <a:gd name="connsiteX14604" fmla="*/ 2726593 w 12192000"/>
            <a:gd name="connsiteY14604" fmla="*/ 5130030 h 6858000"/>
            <a:gd name="connsiteX14605" fmla="*/ 2710842 w 12192000"/>
            <a:gd name="connsiteY14605" fmla="*/ 5117323 h 6858000"/>
            <a:gd name="connsiteX14606" fmla="*/ 2708801 w 12192000"/>
            <a:gd name="connsiteY14606" fmla="*/ 5117236 h 6858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  <a:cxn ang="0">
              <a:pos x="connsiteX58" y="connsiteY58"/>
            </a:cxn>
            <a:cxn ang="0">
              <a:pos x="connsiteX59" y="connsiteY59"/>
            </a:cxn>
            <a:cxn ang="0">
              <a:pos x="connsiteX60" y="connsiteY60"/>
            </a:cxn>
            <a:cxn ang="0">
              <a:pos x="connsiteX61" y="connsiteY61"/>
            </a:cxn>
            <a:cxn ang="0">
              <a:pos x="connsiteX62" y="connsiteY62"/>
            </a:cxn>
            <a:cxn ang="0">
              <a:pos x="connsiteX63" y="connsiteY63"/>
            </a:cxn>
            <a:cxn ang="0">
              <a:pos x="connsiteX64" y="connsiteY64"/>
            </a:cxn>
            <a:cxn ang="0">
              <a:pos x="connsiteX65" y="connsiteY65"/>
            </a:cxn>
            <a:cxn ang="0">
              <a:pos x="connsiteX66" y="connsiteY66"/>
            </a:cxn>
            <a:cxn ang="0">
              <a:pos x="connsiteX67" y="connsiteY67"/>
            </a:cxn>
            <a:cxn ang="0">
              <a:pos x="connsiteX68" y="connsiteY68"/>
            </a:cxn>
            <a:cxn ang="0">
              <a:pos x="connsiteX69" y="connsiteY69"/>
            </a:cxn>
            <a:cxn ang="0">
              <a:pos x="connsiteX70" y="connsiteY70"/>
            </a:cxn>
            <a:cxn ang="0">
              <a:pos x="connsiteX71" y="connsiteY71"/>
            </a:cxn>
            <a:cxn ang="0">
              <a:pos x="connsiteX72" y="connsiteY72"/>
            </a:cxn>
            <a:cxn ang="0">
              <a:pos x="connsiteX73" y="connsiteY73"/>
            </a:cxn>
            <a:cxn ang="0">
              <a:pos x="connsiteX74" y="connsiteY74"/>
            </a:cxn>
            <a:cxn ang="0">
              <a:pos x="connsiteX75" y="connsiteY75"/>
            </a:cxn>
            <a:cxn ang="0">
              <a:pos x="connsiteX76" y="connsiteY76"/>
            </a:cxn>
            <a:cxn ang="0">
              <a:pos x="connsiteX77" y="connsiteY77"/>
            </a:cxn>
            <a:cxn ang="0">
              <a:pos x="connsiteX78" y="connsiteY78"/>
            </a:cxn>
            <a:cxn ang="0">
              <a:pos x="connsiteX79" y="connsiteY79"/>
            </a:cxn>
            <a:cxn ang="0">
              <a:pos x="connsiteX80" y="connsiteY80"/>
            </a:cxn>
            <a:cxn ang="0">
              <a:pos x="connsiteX81" y="connsiteY81"/>
            </a:cxn>
            <a:cxn ang="0">
              <a:pos x="connsiteX82" y="connsiteY82"/>
            </a:cxn>
            <a:cxn ang="0">
              <a:pos x="connsiteX83" y="connsiteY83"/>
            </a:cxn>
            <a:cxn ang="0">
              <a:pos x="connsiteX84" y="connsiteY84"/>
            </a:cxn>
            <a:cxn ang="0">
              <a:pos x="connsiteX85" y="connsiteY85"/>
            </a:cxn>
            <a:cxn ang="0">
              <a:pos x="connsiteX86" y="connsiteY86"/>
            </a:cxn>
            <a:cxn ang="0">
              <a:pos x="connsiteX87" y="connsiteY87"/>
            </a:cxn>
            <a:cxn ang="0">
              <a:pos x="connsiteX88" y="connsiteY88"/>
            </a:cxn>
            <a:cxn ang="0">
              <a:pos x="connsiteX89" y="connsiteY89"/>
            </a:cxn>
            <a:cxn ang="0">
              <a:pos x="connsiteX90" y="connsiteY90"/>
            </a:cxn>
            <a:cxn ang="0">
              <a:pos x="connsiteX91" y="connsiteY91"/>
            </a:cxn>
            <a:cxn ang="0">
              <a:pos x="connsiteX92" y="connsiteY92"/>
            </a:cxn>
            <a:cxn ang="0">
              <a:pos x="connsiteX93" y="connsiteY93"/>
            </a:cxn>
            <a:cxn ang="0">
              <a:pos x="connsiteX94" y="connsiteY94"/>
            </a:cxn>
            <a:cxn ang="0">
              <a:pos x="connsiteX95" y="connsiteY95"/>
            </a:cxn>
            <a:cxn ang="0">
              <a:pos x="connsiteX96" y="connsiteY96"/>
            </a:cxn>
            <a:cxn ang="0">
              <a:pos x="connsiteX97" y="connsiteY97"/>
            </a:cxn>
            <a:cxn ang="0">
              <a:pos x="connsiteX98" y="connsiteY98"/>
            </a:cxn>
            <a:cxn ang="0">
              <a:pos x="connsiteX99" y="connsiteY99"/>
            </a:cxn>
            <a:cxn ang="0">
              <a:pos x="connsiteX100" y="connsiteY100"/>
            </a:cxn>
            <a:cxn ang="0">
              <a:pos x="connsiteX101" y="connsiteY101"/>
            </a:cxn>
            <a:cxn ang="0">
              <a:pos x="connsiteX102" y="connsiteY102"/>
            </a:cxn>
            <a:cxn ang="0">
              <a:pos x="connsiteX103" y="connsiteY103"/>
            </a:cxn>
            <a:cxn ang="0">
              <a:pos x="connsiteX104" y="connsiteY104"/>
            </a:cxn>
            <a:cxn ang="0">
              <a:pos x="connsiteX105" y="connsiteY105"/>
            </a:cxn>
            <a:cxn ang="0">
              <a:pos x="connsiteX106" y="connsiteY106"/>
            </a:cxn>
            <a:cxn ang="0">
              <a:pos x="connsiteX107" y="connsiteY107"/>
            </a:cxn>
            <a:cxn ang="0">
              <a:pos x="connsiteX108" y="connsiteY108"/>
            </a:cxn>
            <a:cxn ang="0">
              <a:pos x="connsiteX109" y="connsiteY109"/>
            </a:cxn>
            <a:cxn ang="0">
              <a:pos x="connsiteX110" y="connsiteY110"/>
            </a:cxn>
            <a:cxn ang="0">
              <a:pos x="connsiteX111" y="connsiteY111"/>
            </a:cxn>
            <a:cxn ang="0">
              <a:pos x="connsiteX112" y="connsiteY112"/>
            </a:cxn>
            <a:cxn ang="0">
              <a:pos x="connsiteX113" y="connsiteY113"/>
            </a:cxn>
            <a:cxn ang="0">
              <a:pos x="connsiteX114" y="connsiteY114"/>
            </a:cxn>
            <a:cxn ang="0">
              <a:pos x="connsiteX115" y="connsiteY115"/>
            </a:cxn>
            <a:cxn ang="0">
              <a:pos x="connsiteX116" y="connsiteY116"/>
            </a:cxn>
            <a:cxn ang="0">
              <a:pos x="connsiteX117" y="connsiteY117"/>
            </a:cxn>
            <a:cxn ang="0">
              <a:pos x="connsiteX118" y="connsiteY118"/>
            </a:cxn>
            <a:cxn ang="0">
              <a:pos x="connsiteX119" y="connsiteY119"/>
            </a:cxn>
            <a:cxn ang="0">
              <a:pos x="connsiteX120" y="connsiteY120"/>
            </a:cxn>
            <a:cxn ang="0">
              <a:pos x="connsiteX121" y="connsiteY121"/>
            </a:cxn>
            <a:cxn ang="0">
              <a:pos x="connsiteX122" y="connsiteY122"/>
            </a:cxn>
            <a:cxn ang="0">
              <a:pos x="connsiteX123" y="connsiteY123"/>
            </a:cxn>
            <a:cxn ang="0">
              <a:pos x="connsiteX124" y="connsiteY124"/>
            </a:cxn>
            <a:cxn ang="0">
              <a:pos x="connsiteX125" y="connsiteY125"/>
            </a:cxn>
            <a:cxn ang="0">
              <a:pos x="connsiteX126" y="connsiteY126"/>
            </a:cxn>
            <a:cxn ang="0">
              <a:pos x="connsiteX127" y="connsiteY127"/>
            </a:cxn>
            <a:cxn ang="0">
              <a:pos x="connsiteX128" y="connsiteY128"/>
            </a:cxn>
            <a:cxn ang="0">
              <a:pos x="connsiteX129" y="connsiteY129"/>
            </a:cxn>
            <a:cxn ang="0">
              <a:pos x="connsiteX130" y="connsiteY130"/>
            </a:cxn>
            <a:cxn ang="0">
              <a:pos x="connsiteX131" y="connsiteY131"/>
            </a:cxn>
            <a:cxn ang="0">
              <a:pos x="connsiteX132" y="connsiteY132"/>
            </a:cxn>
            <a:cxn ang="0">
              <a:pos x="connsiteX133" y="connsiteY133"/>
            </a:cxn>
            <a:cxn ang="0">
              <a:pos x="connsiteX134" y="connsiteY134"/>
            </a:cxn>
            <a:cxn ang="0">
              <a:pos x="connsiteX135" y="connsiteY135"/>
            </a:cxn>
            <a:cxn ang="0">
              <a:pos x="connsiteX136" y="connsiteY136"/>
            </a:cxn>
            <a:cxn ang="0">
              <a:pos x="connsiteX137" y="connsiteY137"/>
            </a:cxn>
            <a:cxn ang="0">
              <a:pos x="connsiteX138" y="connsiteY138"/>
            </a:cxn>
            <a:cxn ang="0">
              <a:pos x="connsiteX139" y="connsiteY139"/>
            </a:cxn>
            <a:cxn ang="0">
              <a:pos x="connsiteX140" y="connsiteY140"/>
            </a:cxn>
            <a:cxn ang="0">
              <a:pos x="connsiteX141" y="connsiteY141"/>
            </a:cxn>
            <a:cxn ang="0">
              <a:pos x="connsiteX142" y="connsiteY142"/>
            </a:cxn>
            <a:cxn ang="0">
              <a:pos x="connsiteX143" y="connsiteY143"/>
            </a:cxn>
            <a:cxn ang="0">
              <a:pos x="connsiteX144" y="connsiteY144"/>
            </a:cxn>
            <a:cxn ang="0">
              <a:pos x="connsiteX145" y="connsiteY145"/>
            </a:cxn>
            <a:cxn ang="0">
              <a:pos x="connsiteX146" y="connsiteY146"/>
            </a:cxn>
            <a:cxn ang="0">
              <a:pos x="connsiteX147" y="connsiteY147"/>
            </a:cxn>
            <a:cxn ang="0">
              <a:pos x="connsiteX148" y="connsiteY148"/>
            </a:cxn>
            <a:cxn ang="0">
              <a:pos x="connsiteX149" y="connsiteY149"/>
            </a:cxn>
            <a:cxn ang="0">
              <a:pos x="connsiteX150" y="connsiteY150"/>
            </a:cxn>
            <a:cxn ang="0">
              <a:pos x="connsiteX151" y="connsiteY151"/>
            </a:cxn>
            <a:cxn ang="0">
              <a:pos x="connsiteX152" y="connsiteY152"/>
            </a:cxn>
            <a:cxn ang="0">
              <a:pos x="connsiteX153" y="connsiteY153"/>
            </a:cxn>
            <a:cxn ang="0">
              <a:pos x="connsiteX154" y="connsiteY154"/>
            </a:cxn>
            <a:cxn ang="0">
              <a:pos x="connsiteX155" y="connsiteY155"/>
            </a:cxn>
            <a:cxn ang="0">
              <a:pos x="connsiteX156" y="connsiteY156"/>
            </a:cxn>
            <a:cxn ang="0">
              <a:pos x="connsiteX157" y="connsiteY157"/>
            </a:cxn>
            <a:cxn ang="0">
              <a:pos x="connsiteX158" y="connsiteY158"/>
            </a:cxn>
            <a:cxn ang="0">
              <a:pos x="connsiteX159" y="connsiteY159"/>
            </a:cxn>
            <a:cxn ang="0">
              <a:pos x="connsiteX160" y="connsiteY160"/>
            </a:cxn>
            <a:cxn ang="0">
              <a:pos x="connsiteX161" y="connsiteY161"/>
            </a:cxn>
            <a:cxn ang="0">
              <a:pos x="connsiteX162" y="connsiteY162"/>
            </a:cxn>
            <a:cxn ang="0">
              <a:pos x="connsiteX163" y="connsiteY163"/>
            </a:cxn>
            <a:cxn ang="0">
              <a:pos x="connsiteX164" y="connsiteY164"/>
            </a:cxn>
            <a:cxn ang="0">
              <a:pos x="connsiteX165" y="connsiteY165"/>
            </a:cxn>
            <a:cxn ang="0">
              <a:pos x="connsiteX166" y="connsiteY166"/>
            </a:cxn>
            <a:cxn ang="0">
              <a:pos x="connsiteX167" y="connsiteY167"/>
            </a:cxn>
            <a:cxn ang="0">
              <a:pos x="connsiteX168" y="connsiteY168"/>
            </a:cxn>
            <a:cxn ang="0">
              <a:pos x="connsiteX169" y="connsiteY169"/>
            </a:cxn>
            <a:cxn ang="0">
              <a:pos x="connsiteX170" y="connsiteY170"/>
            </a:cxn>
            <a:cxn ang="0">
              <a:pos x="connsiteX171" y="connsiteY171"/>
            </a:cxn>
            <a:cxn ang="0">
              <a:pos x="connsiteX172" y="connsiteY172"/>
            </a:cxn>
            <a:cxn ang="0">
              <a:pos x="connsiteX173" y="connsiteY173"/>
            </a:cxn>
            <a:cxn ang="0">
              <a:pos x="connsiteX174" y="connsiteY174"/>
            </a:cxn>
            <a:cxn ang="0">
              <a:pos x="connsiteX175" y="connsiteY175"/>
            </a:cxn>
            <a:cxn ang="0">
              <a:pos x="connsiteX176" y="connsiteY176"/>
            </a:cxn>
            <a:cxn ang="0">
              <a:pos x="connsiteX177" y="connsiteY177"/>
            </a:cxn>
            <a:cxn ang="0">
              <a:pos x="connsiteX178" y="connsiteY178"/>
            </a:cxn>
            <a:cxn ang="0">
              <a:pos x="connsiteX179" y="connsiteY179"/>
            </a:cxn>
            <a:cxn ang="0">
              <a:pos x="connsiteX180" y="connsiteY180"/>
            </a:cxn>
            <a:cxn ang="0">
              <a:pos x="connsiteX181" y="connsiteY181"/>
            </a:cxn>
            <a:cxn ang="0">
              <a:pos x="connsiteX182" y="connsiteY182"/>
            </a:cxn>
            <a:cxn ang="0">
              <a:pos x="connsiteX183" y="connsiteY183"/>
            </a:cxn>
            <a:cxn ang="0">
              <a:pos x="connsiteX184" y="connsiteY184"/>
            </a:cxn>
            <a:cxn ang="0">
              <a:pos x="connsiteX185" y="connsiteY185"/>
            </a:cxn>
            <a:cxn ang="0">
              <a:pos x="connsiteX186" y="connsiteY186"/>
            </a:cxn>
            <a:cxn ang="0">
              <a:pos x="connsiteX187" y="connsiteY187"/>
            </a:cxn>
            <a:cxn ang="0">
              <a:pos x="connsiteX188" y="connsiteY188"/>
            </a:cxn>
            <a:cxn ang="0">
              <a:pos x="connsiteX189" y="connsiteY189"/>
            </a:cxn>
            <a:cxn ang="0">
              <a:pos x="connsiteX190" y="connsiteY190"/>
            </a:cxn>
            <a:cxn ang="0">
              <a:pos x="connsiteX191" y="connsiteY191"/>
            </a:cxn>
            <a:cxn ang="0">
              <a:pos x="connsiteX192" y="connsiteY192"/>
            </a:cxn>
            <a:cxn ang="0">
              <a:pos x="connsiteX193" y="connsiteY193"/>
            </a:cxn>
            <a:cxn ang="0">
              <a:pos x="connsiteX194" y="connsiteY194"/>
            </a:cxn>
            <a:cxn ang="0">
              <a:pos x="connsiteX195" y="connsiteY195"/>
            </a:cxn>
            <a:cxn ang="0">
              <a:pos x="connsiteX196" y="connsiteY196"/>
            </a:cxn>
            <a:cxn ang="0">
              <a:pos x="connsiteX197" y="connsiteY197"/>
            </a:cxn>
            <a:cxn ang="0">
              <a:pos x="connsiteX198" y="connsiteY198"/>
            </a:cxn>
            <a:cxn ang="0">
              <a:pos x="connsiteX199" y="connsiteY199"/>
            </a:cxn>
            <a:cxn ang="0">
              <a:pos x="connsiteX200" y="connsiteY200"/>
            </a:cxn>
            <a:cxn ang="0">
              <a:pos x="connsiteX201" y="connsiteY201"/>
            </a:cxn>
            <a:cxn ang="0">
              <a:pos x="connsiteX202" y="connsiteY202"/>
            </a:cxn>
            <a:cxn ang="0">
              <a:pos x="connsiteX203" y="connsiteY203"/>
            </a:cxn>
            <a:cxn ang="0">
              <a:pos x="connsiteX204" y="connsiteY204"/>
            </a:cxn>
            <a:cxn ang="0">
              <a:pos x="connsiteX205" y="connsiteY205"/>
            </a:cxn>
            <a:cxn ang="0">
              <a:pos x="connsiteX206" y="connsiteY206"/>
            </a:cxn>
            <a:cxn ang="0">
              <a:pos x="connsiteX207" y="connsiteY207"/>
            </a:cxn>
            <a:cxn ang="0">
              <a:pos x="connsiteX208" y="connsiteY208"/>
            </a:cxn>
            <a:cxn ang="0">
              <a:pos x="connsiteX209" y="connsiteY209"/>
            </a:cxn>
            <a:cxn ang="0">
              <a:pos x="connsiteX210" y="connsiteY210"/>
            </a:cxn>
            <a:cxn ang="0">
              <a:pos x="connsiteX211" y="connsiteY211"/>
            </a:cxn>
            <a:cxn ang="0">
              <a:pos x="connsiteX212" y="connsiteY212"/>
            </a:cxn>
            <a:cxn ang="0">
              <a:pos x="connsiteX213" y="connsiteY213"/>
            </a:cxn>
            <a:cxn ang="0">
              <a:pos x="connsiteX214" y="connsiteY214"/>
            </a:cxn>
            <a:cxn ang="0">
              <a:pos x="connsiteX215" y="connsiteY215"/>
            </a:cxn>
            <a:cxn ang="0">
              <a:pos x="connsiteX216" y="connsiteY216"/>
            </a:cxn>
            <a:cxn ang="0">
              <a:pos x="connsiteX217" y="connsiteY217"/>
            </a:cxn>
            <a:cxn ang="0">
              <a:pos x="connsiteX218" y="connsiteY218"/>
            </a:cxn>
            <a:cxn ang="0">
              <a:pos x="connsiteX219" y="connsiteY219"/>
            </a:cxn>
            <a:cxn ang="0">
              <a:pos x="connsiteX220" y="connsiteY220"/>
            </a:cxn>
            <a:cxn ang="0">
              <a:pos x="connsiteX221" y="connsiteY221"/>
            </a:cxn>
            <a:cxn ang="0">
              <a:pos x="connsiteX222" y="connsiteY222"/>
            </a:cxn>
            <a:cxn ang="0">
              <a:pos x="connsiteX223" y="connsiteY223"/>
            </a:cxn>
            <a:cxn ang="0">
              <a:pos x="connsiteX224" y="connsiteY224"/>
            </a:cxn>
            <a:cxn ang="0">
              <a:pos x="connsiteX225" y="connsiteY225"/>
            </a:cxn>
            <a:cxn ang="0">
              <a:pos x="connsiteX226" y="connsiteY226"/>
            </a:cxn>
            <a:cxn ang="0">
              <a:pos x="connsiteX227" y="connsiteY227"/>
            </a:cxn>
            <a:cxn ang="0">
              <a:pos x="connsiteX228" y="connsiteY228"/>
            </a:cxn>
            <a:cxn ang="0">
              <a:pos x="connsiteX229" y="connsiteY229"/>
            </a:cxn>
            <a:cxn ang="0">
              <a:pos x="connsiteX230" y="connsiteY230"/>
            </a:cxn>
            <a:cxn ang="0">
              <a:pos x="connsiteX231" y="connsiteY231"/>
            </a:cxn>
            <a:cxn ang="0">
              <a:pos x="connsiteX232" y="connsiteY232"/>
            </a:cxn>
            <a:cxn ang="0">
              <a:pos x="connsiteX233" y="connsiteY233"/>
            </a:cxn>
            <a:cxn ang="0">
              <a:pos x="connsiteX234" y="connsiteY234"/>
            </a:cxn>
            <a:cxn ang="0">
              <a:pos x="connsiteX235" y="connsiteY235"/>
            </a:cxn>
            <a:cxn ang="0">
              <a:pos x="connsiteX236" y="connsiteY236"/>
            </a:cxn>
            <a:cxn ang="0">
              <a:pos x="connsiteX237" y="connsiteY237"/>
            </a:cxn>
            <a:cxn ang="0">
              <a:pos x="connsiteX238" y="connsiteY238"/>
            </a:cxn>
            <a:cxn ang="0">
              <a:pos x="connsiteX239" y="connsiteY239"/>
            </a:cxn>
            <a:cxn ang="0">
              <a:pos x="connsiteX240" y="connsiteY240"/>
            </a:cxn>
            <a:cxn ang="0">
              <a:pos x="connsiteX241" y="connsiteY241"/>
            </a:cxn>
            <a:cxn ang="0">
              <a:pos x="connsiteX242" y="connsiteY242"/>
            </a:cxn>
            <a:cxn ang="0">
              <a:pos x="connsiteX243" y="connsiteY243"/>
            </a:cxn>
            <a:cxn ang="0">
              <a:pos x="connsiteX244" y="connsiteY244"/>
            </a:cxn>
            <a:cxn ang="0">
              <a:pos x="connsiteX245" y="connsiteY245"/>
            </a:cxn>
            <a:cxn ang="0">
              <a:pos x="connsiteX246" y="connsiteY246"/>
            </a:cxn>
            <a:cxn ang="0">
              <a:pos x="connsiteX247" y="connsiteY247"/>
            </a:cxn>
            <a:cxn ang="0">
              <a:pos x="connsiteX248" y="connsiteY248"/>
            </a:cxn>
            <a:cxn ang="0">
              <a:pos x="connsiteX249" y="connsiteY249"/>
            </a:cxn>
            <a:cxn ang="0">
              <a:pos x="connsiteX250" y="connsiteY250"/>
            </a:cxn>
            <a:cxn ang="0">
              <a:pos x="connsiteX251" y="connsiteY251"/>
            </a:cxn>
            <a:cxn ang="0">
              <a:pos x="connsiteX252" y="connsiteY252"/>
            </a:cxn>
            <a:cxn ang="0">
              <a:pos x="connsiteX253" y="connsiteY253"/>
            </a:cxn>
            <a:cxn ang="0">
              <a:pos x="connsiteX254" y="connsiteY254"/>
            </a:cxn>
            <a:cxn ang="0">
              <a:pos x="connsiteX255" y="connsiteY255"/>
            </a:cxn>
            <a:cxn ang="0">
              <a:pos x="connsiteX256" y="connsiteY256"/>
            </a:cxn>
            <a:cxn ang="0">
              <a:pos x="connsiteX257" y="connsiteY257"/>
            </a:cxn>
            <a:cxn ang="0">
              <a:pos x="connsiteX258" y="connsiteY258"/>
            </a:cxn>
            <a:cxn ang="0">
              <a:pos x="connsiteX259" y="connsiteY259"/>
            </a:cxn>
            <a:cxn ang="0">
              <a:pos x="connsiteX260" y="connsiteY260"/>
            </a:cxn>
            <a:cxn ang="0">
              <a:pos x="connsiteX261" y="connsiteY261"/>
            </a:cxn>
            <a:cxn ang="0">
              <a:pos x="connsiteX262" y="connsiteY262"/>
            </a:cxn>
            <a:cxn ang="0">
              <a:pos x="connsiteX263" y="connsiteY263"/>
            </a:cxn>
            <a:cxn ang="0">
              <a:pos x="connsiteX264" y="connsiteY264"/>
            </a:cxn>
            <a:cxn ang="0">
              <a:pos x="connsiteX265" y="connsiteY265"/>
            </a:cxn>
            <a:cxn ang="0">
              <a:pos x="connsiteX266" y="connsiteY266"/>
            </a:cxn>
            <a:cxn ang="0">
              <a:pos x="connsiteX267" y="connsiteY267"/>
            </a:cxn>
            <a:cxn ang="0">
              <a:pos x="connsiteX268" y="connsiteY268"/>
            </a:cxn>
            <a:cxn ang="0">
              <a:pos x="connsiteX269" y="connsiteY269"/>
            </a:cxn>
            <a:cxn ang="0">
              <a:pos x="connsiteX270" y="connsiteY270"/>
            </a:cxn>
            <a:cxn ang="0">
              <a:pos x="connsiteX271" y="connsiteY271"/>
            </a:cxn>
            <a:cxn ang="0">
              <a:pos x="connsiteX272" y="connsiteY272"/>
            </a:cxn>
            <a:cxn ang="0">
              <a:pos x="connsiteX273" y="connsiteY273"/>
            </a:cxn>
            <a:cxn ang="0">
              <a:pos x="connsiteX274" y="connsiteY274"/>
            </a:cxn>
            <a:cxn ang="0">
              <a:pos x="connsiteX275" y="connsiteY275"/>
            </a:cxn>
            <a:cxn ang="0">
              <a:pos x="connsiteX276" y="connsiteY276"/>
            </a:cxn>
            <a:cxn ang="0">
              <a:pos x="connsiteX277" y="connsiteY277"/>
            </a:cxn>
            <a:cxn ang="0">
              <a:pos x="connsiteX278" y="connsiteY278"/>
            </a:cxn>
            <a:cxn ang="0">
              <a:pos x="connsiteX279" y="connsiteY279"/>
            </a:cxn>
            <a:cxn ang="0">
              <a:pos x="connsiteX280" y="connsiteY280"/>
            </a:cxn>
            <a:cxn ang="0">
              <a:pos x="connsiteX281" y="connsiteY281"/>
            </a:cxn>
            <a:cxn ang="0">
              <a:pos x="connsiteX282" y="connsiteY282"/>
            </a:cxn>
            <a:cxn ang="0">
              <a:pos x="connsiteX283" y="connsiteY283"/>
            </a:cxn>
            <a:cxn ang="0">
              <a:pos x="connsiteX284" y="connsiteY284"/>
            </a:cxn>
            <a:cxn ang="0">
              <a:pos x="connsiteX285" y="connsiteY285"/>
            </a:cxn>
            <a:cxn ang="0">
              <a:pos x="connsiteX286" y="connsiteY286"/>
            </a:cxn>
            <a:cxn ang="0">
              <a:pos x="connsiteX287" y="connsiteY287"/>
            </a:cxn>
            <a:cxn ang="0">
              <a:pos x="connsiteX288" y="connsiteY288"/>
            </a:cxn>
            <a:cxn ang="0">
              <a:pos x="connsiteX289" y="connsiteY289"/>
            </a:cxn>
            <a:cxn ang="0">
              <a:pos x="connsiteX290" y="connsiteY290"/>
            </a:cxn>
            <a:cxn ang="0">
              <a:pos x="connsiteX291" y="connsiteY291"/>
            </a:cxn>
            <a:cxn ang="0">
              <a:pos x="connsiteX292" y="connsiteY292"/>
            </a:cxn>
            <a:cxn ang="0">
              <a:pos x="connsiteX293" y="connsiteY293"/>
            </a:cxn>
            <a:cxn ang="0">
              <a:pos x="connsiteX294" y="connsiteY294"/>
            </a:cxn>
            <a:cxn ang="0">
              <a:pos x="connsiteX295" y="connsiteY295"/>
            </a:cxn>
            <a:cxn ang="0">
              <a:pos x="connsiteX296" y="connsiteY296"/>
            </a:cxn>
            <a:cxn ang="0">
              <a:pos x="connsiteX297" y="connsiteY297"/>
            </a:cxn>
            <a:cxn ang="0">
              <a:pos x="connsiteX298" y="connsiteY298"/>
            </a:cxn>
            <a:cxn ang="0">
              <a:pos x="connsiteX299" y="connsiteY299"/>
            </a:cxn>
            <a:cxn ang="0">
              <a:pos x="connsiteX300" y="connsiteY300"/>
            </a:cxn>
            <a:cxn ang="0">
              <a:pos x="connsiteX301" y="connsiteY301"/>
            </a:cxn>
            <a:cxn ang="0">
              <a:pos x="connsiteX302" y="connsiteY302"/>
            </a:cxn>
            <a:cxn ang="0">
              <a:pos x="connsiteX303" y="connsiteY303"/>
            </a:cxn>
            <a:cxn ang="0">
              <a:pos x="connsiteX304" y="connsiteY304"/>
            </a:cxn>
            <a:cxn ang="0">
              <a:pos x="connsiteX305" y="connsiteY305"/>
            </a:cxn>
            <a:cxn ang="0">
              <a:pos x="connsiteX306" y="connsiteY306"/>
            </a:cxn>
            <a:cxn ang="0">
              <a:pos x="connsiteX307" y="connsiteY307"/>
            </a:cxn>
            <a:cxn ang="0">
              <a:pos x="connsiteX308" y="connsiteY308"/>
            </a:cxn>
            <a:cxn ang="0">
              <a:pos x="connsiteX309" y="connsiteY309"/>
            </a:cxn>
            <a:cxn ang="0">
              <a:pos x="connsiteX310" y="connsiteY310"/>
            </a:cxn>
            <a:cxn ang="0">
              <a:pos x="connsiteX311" y="connsiteY311"/>
            </a:cxn>
            <a:cxn ang="0">
              <a:pos x="connsiteX312" y="connsiteY312"/>
            </a:cxn>
            <a:cxn ang="0">
              <a:pos x="connsiteX313" y="connsiteY313"/>
            </a:cxn>
            <a:cxn ang="0">
              <a:pos x="connsiteX314" y="connsiteY314"/>
            </a:cxn>
            <a:cxn ang="0">
              <a:pos x="connsiteX315" y="connsiteY315"/>
            </a:cxn>
            <a:cxn ang="0">
              <a:pos x="connsiteX316" y="connsiteY316"/>
            </a:cxn>
            <a:cxn ang="0">
              <a:pos x="connsiteX317" y="connsiteY317"/>
            </a:cxn>
            <a:cxn ang="0">
              <a:pos x="connsiteX318" y="connsiteY318"/>
            </a:cxn>
            <a:cxn ang="0">
              <a:pos x="connsiteX319" y="connsiteY319"/>
            </a:cxn>
            <a:cxn ang="0">
              <a:pos x="connsiteX320" y="connsiteY320"/>
            </a:cxn>
            <a:cxn ang="0">
              <a:pos x="connsiteX321" y="connsiteY321"/>
            </a:cxn>
            <a:cxn ang="0">
              <a:pos x="connsiteX322" y="connsiteY322"/>
            </a:cxn>
            <a:cxn ang="0">
              <a:pos x="connsiteX323" y="connsiteY323"/>
            </a:cxn>
            <a:cxn ang="0">
              <a:pos x="connsiteX324" y="connsiteY324"/>
            </a:cxn>
            <a:cxn ang="0">
              <a:pos x="connsiteX325" y="connsiteY325"/>
            </a:cxn>
            <a:cxn ang="0">
              <a:pos x="connsiteX326" y="connsiteY326"/>
            </a:cxn>
            <a:cxn ang="0">
              <a:pos x="connsiteX327" y="connsiteY327"/>
            </a:cxn>
            <a:cxn ang="0">
              <a:pos x="connsiteX328" y="connsiteY328"/>
            </a:cxn>
            <a:cxn ang="0">
              <a:pos x="connsiteX329" y="connsiteY329"/>
            </a:cxn>
            <a:cxn ang="0">
              <a:pos x="connsiteX330" y="connsiteY330"/>
            </a:cxn>
            <a:cxn ang="0">
              <a:pos x="connsiteX331" y="connsiteY331"/>
            </a:cxn>
            <a:cxn ang="0">
              <a:pos x="connsiteX332" y="connsiteY332"/>
            </a:cxn>
            <a:cxn ang="0">
              <a:pos x="connsiteX333" y="connsiteY333"/>
            </a:cxn>
            <a:cxn ang="0">
              <a:pos x="connsiteX334" y="connsiteY334"/>
            </a:cxn>
            <a:cxn ang="0">
              <a:pos x="connsiteX335" y="connsiteY335"/>
            </a:cxn>
            <a:cxn ang="0">
              <a:pos x="connsiteX336" y="connsiteY336"/>
            </a:cxn>
            <a:cxn ang="0">
              <a:pos x="connsiteX337" y="connsiteY337"/>
            </a:cxn>
            <a:cxn ang="0">
              <a:pos x="connsiteX338" y="connsiteY338"/>
            </a:cxn>
            <a:cxn ang="0">
              <a:pos x="connsiteX339" y="connsiteY339"/>
            </a:cxn>
            <a:cxn ang="0">
              <a:pos x="connsiteX340" y="connsiteY340"/>
            </a:cxn>
            <a:cxn ang="0">
              <a:pos x="connsiteX341" y="connsiteY341"/>
            </a:cxn>
            <a:cxn ang="0">
              <a:pos x="connsiteX342" y="connsiteY342"/>
            </a:cxn>
            <a:cxn ang="0">
              <a:pos x="connsiteX343" y="connsiteY343"/>
            </a:cxn>
            <a:cxn ang="0">
              <a:pos x="connsiteX344" y="connsiteY344"/>
            </a:cxn>
            <a:cxn ang="0">
              <a:pos x="connsiteX345" y="connsiteY345"/>
            </a:cxn>
            <a:cxn ang="0">
              <a:pos x="connsiteX346" y="connsiteY346"/>
            </a:cxn>
            <a:cxn ang="0">
              <a:pos x="connsiteX347" y="connsiteY347"/>
            </a:cxn>
            <a:cxn ang="0">
              <a:pos x="connsiteX348" y="connsiteY348"/>
            </a:cxn>
            <a:cxn ang="0">
              <a:pos x="connsiteX349" y="connsiteY349"/>
            </a:cxn>
            <a:cxn ang="0">
              <a:pos x="connsiteX350" y="connsiteY350"/>
            </a:cxn>
            <a:cxn ang="0">
              <a:pos x="connsiteX351" y="connsiteY351"/>
            </a:cxn>
            <a:cxn ang="0">
              <a:pos x="connsiteX352" y="connsiteY352"/>
            </a:cxn>
            <a:cxn ang="0">
              <a:pos x="connsiteX353" y="connsiteY353"/>
            </a:cxn>
            <a:cxn ang="0">
              <a:pos x="connsiteX354" y="connsiteY354"/>
            </a:cxn>
            <a:cxn ang="0">
              <a:pos x="connsiteX355" y="connsiteY355"/>
            </a:cxn>
            <a:cxn ang="0">
              <a:pos x="connsiteX356" y="connsiteY356"/>
            </a:cxn>
            <a:cxn ang="0">
              <a:pos x="connsiteX357" y="connsiteY357"/>
            </a:cxn>
            <a:cxn ang="0">
              <a:pos x="connsiteX358" y="connsiteY358"/>
            </a:cxn>
            <a:cxn ang="0">
              <a:pos x="connsiteX359" y="connsiteY359"/>
            </a:cxn>
            <a:cxn ang="0">
              <a:pos x="connsiteX360" y="connsiteY360"/>
            </a:cxn>
            <a:cxn ang="0">
              <a:pos x="connsiteX361" y="connsiteY361"/>
            </a:cxn>
            <a:cxn ang="0">
              <a:pos x="connsiteX362" y="connsiteY362"/>
            </a:cxn>
            <a:cxn ang="0">
              <a:pos x="connsiteX363" y="connsiteY363"/>
            </a:cxn>
            <a:cxn ang="0">
              <a:pos x="connsiteX364" y="connsiteY364"/>
            </a:cxn>
            <a:cxn ang="0">
              <a:pos x="connsiteX365" y="connsiteY365"/>
            </a:cxn>
            <a:cxn ang="0">
              <a:pos x="connsiteX366" y="connsiteY366"/>
            </a:cxn>
            <a:cxn ang="0">
              <a:pos x="connsiteX367" y="connsiteY367"/>
            </a:cxn>
            <a:cxn ang="0">
              <a:pos x="connsiteX368" y="connsiteY368"/>
            </a:cxn>
            <a:cxn ang="0">
              <a:pos x="connsiteX369" y="connsiteY369"/>
            </a:cxn>
            <a:cxn ang="0">
              <a:pos x="connsiteX370" y="connsiteY370"/>
            </a:cxn>
            <a:cxn ang="0">
              <a:pos x="connsiteX371" y="connsiteY371"/>
            </a:cxn>
            <a:cxn ang="0">
              <a:pos x="connsiteX372" y="connsiteY372"/>
            </a:cxn>
            <a:cxn ang="0">
              <a:pos x="connsiteX373" y="connsiteY373"/>
            </a:cxn>
            <a:cxn ang="0">
              <a:pos x="connsiteX374" y="connsiteY374"/>
            </a:cxn>
            <a:cxn ang="0">
              <a:pos x="connsiteX375" y="connsiteY375"/>
            </a:cxn>
            <a:cxn ang="0">
              <a:pos x="connsiteX376" y="connsiteY376"/>
            </a:cxn>
            <a:cxn ang="0">
              <a:pos x="connsiteX377" y="connsiteY377"/>
            </a:cxn>
            <a:cxn ang="0">
              <a:pos x="connsiteX378" y="connsiteY378"/>
            </a:cxn>
            <a:cxn ang="0">
              <a:pos x="connsiteX379" y="connsiteY379"/>
            </a:cxn>
            <a:cxn ang="0">
              <a:pos x="connsiteX380" y="connsiteY380"/>
            </a:cxn>
            <a:cxn ang="0">
              <a:pos x="connsiteX381" y="connsiteY381"/>
            </a:cxn>
            <a:cxn ang="0">
              <a:pos x="connsiteX382" y="connsiteY382"/>
            </a:cxn>
            <a:cxn ang="0">
              <a:pos x="connsiteX383" y="connsiteY383"/>
            </a:cxn>
            <a:cxn ang="0">
              <a:pos x="connsiteX384" y="connsiteY384"/>
            </a:cxn>
            <a:cxn ang="0">
              <a:pos x="connsiteX385" y="connsiteY385"/>
            </a:cxn>
            <a:cxn ang="0">
              <a:pos x="connsiteX386" y="connsiteY386"/>
            </a:cxn>
            <a:cxn ang="0">
              <a:pos x="connsiteX387" y="connsiteY387"/>
            </a:cxn>
            <a:cxn ang="0">
              <a:pos x="connsiteX388" y="connsiteY388"/>
            </a:cxn>
            <a:cxn ang="0">
              <a:pos x="connsiteX389" y="connsiteY389"/>
            </a:cxn>
            <a:cxn ang="0">
              <a:pos x="connsiteX390" y="connsiteY390"/>
            </a:cxn>
            <a:cxn ang="0">
              <a:pos x="connsiteX391" y="connsiteY391"/>
            </a:cxn>
            <a:cxn ang="0">
              <a:pos x="connsiteX392" y="connsiteY392"/>
            </a:cxn>
            <a:cxn ang="0">
              <a:pos x="connsiteX393" y="connsiteY393"/>
            </a:cxn>
            <a:cxn ang="0">
              <a:pos x="connsiteX394" y="connsiteY394"/>
            </a:cxn>
            <a:cxn ang="0">
              <a:pos x="connsiteX395" y="connsiteY395"/>
            </a:cxn>
            <a:cxn ang="0">
              <a:pos x="connsiteX396" y="connsiteY396"/>
            </a:cxn>
            <a:cxn ang="0">
              <a:pos x="connsiteX397" y="connsiteY397"/>
            </a:cxn>
            <a:cxn ang="0">
              <a:pos x="connsiteX398" y="connsiteY398"/>
            </a:cxn>
            <a:cxn ang="0">
              <a:pos x="connsiteX399" y="connsiteY399"/>
            </a:cxn>
            <a:cxn ang="0">
              <a:pos x="connsiteX400" y="connsiteY400"/>
            </a:cxn>
            <a:cxn ang="0">
              <a:pos x="connsiteX401" y="connsiteY401"/>
            </a:cxn>
            <a:cxn ang="0">
              <a:pos x="connsiteX402" y="connsiteY402"/>
            </a:cxn>
            <a:cxn ang="0">
              <a:pos x="connsiteX403" y="connsiteY403"/>
            </a:cxn>
            <a:cxn ang="0">
              <a:pos x="connsiteX404" y="connsiteY404"/>
            </a:cxn>
            <a:cxn ang="0">
              <a:pos x="connsiteX405" y="connsiteY405"/>
            </a:cxn>
            <a:cxn ang="0">
              <a:pos x="connsiteX406" y="connsiteY406"/>
            </a:cxn>
            <a:cxn ang="0">
              <a:pos x="connsiteX407" y="connsiteY407"/>
            </a:cxn>
            <a:cxn ang="0">
              <a:pos x="connsiteX408" y="connsiteY408"/>
            </a:cxn>
            <a:cxn ang="0">
              <a:pos x="connsiteX409" y="connsiteY409"/>
            </a:cxn>
            <a:cxn ang="0">
              <a:pos x="connsiteX410" y="connsiteY410"/>
            </a:cxn>
            <a:cxn ang="0">
              <a:pos x="connsiteX411" y="connsiteY411"/>
            </a:cxn>
            <a:cxn ang="0">
              <a:pos x="connsiteX412" y="connsiteY412"/>
            </a:cxn>
            <a:cxn ang="0">
              <a:pos x="connsiteX413" y="connsiteY413"/>
            </a:cxn>
            <a:cxn ang="0">
              <a:pos x="connsiteX414" y="connsiteY414"/>
            </a:cxn>
            <a:cxn ang="0">
              <a:pos x="connsiteX415" y="connsiteY415"/>
            </a:cxn>
            <a:cxn ang="0">
              <a:pos x="connsiteX416" y="connsiteY416"/>
            </a:cxn>
            <a:cxn ang="0">
              <a:pos x="connsiteX417" y="connsiteY417"/>
            </a:cxn>
            <a:cxn ang="0">
              <a:pos x="connsiteX418" y="connsiteY418"/>
            </a:cxn>
            <a:cxn ang="0">
              <a:pos x="connsiteX419" y="connsiteY419"/>
            </a:cxn>
            <a:cxn ang="0">
              <a:pos x="connsiteX420" y="connsiteY420"/>
            </a:cxn>
            <a:cxn ang="0">
              <a:pos x="connsiteX421" y="connsiteY421"/>
            </a:cxn>
            <a:cxn ang="0">
              <a:pos x="connsiteX422" y="connsiteY422"/>
            </a:cxn>
            <a:cxn ang="0">
              <a:pos x="connsiteX423" y="connsiteY423"/>
            </a:cxn>
            <a:cxn ang="0">
              <a:pos x="connsiteX424" y="connsiteY424"/>
            </a:cxn>
            <a:cxn ang="0">
              <a:pos x="connsiteX425" y="connsiteY425"/>
            </a:cxn>
            <a:cxn ang="0">
              <a:pos x="connsiteX426" y="connsiteY426"/>
            </a:cxn>
            <a:cxn ang="0">
              <a:pos x="connsiteX427" y="connsiteY427"/>
            </a:cxn>
            <a:cxn ang="0">
              <a:pos x="connsiteX428" y="connsiteY428"/>
            </a:cxn>
            <a:cxn ang="0">
              <a:pos x="connsiteX429" y="connsiteY429"/>
            </a:cxn>
            <a:cxn ang="0">
              <a:pos x="connsiteX430" y="connsiteY430"/>
            </a:cxn>
            <a:cxn ang="0">
              <a:pos x="connsiteX431" y="connsiteY431"/>
            </a:cxn>
            <a:cxn ang="0">
              <a:pos x="connsiteX432" y="connsiteY432"/>
            </a:cxn>
            <a:cxn ang="0">
              <a:pos x="connsiteX433" y="connsiteY433"/>
            </a:cxn>
            <a:cxn ang="0">
              <a:pos x="connsiteX434" y="connsiteY434"/>
            </a:cxn>
            <a:cxn ang="0">
              <a:pos x="connsiteX435" y="connsiteY435"/>
            </a:cxn>
            <a:cxn ang="0">
              <a:pos x="connsiteX436" y="connsiteY436"/>
            </a:cxn>
            <a:cxn ang="0">
              <a:pos x="connsiteX437" y="connsiteY437"/>
            </a:cxn>
            <a:cxn ang="0">
              <a:pos x="connsiteX438" y="connsiteY438"/>
            </a:cxn>
            <a:cxn ang="0">
              <a:pos x="connsiteX439" y="connsiteY439"/>
            </a:cxn>
            <a:cxn ang="0">
              <a:pos x="connsiteX440" y="connsiteY440"/>
            </a:cxn>
            <a:cxn ang="0">
              <a:pos x="connsiteX441" y="connsiteY441"/>
            </a:cxn>
            <a:cxn ang="0">
              <a:pos x="connsiteX442" y="connsiteY442"/>
            </a:cxn>
            <a:cxn ang="0">
              <a:pos x="connsiteX443" y="connsiteY443"/>
            </a:cxn>
            <a:cxn ang="0">
              <a:pos x="connsiteX444" y="connsiteY444"/>
            </a:cxn>
            <a:cxn ang="0">
              <a:pos x="connsiteX445" y="connsiteY445"/>
            </a:cxn>
            <a:cxn ang="0">
              <a:pos x="connsiteX446" y="connsiteY446"/>
            </a:cxn>
            <a:cxn ang="0">
              <a:pos x="connsiteX447" y="connsiteY447"/>
            </a:cxn>
            <a:cxn ang="0">
              <a:pos x="connsiteX448" y="connsiteY448"/>
            </a:cxn>
            <a:cxn ang="0">
              <a:pos x="connsiteX449" y="connsiteY449"/>
            </a:cxn>
            <a:cxn ang="0">
              <a:pos x="connsiteX450" y="connsiteY450"/>
            </a:cxn>
            <a:cxn ang="0">
              <a:pos x="connsiteX451" y="connsiteY451"/>
            </a:cxn>
            <a:cxn ang="0">
              <a:pos x="connsiteX452" y="connsiteY452"/>
            </a:cxn>
            <a:cxn ang="0">
              <a:pos x="connsiteX453" y="connsiteY453"/>
            </a:cxn>
            <a:cxn ang="0">
              <a:pos x="connsiteX454" y="connsiteY454"/>
            </a:cxn>
            <a:cxn ang="0">
              <a:pos x="connsiteX455" y="connsiteY455"/>
            </a:cxn>
            <a:cxn ang="0">
              <a:pos x="connsiteX456" y="connsiteY456"/>
            </a:cxn>
            <a:cxn ang="0">
              <a:pos x="connsiteX457" y="connsiteY457"/>
            </a:cxn>
            <a:cxn ang="0">
              <a:pos x="connsiteX458" y="connsiteY458"/>
            </a:cxn>
            <a:cxn ang="0">
              <a:pos x="connsiteX459" y="connsiteY459"/>
            </a:cxn>
            <a:cxn ang="0">
              <a:pos x="connsiteX460" y="connsiteY460"/>
            </a:cxn>
            <a:cxn ang="0">
              <a:pos x="connsiteX461" y="connsiteY461"/>
            </a:cxn>
            <a:cxn ang="0">
              <a:pos x="connsiteX462" y="connsiteY462"/>
            </a:cxn>
            <a:cxn ang="0">
              <a:pos x="connsiteX463" y="connsiteY463"/>
            </a:cxn>
            <a:cxn ang="0">
              <a:pos x="connsiteX464" y="connsiteY464"/>
            </a:cxn>
            <a:cxn ang="0">
              <a:pos x="connsiteX465" y="connsiteY465"/>
            </a:cxn>
            <a:cxn ang="0">
              <a:pos x="connsiteX466" y="connsiteY466"/>
            </a:cxn>
            <a:cxn ang="0">
              <a:pos x="connsiteX467" y="connsiteY467"/>
            </a:cxn>
            <a:cxn ang="0">
              <a:pos x="connsiteX468" y="connsiteY468"/>
            </a:cxn>
            <a:cxn ang="0">
              <a:pos x="connsiteX469" y="connsiteY469"/>
            </a:cxn>
            <a:cxn ang="0">
              <a:pos x="connsiteX470" y="connsiteY470"/>
            </a:cxn>
            <a:cxn ang="0">
              <a:pos x="connsiteX471" y="connsiteY471"/>
            </a:cxn>
            <a:cxn ang="0">
              <a:pos x="connsiteX472" y="connsiteY472"/>
            </a:cxn>
            <a:cxn ang="0">
              <a:pos x="connsiteX473" y="connsiteY473"/>
            </a:cxn>
            <a:cxn ang="0">
              <a:pos x="connsiteX474" y="connsiteY474"/>
            </a:cxn>
            <a:cxn ang="0">
              <a:pos x="connsiteX475" y="connsiteY475"/>
            </a:cxn>
            <a:cxn ang="0">
              <a:pos x="connsiteX476" y="connsiteY476"/>
            </a:cxn>
            <a:cxn ang="0">
              <a:pos x="connsiteX477" y="connsiteY477"/>
            </a:cxn>
            <a:cxn ang="0">
              <a:pos x="connsiteX478" y="connsiteY478"/>
            </a:cxn>
            <a:cxn ang="0">
              <a:pos x="connsiteX479" y="connsiteY479"/>
            </a:cxn>
            <a:cxn ang="0">
              <a:pos x="connsiteX480" y="connsiteY480"/>
            </a:cxn>
            <a:cxn ang="0">
              <a:pos x="connsiteX481" y="connsiteY481"/>
            </a:cxn>
            <a:cxn ang="0">
              <a:pos x="connsiteX482" y="connsiteY482"/>
            </a:cxn>
            <a:cxn ang="0">
              <a:pos x="connsiteX483" y="connsiteY483"/>
            </a:cxn>
            <a:cxn ang="0">
              <a:pos x="connsiteX484" y="connsiteY484"/>
            </a:cxn>
            <a:cxn ang="0">
              <a:pos x="connsiteX485" y="connsiteY485"/>
            </a:cxn>
            <a:cxn ang="0">
              <a:pos x="connsiteX486" y="connsiteY486"/>
            </a:cxn>
            <a:cxn ang="0">
              <a:pos x="connsiteX487" y="connsiteY487"/>
            </a:cxn>
            <a:cxn ang="0">
              <a:pos x="connsiteX488" y="connsiteY488"/>
            </a:cxn>
            <a:cxn ang="0">
              <a:pos x="connsiteX489" y="connsiteY489"/>
            </a:cxn>
            <a:cxn ang="0">
              <a:pos x="connsiteX490" y="connsiteY490"/>
            </a:cxn>
            <a:cxn ang="0">
              <a:pos x="connsiteX491" y="connsiteY491"/>
            </a:cxn>
            <a:cxn ang="0">
              <a:pos x="connsiteX492" y="connsiteY492"/>
            </a:cxn>
            <a:cxn ang="0">
              <a:pos x="connsiteX493" y="connsiteY493"/>
            </a:cxn>
            <a:cxn ang="0">
              <a:pos x="connsiteX494" y="connsiteY494"/>
            </a:cxn>
            <a:cxn ang="0">
              <a:pos x="connsiteX495" y="connsiteY495"/>
            </a:cxn>
            <a:cxn ang="0">
              <a:pos x="connsiteX496" y="connsiteY496"/>
            </a:cxn>
            <a:cxn ang="0">
              <a:pos x="connsiteX497" y="connsiteY497"/>
            </a:cxn>
            <a:cxn ang="0">
              <a:pos x="connsiteX498" y="connsiteY498"/>
            </a:cxn>
            <a:cxn ang="0">
              <a:pos x="connsiteX499" y="connsiteY499"/>
            </a:cxn>
            <a:cxn ang="0">
              <a:pos x="connsiteX500" y="connsiteY500"/>
            </a:cxn>
            <a:cxn ang="0">
              <a:pos x="connsiteX501" y="connsiteY501"/>
            </a:cxn>
            <a:cxn ang="0">
              <a:pos x="connsiteX502" y="connsiteY502"/>
            </a:cxn>
            <a:cxn ang="0">
              <a:pos x="connsiteX503" y="connsiteY503"/>
            </a:cxn>
            <a:cxn ang="0">
              <a:pos x="connsiteX504" y="connsiteY504"/>
            </a:cxn>
            <a:cxn ang="0">
              <a:pos x="connsiteX505" y="connsiteY505"/>
            </a:cxn>
            <a:cxn ang="0">
              <a:pos x="connsiteX506" y="connsiteY506"/>
            </a:cxn>
            <a:cxn ang="0">
              <a:pos x="connsiteX507" y="connsiteY507"/>
            </a:cxn>
            <a:cxn ang="0">
              <a:pos x="connsiteX508" y="connsiteY508"/>
            </a:cxn>
            <a:cxn ang="0">
              <a:pos x="connsiteX509" y="connsiteY509"/>
            </a:cxn>
            <a:cxn ang="0">
              <a:pos x="connsiteX510" y="connsiteY510"/>
            </a:cxn>
            <a:cxn ang="0">
              <a:pos x="connsiteX511" y="connsiteY511"/>
            </a:cxn>
            <a:cxn ang="0">
              <a:pos x="connsiteX512" y="connsiteY512"/>
            </a:cxn>
            <a:cxn ang="0">
              <a:pos x="connsiteX513" y="connsiteY513"/>
            </a:cxn>
            <a:cxn ang="0">
              <a:pos x="connsiteX514" y="connsiteY514"/>
            </a:cxn>
            <a:cxn ang="0">
              <a:pos x="connsiteX515" y="connsiteY515"/>
            </a:cxn>
            <a:cxn ang="0">
              <a:pos x="connsiteX516" y="connsiteY516"/>
            </a:cxn>
            <a:cxn ang="0">
              <a:pos x="connsiteX517" y="connsiteY517"/>
            </a:cxn>
            <a:cxn ang="0">
              <a:pos x="connsiteX518" y="connsiteY518"/>
            </a:cxn>
            <a:cxn ang="0">
              <a:pos x="connsiteX519" y="connsiteY519"/>
            </a:cxn>
            <a:cxn ang="0">
              <a:pos x="connsiteX520" y="connsiteY520"/>
            </a:cxn>
            <a:cxn ang="0">
              <a:pos x="connsiteX521" y="connsiteY521"/>
            </a:cxn>
            <a:cxn ang="0">
              <a:pos x="connsiteX522" y="connsiteY522"/>
            </a:cxn>
            <a:cxn ang="0">
              <a:pos x="connsiteX523" y="connsiteY523"/>
            </a:cxn>
            <a:cxn ang="0">
              <a:pos x="connsiteX524" y="connsiteY524"/>
            </a:cxn>
            <a:cxn ang="0">
              <a:pos x="connsiteX525" y="connsiteY525"/>
            </a:cxn>
            <a:cxn ang="0">
              <a:pos x="connsiteX526" y="connsiteY526"/>
            </a:cxn>
            <a:cxn ang="0">
              <a:pos x="connsiteX527" y="connsiteY527"/>
            </a:cxn>
            <a:cxn ang="0">
              <a:pos x="connsiteX528" y="connsiteY528"/>
            </a:cxn>
            <a:cxn ang="0">
              <a:pos x="connsiteX529" y="connsiteY529"/>
            </a:cxn>
            <a:cxn ang="0">
              <a:pos x="connsiteX530" y="connsiteY530"/>
            </a:cxn>
            <a:cxn ang="0">
              <a:pos x="connsiteX531" y="connsiteY531"/>
            </a:cxn>
            <a:cxn ang="0">
              <a:pos x="connsiteX532" y="connsiteY532"/>
            </a:cxn>
            <a:cxn ang="0">
              <a:pos x="connsiteX533" y="connsiteY533"/>
            </a:cxn>
            <a:cxn ang="0">
              <a:pos x="connsiteX534" y="connsiteY534"/>
            </a:cxn>
            <a:cxn ang="0">
              <a:pos x="connsiteX535" y="connsiteY535"/>
            </a:cxn>
            <a:cxn ang="0">
              <a:pos x="connsiteX536" y="connsiteY536"/>
            </a:cxn>
            <a:cxn ang="0">
              <a:pos x="connsiteX537" y="connsiteY537"/>
            </a:cxn>
            <a:cxn ang="0">
              <a:pos x="connsiteX538" y="connsiteY538"/>
            </a:cxn>
            <a:cxn ang="0">
              <a:pos x="connsiteX539" y="connsiteY539"/>
            </a:cxn>
            <a:cxn ang="0">
              <a:pos x="connsiteX540" y="connsiteY540"/>
            </a:cxn>
            <a:cxn ang="0">
              <a:pos x="connsiteX541" y="connsiteY541"/>
            </a:cxn>
            <a:cxn ang="0">
              <a:pos x="connsiteX542" y="connsiteY542"/>
            </a:cxn>
            <a:cxn ang="0">
              <a:pos x="connsiteX543" y="connsiteY543"/>
            </a:cxn>
            <a:cxn ang="0">
              <a:pos x="connsiteX544" y="connsiteY544"/>
            </a:cxn>
            <a:cxn ang="0">
              <a:pos x="connsiteX545" y="connsiteY545"/>
            </a:cxn>
            <a:cxn ang="0">
              <a:pos x="connsiteX546" y="connsiteY546"/>
            </a:cxn>
            <a:cxn ang="0">
              <a:pos x="connsiteX547" y="connsiteY547"/>
            </a:cxn>
            <a:cxn ang="0">
              <a:pos x="connsiteX548" y="connsiteY548"/>
            </a:cxn>
            <a:cxn ang="0">
              <a:pos x="connsiteX549" y="connsiteY549"/>
            </a:cxn>
            <a:cxn ang="0">
              <a:pos x="connsiteX550" y="connsiteY550"/>
            </a:cxn>
            <a:cxn ang="0">
              <a:pos x="connsiteX551" y="connsiteY551"/>
            </a:cxn>
            <a:cxn ang="0">
              <a:pos x="connsiteX552" y="connsiteY552"/>
            </a:cxn>
            <a:cxn ang="0">
              <a:pos x="connsiteX553" y="connsiteY553"/>
            </a:cxn>
            <a:cxn ang="0">
              <a:pos x="connsiteX554" y="connsiteY554"/>
            </a:cxn>
            <a:cxn ang="0">
              <a:pos x="connsiteX555" y="connsiteY555"/>
            </a:cxn>
            <a:cxn ang="0">
              <a:pos x="connsiteX556" y="connsiteY556"/>
            </a:cxn>
            <a:cxn ang="0">
              <a:pos x="connsiteX557" y="connsiteY557"/>
            </a:cxn>
            <a:cxn ang="0">
              <a:pos x="connsiteX558" y="connsiteY558"/>
            </a:cxn>
            <a:cxn ang="0">
              <a:pos x="connsiteX559" y="connsiteY559"/>
            </a:cxn>
            <a:cxn ang="0">
              <a:pos x="connsiteX560" y="connsiteY560"/>
            </a:cxn>
            <a:cxn ang="0">
              <a:pos x="connsiteX561" y="connsiteY561"/>
            </a:cxn>
            <a:cxn ang="0">
              <a:pos x="connsiteX562" y="connsiteY562"/>
            </a:cxn>
            <a:cxn ang="0">
              <a:pos x="connsiteX563" y="connsiteY563"/>
            </a:cxn>
            <a:cxn ang="0">
              <a:pos x="connsiteX564" y="connsiteY564"/>
            </a:cxn>
            <a:cxn ang="0">
              <a:pos x="connsiteX565" y="connsiteY565"/>
            </a:cxn>
            <a:cxn ang="0">
              <a:pos x="connsiteX566" y="connsiteY566"/>
            </a:cxn>
            <a:cxn ang="0">
              <a:pos x="connsiteX567" y="connsiteY567"/>
            </a:cxn>
            <a:cxn ang="0">
              <a:pos x="connsiteX568" y="connsiteY568"/>
            </a:cxn>
            <a:cxn ang="0">
              <a:pos x="connsiteX569" y="connsiteY569"/>
            </a:cxn>
            <a:cxn ang="0">
              <a:pos x="connsiteX570" y="connsiteY570"/>
            </a:cxn>
            <a:cxn ang="0">
              <a:pos x="connsiteX571" y="connsiteY571"/>
            </a:cxn>
            <a:cxn ang="0">
              <a:pos x="connsiteX572" y="connsiteY572"/>
            </a:cxn>
            <a:cxn ang="0">
              <a:pos x="connsiteX573" y="connsiteY573"/>
            </a:cxn>
            <a:cxn ang="0">
              <a:pos x="connsiteX574" y="connsiteY574"/>
            </a:cxn>
            <a:cxn ang="0">
              <a:pos x="connsiteX575" y="connsiteY575"/>
            </a:cxn>
            <a:cxn ang="0">
              <a:pos x="connsiteX576" y="connsiteY576"/>
            </a:cxn>
            <a:cxn ang="0">
              <a:pos x="connsiteX577" y="connsiteY577"/>
            </a:cxn>
            <a:cxn ang="0">
              <a:pos x="connsiteX578" y="connsiteY578"/>
            </a:cxn>
            <a:cxn ang="0">
              <a:pos x="connsiteX579" y="connsiteY579"/>
            </a:cxn>
            <a:cxn ang="0">
              <a:pos x="connsiteX580" y="connsiteY580"/>
            </a:cxn>
            <a:cxn ang="0">
              <a:pos x="connsiteX581" y="connsiteY581"/>
            </a:cxn>
            <a:cxn ang="0">
              <a:pos x="connsiteX582" y="connsiteY582"/>
            </a:cxn>
            <a:cxn ang="0">
              <a:pos x="connsiteX583" y="connsiteY583"/>
            </a:cxn>
            <a:cxn ang="0">
              <a:pos x="connsiteX584" y="connsiteY584"/>
            </a:cxn>
            <a:cxn ang="0">
              <a:pos x="connsiteX585" y="connsiteY585"/>
            </a:cxn>
            <a:cxn ang="0">
              <a:pos x="connsiteX586" y="connsiteY586"/>
            </a:cxn>
            <a:cxn ang="0">
              <a:pos x="connsiteX587" y="connsiteY587"/>
            </a:cxn>
            <a:cxn ang="0">
              <a:pos x="connsiteX588" y="connsiteY588"/>
            </a:cxn>
            <a:cxn ang="0">
              <a:pos x="connsiteX589" y="connsiteY589"/>
            </a:cxn>
            <a:cxn ang="0">
              <a:pos x="connsiteX590" y="connsiteY590"/>
            </a:cxn>
            <a:cxn ang="0">
              <a:pos x="connsiteX591" y="connsiteY591"/>
            </a:cxn>
            <a:cxn ang="0">
              <a:pos x="connsiteX592" y="connsiteY592"/>
            </a:cxn>
            <a:cxn ang="0">
              <a:pos x="connsiteX593" y="connsiteY593"/>
            </a:cxn>
            <a:cxn ang="0">
              <a:pos x="connsiteX594" y="connsiteY594"/>
            </a:cxn>
            <a:cxn ang="0">
              <a:pos x="connsiteX595" y="connsiteY595"/>
            </a:cxn>
            <a:cxn ang="0">
              <a:pos x="connsiteX596" y="connsiteY596"/>
            </a:cxn>
            <a:cxn ang="0">
              <a:pos x="connsiteX597" y="connsiteY597"/>
            </a:cxn>
            <a:cxn ang="0">
              <a:pos x="connsiteX598" y="connsiteY598"/>
            </a:cxn>
            <a:cxn ang="0">
              <a:pos x="connsiteX599" y="connsiteY599"/>
            </a:cxn>
            <a:cxn ang="0">
              <a:pos x="connsiteX600" y="connsiteY600"/>
            </a:cxn>
            <a:cxn ang="0">
              <a:pos x="connsiteX601" y="connsiteY601"/>
            </a:cxn>
            <a:cxn ang="0">
              <a:pos x="connsiteX602" y="connsiteY602"/>
            </a:cxn>
            <a:cxn ang="0">
              <a:pos x="connsiteX603" y="connsiteY603"/>
            </a:cxn>
            <a:cxn ang="0">
              <a:pos x="connsiteX604" y="connsiteY604"/>
            </a:cxn>
            <a:cxn ang="0">
              <a:pos x="connsiteX605" y="connsiteY605"/>
            </a:cxn>
            <a:cxn ang="0">
              <a:pos x="connsiteX606" y="connsiteY606"/>
            </a:cxn>
            <a:cxn ang="0">
              <a:pos x="connsiteX607" y="connsiteY607"/>
            </a:cxn>
            <a:cxn ang="0">
              <a:pos x="connsiteX608" y="connsiteY608"/>
            </a:cxn>
            <a:cxn ang="0">
              <a:pos x="connsiteX609" y="connsiteY609"/>
            </a:cxn>
            <a:cxn ang="0">
              <a:pos x="connsiteX610" y="connsiteY610"/>
            </a:cxn>
            <a:cxn ang="0">
              <a:pos x="connsiteX611" y="connsiteY611"/>
            </a:cxn>
            <a:cxn ang="0">
              <a:pos x="connsiteX612" y="connsiteY612"/>
            </a:cxn>
            <a:cxn ang="0">
              <a:pos x="connsiteX613" y="connsiteY613"/>
            </a:cxn>
            <a:cxn ang="0">
              <a:pos x="connsiteX614" y="connsiteY614"/>
            </a:cxn>
            <a:cxn ang="0">
              <a:pos x="connsiteX615" y="connsiteY615"/>
            </a:cxn>
            <a:cxn ang="0">
              <a:pos x="connsiteX616" y="connsiteY616"/>
            </a:cxn>
            <a:cxn ang="0">
              <a:pos x="connsiteX617" y="connsiteY617"/>
            </a:cxn>
            <a:cxn ang="0">
              <a:pos x="connsiteX618" y="connsiteY618"/>
            </a:cxn>
            <a:cxn ang="0">
              <a:pos x="connsiteX619" y="connsiteY619"/>
            </a:cxn>
            <a:cxn ang="0">
              <a:pos x="connsiteX620" y="connsiteY620"/>
            </a:cxn>
            <a:cxn ang="0">
              <a:pos x="connsiteX621" y="connsiteY621"/>
            </a:cxn>
            <a:cxn ang="0">
              <a:pos x="connsiteX622" y="connsiteY622"/>
            </a:cxn>
            <a:cxn ang="0">
              <a:pos x="connsiteX623" y="connsiteY623"/>
            </a:cxn>
            <a:cxn ang="0">
              <a:pos x="connsiteX624" y="connsiteY624"/>
            </a:cxn>
            <a:cxn ang="0">
              <a:pos x="connsiteX625" y="connsiteY625"/>
            </a:cxn>
            <a:cxn ang="0">
              <a:pos x="connsiteX626" y="connsiteY626"/>
            </a:cxn>
            <a:cxn ang="0">
              <a:pos x="connsiteX627" y="connsiteY627"/>
            </a:cxn>
            <a:cxn ang="0">
              <a:pos x="connsiteX628" y="connsiteY628"/>
            </a:cxn>
            <a:cxn ang="0">
              <a:pos x="connsiteX629" y="connsiteY629"/>
            </a:cxn>
            <a:cxn ang="0">
              <a:pos x="connsiteX630" y="connsiteY630"/>
            </a:cxn>
            <a:cxn ang="0">
              <a:pos x="connsiteX631" y="connsiteY631"/>
            </a:cxn>
            <a:cxn ang="0">
              <a:pos x="connsiteX632" y="connsiteY632"/>
            </a:cxn>
            <a:cxn ang="0">
              <a:pos x="connsiteX633" y="connsiteY633"/>
            </a:cxn>
            <a:cxn ang="0">
              <a:pos x="connsiteX634" y="connsiteY634"/>
            </a:cxn>
            <a:cxn ang="0">
              <a:pos x="connsiteX635" y="connsiteY635"/>
            </a:cxn>
            <a:cxn ang="0">
              <a:pos x="connsiteX636" y="connsiteY636"/>
            </a:cxn>
            <a:cxn ang="0">
              <a:pos x="connsiteX637" y="connsiteY637"/>
            </a:cxn>
            <a:cxn ang="0">
              <a:pos x="connsiteX638" y="connsiteY638"/>
            </a:cxn>
            <a:cxn ang="0">
              <a:pos x="connsiteX639" y="connsiteY639"/>
            </a:cxn>
            <a:cxn ang="0">
              <a:pos x="connsiteX640" y="connsiteY640"/>
            </a:cxn>
            <a:cxn ang="0">
              <a:pos x="connsiteX641" y="connsiteY641"/>
            </a:cxn>
            <a:cxn ang="0">
              <a:pos x="connsiteX642" y="connsiteY642"/>
            </a:cxn>
            <a:cxn ang="0">
              <a:pos x="connsiteX643" y="connsiteY643"/>
            </a:cxn>
            <a:cxn ang="0">
              <a:pos x="connsiteX644" y="connsiteY644"/>
            </a:cxn>
            <a:cxn ang="0">
              <a:pos x="connsiteX645" y="connsiteY645"/>
            </a:cxn>
            <a:cxn ang="0">
              <a:pos x="connsiteX646" y="connsiteY646"/>
            </a:cxn>
            <a:cxn ang="0">
              <a:pos x="connsiteX647" y="connsiteY647"/>
            </a:cxn>
            <a:cxn ang="0">
              <a:pos x="connsiteX648" y="connsiteY648"/>
            </a:cxn>
            <a:cxn ang="0">
              <a:pos x="connsiteX649" y="connsiteY649"/>
            </a:cxn>
            <a:cxn ang="0">
              <a:pos x="connsiteX650" y="connsiteY650"/>
            </a:cxn>
            <a:cxn ang="0">
              <a:pos x="connsiteX651" y="connsiteY651"/>
            </a:cxn>
            <a:cxn ang="0">
              <a:pos x="connsiteX652" y="connsiteY652"/>
            </a:cxn>
            <a:cxn ang="0">
              <a:pos x="connsiteX653" y="connsiteY653"/>
            </a:cxn>
            <a:cxn ang="0">
              <a:pos x="connsiteX654" y="connsiteY654"/>
            </a:cxn>
            <a:cxn ang="0">
              <a:pos x="connsiteX655" y="connsiteY655"/>
            </a:cxn>
            <a:cxn ang="0">
              <a:pos x="connsiteX656" y="connsiteY656"/>
            </a:cxn>
            <a:cxn ang="0">
              <a:pos x="connsiteX657" y="connsiteY657"/>
            </a:cxn>
            <a:cxn ang="0">
              <a:pos x="connsiteX658" y="connsiteY658"/>
            </a:cxn>
            <a:cxn ang="0">
              <a:pos x="connsiteX659" y="connsiteY659"/>
            </a:cxn>
            <a:cxn ang="0">
              <a:pos x="connsiteX660" y="connsiteY660"/>
            </a:cxn>
            <a:cxn ang="0">
              <a:pos x="connsiteX661" y="connsiteY661"/>
            </a:cxn>
            <a:cxn ang="0">
              <a:pos x="connsiteX662" y="connsiteY662"/>
            </a:cxn>
            <a:cxn ang="0">
              <a:pos x="connsiteX663" y="connsiteY663"/>
            </a:cxn>
            <a:cxn ang="0">
              <a:pos x="connsiteX664" y="connsiteY664"/>
            </a:cxn>
            <a:cxn ang="0">
              <a:pos x="connsiteX665" y="connsiteY665"/>
            </a:cxn>
            <a:cxn ang="0">
              <a:pos x="connsiteX666" y="connsiteY666"/>
            </a:cxn>
            <a:cxn ang="0">
              <a:pos x="connsiteX667" y="connsiteY667"/>
            </a:cxn>
            <a:cxn ang="0">
              <a:pos x="connsiteX668" y="connsiteY668"/>
            </a:cxn>
            <a:cxn ang="0">
              <a:pos x="connsiteX669" y="connsiteY669"/>
            </a:cxn>
            <a:cxn ang="0">
              <a:pos x="connsiteX670" y="connsiteY670"/>
            </a:cxn>
            <a:cxn ang="0">
              <a:pos x="connsiteX671" y="connsiteY671"/>
            </a:cxn>
            <a:cxn ang="0">
              <a:pos x="connsiteX672" y="connsiteY672"/>
            </a:cxn>
            <a:cxn ang="0">
              <a:pos x="connsiteX673" y="connsiteY673"/>
            </a:cxn>
            <a:cxn ang="0">
              <a:pos x="connsiteX674" y="connsiteY674"/>
            </a:cxn>
            <a:cxn ang="0">
              <a:pos x="connsiteX675" y="connsiteY675"/>
            </a:cxn>
            <a:cxn ang="0">
              <a:pos x="connsiteX676" y="connsiteY676"/>
            </a:cxn>
            <a:cxn ang="0">
              <a:pos x="connsiteX677" y="connsiteY677"/>
            </a:cxn>
            <a:cxn ang="0">
              <a:pos x="connsiteX678" y="connsiteY678"/>
            </a:cxn>
            <a:cxn ang="0">
              <a:pos x="connsiteX679" y="connsiteY679"/>
            </a:cxn>
            <a:cxn ang="0">
              <a:pos x="connsiteX680" y="connsiteY680"/>
            </a:cxn>
            <a:cxn ang="0">
              <a:pos x="connsiteX681" y="connsiteY681"/>
            </a:cxn>
            <a:cxn ang="0">
              <a:pos x="connsiteX682" y="connsiteY682"/>
            </a:cxn>
            <a:cxn ang="0">
              <a:pos x="connsiteX683" y="connsiteY683"/>
            </a:cxn>
            <a:cxn ang="0">
              <a:pos x="connsiteX684" y="connsiteY684"/>
            </a:cxn>
            <a:cxn ang="0">
              <a:pos x="connsiteX685" y="connsiteY685"/>
            </a:cxn>
            <a:cxn ang="0">
              <a:pos x="connsiteX686" y="connsiteY686"/>
            </a:cxn>
            <a:cxn ang="0">
              <a:pos x="connsiteX687" y="connsiteY687"/>
            </a:cxn>
            <a:cxn ang="0">
              <a:pos x="connsiteX688" y="connsiteY688"/>
            </a:cxn>
            <a:cxn ang="0">
              <a:pos x="connsiteX689" y="connsiteY689"/>
            </a:cxn>
            <a:cxn ang="0">
              <a:pos x="connsiteX690" y="connsiteY690"/>
            </a:cxn>
            <a:cxn ang="0">
              <a:pos x="connsiteX691" y="connsiteY691"/>
            </a:cxn>
            <a:cxn ang="0">
              <a:pos x="connsiteX692" y="connsiteY692"/>
            </a:cxn>
            <a:cxn ang="0">
              <a:pos x="connsiteX693" y="connsiteY693"/>
            </a:cxn>
            <a:cxn ang="0">
              <a:pos x="connsiteX694" y="connsiteY694"/>
            </a:cxn>
            <a:cxn ang="0">
              <a:pos x="connsiteX695" y="connsiteY695"/>
            </a:cxn>
            <a:cxn ang="0">
              <a:pos x="connsiteX696" y="connsiteY696"/>
            </a:cxn>
            <a:cxn ang="0">
              <a:pos x="connsiteX697" y="connsiteY697"/>
            </a:cxn>
            <a:cxn ang="0">
              <a:pos x="connsiteX698" y="connsiteY698"/>
            </a:cxn>
            <a:cxn ang="0">
              <a:pos x="connsiteX699" y="connsiteY699"/>
            </a:cxn>
            <a:cxn ang="0">
              <a:pos x="connsiteX700" y="connsiteY700"/>
            </a:cxn>
            <a:cxn ang="0">
              <a:pos x="connsiteX701" y="connsiteY701"/>
            </a:cxn>
            <a:cxn ang="0">
              <a:pos x="connsiteX702" y="connsiteY702"/>
            </a:cxn>
            <a:cxn ang="0">
              <a:pos x="connsiteX703" y="connsiteY703"/>
            </a:cxn>
            <a:cxn ang="0">
              <a:pos x="connsiteX704" y="connsiteY704"/>
            </a:cxn>
            <a:cxn ang="0">
              <a:pos x="connsiteX705" y="connsiteY705"/>
            </a:cxn>
            <a:cxn ang="0">
              <a:pos x="connsiteX706" y="connsiteY706"/>
            </a:cxn>
            <a:cxn ang="0">
              <a:pos x="connsiteX707" y="connsiteY707"/>
            </a:cxn>
            <a:cxn ang="0">
              <a:pos x="connsiteX708" y="connsiteY708"/>
            </a:cxn>
            <a:cxn ang="0">
              <a:pos x="connsiteX709" y="connsiteY709"/>
            </a:cxn>
            <a:cxn ang="0">
              <a:pos x="connsiteX710" y="connsiteY710"/>
            </a:cxn>
            <a:cxn ang="0">
              <a:pos x="connsiteX711" y="connsiteY711"/>
            </a:cxn>
            <a:cxn ang="0">
              <a:pos x="connsiteX712" y="connsiteY712"/>
            </a:cxn>
            <a:cxn ang="0">
              <a:pos x="connsiteX713" y="connsiteY713"/>
            </a:cxn>
            <a:cxn ang="0">
              <a:pos x="connsiteX714" y="connsiteY714"/>
            </a:cxn>
            <a:cxn ang="0">
              <a:pos x="connsiteX715" y="connsiteY715"/>
            </a:cxn>
            <a:cxn ang="0">
              <a:pos x="connsiteX716" y="connsiteY716"/>
            </a:cxn>
            <a:cxn ang="0">
              <a:pos x="connsiteX717" y="connsiteY717"/>
            </a:cxn>
            <a:cxn ang="0">
              <a:pos x="connsiteX718" y="connsiteY718"/>
            </a:cxn>
            <a:cxn ang="0">
              <a:pos x="connsiteX719" y="connsiteY719"/>
            </a:cxn>
            <a:cxn ang="0">
              <a:pos x="connsiteX720" y="connsiteY720"/>
            </a:cxn>
            <a:cxn ang="0">
              <a:pos x="connsiteX721" y="connsiteY721"/>
            </a:cxn>
            <a:cxn ang="0">
              <a:pos x="connsiteX722" y="connsiteY722"/>
            </a:cxn>
            <a:cxn ang="0">
              <a:pos x="connsiteX723" y="connsiteY723"/>
            </a:cxn>
            <a:cxn ang="0">
              <a:pos x="connsiteX724" y="connsiteY724"/>
            </a:cxn>
            <a:cxn ang="0">
              <a:pos x="connsiteX725" y="connsiteY725"/>
            </a:cxn>
            <a:cxn ang="0">
              <a:pos x="connsiteX726" y="connsiteY726"/>
            </a:cxn>
            <a:cxn ang="0">
              <a:pos x="connsiteX727" y="connsiteY727"/>
            </a:cxn>
            <a:cxn ang="0">
              <a:pos x="connsiteX728" y="connsiteY728"/>
            </a:cxn>
            <a:cxn ang="0">
              <a:pos x="connsiteX729" y="connsiteY729"/>
            </a:cxn>
            <a:cxn ang="0">
              <a:pos x="connsiteX730" y="connsiteY730"/>
            </a:cxn>
            <a:cxn ang="0">
              <a:pos x="connsiteX731" y="connsiteY731"/>
            </a:cxn>
            <a:cxn ang="0">
              <a:pos x="connsiteX732" y="connsiteY732"/>
            </a:cxn>
            <a:cxn ang="0">
              <a:pos x="connsiteX733" y="connsiteY733"/>
            </a:cxn>
            <a:cxn ang="0">
              <a:pos x="connsiteX734" y="connsiteY734"/>
            </a:cxn>
            <a:cxn ang="0">
              <a:pos x="connsiteX735" y="connsiteY735"/>
            </a:cxn>
            <a:cxn ang="0">
              <a:pos x="connsiteX736" y="connsiteY736"/>
            </a:cxn>
            <a:cxn ang="0">
              <a:pos x="connsiteX737" y="connsiteY737"/>
            </a:cxn>
            <a:cxn ang="0">
              <a:pos x="connsiteX738" y="connsiteY738"/>
            </a:cxn>
            <a:cxn ang="0">
              <a:pos x="connsiteX739" y="connsiteY739"/>
            </a:cxn>
            <a:cxn ang="0">
              <a:pos x="connsiteX740" y="connsiteY740"/>
            </a:cxn>
            <a:cxn ang="0">
              <a:pos x="connsiteX741" y="connsiteY741"/>
            </a:cxn>
            <a:cxn ang="0">
              <a:pos x="connsiteX742" y="connsiteY742"/>
            </a:cxn>
            <a:cxn ang="0">
              <a:pos x="connsiteX743" y="connsiteY743"/>
            </a:cxn>
            <a:cxn ang="0">
              <a:pos x="connsiteX744" y="connsiteY744"/>
            </a:cxn>
            <a:cxn ang="0">
              <a:pos x="connsiteX745" y="connsiteY745"/>
            </a:cxn>
            <a:cxn ang="0">
              <a:pos x="connsiteX746" y="connsiteY746"/>
            </a:cxn>
            <a:cxn ang="0">
              <a:pos x="connsiteX747" y="connsiteY747"/>
            </a:cxn>
            <a:cxn ang="0">
              <a:pos x="connsiteX748" y="connsiteY748"/>
            </a:cxn>
            <a:cxn ang="0">
              <a:pos x="connsiteX749" y="connsiteY749"/>
            </a:cxn>
            <a:cxn ang="0">
              <a:pos x="connsiteX750" y="connsiteY750"/>
            </a:cxn>
            <a:cxn ang="0">
              <a:pos x="connsiteX751" y="connsiteY751"/>
            </a:cxn>
            <a:cxn ang="0">
              <a:pos x="connsiteX752" y="connsiteY752"/>
            </a:cxn>
            <a:cxn ang="0">
              <a:pos x="connsiteX753" y="connsiteY753"/>
            </a:cxn>
            <a:cxn ang="0">
              <a:pos x="connsiteX754" y="connsiteY754"/>
            </a:cxn>
            <a:cxn ang="0">
              <a:pos x="connsiteX755" y="connsiteY755"/>
            </a:cxn>
            <a:cxn ang="0">
              <a:pos x="connsiteX756" y="connsiteY756"/>
            </a:cxn>
            <a:cxn ang="0">
              <a:pos x="connsiteX757" y="connsiteY757"/>
            </a:cxn>
            <a:cxn ang="0">
              <a:pos x="connsiteX758" y="connsiteY758"/>
            </a:cxn>
            <a:cxn ang="0">
              <a:pos x="connsiteX759" y="connsiteY759"/>
            </a:cxn>
            <a:cxn ang="0">
              <a:pos x="connsiteX760" y="connsiteY760"/>
            </a:cxn>
            <a:cxn ang="0">
              <a:pos x="connsiteX761" y="connsiteY761"/>
            </a:cxn>
            <a:cxn ang="0">
              <a:pos x="connsiteX762" y="connsiteY762"/>
            </a:cxn>
            <a:cxn ang="0">
              <a:pos x="connsiteX763" y="connsiteY763"/>
            </a:cxn>
            <a:cxn ang="0">
              <a:pos x="connsiteX764" y="connsiteY764"/>
            </a:cxn>
            <a:cxn ang="0">
              <a:pos x="connsiteX765" y="connsiteY765"/>
            </a:cxn>
            <a:cxn ang="0">
              <a:pos x="connsiteX766" y="connsiteY766"/>
            </a:cxn>
            <a:cxn ang="0">
              <a:pos x="connsiteX767" y="connsiteY767"/>
            </a:cxn>
            <a:cxn ang="0">
              <a:pos x="connsiteX768" y="connsiteY768"/>
            </a:cxn>
            <a:cxn ang="0">
              <a:pos x="connsiteX769" y="connsiteY769"/>
            </a:cxn>
            <a:cxn ang="0">
              <a:pos x="connsiteX770" y="connsiteY770"/>
            </a:cxn>
            <a:cxn ang="0">
              <a:pos x="connsiteX771" y="connsiteY771"/>
            </a:cxn>
            <a:cxn ang="0">
              <a:pos x="connsiteX772" y="connsiteY772"/>
            </a:cxn>
            <a:cxn ang="0">
              <a:pos x="connsiteX773" y="connsiteY773"/>
            </a:cxn>
            <a:cxn ang="0">
              <a:pos x="connsiteX774" y="connsiteY774"/>
            </a:cxn>
            <a:cxn ang="0">
              <a:pos x="connsiteX775" y="connsiteY775"/>
            </a:cxn>
            <a:cxn ang="0">
              <a:pos x="connsiteX776" y="connsiteY776"/>
            </a:cxn>
            <a:cxn ang="0">
              <a:pos x="connsiteX777" y="connsiteY777"/>
            </a:cxn>
            <a:cxn ang="0">
              <a:pos x="connsiteX778" y="connsiteY778"/>
            </a:cxn>
            <a:cxn ang="0">
              <a:pos x="connsiteX779" y="connsiteY779"/>
            </a:cxn>
            <a:cxn ang="0">
              <a:pos x="connsiteX780" y="connsiteY780"/>
            </a:cxn>
            <a:cxn ang="0">
              <a:pos x="connsiteX781" y="connsiteY781"/>
            </a:cxn>
            <a:cxn ang="0">
              <a:pos x="connsiteX782" y="connsiteY782"/>
            </a:cxn>
            <a:cxn ang="0">
              <a:pos x="connsiteX783" y="connsiteY783"/>
            </a:cxn>
            <a:cxn ang="0">
              <a:pos x="connsiteX784" y="connsiteY784"/>
            </a:cxn>
            <a:cxn ang="0">
              <a:pos x="connsiteX785" y="connsiteY785"/>
            </a:cxn>
            <a:cxn ang="0">
              <a:pos x="connsiteX786" y="connsiteY786"/>
            </a:cxn>
            <a:cxn ang="0">
              <a:pos x="connsiteX787" y="connsiteY787"/>
            </a:cxn>
            <a:cxn ang="0">
              <a:pos x="connsiteX788" y="connsiteY788"/>
            </a:cxn>
            <a:cxn ang="0">
              <a:pos x="connsiteX789" y="connsiteY789"/>
            </a:cxn>
            <a:cxn ang="0">
              <a:pos x="connsiteX790" y="connsiteY790"/>
            </a:cxn>
            <a:cxn ang="0">
              <a:pos x="connsiteX791" y="connsiteY791"/>
            </a:cxn>
            <a:cxn ang="0">
              <a:pos x="connsiteX792" y="connsiteY792"/>
            </a:cxn>
            <a:cxn ang="0">
              <a:pos x="connsiteX793" y="connsiteY793"/>
            </a:cxn>
            <a:cxn ang="0">
              <a:pos x="connsiteX794" y="connsiteY794"/>
            </a:cxn>
            <a:cxn ang="0">
              <a:pos x="connsiteX795" y="connsiteY795"/>
            </a:cxn>
            <a:cxn ang="0">
              <a:pos x="connsiteX796" y="connsiteY796"/>
            </a:cxn>
            <a:cxn ang="0">
              <a:pos x="connsiteX797" y="connsiteY797"/>
            </a:cxn>
            <a:cxn ang="0">
              <a:pos x="connsiteX798" y="connsiteY798"/>
            </a:cxn>
            <a:cxn ang="0">
              <a:pos x="connsiteX799" y="connsiteY799"/>
            </a:cxn>
            <a:cxn ang="0">
              <a:pos x="connsiteX800" y="connsiteY800"/>
            </a:cxn>
            <a:cxn ang="0">
              <a:pos x="connsiteX801" y="connsiteY801"/>
            </a:cxn>
            <a:cxn ang="0">
              <a:pos x="connsiteX802" y="connsiteY802"/>
            </a:cxn>
            <a:cxn ang="0">
              <a:pos x="connsiteX803" y="connsiteY803"/>
            </a:cxn>
            <a:cxn ang="0">
              <a:pos x="connsiteX804" y="connsiteY804"/>
            </a:cxn>
            <a:cxn ang="0">
              <a:pos x="connsiteX805" y="connsiteY805"/>
            </a:cxn>
            <a:cxn ang="0">
              <a:pos x="connsiteX806" y="connsiteY806"/>
            </a:cxn>
            <a:cxn ang="0">
              <a:pos x="connsiteX807" y="connsiteY807"/>
            </a:cxn>
            <a:cxn ang="0">
              <a:pos x="connsiteX808" y="connsiteY808"/>
            </a:cxn>
            <a:cxn ang="0">
              <a:pos x="connsiteX809" y="connsiteY809"/>
            </a:cxn>
            <a:cxn ang="0">
              <a:pos x="connsiteX810" y="connsiteY810"/>
            </a:cxn>
            <a:cxn ang="0">
              <a:pos x="connsiteX811" y="connsiteY811"/>
            </a:cxn>
            <a:cxn ang="0">
              <a:pos x="connsiteX812" y="connsiteY812"/>
            </a:cxn>
            <a:cxn ang="0">
              <a:pos x="connsiteX813" y="connsiteY813"/>
            </a:cxn>
            <a:cxn ang="0">
              <a:pos x="connsiteX814" y="connsiteY814"/>
            </a:cxn>
            <a:cxn ang="0">
              <a:pos x="connsiteX815" y="connsiteY815"/>
            </a:cxn>
            <a:cxn ang="0">
              <a:pos x="connsiteX816" y="connsiteY816"/>
            </a:cxn>
            <a:cxn ang="0">
              <a:pos x="connsiteX817" y="connsiteY817"/>
            </a:cxn>
            <a:cxn ang="0">
              <a:pos x="connsiteX818" y="connsiteY818"/>
            </a:cxn>
            <a:cxn ang="0">
              <a:pos x="connsiteX819" y="connsiteY819"/>
            </a:cxn>
            <a:cxn ang="0">
              <a:pos x="connsiteX820" y="connsiteY820"/>
            </a:cxn>
            <a:cxn ang="0">
              <a:pos x="connsiteX821" y="connsiteY821"/>
            </a:cxn>
            <a:cxn ang="0">
              <a:pos x="connsiteX822" y="connsiteY822"/>
            </a:cxn>
            <a:cxn ang="0">
              <a:pos x="connsiteX823" y="connsiteY823"/>
            </a:cxn>
            <a:cxn ang="0">
              <a:pos x="connsiteX824" y="connsiteY824"/>
            </a:cxn>
            <a:cxn ang="0">
              <a:pos x="connsiteX825" y="connsiteY825"/>
            </a:cxn>
            <a:cxn ang="0">
              <a:pos x="connsiteX826" y="connsiteY826"/>
            </a:cxn>
            <a:cxn ang="0">
              <a:pos x="connsiteX827" y="connsiteY827"/>
            </a:cxn>
            <a:cxn ang="0">
              <a:pos x="connsiteX828" y="connsiteY828"/>
            </a:cxn>
            <a:cxn ang="0">
              <a:pos x="connsiteX829" y="connsiteY829"/>
            </a:cxn>
            <a:cxn ang="0">
              <a:pos x="connsiteX830" y="connsiteY830"/>
            </a:cxn>
            <a:cxn ang="0">
              <a:pos x="connsiteX831" y="connsiteY831"/>
            </a:cxn>
            <a:cxn ang="0">
              <a:pos x="connsiteX832" y="connsiteY832"/>
            </a:cxn>
            <a:cxn ang="0">
              <a:pos x="connsiteX833" y="connsiteY833"/>
            </a:cxn>
            <a:cxn ang="0">
              <a:pos x="connsiteX834" y="connsiteY834"/>
            </a:cxn>
            <a:cxn ang="0">
              <a:pos x="connsiteX835" y="connsiteY835"/>
            </a:cxn>
            <a:cxn ang="0">
              <a:pos x="connsiteX836" y="connsiteY836"/>
            </a:cxn>
            <a:cxn ang="0">
              <a:pos x="connsiteX837" y="connsiteY837"/>
            </a:cxn>
            <a:cxn ang="0">
              <a:pos x="connsiteX838" y="connsiteY838"/>
            </a:cxn>
            <a:cxn ang="0">
              <a:pos x="connsiteX839" y="connsiteY839"/>
            </a:cxn>
            <a:cxn ang="0">
              <a:pos x="connsiteX840" y="connsiteY840"/>
            </a:cxn>
            <a:cxn ang="0">
              <a:pos x="connsiteX841" y="connsiteY841"/>
            </a:cxn>
            <a:cxn ang="0">
              <a:pos x="connsiteX842" y="connsiteY842"/>
            </a:cxn>
            <a:cxn ang="0">
              <a:pos x="connsiteX843" y="connsiteY843"/>
            </a:cxn>
            <a:cxn ang="0">
              <a:pos x="connsiteX844" y="connsiteY844"/>
            </a:cxn>
            <a:cxn ang="0">
              <a:pos x="connsiteX845" y="connsiteY845"/>
            </a:cxn>
            <a:cxn ang="0">
              <a:pos x="connsiteX846" y="connsiteY846"/>
            </a:cxn>
            <a:cxn ang="0">
              <a:pos x="connsiteX847" y="connsiteY847"/>
            </a:cxn>
            <a:cxn ang="0">
              <a:pos x="connsiteX848" y="connsiteY848"/>
            </a:cxn>
            <a:cxn ang="0">
              <a:pos x="connsiteX849" y="connsiteY849"/>
            </a:cxn>
            <a:cxn ang="0">
              <a:pos x="connsiteX850" y="connsiteY850"/>
            </a:cxn>
            <a:cxn ang="0">
              <a:pos x="connsiteX851" y="connsiteY851"/>
            </a:cxn>
            <a:cxn ang="0">
              <a:pos x="connsiteX852" y="connsiteY852"/>
            </a:cxn>
            <a:cxn ang="0">
              <a:pos x="connsiteX853" y="connsiteY853"/>
            </a:cxn>
            <a:cxn ang="0">
              <a:pos x="connsiteX854" y="connsiteY854"/>
            </a:cxn>
            <a:cxn ang="0">
              <a:pos x="connsiteX855" y="connsiteY855"/>
            </a:cxn>
            <a:cxn ang="0">
              <a:pos x="connsiteX856" y="connsiteY856"/>
            </a:cxn>
            <a:cxn ang="0">
              <a:pos x="connsiteX857" y="connsiteY857"/>
            </a:cxn>
            <a:cxn ang="0">
              <a:pos x="connsiteX858" y="connsiteY858"/>
            </a:cxn>
            <a:cxn ang="0">
              <a:pos x="connsiteX859" y="connsiteY859"/>
            </a:cxn>
            <a:cxn ang="0">
              <a:pos x="connsiteX860" y="connsiteY860"/>
            </a:cxn>
            <a:cxn ang="0">
              <a:pos x="connsiteX861" y="connsiteY861"/>
            </a:cxn>
            <a:cxn ang="0">
              <a:pos x="connsiteX862" y="connsiteY862"/>
            </a:cxn>
            <a:cxn ang="0">
              <a:pos x="connsiteX863" y="connsiteY863"/>
            </a:cxn>
            <a:cxn ang="0">
              <a:pos x="connsiteX864" y="connsiteY864"/>
            </a:cxn>
            <a:cxn ang="0">
              <a:pos x="connsiteX865" y="connsiteY865"/>
            </a:cxn>
            <a:cxn ang="0">
              <a:pos x="connsiteX866" y="connsiteY866"/>
            </a:cxn>
            <a:cxn ang="0">
              <a:pos x="connsiteX867" y="connsiteY867"/>
            </a:cxn>
            <a:cxn ang="0">
              <a:pos x="connsiteX868" y="connsiteY868"/>
            </a:cxn>
            <a:cxn ang="0">
              <a:pos x="connsiteX869" y="connsiteY869"/>
            </a:cxn>
            <a:cxn ang="0">
              <a:pos x="connsiteX870" y="connsiteY870"/>
            </a:cxn>
            <a:cxn ang="0">
              <a:pos x="connsiteX871" y="connsiteY871"/>
            </a:cxn>
            <a:cxn ang="0">
              <a:pos x="connsiteX872" y="connsiteY872"/>
            </a:cxn>
            <a:cxn ang="0">
              <a:pos x="connsiteX873" y="connsiteY873"/>
            </a:cxn>
            <a:cxn ang="0">
              <a:pos x="connsiteX874" y="connsiteY874"/>
            </a:cxn>
            <a:cxn ang="0">
              <a:pos x="connsiteX875" y="connsiteY875"/>
            </a:cxn>
            <a:cxn ang="0">
              <a:pos x="connsiteX876" y="connsiteY876"/>
            </a:cxn>
            <a:cxn ang="0">
              <a:pos x="connsiteX877" y="connsiteY877"/>
            </a:cxn>
            <a:cxn ang="0">
              <a:pos x="connsiteX878" y="connsiteY878"/>
            </a:cxn>
            <a:cxn ang="0">
              <a:pos x="connsiteX879" y="connsiteY879"/>
            </a:cxn>
            <a:cxn ang="0">
              <a:pos x="connsiteX880" y="connsiteY880"/>
            </a:cxn>
            <a:cxn ang="0">
              <a:pos x="connsiteX881" y="connsiteY881"/>
            </a:cxn>
            <a:cxn ang="0">
              <a:pos x="connsiteX882" y="connsiteY882"/>
            </a:cxn>
            <a:cxn ang="0">
              <a:pos x="connsiteX883" y="connsiteY883"/>
            </a:cxn>
            <a:cxn ang="0">
              <a:pos x="connsiteX884" y="connsiteY884"/>
            </a:cxn>
            <a:cxn ang="0">
              <a:pos x="connsiteX885" y="connsiteY885"/>
            </a:cxn>
            <a:cxn ang="0">
              <a:pos x="connsiteX886" y="connsiteY886"/>
            </a:cxn>
            <a:cxn ang="0">
              <a:pos x="connsiteX887" y="connsiteY887"/>
            </a:cxn>
            <a:cxn ang="0">
              <a:pos x="connsiteX888" y="connsiteY888"/>
            </a:cxn>
            <a:cxn ang="0">
              <a:pos x="connsiteX889" y="connsiteY889"/>
            </a:cxn>
            <a:cxn ang="0">
              <a:pos x="connsiteX890" y="connsiteY890"/>
            </a:cxn>
            <a:cxn ang="0">
              <a:pos x="connsiteX891" y="connsiteY891"/>
            </a:cxn>
            <a:cxn ang="0">
              <a:pos x="connsiteX892" y="connsiteY892"/>
            </a:cxn>
            <a:cxn ang="0">
              <a:pos x="connsiteX893" y="connsiteY893"/>
            </a:cxn>
            <a:cxn ang="0">
              <a:pos x="connsiteX894" y="connsiteY894"/>
            </a:cxn>
            <a:cxn ang="0">
              <a:pos x="connsiteX895" y="connsiteY895"/>
            </a:cxn>
            <a:cxn ang="0">
              <a:pos x="connsiteX896" y="connsiteY896"/>
            </a:cxn>
            <a:cxn ang="0">
              <a:pos x="connsiteX897" y="connsiteY897"/>
            </a:cxn>
            <a:cxn ang="0">
              <a:pos x="connsiteX898" y="connsiteY898"/>
            </a:cxn>
            <a:cxn ang="0">
              <a:pos x="connsiteX899" y="connsiteY899"/>
            </a:cxn>
            <a:cxn ang="0">
              <a:pos x="connsiteX900" y="connsiteY900"/>
            </a:cxn>
            <a:cxn ang="0">
              <a:pos x="connsiteX901" y="connsiteY901"/>
            </a:cxn>
            <a:cxn ang="0">
              <a:pos x="connsiteX902" y="connsiteY902"/>
            </a:cxn>
            <a:cxn ang="0">
              <a:pos x="connsiteX903" y="connsiteY903"/>
            </a:cxn>
            <a:cxn ang="0">
              <a:pos x="connsiteX904" y="connsiteY904"/>
            </a:cxn>
            <a:cxn ang="0">
              <a:pos x="connsiteX905" y="connsiteY905"/>
            </a:cxn>
            <a:cxn ang="0">
              <a:pos x="connsiteX906" y="connsiteY906"/>
            </a:cxn>
            <a:cxn ang="0">
              <a:pos x="connsiteX907" y="connsiteY907"/>
            </a:cxn>
            <a:cxn ang="0">
              <a:pos x="connsiteX908" y="connsiteY908"/>
            </a:cxn>
            <a:cxn ang="0">
              <a:pos x="connsiteX909" y="connsiteY909"/>
            </a:cxn>
            <a:cxn ang="0">
              <a:pos x="connsiteX910" y="connsiteY910"/>
            </a:cxn>
            <a:cxn ang="0">
              <a:pos x="connsiteX911" y="connsiteY911"/>
            </a:cxn>
            <a:cxn ang="0">
              <a:pos x="connsiteX912" y="connsiteY912"/>
            </a:cxn>
            <a:cxn ang="0">
              <a:pos x="connsiteX913" y="connsiteY913"/>
            </a:cxn>
            <a:cxn ang="0">
              <a:pos x="connsiteX914" y="connsiteY914"/>
            </a:cxn>
            <a:cxn ang="0">
              <a:pos x="connsiteX915" y="connsiteY915"/>
            </a:cxn>
            <a:cxn ang="0">
              <a:pos x="connsiteX916" y="connsiteY916"/>
            </a:cxn>
            <a:cxn ang="0">
              <a:pos x="connsiteX917" y="connsiteY917"/>
            </a:cxn>
            <a:cxn ang="0">
              <a:pos x="connsiteX918" y="connsiteY918"/>
            </a:cxn>
            <a:cxn ang="0">
              <a:pos x="connsiteX919" y="connsiteY919"/>
            </a:cxn>
            <a:cxn ang="0">
              <a:pos x="connsiteX920" y="connsiteY920"/>
            </a:cxn>
            <a:cxn ang="0">
              <a:pos x="connsiteX921" y="connsiteY921"/>
            </a:cxn>
            <a:cxn ang="0">
              <a:pos x="connsiteX922" y="connsiteY922"/>
            </a:cxn>
            <a:cxn ang="0">
              <a:pos x="connsiteX923" y="connsiteY923"/>
            </a:cxn>
            <a:cxn ang="0">
              <a:pos x="connsiteX924" y="connsiteY924"/>
            </a:cxn>
            <a:cxn ang="0">
              <a:pos x="connsiteX925" y="connsiteY925"/>
            </a:cxn>
            <a:cxn ang="0">
              <a:pos x="connsiteX926" y="connsiteY926"/>
            </a:cxn>
            <a:cxn ang="0">
              <a:pos x="connsiteX927" y="connsiteY927"/>
            </a:cxn>
            <a:cxn ang="0">
              <a:pos x="connsiteX928" y="connsiteY928"/>
            </a:cxn>
            <a:cxn ang="0">
              <a:pos x="connsiteX929" y="connsiteY929"/>
            </a:cxn>
            <a:cxn ang="0">
              <a:pos x="connsiteX930" y="connsiteY930"/>
            </a:cxn>
            <a:cxn ang="0">
              <a:pos x="connsiteX931" y="connsiteY931"/>
            </a:cxn>
            <a:cxn ang="0">
              <a:pos x="connsiteX932" y="connsiteY932"/>
            </a:cxn>
            <a:cxn ang="0">
              <a:pos x="connsiteX933" y="connsiteY933"/>
            </a:cxn>
            <a:cxn ang="0">
              <a:pos x="connsiteX934" y="connsiteY934"/>
            </a:cxn>
            <a:cxn ang="0">
              <a:pos x="connsiteX935" y="connsiteY935"/>
            </a:cxn>
            <a:cxn ang="0">
              <a:pos x="connsiteX936" y="connsiteY936"/>
            </a:cxn>
            <a:cxn ang="0">
              <a:pos x="connsiteX937" y="connsiteY937"/>
            </a:cxn>
            <a:cxn ang="0">
              <a:pos x="connsiteX938" y="connsiteY938"/>
            </a:cxn>
            <a:cxn ang="0">
              <a:pos x="connsiteX939" y="connsiteY939"/>
            </a:cxn>
            <a:cxn ang="0">
              <a:pos x="connsiteX940" y="connsiteY940"/>
            </a:cxn>
            <a:cxn ang="0">
              <a:pos x="connsiteX941" y="connsiteY941"/>
            </a:cxn>
            <a:cxn ang="0">
              <a:pos x="connsiteX942" y="connsiteY942"/>
            </a:cxn>
            <a:cxn ang="0">
              <a:pos x="connsiteX943" y="connsiteY943"/>
            </a:cxn>
            <a:cxn ang="0">
              <a:pos x="connsiteX944" y="connsiteY944"/>
            </a:cxn>
            <a:cxn ang="0">
              <a:pos x="connsiteX945" y="connsiteY945"/>
            </a:cxn>
            <a:cxn ang="0">
              <a:pos x="connsiteX946" y="connsiteY946"/>
            </a:cxn>
            <a:cxn ang="0">
              <a:pos x="connsiteX947" y="connsiteY947"/>
            </a:cxn>
            <a:cxn ang="0">
              <a:pos x="connsiteX948" y="connsiteY948"/>
            </a:cxn>
            <a:cxn ang="0">
              <a:pos x="connsiteX949" y="connsiteY949"/>
            </a:cxn>
            <a:cxn ang="0">
              <a:pos x="connsiteX950" y="connsiteY950"/>
            </a:cxn>
            <a:cxn ang="0">
              <a:pos x="connsiteX951" y="connsiteY951"/>
            </a:cxn>
            <a:cxn ang="0">
              <a:pos x="connsiteX952" y="connsiteY952"/>
            </a:cxn>
            <a:cxn ang="0">
              <a:pos x="connsiteX953" y="connsiteY953"/>
            </a:cxn>
            <a:cxn ang="0">
              <a:pos x="connsiteX954" y="connsiteY954"/>
            </a:cxn>
            <a:cxn ang="0">
              <a:pos x="connsiteX955" y="connsiteY955"/>
            </a:cxn>
            <a:cxn ang="0">
              <a:pos x="connsiteX956" y="connsiteY956"/>
            </a:cxn>
            <a:cxn ang="0">
              <a:pos x="connsiteX957" y="connsiteY957"/>
            </a:cxn>
            <a:cxn ang="0">
              <a:pos x="connsiteX958" y="connsiteY958"/>
            </a:cxn>
            <a:cxn ang="0">
              <a:pos x="connsiteX959" y="connsiteY959"/>
            </a:cxn>
            <a:cxn ang="0">
              <a:pos x="connsiteX960" y="connsiteY960"/>
            </a:cxn>
            <a:cxn ang="0">
              <a:pos x="connsiteX961" y="connsiteY961"/>
            </a:cxn>
            <a:cxn ang="0">
              <a:pos x="connsiteX962" y="connsiteY962"/>
            </a:cxn>
            <a:cxn ang="0">
              <a:pos x="connsiteX963" y="connsiteY963"/>
            </a:cxn>
            <a:cxn ang="0">
              <a:pos x="connsiteX964" y="connsiteY964"/>
            </a:cxn>
            <a:cxn ang="0">
              <a:pos x="connsiteX965" y="connsiteY965"/>
            </a:cxn>
            <a:cxn ang="0">
              <a:pos x="connsiteX966" y="connsiteY966"/>
            </a:cxn>
            <a:cxn ang="0">
              <a:pos x="connsiteX967" y="connsiteY967"/>
            </a:cxn>
            <a:cxn ang="0">
              <a:pos x="connsiteX968" y="connsiteY968"/>
            </a:cxn>
            <a:cxn ang="0">
              <a:pos x="connsiteX969" y="connsiteY969"/>
            </a:cxn>
            <a:cxn ang="0">
              <a:pos x="connsiteX970" y="connsiteY970"/>
            </a:cxn>
            <a:cxn ang="0">
              <a:pos x="connsiteX971" y="connsiteY971"/>
            </a:cxn>
            <a:cxn ang="0">
              <a:pos x="connsiteX972" y="connsiteY972"/>
            </a:cxn>
            <a:cxn ang="0">
              <a:pos x="connsiteX973" y="connsiteY973"/>
            </a:cxn>
            <a:cxn ang="0">
              <a:pos x="connsiteX974" y="connsiteY974"/>
            </a:cxn>
            <a:cxn ang="0">
              <a:pos x="connsiteX975" y="connsiteY975"/>
            </a:cxn>
            <a:cxn ang="0">
              <a:pos x="connsiteX976" y="connsiteY976"/>
            </a:cxn>
            <a:cxn ang="0">
              <a:pos x="connsiteX977" y="connsiteY977"/>
            </a:cxn>
            <a:cxn ang="0">
              <a:pos x="connsiteX978" y="connsiteY978"/>
            </a:cxn>
            <a:cxn ang="0">
              <a:pos x="connsiteX979" y="connsiteY979"/>
            </a:cxn>
            <a:cxn ang="0">
              <a:pos x="connsiteX980" y="connsiteY980"/>
            </a:cxn>
            <a:cxn ang="0">
              <a:pos x="connsiteX981" y="connsiteY981"/>
            </a:cxn>
            <a:cxn ang="0">
              <a:pos x="connsiteX982" y="connsiteY982"/>
            </a:cxn>
            <a:cxn ang="0">
              <a:pos x="connsiteX983" y="connsiteY983"/>
            </a:cxn>
            <a:cxn ang="0">
              <a:pos x="connsiteX984" y="connsiteY984"/>
            </a:cxn>
            <a:cxn ang="0">
              <a:pos x="connsiteX985" y="connsiteY985"/>
            </a:cxn>
            <a:cxn ang="0">
              <a:pos x="connsiteX986" y="connsiteY986"/>
            </a:cxn>
            <a:cxn ang="0">
              <a:pos x="connsiteX987" y="connsiteY987"/>
            </a:cxn>
            <a:cxn ang="0">
              <a:pos x="connsiteX988" y="connsiteY988"/>
            </a:cxn>
            <a:cxn ang="0">
              <a:pos x="connsiteX989" y="connsiteY989"/>
            </a:cxn>
            <a:cxn ang="0">
              <a:pos x="connsiteX990" y="connsiteY990"/>
            </a:cxn>
            <a:cxn ang="0">
              <a:pos x="connsiteX991" y="connsiteY991"/>
            </a:cxn>
            <a:cxn ang="0">
              <a:pos x="connsiteX992" y="connsiteY992"/>
            </a:cxn>
            <a:cxn ang="0">
              <a:pos x="connsiteX993" y="connsiteY993"/>
            </a:cxn>
            <a:cxn ang="0">
              <a:pos x="connsiteX994" y="connsiteY994"/>
            </a:cxn>
            <a:cxn ang="0">
              <a:pos x="connsiteX995" y="connsiteY995"/>
            </a:cxn>
            <a:cxn ang="0">
              <a:pos x="connsiteX996" y="connsiteY996"/>
            </a:cxn>
            <a:cxn ang="0">
              <a:pos x="connsiteX997" y="connsiteY997"/>
            </a:cxn>
            <a:cxn ang="0">
              <a:pos x="connsiteX998" y="connsiteY998"/>
            </a:cxn>
            <a:cxn ang="0">
              <a:pos x="connsiteX999" y="connsiteY999"/>
            </a:cxn>
            <a:cxn ang="0">
              <a:pos x="connsiteX1000" y="connsiteY1000"/>
            </a:cxn>
            <a:cxn ang="0">
              <a:pos x="connsiteX1001" y="connsiteY1001"/>
            </a:cxn>
            <a:cxn ang="0">
              <a:pos x="connsiteX1002" y="connsiteY1002"/>
            </a:cxn>
            <a:cxn ang="0">
              <a:pos x="connsiteX1003" y="connsiteY1003"/>
            </a:cxn>
            <a:cxn ang="0">
              <a:pos x="connsiteX1004" y="connsiteY1004"/>
            </a:cxn>
            <a:cxn ang="0">
              <a:pos x="connsiteX1005" y="connsiteY1005"/>
            </a:cxn>
            <a:cxn ang="0">
              <a:pos x="connsiteX1006" y="connsiteY1006"/>
            </a:cxn>
            <a:cxn ang="0">
              <a:pos x="connsiteX1007" y="connsiteY1007"/>
            </a:cxn>
            <a:cxn ang="0">
              <a:pos x="connsiteX1008" y="connsiteY1008"/>
            </a:cxn>
            <a:cxn ang="0">
              <a:pos x="connsiteX1009" y="connsiteY1009"/>
            </a:cxn>
            <a:cxn ang="0">
              <a:pos x="connsiteX1010" y="connsiteY1010"/>
            </a:cxn>
            <a:cxn ang="0">
              <a:pos x="connsiteX1011" y="connsiteY1011"/>
            </a:cxn>
            <a:cxn ang="0">
              <a:pos x="connsiteX1012" y="connsiteY1012"/>
            </a:cxn>
            <a:cxn ang="0">
              <a:pos x="connsiteX1013" y="connsiteY1013"/>
            </a:cxn>
            <a:cxn ang="0">
              <a:pos x="connsiteX1014" y="connsiteY1014"/>
            </a:cxn>
            <a:cxn ang="0">
              <a:pos x="connsiteX1015" y="connsiteY1015"/>
            </a:cxn>
            <a:cxn ang="0">
              <a:pos x="connsiteX1016" y="connsiteY1016"/>
            </a:cxn>
            <a:cxn ang="0">
              <a:pos x="connsiteX1017" y="connsiteY1017"/>
            </a:cxn>
            <a:cxn ang="0">
              <a:pos x="connsiteX1018" y="connsiteY1018"/>
            </a:cxn>
            <a:cxn ang="0">
              <a:pos x="connsiteX1019" y="connsiteY1019"/>
            </a:cxn>
            <a:cxn ang="0">
              <a:pos x="connsiteX1020" y="connsiteY1020"/>
            </a:cxn>
            <a:cxn ang="0">
              <a:pos x="connsiteX1021" y="connsiteY1021"/>
            </a:cxn>
            <a:cxn ang="0">
              <a:pos x="connsiteX1022" y="connsiteY1022"/>
            </a:cxn>
            <a:cxn ang="0">
              <a:pos x="connsiteX1023" y="connsiteY1023"/>
            </a:cxn>
            <a:cxn ang="0">
              <a:pos x="connsiteX1024" y="connsiteY1024"/>
            </a:cxn>
            <a:cxn ang="0">
              <a:pos x="connsiteX1025" y="connsiteY1025"/>
            </a:cxn>
            <a:cxn ang="0">
              <a:pos x="connsiteX1026" y="connsiteY1026"/>
            </a:cxn>
            <a:cxn ang="0">
              <a:pos x="connsiteX1027" y="connsiteY1027"/>
            </a:cxn>
            <a:cxn ang="0">
              <a:pos x="connsiteX1028" y="connsiteY1028"/>
            </a:cxn>
            <a:cxn ang="0">
              <a:pos x="connsiteX1029" y="connsiteY1029"/>
            </a:cxn>
            <a:cxn ang="0">
              <a:pos x="connsiteX1030" y="connsiteY1030"/>
            </a:cxn>
            <a:cxn ang="0">
              <a:pos x="connsiteX1031" y="connsiteY1031"/>
            </a:cxn>
            <a:cxn ang="0">
              <a:pos x="connsiteX1032" y="connsiteY1032"/>
            </a:cxn>
            <a:cxn ang="0">
              <a:pos x="connsiteX1033" y="connsiteY1033"/>
            </a:cxn>
            <a:cxn ang="0">
              <a:pos x="connsiteX1034" y="connsiteY1034"/>
            </a:cxn>
            <a:cxn ang="0">
              <a:pos x="connsiteX1035" y="connsiteY1035"/>
            </a:cxn>
            <a:cxn ang="0">
              <a:pos x="connsiteX1036" y="connsiteY1036"/>
            </a:cxn>
            <a:cxn ang="0">
              <a:pos x="connsiteX1037" y="connsiteY1037"/>
            </a:cxn>
            <a:cxn ang="0">
              <a:pos x="connsiteX1038" y="connsiteY1038"/>
            </a:cxn>
            <a:cxn ang="0">
              <a:pos x="connsiteX1039" y="connsiteY1039"/>
            </a:cxn>
            <a:cxn ang="0">
              <a:pos x="connsiteX1040" y="connsiteY1040"/>
            </a:cxn>
            <a:cxn ang="0">
              <a:pos x="connsiteX1041" y="connsiteY1041"/>
            </a:cxn>
            <a:cxn ang="0">
              <a:pos x="connsiteX1042" y="connsiteY1042"/>
            </a:cxn>
            <a:cxn ang="0">
              <a:pos x="connsiteX1043" y="connsiteY1043"/>
            </a:cxn>
            <a:cxn ang="0">
              <a:pos x="connsiteX1044" y="connsiteY1044"/>
            </a:cxn>
            <a:cxn ang="0">
              <a:pos x="connsiteX1045" y="connsiteY1045"/>
            </a:cxn>
            <a:cxn ang="0">
              <a:pos x="connsiteX1046" y="connsiteY1046"/>
            </a:cxn>
            <a:cxn ang="0">
              <a:pos x="connsiteX1047" y="connsiteY1047"/>
            </a:cxn>
            <a:cxn ang="0">
              <a:pos x="connsiteX1048" y="connsiteY1048"/>
            </a:cxn>
            <a:cxn ang="0">
              <a:pos x="connsiteX1049" y="connsiteY1049"/>
            </a:cxn>
            <a:cxn ang="0">
              <a:pos x="connsiteX1050" y="connsiteY1050"/>
            </a:cxn>
            <a:cxn ang="0">
              <a:pos x="connsiteX1051" y="connsiteY1051"/>
            </a:cxn>
            <a:cxn ang="0">
              <a:pos x="connsiteX1052" y="connsiteY1052"/>
            </a:cxn>
            <a:cxn ang="0">
              <a:pos x="connsiteX1053" y="connsiteY1053"/>
            </a:cxn>
            <a:cxn ang="0">
              <a:pos x="connsiteX1054" y="connsiteY1054"/>
            </a:cxn>
            <a:cxn ang="0">
              <a:pos x="connsiteX1055" y="connsiteY1055"/>
            </a:cxn>
            <a:cxn ang="0">
              <a:pos x="connsiteX1056" y="connsiteY1056"/>
            </a:cxn>
            <a:cxn ang="0">
              <a:pos x="connsiteX1057" y="connsiteY1057"/>
            </a:cxn>
            <a:cxn ang="0">
              <a:pos x="connsiteX1058" y="connsiteY1058"/>
            </a:cxn>
            <a:cxn ang="0">
              <a:pos x="connsiteX1059" y="connsiteY1059"/>
            </a:cxn>
            <a:cxn ang="0">
              <a:pos x="connsiteX1060" y="connsiteY1060"/>
            </a:cxn>
            <a:cxn ang="0">
              <a:pos x="connsiteX1061" y="connsiteY1061"/>
            </a:cxn>
            <a:cxn ang="0">
              <a:pos x="connsiteX1062" y="connsiteY1062"/>
            </a:cxn>
            <a:cxn ang="0">
              <a:pos x="connsiteX1063" y="connsiteY1063"/>
            </a:cxn>
            <a:cxn ang="0">
              <a:pos x="connsiteX1064" y="connsiteY1064"/>
            </a:cxn>
            <a:cxn ang="0">
              <a:pos x="connsiteX1065" y="connsiteY1065"/>
            </a:cxn>
            <a:cxn ang="0">
              <a:pos x="connsiteX1066" y="connsiteY1066"/>
            </a:cxn>
            <a:cxn ang="0">
              <a:pos x="connsiteX1067" y="connsiteY1067"/>
            </a:cxn>
            <a:cxn ang="0">
              <a:pos x="connsiteX1068" y="connsiteY1068"/>
            </a:cxn>
            <a:cxn ang="0">
              <a:pos x="connsiteX1069" y="connsiteY1069"/>
            </a:cxn>
            <a:cxn ang="0">
              <a:pos x="connsiteX1070" y="connsiteY1070"/>
            </a:cxn>
            <a:cxn ang="0">
              <a:pos x="connsiteX1071" y="connsiteY1071"/>
            </a:cxn>
            <a:cxn ang="0">
              <a:pos x="connsiteX1072" y="connsiteY1072"/>
            </a:cxn>
            <a:cxn ang="0">
              <a:pos x="connsiteX1073" y="connsiteY1073"/>
            </a:cxn>
            <a:cxn ang="0">
              <a:pos x="connsiteX1074" y="connsiteY1074"/>
            </a:cxn>
            <a:cxn ang="0">
              <a:pos x="connsiteX1075" y="connsiteY1075"/>
            </a:cxn>
            <a:cxn ang="0">
              <a:pos x="connsiteX1076" y="connsiteY1076"/>
            </a:cxn>
            <a:cxn ang="0">
              <a:pos x="connsiteX1077" y="connsiteY1077"/>
            </a:cxn>
            <a:cxn ang="0">
              <a:pos x="connsiteX1078" y="connsiteY1078"/>
            </a:cxn>
            <a:cxn ang="0">
              <a:pos x="connsiteX1079" y="connsiteY1079"/>
            </a:cxn>
            <a:cxn ang="0">
              <a:pos x="connsiteX1080" y="connsiteY1080"/>
            </a:cxn>
            <a:cxn ang="0">
              <a:pos x="connsiteX1081" y="connsiteY1081"/>
            </a:cxn>
            <a:cxn ang="0">
              <a:pos x="connsiteX1082" y="connsiteY1082"/>
            </a:cxn>
            <a:cxn ang="0">
              <a:pos x="connsiteX1083" y="connsiteY1083"/>
            </a:cxn>
            <a:cxn ang="0">
              <a:pos x="connsiteX1084" y="connsiteY1084"/>
            </a:cxn>
            <a:cxn ang="0">
              <a:pos x="connsiteX1085" y="connsiteY1085"/>
            </a:cxn>
            <a:cxn ang="0">
              <a:pos x="connsiteX1086" y="connsiteY1086"/>
            </a:cxn>
            <a:cxn ang="0">
              <a:pos x="connsiteX1087" y="connsiteY1087"/>
            </a:cxn>
            <a:cxn ang="0">
              <a:pos x="connsiteX1088" y="connsiteY1088"/>
            </a:cxn>
            <a:cxn ang="0">
              <a:pos x="connsiteX1089" y="connsiteY1089"/>
            </a:cxn>
            <a:cxn ang="0">
              <a:pos x="connsiteX1090" y="connsiteY1090"/>
            </a:cxn>
            <a:cxn ang="0">
              <a:pos x="connsiteX1091" y="connsiteY1091"/>
            </a:cxn>
            <a:cxn ang="0">
              <a:pos x="connsiteX1092" y="connsiteY1092"/>
            </a:cxn>
            <a:cxn ang="0">
              <a:pos x="connsiteX1093" y="connsiteY1093"/>
            </a:cxn>
            <a:cxn ang="0">
              <a:pos x="connsiteX1094" y="connsiteY1094"/>
            </a:cxn>
            <a:cxn ang="0">
              <a:pos x="connsiteX1095" y="connsiteY1095"/>
            </a:cxn>
            <a:cxn ang="0">
              <a:pos x="connsiteX1096" y="connsiteY1096"/>
            </a:cxn>
            <a:cxn ang="0">
              <a:pos x="connsiteX1097" y="connsiteY1097"/>
            </a:cxn>
            <a:cxn ang="0">
              <a:pos x="connsiteX1098" y="connsiteY1098"/>
            </a:cxn>
            <a:cxn ang="0">
              <a:pos x="connsiteX1099" y="connsiteY1099"/>
            </a:cxn>
            <a:cxn ang="0">
              <a:pos x="connsiteX1100" y="connsiteY1100"/>
            </a:cxn>
            <a:cxn ang="0">
              <a:pos x="connsiteX1101" y="connsiteY1101"/>
            </a:cxn>
            <a:cxn ang="0">
              <a:pos x="connsiteX1102" y="connsiteY1102"/>
            </a:cxn>
            <a:cxn ang="0">
              <a:pos x="connsiteX1103" y="connsiteY1103"/>
            </a:cxn>
            <a:cxn ang="0">
              <a:pos x="connsiteX1104" y="connsiteY1104"/>
            </a:cxn>
            <a:cxn ang="0">
              <a:pos x="connsiteX1105" y="connsiteY1105"/>
            </a:cxn>
            <a:cxn ang="0">
              <a:pos x="connsiteX1106" y="connsiteY1106"/>
            </a:cxn>
            <a:cxn ang="0">
              <a:pos x="connsiteX1107" y="connsiteY1107"/>
            </a:cxn>
            <a:cxn ang="0">
              <a:pos x="connsiteX1108" y="connsiteY1108"/>
            </a:cxn>
            <a:cxn ang="0">
              <a:pos x="connsiteX1109" y="connsiteY1109"/>
            </a:cxn>
            <a:cxn ang="0">
              <a:pos x="connsiteX1110" y="connsiteY1110"/>
            </a:cxn>
            <a:cxn ang="0">
              <a:pos x="connsiteX1111" y="connsiteY1111"/>
            </a:cxn>
            <a:cxn ang="0">
              <a:pos x="connsiteX1112" y="connsiteY1112"/>
            </a:cxn>
            <a:cxn ang="0">
              <a:pos x="connsiteX1113" y="connsiteY1113"/>
            </a:cxn>
            <a:cxn ang="0">
              <a:pos x="connsiteX1114" y="connsiteY1114"/>
            </a:cxn>
            <a:cxn ang="0">
              <a:pos x="connsiteX1115" y="connsiteY1115"/>
            </a:cxn>
            <a:cxn ang="0">
              <a:pos x="connsiteX1116" y="connsiteY1116"/>
            </a:cxn>
            <a:cxn ang="0">
              <a:pos x="connsiteX1117" y="connsiteY1117"/>
            </a:cxn>
            <a:cxn ang="0">
              <a:pos x="connsiteX1118" y="connsiteY1118"/>
            </a:cxn>
            <a:cxn ang="0">
              <a:pos x="connsiteX1119" y="connsiteY1119"/>
            </a:cxn>
            <a:cxn ang="0">
              <a:pos x="connsiteX1120" y="connsiteY1120"/>
            </a:cxn>
            <a:cxn ang="0">
              <a:pos x="connsiteX1121" y="connsiteY1121"/>
            </a:cxn>
            <a:cxn ang="0">
              <a:pos x="connsiteX1122" y="connsiteY1122"/>
            </a:cxn>
            <a:cxn ang="0">
              <a:pos x="connsiteX1123" y="connsiteY1123"/>
            </a:cxn>
            <a:cxn ang="0">
              <a:pos x="connsiteX1124" y="connsiteY1124"/>
            </a:cxn>
            <a:cxn ang="0">
              <a:pos x="connsiteX1125" y="connsiteY1125"/>
            </a:cxn>
            <a:cxn ang="0">
              <a:pos x="connsiteX1126" y="connsiteY1126"/>
            </a:cxn>
            <a:cxn ang="0">
              <a:pos x="connsiteX1127" y="connsiteY1127"/>
            </a:cxn>
            <a:cxn ang="0">
              <a:pos x="connsiteX1128" y="connsiteY1128"/>
            </a:cxn>
            <a:cxn ang="0">
              <a:pos x="connsiteX1129" y="connsiteY1129"/>
            </a:cxn>
            <a:cxn ang="0">
              <a:pos x="connsiteX1130" y="connsiteY1130"/>
            </a:cxn>
            <a:cxn ang="0">
              <a:pos x="connsiteX1131" y="connsiteY1131"/>
            </a:cxn>
            <a:cxn ang="0">
              <a:pos x="connsiteX1132" y="connsiteY1132"/>
            </a:cxn>
            <a:cxn ang="0">
              <a:pos x="connsiteX1133" y="connsiteY1133"/>
            </a:cxn>
            <a:cxn ang="0">
              <a:pos x="connsiteX1134" y="connsiteY1134"/>
            </a:cxn>
            <a:cxn ang="0">
              <a:pos x="connsiteX1135" y="connsiteY1135"/>
            </a:cxn>
            <a:cxn ang="0">
              <a:pos x="connsiteX1136" y="connsiteY1136"/>
            </a:cxn>
            <a:cxn ang="0">
              <a:pos x="connsiteX1137" y="connsiteY1137"/>
            </a:cxn>
            <a:cxn ang="0">
              <a:pos x="connsiteX1138" y="connsiteY1138"/>
            </a:cxn>
            <a:cxn ang="0">
              <a:pos x="connsiteX1139" y="connsiteY1139"/>
            </a:cxn>
            <a:cxn ang="0">
              <a:pos x="connsiteX1140" y="connsiteY1140"/>
            </a:cxn>
            <a:cxn ang="0">
              <a:pos x="connsiteX1141" y="connsiteY1141"/>
            </a:cxn>
            <a:cxn ang="0">
              <a:pos x="connsiteX1142" y="connsiteY1142"/>
            </a:cxn>
            <a:cxn ang="0">
              <a:pos x="connsiteX1143" y="connsiteY1143"/>
            </a:cxn>
            <a:cxn ang="0">
              <a:pos x="connsiteX1144" y="connsiteY1144"/>
            </a:cxn>
            <a:cxn ang="0">
              <a:pos x="connsiteX1145" y="connsiteY1145"/>
            </a:cxn>
            <a:cxn ang="0">
              <a:pos x="connsiteX1146" y="connsiteY1146"/>
            </a:cxn>
            <a:cxn ang="0">
              <a:pos x="connsiteX1147" y="connsiteY1147"/>
            </a:cxn>
            <a:cxn ang="0">
              <a:pos x="connsiteX1148" y="connsiteY1148"/>
            </a:cxn>
            <a:cxn ang="0">
              <a:pos x="connsiteX1149" y="connsiteY1149"/>
            </a:cxn>
            <a:cxn ang="0">
              <a:pos x="connsiteX1150" y="connsiteY1150"/>
            </a:cxn>
            <a:cxn ang="0">
              <a:pos x="connsiteX1151" y="connsiteY1151"/>
            </a:cxn>
            <a:cxn ang="0">
              <a:pos x="connsiteX1152" y="connsiteY1152"/>
            </a:cxn>
            <a:cxn ang="0">
              <a:pos x="connsiteX1153" y="connsiteY1153"/>
            </a:cxn>
            <a:cxn ang="0">
              <a:pos x="connsiteX1154" y="connsiteY1154"/>
            </a:cxn>
            <a:cxn ang="0">
              <a:pos x="connsiteX1155" y="connsiteY1155"/>
            </a:cxn>
            <a:cxn ang="0">
              <a:pos x="connsiteX1156" y="connsiteY1156"/>
            </a:cxn>
            <a:cxn ang="0">
              <a:pos x="connsiteX1157" y="connsiteY1157"/>
            </a:cxn>
            <a:cxn ang="0">
              <a:pos x="connsiteX1158" y="connsiteY1158"/>
            </a:cxn>
            <a:cxn ang="0">
              <a:pos x="connsiteX1159" y="connsiteY1159"/>
            </a:cxn>
            <a:cxn ang="0">
              <a:pos x="connsiteX1160" y="connsiteY1160"/>
            </a:cxn>
            <a:cxn ang="0">
              <a:pos x="connsiteX1161" y="connsiteY1161"/>
            </a:cxn>
            <a:cxn ang="0">
              <a:pos x="connsiteX1162" y="connsiteY1162"/>
            </a:cxn>
            <a:cxn ang="0">
              <a:pos x="connsiteX1163" y="connsiteY1163"/>
            </a:cxn>
            <a:cxn ang="0">
              <a:pos x="connsiteX1164" y="connsiteY1164"/>
            </a:cxn>
            <a:cxn ang="0">
              <a:pos x="connsiteX1165" y="connsiteY1165"/>
            </a:cxn>
            <a:cxn ang="0">
              <a:pos x="connsiteX1166" y="connsiteY1166"/>
            </a:cxn>
            <a:cxn ang="0">
              <a:pos x="connsiteX1167" y="connsiteY1167"/>
            </a:cxn>
            <a:cxn ang="0">
              <a:pos x="connsiteX1168" y="connsiteY1168"/>
            </a:cxn>
            <a:cxn ang="0">
              <a:pos x="connsiteX1169" y="connsiteY1169"/>
            </a:cxn>
            <a:cxn ang="0">
              <a:pos x="connsiteX1170" y="connsiteY1170"/>
            </a:cxn>
            <a:cxn ang="0">
              <a:pos x="connsiteX1171" y="connsiteY1171"/>
            </a:cxn>
            <a:cxn ang="0">
              <a:pos x="connsiteX1172" y="connsiteY1172"/>
            </a:cxn>
            <a:cxn ang="0">
              <a:pos x="connsiteX1173" y="connsiteY1173"/>
            </a:cxn>
            <a:cxn ang="0">
              <a:pos x="connsiteX1174" y="connsiteY1174"/>
            </a:cxn>
            <a:cxn ang="0">
              <a:pos x="connsiteX1175" y="connsiteY1175"/>
            </a:cxn>
            <a:cxn ang="0">
              <a:pos x="connsiteX1176" y="connsiteY1176"/>
            </a:cxn>
            <a:cxn ang="0">
              <a:pos x="connsiteX1177" y="connsiteY1177"/>
            </a:cxn>
            <a:cxn ang="0">
              <a:pos x="connsiteX1178" y="connsiteY1178"/>
            </a:cxn>
            <a:cxn ang="0">
              <a:pos x="connsiteX1179" y="connsiteY1179"/>
            </a:cxn>
            <a:cxn ang="0">
              <a:pos x="connsiteX1180" y="connsiteY1180"/>
            </a:cxn>
            <a:cxn ang="0">
              <a:pos x="connsiteX1181" y="connsiteY1181"/>
            </a:cxn>
            <a:cxn ang="0">
              <a:pos x="connsiteX1182" y="connsiteY1182"/>
            </a:cxn>
            <a:cxn ang="0">
              <a:pos x="connsiteX1183" y="connsiteY1183"/>
            </a:cxn>
            <a:cxn ang="0">
              <a:pos x="connsiteX1184" y="connsiteY1184"/>
            </a:cxn>
            <a:cxn ang="0">
              <a:pos x="connsiteX1185" y="connsiteY1185"/>
            </a:cxn>
            <a:cxn ang="0">
              <a:pos x="connsiteX1186" y="connsiteY1186"/>
            </a:cxn>
            <a:cxn ang="0">
              <a:pos x="connsiteX1187" y="connsiteY1187"/>
            </a:cxn>
            <a:cxn ang="0">
              <a:pos x="connsiteX1188" y="connsiteY1188"/>
            </a:cxn>
            <a:cxn ang="0">
              <a:pos x="connsiteX1189" y="connsiteY1189"/>
            </a:cxn>
            <a:cxn ang="0">
              <a:pos x="connsiteX1190" y="connsiteY1190"/>
            </a:cxn>
            <a:cxn ang="0">
              <a:pos x="connsiteX1191" y="connsiteY1191"/>
            </a:cxn>
            <a:cxn ang="0">
              <a:pos x="connsiteX1192" y="connsiteY1192"/>
            </a:cxn>
            <a:cxn ang="0">
              <a:pos x="connsiteX1193" y="connsiteY1193"/>
            </a:cxn>
            <a:cxn ang="0">
              <a:pos x="connsiteX1194" y="connsiteY1194"/>
            </a:cxn>
            <a:cxn ang="0">
              <a:pos x="connsiteX1195" y="connsiteY1195"/>
            </a:cxn>
            <a:cxn ang="0">
              <a:pos x="connsiteX1196" y="connsiteY1196"/>
            </a:cxn>
            <a:cxn ang="0">
              <a:pos x="connsiteX1197" y="connsiteY1197"/>
            </a:cxn>
            <a:cxn ang="0">
              <a:pos x="connsiteX1198" y="connsiteY1198"/>
            </a:cxn>
            <a:cxn ang="0">
              <a:pos x="connsiteX1199" y="connsiteY1199"/>
            </a:cxn>
            <a:cxn ang="0">
              <a:pos x="connsiteX1200" y="connsiteY1200"/>
            </a:cxn>
            <a:cxn ang="0">
              <a:pos x="connsiteX1201" y="connsiteY1201"/>
            </a:cxn>
            <a:cxn ang="0">
              <a:pos x="connsiteX1202" y="connsiteY1202"/>
            </a:cxn>
            <a:cxn ang="0">
              <a:pos x="connsiteX1203" y="connsiteY1203"/>
            </a:cxn>
            <a:cxn ang="0">
              <a:pos x="connsiteX1204" y="connsiteY1204"/>
            </a:cxn>
            <a:cxn ang="0">
              <a:pos x="connsiteX1205" y="connsiteY1205"/>
            </a:cxn>
            <a:cxn ang="0">
              <a:pos x="connsiteX1206" y="connsiteY1206"/>
            </a:cxn>
            <a:cxn ang="0">
              <a:pos x="connsiteX1207" y="connsiteY1207"/>
            </a:cxn>
            <a:cxn ang="0">
              <a:pos x="connsiteX1208" y="connsiteY1208"/>
            </a:cxn>
            <a:cxn ang="0">
              <a:pos x="connsiteX1209" y="connsiteY1209"/>
            </a:cxn>
            <a:cxn ang="0">
              <a:pos x="connsiteX1210" y="connsiteY1210"/>
            </a:cxn>
            <a:cxn ang="0">
              <a:pos x="connsiteX1211" y="connsiteY1211"/>
            </a:cxn>
            <a:cxn ang="0">
              <a:pos x="connsiteX1212" y="connsiteY1212"/>
            </a:cxn>
            <a:cxn ang="0">
              <a:pos x="connsiteX1213" y="connsiteY1213"/>
            </a:cxn>
            <a:cxn ang="0">
              <a:pos x="connsiteX1214" y="connsiteY1214"/>
            </a:cxn>
            <a:cxn ang="0">
              <a:pos x="connsiteX1215" y="connsiteY1215"/>
            </a:cxn>
            <a:cxn ang="0">
              <a:pos x="connsiteX1216" y="connsiteY1216"/>
            </a:cxn>
            <a:cxn ang="0">
              <a:pos x="connsiteX1217" y="connsiteY1217"/>
            </a:cxn>
            <a:cxn ang="0">
              <a:pos x="connsiteX1218" y="connsiteY1218"/>
            </a:cxn>
            <a:cxn ang="0">
              <a:pos x="connsiteX1219" y="connsiteY1219"/>
            </a:cxn>
            <a:cxn ang="0">
              <a:pos x="connsiteX1220" y="connsiteY1220"/>
            </a:cxn>
            <a:cxn ang="0">
              <a:pos x="connsiteX1221" y="connsiteY1221"/>
            </a:cxn>
            <a:cxn ang="0">
              <a:pos x="connsiteX1222" y="connsiteY1222"/>
            </a:cxn>
            <a:cxn ang="0">
              <a:pos x="connsiteX1223" y="connsiteY1223"/>
            </a:cxn>
            <a:cxn ang="0">
              <a:pos x="connsiteX1224" y="connsiteY1224"/>
            </a:cxn>
            <a:cxn ang="0">
              <a:pos x="connsiteX1225" y="connsiteY1225"/>
            </a:cxn>
            <a:cxn ang="0">
              <a:pos x="connsiteX1226" y="connsiteY1226"/>
            </a:cxn>
            <a:cxn ang="0">
              <a:pos x="connsiteX1227" y="connsiteY1227"/>
            </a:cxn>
            <a:cxn ang="0">
              <a:pos x="connsiteX1228" y="connsiteY1228"/>
            </a:cxn>
            <a:cxn ang="0">
              <a:pos x="connsiteX1229" y="connsiteY1229"/>
            </a:cxn>
            <a:cxn ang="0">
              <a:pos x="connsiteX1230" y="connsiteY1230"/>
            </a:cxn>
            <a:cxn ang="0">
              <a:pos x="connsiteX1231" y="connsiteY1231"/>
            </a:cxn>
            <a:cxn ang="0">
              <a:pos x="connsiteX1232" y="connsiteY1232"/>
            </a:cxn>
            <a:cxn ang="0">
              <a:pos x="connsiteX1233" y="connsiteY1233"/>
            </a:cxn>
            <a:cxn ang="0">
              <a:pos x="connsiteX1234" y="connsiteY1234"/>
            </a:cxn>
            <a:cxn ang="0">
              <a:pos x="connsiteX1235" y="connsiteY1235"/>
            </a:cxn>
            <a:cxn ang="0">
              <a:pos x="connsiteX1236" y="connsiteY1236"/>
            </a:cxn>
            <a:cxn ang="0">
              <a:pos x="connsiteX1237" y="connsiteY1237"/>
            </a:cxn>
            <a:cxn ang="0">
              <a:pos x="connsiteX1238" y="connsiteY1238"/>
            </a:cxn>
            <a:cxn ang="0">
              <a:pos x="connsiteX1239" y="connsiteY1239"/>
            </a:cxn>
            <a:cxn ang="0">
              <a:pos x="connsiteX1240" y="connsiteY1240"/>
            </a:cxn>
            <a:cxn ang="0">
              <a:pos x="connsiteX1241" y="connsiteY1241"/>
            </a:cxn>
            <a:cxn ang="0">
              <a:pos x="connsiteX1242" y="connsiteY1242"/>
            </a:cxn>
            <a:cxn ang="0">
              <a:pos x="connsiteX1243" y="connsiteY1243"/>
            </a:cxn>
            <a:cxn ang="0">
              <a:pos x="connsiteX1244" y="connsiteY1244"/>
            </a:cxn>
            <a:cxn ang="0">
              <a:pos x="connsiteX1245" y="connsiteY1245"/>
            </a:cxn>
            <a:cxn ang="0">
              <a:pos x="connsiteX1246" y="connsiteY1246"/>
            </a:cxn>
            <a:cxn ang="0">
              <a:pos x="connsiteX1247" y="connsiteY1247"/>
            </a:cxn>
            <a:cxn ang="0">
              <a:pos x="connsiteX1248" y="connsiteY1248"/>
            </a:cxn>
            <a:cxn ang="0">
              <a:pos x="connsiteX1249" y="connsiteY1249"/>
            </a:cxn>
            <a:cxn ang="0">
              <a:pos x="connsiteX1250" y="connsiteY1250"/>
            </a:cxn>
            <a:cxn ang="0">
              <a:pos x="connsiteX1251" y="connsiteY1251"/>
            </a:cxn>
            <a:cxn ang="0">
              <a:pos x="connsiteX1252" y="connsiteY1252"/>
            </a:cxn>
            <a:cxn ang="0">
              <a:pos x="connsiteX1253" y="connsiteY1253"/>
            </a:cxn>
            <a:cxn ang="0">
              <a:pos x="connsiteX1254" y="connsiteY1254"/>
            </a:cxn>
            <a:cxn ang="0">
              <a:pos x="connsiteX1255" y="connsiteY1255"/>
            </a:cxn>
            <a:cxn ang="0">
              <a:pos x="connsiteX1256" y="connsiteY1256"/>
            </a:cxn>
            <a:cxn ang="0">
              <a:pos x="connsiteX1257" y="connsiteY1257"/>
            </a:cxn>
            <a:cxn ang="0">
              <a:pos x="connsiteX1258" y="connsiteY1258"/>
            </a:cxn>
            <a:cxn ang="0">
              <a:pos x="connsiteX1259" y="connsiteY1259"/>
            </a:cxn>
            <a:cxn ang="0">
              <a:pos x="connsiteX1260" y="connsiteY1260"/>
            </a:cxn>
            <a:cxn ang="0">
              <a:pos x="connsiteX1261" y="connsiteY1261"/>
            </a:cxn>
            <a:cxn ang="0">
              <a:pos x="connsiteX1262" y="connsiteY1262"/>
            </a:cxn>
            <a:cxn ang="0">
              <a:pos x="connsiteX1263" y="connsiteY1263"/>
            </a:cxn>
            <a:cxn ang="0">
              <a:pos x="connsiteX1264" y="connsiteY1264"/>
            </a:cxn>
            <a:cxn ang="0">
              <a:pos x="connsiteX1265" y="connsiteY1265"/>
            </a:cxn>
            <a:cxn ang="0">
              <a:pos x="connsiteX1266" y="connsiteY1266"/>
            </a:cxn>
            <a:cxn ang="0">
              <a:pos x="connsiteX1267" y="connsiteY1267"/>
            </a:cxn>
            <a:cxn ang="0">
              <a:pos x="connsiteX1268" y="connsiteY1268"/>
            </a:cxn>
            <a:cxn ang="0">
              <a:pos x="connsiteX1269" y="connsiteY1269"/>
            </a:cxn>
            <a:cxn ang="0">
              <a:pos x="connsiteX1270" y="connsiteY1270"/>
            </a:cxn>
            <a:cxn ang="0">
              <a:pos x="connsiteX1271" y="connsiteY1271"/>
            </a:cxn>
            <a:cxn ang="0">
              <a:pos x="connsiteX1272" y="connsiteY1272"/>
            </a:cxn>
            <a:cxn ang="0">
              <a:pos x="connsiteX1273" y="connsiteY1273"/>
            </a:cxn>
            <a:cxn ang="0">
              <a:pos x="connsiteX1274" y="connsiteY1274"/>
            </a:cxn>
            <a:cxn ang="0">
              <a:pos x="connsiteX1275" y="connsiteY1275"/>
            </a:cxn>
            <a:cxn ang="0">
              <a:pos x="connsiteX1276" y="connsiteY1276"/>
            </a:cxn>
            <a:cxn ang="0">
              <a:pos x="connsiteX1277" y="connsiteY1277"/>
            </a:cxn>
            <a:cxn ang="0">
              <a:pos x="connsiteX1278" y="connsiteY1278"/>
            </a:cxn>
            <a:cxn ang="0">
              <a:pos x="connsiteX1279" y="connsiteY1279"/>
            </a:cxn>
            <a:cxn ang="0">
              <a:pos x="connsiteX1280" y="connsiteY1280"/>
            </a:cxn>
            <a:cxn ang="0">
              <a:pos x="connsiteX1281" y="connsiteY1281"/>
            </a:cxn>
            <a:cxn ang="0">
              <a:pos x="connsiteX1282" y="connsiteY1282"/>
            </a:cxn>
            <a:cxn ang="0">
              <a:pos x="connsiteX1283" y="connsiteY1283"/>
            </a:cxn>
            <a:cxn ang="0">
              <a:pos x="connsiteX1284" y="connsiteY1284"/>
            </a:cxn>
            <a:cxn ang="0">
              <a:pos x="connsiteX1285" y="connsiteY1285"/>
            </a:cxn>
            <a:cxn ang="0">
              <a:pos x="connsiteX1286" y="connsiteY1286"/>
            </a:cxn>
            <a:cxn ang="0">
              <a:pos x="connsiteX1287" y="connsiteY1287"/>
            </a:cxn>
            <a:cxn ang="0">
              <a:pos x="connsiteX1288" y="connsiteY1288"/>
            </a:cxn>
            <a:cxn ang="0">
              <a:pos x="connsiteX1289" y="connsiteY1289"/>
            </a:cxn>
            <a:cxn ang="0">
              <a:pos x="connsiteX1290" y="connsiteY1290"/>
            </a:cxn>
            <a:cxn ang="0">
              <a:pos x="connsiteX1291" y="connsiteY1291"/>
            </a:cxn>
            <a:cxn ang="0">
              <a:pos x="connsiteX1292" y="connsiteY1292"/>
            </a:cxn>
            <a:cxn ang="0">
              <a:pos x="connsiteX1293" y="connsiteY1293"/>
            </a:cxn>
            <a:cxn ang="0">
              <a:pos x="connsiteX1294" y="connsiteY1294"/>
            </a:cxn>
            <a:cxn ang="0">
              <a:pos x="connsiteX1295" y="connsiteY1295"/>
            </a:cxn>
            <a:cxn ang="0">
              <a:pos x="connsiteX1296" y="connsiteY1296"/>
            </a:cxn>
            <a:cxn ang="0">
              <a:pos x="connsiteX1297" y="connsiteY1297"/>
            </a:cxn>
            <a:cxn ang="0">
              <a:pos x="connsiteX1298" y="connsiteY1298"/>
            </a:cxn>
            <a:cxn ang="0">
              <a:pos x="connsiteX1299" y="connsiteY1299"/>
            </a:cxn>
            <a:cxn ang="0">
              <a:pos x="connsiteX1300" y="connsiteY1300"/>
            </a:cxn>
            <a:cxn ang="0">
              <a:pos x="connsiteX1301" y="connsiteY1301"/>
            </a:cxn>
            <a:cxn ang="0">
              <a:pos x="connsiteX1302" y="connsiteY1302"/>
            </a:cxn>
            <a:cxn ang="0">
              <a:pos x="connsiteX1303" y="connsiteY1303"/>
            </a:cxn>
            <a:cxn ang="0">
              <a:pos x="connsiteX1304" y="connsiteY1304"/>
            </a:cxn>
            <a:cxn ang="0">
              <a:pos x="connsiteX1305" y="connsiteY1305"/>
            </a:cxn>
            <a:cxn ang="0">
              <a:pos x="connsiteX1306" y="connsiteY1306"/>
            </a:cxn>
            <a:cxn ang="0">
              <a:pos x="connsiteX1307" y="connsiteY1307"/>
            </a:cxn>
            <a:cxn ang="0">
              <a:pos x="connsiteX1308" y="connsiteY1308"/>
            </a:cxn>
            <a:cxn ang="0">
              <a:pos x="connsiteX1309" y="connsiteY1309"/>
            </a:cxn>
            <a:cxn ang="0">
              <a:pos x="connsiteX1310" y="connsiteY1310"/>
            </a:cxn>
            <a:cxn ang="0">
              <a:pos x="connsiteX1311" y="connsiteY1311"/>
            </a:cxn>
            <a:cxn ang="0">
              <a:pos x="connsiteX1312" y="connsiteY1312"/>
            </a:cxn>
            <a:cxn ang="0">
              <a:pos x="connsiteX1313" y="connsiteY1313"/>
            </a:cxn>
            <a:cxn ang="0">
              <a:pos x="connsiteX1314" y="connsiteY1314"/>
            </a:cxn>
            <a:cxn ang="0">
              <a:pos x="connsiteX1315" y="connsiteY1315"/>
            </a:cxn>
            <a:cxn ang="0">
              <a:pos x="connsiteX1316" y="connsiteY1316"/>
            </a:cxn>
            <a:cxn ang="0">
              <a:pos x="connsiteX1317" y="connsiteY1317"/>
            </a:cxn>
            <a:cxn ang="0">
              <a:pos x="connsiteX1318" y="connsiteY1318"/>
            </a:cxn>
            <a:cxn ang="0">
              <a:pos x="connsiteX1319" y="connsiteY1319"/>
            </a:cxn>
            <a:cxn ang="0">
              <a:pos x="connsiteX1320" y="connsiteY1320"/>
            </a:cxn>
            <a:cxn ang="0">
              <a:pos x="connsiteX1321" y="connsiteY1321"/>
            </a:cxn>
            <a:cxn ang="0">
              <a:pos x="connsiteX1322" y="connsiteY1322"/>
            </a:cxn>
            <a:cxn ang="0">
              <a:pos x="connsiteX1323" y="connsiteY1323"/>
            </a:cxn>
            <a:cxn ang="0">
              <a:pos x="connsiteX1324" y="connsiteY1324"/>
            </a:cxn>
            <a:cxn ang="0">
              <a:pos x="connsiteX1325" y="connsiteY1325"/>
            </a:cxn>
            <a:cxn ang="0">
              <a:pos x="connsiteX1326" y="connsiteY1326"/>
            </a:cxn>
            <a:cxn ang="0">
              <a:pos x="connsiteX1327" y="connsiteY1327"/>
            </a:cxn>
            <a:cxn ang="0">
              <a:pos x="connsiteX1328" y="connsiteY1328"/>
            </a:cxn>
            <a:cxn ang="0">
              <a:pos x="connsiteX1329" y="connsiteY1329"/>
            </a:cxn>
            <a:cxn ang="0">
              <a:pos x="connsiteX1330" y="connsiteY1330"/>
            </a:cxn>
            <a:cxn ang="0">
              <a:pos x="connsiteX1331" y="connsiteY1331"/>
            </a:cxn>
            <a:cxn ang="0">
              <a:pos x="connsiteX1332" y="connsiteY1332"/>
            </a:cxn>
            <a:cxn ang="0">
              <a:pos x="connsiteX1333" y="connsiteY1333"/>
            </a:cxn>
            <a:cxn ang="0">
              <a:pos x="connsiteX1334" y="connsiteY1334"/>
            </a:cxn>
            <a:cxn ang="0">
              <a:pos x="connsiteX1335" y="connsiteY1335"/>
            </a:cxn>
            <a:cxn ang="0">
              <a:pos x="connsiteX1336" y="connsiteY1336"/>
            </a:cxn>
            <a:cxn ang="0">
              <a:pos x="connsiteX1337" y="connsiteY1337"/>
            </a:cxn>
            <a:cxn ang="0">
              <a:pos x="connsiteX1338" y="connsiteY1338"/>
            </a:cxn>
            <a:cxn ang="0">
              <a:pos x="connsiteX1339" y="connsiteY1339"/>
            </a:cxn>
            <a:cxn ang="0">
              <a:pos x="connsiteX1340" y="connsiteY1340"/>
            </a:cxn>
            <a:cxn ang="0">
              <a:pos x="connsiteX1341" y="connsiteY1341"/>
            </a:cxn>
            <a:cxn ang="0">
              <a:pos x="connsiteX1342" y="connsiteY1342"/>
            </a:cxn>
            <a:cxn ang="0">
              <a:pos x="connsiteX1343" y="connsiteY1343"/>
            </a:cxn>
            <a:cxn ang="0">
              <a:pos x="connsiteX1344" y="connsiteY1344"/>
            </a:cxn>
            <a:cxn ang="0">
              <a:pos x="connsiteX1345" y="connsiteY1345"/>
            </a:cxn>
            <a:cxn ang="0">
              <a:pos x="connsiteX1346" y="connsiteY1346"/>
            </a:cxn>
            <a:cxn ang="0">
              <a:pos x="connsiteX1347" y="connsiteY1347"/>
            </a:cxn>
            <a:cxn ang="0">
              <a:pos x="connsiteX1348" y="connsiteY1348"/>
            </a:cxn>
            <a:cxn ang="0">
              <a:pos x="connsiteX1349" y="connsiteY1349"/>
            </a:cxn>
            <a:cxn ang="0">
              <a:pos x="connsiteX1350" y="connsiteY1350"/>
            </a:cxn>
            <a:cxn ang="0">
              <a:pos x="connsiteX1351" y="connsiteY1351"/>
            </a:cxn>
            <a:cxn ang="0">
              <a:pos x="connsiteX1352" y="connsiteY1352"/>
            </a:cxn>
            <a:cxn ang="0">
              <a:pos x="connsiteX1353" y="connsiteY1353"/>
            </a:cxn>
            <a:cxn ang="0">
              <a:pos x="connsiteX1354" y="connsiteY1354"/>
            </a:cxn>
            <a:cxn ang="0">
              <a:pos x="connsiteX1355" y="connsiteY1355"/>
            </a:cxn>
            <a:cxn ang="0">
              <a:pos x="connsiteX1356" y="connsiteY1356"/>
            </a:cxn>
            <a:cxn ang="0">
              <a:pos x="connsiteX1357" y="connsiteY1357"/>
            </a:cxn>
            <a:cxn ang="0">
              <a:pos x="connsiteX1358" y="connsiteY1358"/>
            </a:cxn>
            <a:cxn ang="0">
              <a:pos x="connsiteX1359" y="connsiteY1359"/>
            </a:cxn>
            <a:cxn ang="0">
              <a:pos x="connsiteX1360" y="connsiteY1360"/>
            </a:cxn>
            <a:cxn ang="0">
              <a:pos x="connsiteX1361" y="connsiteY1361"/>
            </a:cxn>
            <a:cxn ang="0">
              <a:pos x="connsiteX1362" y="connsiteY1362"/>
            </a:cxn>
            <a:cxn ang="0">
              <a:pos x="connsiteX1363" y="connsiteY1363"/>
            </a:cxn>
            <a:cxn ang="0">
              <a:pos x="connsiteX1364" y="connsiteY1364"/>
            </a:cxn>
            <a:cxn ang="0">
              <a:pos x="connsiteX1365" y="connsiteY1365"/>
            </a:cxn>
            <a:cxn ang="0">
              <a:pos x="connsiteX1366" y="connsiteY1366"/>
            </a:cxn>
            <a:cxn ang="0">
              <a:pos x="connsiteX1367" y="connsiteY1367"/>
            </a:cxn>
            <a:cxn ang="0">
              <a:pos x="connsiteX1368" y="connsiteY1368"/>
            </a:cxn>
            <a:cxn ang="0">
              <a:pos x="connsiteX1369" y="connsiteY1369"/>
            </a:cxn>
            <a:cxn ang="0">
              <a:pos x="connsiteX1370" y="connsiteY1370"/>
            </a:cxn>
            <a:cxn ang="0">
              <a:pos x="connsiteX1371" y="connsiteY1371"/>
            </a:cxn>
            <a:cxn ang="0">
              <a:pos x="connsiteX1372" y="connsiteY1372"/>
            </a:cxn>
            <a:cxn ang="0">
              <a:pos x="connsiteX1373" y="connsiteY1373"/>
            </a:cxn>
            <a:cxn ang="0">
              <a:pos x="connsiteX1374" y="connsiteY1374"/>
            </a:cxn>
            <a:cxn ang="0">
              <a:pos x="connsiteX1375" y="connsiteY1375"/>
            </a:cxn>
            <a:cxn ang="0">
              <a:pos x="connsiteX1376" y="connsiteY1376"/>
            </a:cxn>
            <a:cxn ang="0">
              <a:pos x="connsiteX1377" y="connsiteY1377"/>
            </a:cxn>
            <a:cxn ang="0">
              <a:pos x="connsiteX1378" y="connsiteY1378"/>
            </a:cxn>
            <a:cxn ang="0">
              <a:pos x="connsiteX1379" y="connsiteY1379"/>
            </a:cxn>
            <a:cxn ang="0">
              <a:pos x="connsiteX1380" y="connsiteY1380"/>
            </a:cxn>
            <a:cxn ang="0">
              <a:pos x="connsiteX1381" y="connsiteY1381"/>
            </a:cxn>
            <a:cxn ang="0">
              <a:pos x="connsiteX1382" y="connsiteY1382"/>
            </a:cxn>
            <a:cxn ang="0">
              <a:pos x="connsiteX1383" y="connsiteY1383"/>
            </a:cxn>
            <a:cxn ang="0">
              <a:pos x="connsiteX1384" y="connsiteY1384"/>
            </a:cxn>
            <a:cxn ang="0">
              <a:pos x="connsiteX1385" y="connsiteY1385"/>
            </a:cxn>
            <a:cxn ang="0">
              <a:pos x="connsiteX1386" y="connsiteY1386"/>
            </a:cxn>
            <a:cxn ang="0">
              <a:pos x="connsiteX1387" y="connsiteY1387"/>
            </a:cxn>
            <a:cxn ang="0">
              <a:pos x="connsiteX1388" y="connsiteY1388"/>
            </a:cxn>
            <a:cxn ang="0">
              <a:pos x="connsiteX1389" y="connsiteY1389"/>
            </a:cxn>
            <a:cxn ang="0">
              <a:pos x="connsiteX1390" y="connsiteY1390"/>
            </a:cxn>
            <a:cxn ang="0">
              <a:pos x="connsiteX1391" y="connsiteY1391"/>
            </a:cxn>
            <a:cxn ang="0">
              <a:pos x="connsiteX1392" y="connsiteY1392"/>
            </a:cxn>
            <a:cxn ang="0">
              <a:pos x="connsiteX1393" y="connsiteY1393"/>
            </a:cxn>
            <a:cxn ang="0">
              <a:pos x="connsiteX1394" y="connsiteY1394"/>
            </a:cxn>
            <a:cxn ang="0">
              <a:pos x="connsiteX1395" y="connsiteY1395"/>
            </a:cxn>
            <a:cxn ang="0">
              <a:pos x="connsiteX1396" y="connsiteY1396"/>
            </a:cxn>
            <a:cxn ang="0">
              <a:pos x="connsiteX1397" y="connsiteY1397"/>
            </a:cxn>
            <a:cxn ang="0">
              <a:pos x="connsiteX1398" y="connsiteY1398"/>
            </a:cxn>
            <a:cxn ang="0">
              <a:pos x="connsiteX1399" y="connsiteY1399"/>
            </a:cxn>
            <a:cxn ang="0">
              <a:pos x="connsiteX1400" y="connsiteY1400"/>
            </a:cxn>
            <a:cxn ang="0">
              <a:pos x="connsiteX1401" y="connsiteY1401"/>
            </a:cxn>
            <a:cxn ang="0">
              <a:pos x="connsiteX1402" y="connsiteY1402"/>
            </a:cxn>
            <a:cxn ang="0">
              <a:pos x="connsiteX1403" y="connsiteY1403"/>
            </a:cxn>
            <a:cxn ang="0">
              <a:pos x="connsiteX1404" y="connsiteY1404"/>
            </a:cxn>
            <a:cxn ang="0">
              <a:pos x="connsiteX1405" y="connsiteY1405"/>
            </a:cxn>
            <a:cxn ang="0">
              <a:pos x="connsiteX1406" y="connsiteY1406"/>
            </a:cxn>
            <a:cxn ang="0">
              <a:pos x="connsiteX1407" y="connsiteY1407"/>
            </a:cxn>
            <a:cxn ang="0">
              <a:pos x="connsiteX1408" y="connsiteY1408"/>
            </a:cxn>
            <a:cxn ang="0">
              <a:pos x="connsiteX1409" y="connsiteY1409"/>
            </a:cxn>
            <a:cxn ang="0">
              <a:pos x="connsiteX1410" y="connsiteY1410"/>
            </a:cxn>
            <a:cxn ang="0">
              <a:pos x="connsiteX1411" y="connsiteY1411"/>
            </a:cxn>
            <a:cxn ang="0">
              <a:pos x="connsiteX1412" y="connsiteY1412"/>
            </a:cxn>
            <a:cxn ang="0">
              <a:pos x="connsiteX1413" y="connsiteY1413"/>
            </a:cxn>
            <a:cxn ang="0">
              <a:pos x="connsiteX1414" y="connsiteY1414"/>
            </a:cxn>
            <a:cxn ang="0">
              <a:pos x="connsiteX1415" y="connsiteY1415"/>
            </a:cxn>
            <a:cxn ang="0">
              <a:pos x="connsiteX1416" y="connsiteY1416"/>
            </a:cxn>
            <a:cxn ang="0">
              <a:pos x="connsiteX1417" y="connsiteY1417"/>
            </a:cxn>
            <a:cxn ang="0">
              <a:pos x="connsiteX1418" y="connsiteY1418"/>
            </a:cxn>
            <a:cxn ang="0">
              <a:pos x="connsiteX1419" y="connsiteY1419"/>
            </a:cxn>
            <a:cxn ang="0">
              <a:pos x="connsiteX1420" y="connsiteY1420"/>
            </a:cxn>
            <a:cxn ang="0">
              <a:pos x="connsiteX1421" y="connsiteY1421"/>
            </a:cxn>
            <a:cxn ang="0">
              <a:pos x="connsiteX1422" y="connsiteY1422"/>
            </a:cxn>
            <a:cxn ang="0">
              <a:pos x="connsiteX1423" y="connsiteY1423"/>
            </a:cxn>
            <a:cxn ang="0">
              <a:pos x="connsiteX1424" y="connsiteY1424"/>
            </a:cxn>
            <a:cxn ang="0">
              <a:pos x="connsiteX1425" y="connsiteY1425"/>
            </a:cxn>
            <a:cxn ang="0">
              <a:pos x="connsiteX1426" y="connsiteY1426"/>
            </a:cxn>
            <a:cxn ang="0">
              <a:pos x="connsiteX1427" y="connsiteY1427"/>
            </a:cxn>
            <a:cxn ang="0">
              <a:pos x="connsiteX1428" y="connsiteY1428"/>
            </a:cxn>
            <a:cxn ang="0">
              <a:pos x="connsiteX1429" y="connsiteY1429"/>
            </a:cxn>
            <a:cxn ang="0">
              <a:pos x="connsiteX1430" y="connsiteY1430"/>
            </a:cxn>
            <a:cxn ang="0">
              <a:pos x="connsiteX1431" y="connsiteY1431"/>
            </a:cxn>
            <a:cxn ang="0">
              <a:pos x="connsiteX1432" y="connsiteY1432"/>
            </a:cxn>
            <a:cxn ang="0">
              <a:pos x="connsiteX1433" y="connsiteY1433"/>
            </a:cxn>
            <a:cxn ang="0">
              <a:pos x="connsiteX1434" y="connsiteY1434"/>
            </a:cxn>
            <a:cxn ang="0">
              <a:pos x="connsiteX1435" y="connsiteY1435"/>
            </a:cxn>
            <a:cxn ang="0">
              <a:pos x="connsiteX1436" y="connsiteY1436"/>
            </a:cxn>
            <a:cxn ang="0">
              <a:pos x="connsiteX1437" y="connsiteY1437"/>
            </a:cxn>
            <a:cxn ang="0">
              <a:pos x="connsiteX1438" y="connsiteY1438"/>
            </a:cxn>
            <a:cxn ang="0">
              <a:pos x="connsiteX1439" y="connsiteY1439"/>
            </a:cxn>
            <a:cxn ang="0">
              <a:pos x="connsiteX1440" y="connsiteY1440"/>
            </a:cxn>
            <a:cxn ang="0">
              <a:pos x="connsiteX1441" y="connsiteY1441"/>
            </a:cxn>
            <a:cxn ang="0">
              <a:pos x="connsiteX1442" y="connsiteY1442"/>
            </a:cxn>
            <a:cxn ang="0">
              <a:pos x="connsiteX1443" y="connsiteY1443"/>
            </a:cxn>
            <a:cxn ang="0">
              <a:pos x="connsiteX1444" y="connsiteY1444"/>
            </a:cxn>
            <a:cxn ang="0">
              <a:pos x="connsiteX1445" y="connsiteY1445"/>
            </a:cxn>
            <a:cxn ang="0">
              <a:pos x="connsiteX1446" y="connsiteY1446"/>
            </a:cxn>
            <a:cxn ang="0">
              <a:pos x="connsiteX1447" y="connsiteY1447"/>
            </a:cxn>
            <a:cxn ang="0">
              <a:pos x="connsiteX1448" y="connsiteY1448"/>
            </a:cxn>
            <a:cxn ang="0">
              <a:pos x="connsiteX1449" y="connsiteY1449"/>
            </a:cxn>
            <a:cxn ang="0">
              <a:pos x="connsiteX1450" y="connsiteY1450"/>
            </a:cxn>
            <a:cxn ang="0">
              <a:pos x="connsiteX1451" y="connsiteY1451"/>
            </a:cxn>
            <a:cxn ang="0">
              <a:pos x="connsiteX1452" y="connsiteY1452"/>
            </a:cxn>
            <a:cxn ang="0">
              <a:pos x="connsiteX1453" y="connsiteY1453"/>
            </a:cxn>
            <a:cxn ang="0">
              <a:pos x="connsiteX1454" y="connsiteY1454"/>
            </a:cxn>
            <a:cxn ang="0">
              <a:pos x="connsiteX1455" y="connsiteY1455"/>
            </a:cxn>
            <a:cxn ang="0">
              <a:pos x="connsiteX1456" y="connsiteY1456"/>
            </a:cxn>
            <a:cxn ang="0">
              <a:pos x="connsiteX1457" y="connsiteY1457"/>
            </a:cxn>
            <a:cxn ang="0">
              <a:pos x="connsiteX1458" y="connsiteY1458"/>
            </a:cxn>
            <a:cxn ang="0">
              <a:pos x="connsiteX1459" y="connsiteY1459"/>
            </a:cxn>
            <a:cxn ang="0">
              <a:pos x="connsiteX1460" y="connsiteY1460"/>
            </a:cxn>
            <a:cxn ang="0">
              <a:pos x="connsiteX1461" y="connsiteY1461"/>
            </a:cxn>
            <a:cxn ang="0">
              <a:pos x="connsiteX1462" y="connsiteY1462"/>
            </a:cxn>
            <a:cxn ang="0">
              <a:pos x="connsiteX1463" y="connsiteY1463"/>
            </a:cxn>
            <a:cxn ang="0">
              <a:pos x="connsiteX1464" y="connsiteY1464"/>
            </a:cxn>
            <a:cxn ang="0">
              <a:pos x="connsiteX1465" y="connsiteY1465"/>
            </a:cxn>
            <a:cxn ang="0">
              <a:pos x="connsiteX1466" y="connsiteY1466"/>
            </a:cxn>
            <a:cxn ang="0">
              <a:pos x="connsiteX1467" y="connsiteY1467"/>
            </a:cxn>
            <a:cxn ang="0">
              <a:pos x="connsiteX1468" y="connsiteY1468"/>
            </a:cxn>
            <a:cxn ang="0">
              <a:pos x="connsiteX1469" y="connsiteY1469"/>
            </a:cxn>
            <a:cxn ang="0">
              <a:pos x="connsiteX1470" y="connsiteY1470"/>
            </a:cxn>
            <a:cxn ang="0">
              <a:pos x="connsiteX1471" y="connsiteY1471"/>
            </a:cxn>
            <a:cxn ang="0">
              <a:pos x="connsiteX1472" y="connsiteY1472"/>
            </a:cxn>
            <a:cxn ang="0">
              <a:pos x="connsiteX1473" y="connsiteY1473"/>
            </a:cxn>
            <a:cxn ang="0">
              <a:pos x="connsiteX1474" y="connsiteY1474"/>
            </a:cxn>
            <a:cxn ang="0">
              <a:pos x="connsiteX1475" y="connsiteY1475"/>
            </a:cxn>
            <a:cxn ang="0">
              <a:pos x="connsiteX1476" y="connsiteY1476"/>
            </a:cxn>
            <a:cxn ang="0">
              <a:pos x="connsiteX1477" y="connsiteY1477"/>
            </a:cxn>
            <a:cxn ang="0">
              <a:pos x="connsiteX1478" y="connsiteY1478"/>
            </a:cxn>
            <a:cxn ang="0">
              <a:pos x="connsiteX1479" y="connsiteY1479"/>
            </a:cxn>
            <a:cxn ang="0">
              <a:pos x="connsiteX1480" y="connsiteY1480"/>
            </a:cxn>
            <a:cxn ang="0">
              <a:pos x="connsiteX1481" y="connsiteY1481"/>
            </a:cxn>
            <a:cxn ang="0">
              <a:pos x="connsiteX1482" y="connsiteY1482"/>
            </a:cxn>
            <a:cxn ang="0">
              <a:pos x="connsiteX1483" y="connsiteY1483"/>
            </a:cxn>
            <a:cxn ang="0">
              <a:pos x="connsiteX1484" y="connsiteY1484"/>
            </a:cxn>
            <a:cxn ang="0">
              <a:pos x="connsiteX1485" y="connsiteY1485"/>
            </a:cxn>
            <a:cxn ang="0">
              <a:pos x="connsiteX1486" y="connsiteY1486"/>
            </a:cxn>
            <a:cxn ang="0">
              <a:pos x="connsiteX1487" y="connsiteY1487"/>
            </a:cxn>
            <a:cxn ang="0">
              <a:pos x="connsiteX1488" y="connsiteY1488"/>
            </a:cxn>
            <a:cxn ang="0">
              <a:pos x="connsiteX1489" y="connsiteY1489"/>
            </a:cxn>
            <a:cxn ang="0">
              <a:pos x="connsiteX1490" y="connsiteY1490"/>
            </a:cxn>
            <a:cxn ang="0">
              <a:pos x="connsiteX1491" y="connsiteY1491"/>
            </a:cxn>
            <a:cxn ang="0">
              <a:pos x="connsiteX1492" y="connsiteY1492"/>
            </a:cxn>
            <a:cxn ang="0">
              <a:pos x="connsiteX1493" y="connsiteY1493"/>
            </a:cxn>
            <a:cxn ang="0">
              <a:pos x="connsiteX1494" y="connsiteY1494"/>
            </a:cxn>
            <a:cxn ang="0">
              <a:pos x="connsiteX1495" y="connsiteY1495"/>
            </a:cxn>
            <a:cxn ang="0">
              <a:pos x="connsiteX1496" y="connsiteY1496"/>
            </a:cxn>
            <a:cxn ang="0">
              <a:pos x="connsiteX1497" y="connsiteY1497"/>
            </a:cxn>
            <a:cxn ang="0">
              <a:pos x="connsiteX1498" y="connsiteY1498"/>
            </a:cxn>
            <a:cxn ang="0">
              <a:pos x="connsiteX1499" y="connsiteY1499"/>
            </a:cxn>
            <a:cxn ang="0">
              <a:pos x="connsiteX1500" y="connsiteY1500"/>
            </a:cxn>
            <a:cxn ang="0">
              <a:pos x="connsiteX1501" y="connsiteY1501"/>
            </a:cxn>
            <a:cxn ang="0">
              <a:pos x="connsiteX1502" y="connsiteY1502"/>
            </a:cxn>
            <a:cxn ang="0">
              <a:pos x="connsiteX1503" y="connsiteY1503"/>
            </a:cxn>
            <a:cxn ang="0">
              <a:pos x="connsiteX1504" y="connsiteY1504"/>
            </a:cxn>
            <a:cxn ang="0">
              <a:pos x="connsiteX1505" y="connsiteY1505"/>
            </a:cxn>
            <a:cxn ang="0">
              <a:pos x="connsiteX1506" y="connsiteY1506"/>
            </a:cxn>
            <a:cxn ang="0">
              <a:pos x="connsiteX1507" y="connsiteY1507"/>
            </a:cxn>
            <a:cxn ang="0">
              <a:pos x="connsiteX1508" y="connsiteY1508"/>
            </a:cxn>
            <a:cxn ang="0">
              <a:pos x="connsiteX1509" y="connsiteY1509"/>
            </a:cxn>
            <a:cxn ang="0">
              <a:pos x="connsiteX1510" y="connsiteY1510"/>
            </a:cxn>
            <a:cxn ang="0">
              <a:pos x="connsiteX1511" y="connsiteY1511"/>
            </a:cxn>
            <a:cxn ang="0">
              <a:pos x="connsiteX1512" y="connsiteY1512"/>
            </a:cxn>
            <a:cxn ang="0">
              <a:pos x="connsiteX1513" y="connsiteY1513"/>
            </a:cxn>
            <a:cxn ang="0">
              <a:pos x="connsiteX1514" y="connsiteY1514"/>
            </a:cxn>
            <a:cxn ang="0">
              <a:pos x="connsiteX1515" y="connsiteY1515"/>
            </a:cxn>
            <a:cxn ang="0">
              <a:pos x="connsiteX1516" y="connsiteY1516"/>
            </a:cxn>
            <a:cxn ang="0">
              <a:pos x="connsiteX1517" y="connsiteY1517"/>
            </a:cxn>
            <a:cxn ang="0">
              <a:pos x="connsiteX1518" y="connsiteY1518"/>
            </a:cxn>
            <a:cxn ang="0">
              <a:pos x="connsiteX1519" y="connsiteY1519"/>
            </a:cxn>
            <a:cxn ang="0">
              <a:pos x="connsiteX1520" y="connsiteY1520"/>
            </a:cxn>
            <a:cxn ang="0">
              <a:pos x="connsiteX1521" y="connsiteY1521"/>
            </a:cxn>
            <a:cxn ang="0">
              <a:pos x="connsiteX1522" y="connsiteY1522"/>
            </a:cxn>
            <a:cxn ang="0">
              <a:pos x="connsiteX1523" y="connsiteY1523"/>
            </a:cxn>
            <a:cxn ang="0">
              <a:pos x="connsiteX1524" y="connsiteY1524"/>
            </a:cxn>
            <a:cxn ang="0">
              <a:pos x="connsiteX1525" y="connsiteY1525"/>
            </a:cxn>
            <a:cxn ang="0">
              <a:pos x="connsiteX1526" y="connsiteY1526"/>
            </a:cxn>
            <a:cxn ang="0">
              <a:pos x="connsiteX1527" y="connsiteY1527"/>
            </a:cxn>
            <a:cxn ang="0">
              <a:pos x="connsiteX1528" y="connsiteY1528"/>
            </a:cxn>
            <a:cxn ang="0">
              <a:pos x="connsiteX1529" y="connsiteY1529"/>
            </a:cxn>
            <a:cxn ang="0">
              <a:pos x="connsiteX1530" y="connsiteY1530"/>
            </a:cxn>
            <a:cxn ang="0">
              <a:pos x="connsiteX1531" y="connsiteY1531"/>
            </a:cxn>
            <a:cxn ang="0">
              <a:pos x="connsiteX1532" y="connsiteY1532"/>
            </a:cxn>
            <a:cxn ang="0">
              <a:pos x="connsiteX1533" y="connsiteY1533"/>
            </a:cxn>
            <a:cxn ang="0">
              <a:pos x="connsiteX1534" y="connsiteY1534"/>
            </a:cxn>
            <a:cxn ang="0">
              <a:pos x="connsiteX1535" y="connsiteY1535"/>
            </a:cxn>
            <a:cxn ang="0">
              <a:pos x="connsiteX1536" y="connsiteY1536"/>
            </a:cxn>
            <a:cxn ang="0">
              <a:pos x="connsiteX1537" y="connsiteY1537"/>
            </a:cxn>
            <a:cxn ang="0">
              <a:pos x="connsiteX1538" y="connsiteY1538"/>
            </a:cxn>
            <a:cxn ang="0">
              <a:pos x="connsiteX1539" y="connsiteY1539"/>
            </a:cxn>
            <a:cxn ang="0">
              <a:pos x="connsiteX1540" y="connsiteY1540"/>
            </a:cxn>
            <a:cxn ang="0">
              <a:pos x="connsiteX1541" y="connsiteY1541"/>
            </a:cxn>
            <a:cxn ang="0">
              <a:pos x="connsiteX1542" y="connsiteY1542"/>
            </a:cxn>
            <a:cxn ang="0">
              <a:pos x="connsiteX1543" y="connsiteY1543"/>
            </a:cxn>
            <a:cxn ang="0">
              <a:pos x="connsiteX1544" y="connsiteY1544"/>
            </a:cxn>
            <a:cxn ang="0">
              <a:pos x="connsiteX1545" y="connsiteY1545"/>
            </a:cxn>
            <a:cxn ang="0">
              <a:pos x="connsiteX1546" y="connsiteY1546"/>
            </a:cxn>
            <a:cxn ang="0">
              <a:pos x="connsiteX1547" y="connsiteY1547"/>
            </a:cxn>
            <a:cxn ang="0">
              <a:pos x="connsiteX1548" y="connsiteY1548"/>
            </a:cxn>
            <a:cxn ang="0">
              <a:pos x="connsiteX1549" y="connsiteY1549"/>
            </a:cxn>
            <a:cxn ang="0">
              <a:pos x="connsiteX1550" y="connsiteY1550"/>
            </a:cxn>
            <a:cxn ang="0">
              <a:pos x="connsiteX1551" y="connsiteY1551"/>
            </a:cxn>
            <a:cxn ang="0">
              <a:pos x="connsiteX1552" y="connsiteY1552"/>
            </a:cxn>
            <a:cxn ang="0">
              <a:pos x="connsiteX1553" y="connsiteY1553"/>
            </a:cxn>
            <a:cxn ang="0">
              <a:pos x="connsiteX1554" y="connsiteY1554"/>
            </a:cxn>
            <a:cxn ang="0">
              <a:pos x="connsiteX1555" y="connsiteY1555"/>
            </a:cxn>
            <a:cxn ang="0">
              <a:pos x="connsiteX1556" y="connsiteY1556"/>
            </a:cxn>
            <a:cxn ang="0">
              <a:pos x="connsiteX1557" y="connsiteY1557"/>
            </a:cxn>
            <a:cxn ang="0">
              <a:pos x="connsiteX1558" y="connsiteY1558"/>
            </a:cxn>
            <a:cxn ang="0">
              <a:pos x="connsiteX1559" y="connsiteY1559"/>
            </a:cxn>
            <a:cxn ang="0">
              <a:pos x="connsiteX1560" y="connsiteY1560"/>
            </a:cxn>
            <a:cxn ang="0">
              <a:pos x="connsiteX1561" y="connsiteY1561"/>
            </a:cxn>
            <a:cxn ang="0">
              <a:pos x="connsiteX1562" y="connsiteY1562"/>
            </a:cxn>
            <a:cxn ang="0">
              <a:pos x="connsiteX1563" y="connsiteY1563"/>
            </a:cxn>
            <a:cxn ang="0">
              <a:pos x="connsiteX1564" y="connsiteY1564"/>
            </a:cxn>
            <a:cxn ang="0">
              <a:pos x="connsiteX1565" y="connsiteY1565"/>
            </a:cxn>
            <a:cxn ang="0">
              <a:pos x="connsiteX1566" y="connsiteY1566"/>
            </a:cxn>
            <a:cxn ang="0">
              <a:pos x="connsiteX1567" y="connsiteY1567"/>
            </a:cxn>
            <a:cxn ang="0">
              <a:pos x="connsiteX1568" y="connsiteY1568"/>
            </a:cxn>
            <a:cxn ang="0">
              <a:pos x="connsiteX1569" y="connsiteY1569"/>
            </a:cxn>
            <a:cxn ang="0">
              <a:pos x="connsiteX1570" y="connsiteY1570"/>
            </a:cxn>
            <a:cxn ang="0">
              <a:pos x="connsiteX1571" y="connsiteY1571"/>
            </a:cxn>
            <a:cxn ang="0">
              <a:pos x="connsiteX1572" y="connsiteY1572"/>
            </a:cxn>
            <a:cxn ang="0">
              <a:pos x="connsiteX1573" y="connsiteY1573"/>
            </a:cxn>
            <a:cxn ang="0">
              <a:pos x="connsiteX1574" y="connsiteY1574"/>
            </a:cxn>
            <a:cxn ang="0">
              <a:pos x="connsiteX1575" y="connsiteY1575"/>
            </a:cxn>
            <a:cxn ang="0">
              <a:pos x="connsiteX1576" y="connsiteY1576"/>
            </a:cxn>
            <a:cxn ang="0">
              <a:pos x="connsiteX1577" y="connsiteY1577"/>
            </a:cxn>
            <a:cxn ang="0">
              <a:pos x="connsiteX1578" y="connsiteY1578"/>
            </a:cxn>
            <a:cxn ang="0">
              <a:pos x="connsiteX1579" y="connsiteY1579"/>
            </a:cxn>
            <a:cxn ang="0">
              <a:pos x="connsiteX1580" y="connsiteY1580"/>
            </a:cxn>
            <a:cxn ang="0">
              <a:pos x="connsiteX1581" y="connsiteY1581"/>
            </a:cxn>
            <a:cxn ang="0">
              <a:pos x="connsiteX1582" y="connsiteY1582"/>
            </a:cxn>
            <a:cxn ang="0">
              <a:pos x="connsiteX1583" y="connsiteY1583"/>
            </a:cxn>
            <a:cxn ang="0">
              <a:pos x="connsiteX1584" y="connsiteY1584"/>
            </a:cxn>
            <a:cxn ang="0">
              <a:pos x="connsiteX1585" y="connsiteY1585"/>
            </a:cxn>
            <a:cxn ang="0">
              <a:pos x="connsiteX1586" y="connsiteY1586"/>
            </a:cxn>
            <a:cxn ang="0">
              <a:pos x="connsiteX1587" y="connsiteY1587"/>
            </a:cxn>
            <a:cxn ang="0">
              <a:pos x="connsiteX1588" y="connsiteY1588"/>
            </a:cxn>
            <a:cxn ang="0">
              <a:pos x="connsiteX1589" y="connsiteY1589"/>
            </a:cxn>
            <a:cxn ang="0">
              <a:pos x="connsiteX1590" y="connsiteY1590"/>
            </a:cxn>
            <a:cxn ang="0">
              <a:pos x="connsiteX1591" y="connsiteY1591"/>
            </a:cxn>
            <a:cxn ang="0">
              <a:pos x="connsiteX1592" y="connsiteY1592"/>
            </a:cxn>
            <a:cxn ang="0">
              <a:pos x="connsiteX1593" y="connsiteY1593"/>
            </a:cxn>
            <a:cxn ang="0">
              <a:pos x="connsiteX1594" y="connsiteY1594"/>
            </a:cxn>
            <a:cxn ang="0">
              <a:pos x="connsiteX1595" y="connsiteY1595"/>
            </a:cxn>
            <a:cxn ang="0">
              <a:pos x="connsiteX1596" y="connsiteY1596"/>
            </a:cxn>
            <a:cxn ang="0">
              <a:pos x="connsiteX1597" y="connsiteY1597"/>
            </a:cxn>
            <a:cxn ang="0">
              <a:pos x="connsiteX1598" y="connsiteY1598"/>
            </a:cxn>
            <a:cxn ang="0">
              <a:pos x="connsiteX1599" y="connsiteY1599"/>
            </a:cxn>
            <a:cxn ang="0">
              <a:pos x="connsiteX1600" y="connsiteY1600"/>
            </a:cxn>
            <a:cxn ang="0">
              <a:pos x="connsiteX1601" y="connsiteY1601"/>
            </a:cxn>
            <a:cxn ang="0">
              <a:pos x="connsiteX1602" y="connsiteY1602"/>
            </a:cxn>
            <a:cxn ang="0">
              <a:pos x="connsiteX1603" y="connsiteY1603"/>
            </a:cxn>
            <a:cxn ang="0">
              <a:pos x="connsiteX1604" y="connsiteY1604"/>
            </a:cxn>
            <a:cxn ang="0">
              <a:pos x="connsiteX1605" y="connsiteY1605"/>
            </a:cxn>
            <a:cxn ang="0">
              <a:pos x="connsiteX1606" y="connsiteY1606"/>
            </a:cxn>
            <a:cxn ang="0">
              <a:pos x="connsiteX1607" y="connsiteY1607"/>
            </a:cxn>
            <a:cxn ang="0">
              <a:pos x="connsiteX1608" y="connsiteY1608"/>
            </a:cxn>
            <a:cxn ang="0">
              <a:pos x="connsiteX1609" y="connsiteY1609"/>
            </a:cxn>
            <a:cxn ang="0">
              <a:pos x="connsiteX1610" y="connsiteY1610"/>
            </a:cxn>
            <a:cxn ang="0">
              <a:pos x="connsiteX1611" y="connsiteY1611"/>
            </a:cxn>
            <a:cxn ang="0">
              <a:pos x="connsiteX1612" y="connsiteY1612"/>
            </a:cxn>
            <a:cxn ang="0">
              <a:pos x="connsiteX1613" y="connsiteY1613"/>
            </a:cxn>
            <a:cxn ang="0">
              <a:pos x="connsiteX1614" y="connsiteY1614"/>
            </a:cxn>
            <a:cxn ang="0">
              <a:pos x="connsiteX1615" y="connsiteY1615"/>
            </a:cxn>
            <a:cxn ang="0">
              <a:pos x="connsiteX1616" y="connsiteY1616"/>
            </a:cxn>
            <a:cxn ang="0">
              <a:pos x="connsiteX1617" y="connsiteY1617"/>
            </a:cxn>
            <a:cxn ang="0">
              <a:pos x="connsiteX1618" y="connsiteY1618"/>
            </a:cxn>
            <a:cxn ang="0">
              <a:pos x="connsiteX1619" y="connsiteY1619"/>
            </a:cxn>
            <a:cxn ang="0">
              <a:pos x="connsiteX1620" y="connsiteY1620"/>
            </a:cxn>
            <a:cxn ang="0">
              <a:pos x="connsiteX1621" y="connsiteY1621"/>
            </a:cxn>
            <a:cxn ang="0">
              <a:pos x="connsiteX1622" y="connsiteY1622"/>
            </a:cxn>
            <a:cxn ang="0">
              <a:pos x="connsiteX1623" y="connsiteY1623"/>
            </a:cxn>
            <a:cxn ang="0">
              <a:pos x="connsiteX1624" y="connsiteY1624"/>
            </a:cxn>
            <a:cxn ang="0">
              <a:pos x="connsiteX1625" y="connsiteY1625"/>
            </a:cxn>
            <a:cxn ang="0">
              <a:pos x="connsiteX1626" y="connsiteY1626"/>
            </a:cxn>
            <a:cxn ang="0">
              <a:pos x="connsiteX1627" y="connsiteY1627"/>
            </a:cxn>
            <a:cxn ang="0">
              <a:pos x="connsiteX1628" y="connsiteY1628"/>
            </a:cxn>
            <a:cxn ang="0">
              <a:pos x="connsiteX1629" y="connsiteY1629"/>
            </a:cxn>
            <a:cxn ang="0">
              <a:pos x="connsiteX1630" y="connsiteY1630"/>
            </a:cxn>
            <a:cxn ang="0">
              <a:pos x="connsiteX1631" y="connsiteY1631"/>
            </a:cxn>
            <a:cxn ang="0">
              <a:pos x="connsiteX1632" y="connsiteY1632"/>
            </a:cxn>
            <a:cxn ang="0">
              <a:pos x="connsiteX1633" y="connsiteY1633"/>
            </a:cxn>
            <a:cxn ang="0">
              <a:pos x="connsiteX1634" y="connsiteY1634"/>
            </a:cxn>
            <a:cxn ang="0">
              <a:pos x="connsiteX1635" y="connsiteY1635"/>
            </a:cxn>
            <a:cxn ang="0">
              <a:pos x="connsiteX1636" y="connsiteY1636"/>
            </a:cxn>
            <a:cxn ang="0">
              <a:pos x="connsiteX1637" y="connsiteY1637"/>
            </a:cxn>
            <a:cxn ang="0">
              <a:pos x="connsiteX1638" y="connsiteY1638"/>
            </a:cxn>
            <a:cxn ang="0">
              <a:pos x="connsiteX1639" y="connsiteY1639"/>
            </a:cxn>
            <a:cxn ang="0">
              <a:pos x="connsiteX1640" y="connsiteY1640"/>
            </a:cxn>
            <a:cxn ang="0">
              <a:pos x="connsiteX1641" y="connsiteY1641"/>
            </a:cxn>
            <a:cxn ang="0">
              <a:pos x="connsiteX1642" y="connsiteY1642"/>
            </a:cxn>
            <a:cxn ang="0">
              <a:pos x="connsiteX1643" y="connsiteY1643"/>
            </a:cxn>
            <a:cxn ang="0">
              <a:pos x="connsiteX1644" y="connsiteY1644"/>
            </a:cxn>
            <a:cxn ang="0">
              <a:pos x="connsiteX1645" y="connsiteY1645"/>
            </a:cxn>
            <a:cxn ang="0">
              <a:pos x="connsiteX1646" y="connsiteY1646"/>
            </a:cxn>
            <a:cxn ang="0">
              <a:pos x="connsiteX1647" y="connsiteY1647"/>
            </a:cxn>
            <a:cxn ang="0">
              <a:pos x="connsiteX1648" y="connsiteY1648"/>
            </a:cxn>
            <a:cxn ang="0">
              <a:pos x="connsiteX1649" y="connsiteY1649"/>
            </a:cxn>
            <a:cxn ang="0">
              <a:pos x="connsiteX1650" y="connsiteY1650"/>
            </a:cxn>
            <a:cxn ang="0">
              <a:pos x="connsiteX1651" y="connsiteY1651"/>
            </a:cxn>
            <a:cxn ang="0">
              <a:pos x="connsiteX1652" y="connsiteY1652"/>
            </a:cxn>
            <a:cxn ang="0">
              <a:pos x="connsiteX1653" y="connsiteY1653"/>
            </a:cxn>
            <a:cxn ang="0">
              <a:pos x="connsiteX1654" y="connsiteY1654"/>
            </a:cxn>
            <a:cxn ang="0">
              <a:pos x="connsiteX1655" y="connsiteY1655"/>
            </a:cxn>
            <a:cxn ang="0">
              <a:pos x="connsiteX1656" y="connsiteY1656"/>
            </a:cxn>
            <a:cxn ang="0">
              <a:pos x="connsiteX1657" y="connsiteY1657"/>
            </a:cxn>
            <a:cxn ang="0">
              <a:pos x="connsiteX1658" y="connsiteY1658"/>
            </a:cxn>
            <a:cxn ang="0">
              <a:pos x="connsiteX1659" y="connsiteY1659"/>
            </a:cxn>
            <a:cxn ang="0">
              <a:pos x="connsiteX1660" y="connsiteY1660"/>
            </a:cxn>
            <a:cxn ang="0">
              <a:pos x="connsiteX1661" y="connsiteY1661"/>
            </a:cxn>
            <a:cxn ang="0">
              <a:pos x="connsiteX1662" y="connsiteY1662"/>
            </a:cxn>
            <a:cxn ang="0">
              <a:pos x="connsiteX1663" y="connsiteY1663"/>
            </a:cxn>
            <a:cxn ang="0">
              <a:pos x="connsiteX1664" y="connsiteY1664"/>
            </a:cxn>
            <a:cxn ang="0">
              <a:pos x="connsiteX1665" y="connsiteY1665"/>
            </a:cxn>
            <a:cxn ang="0">
              <a:pos x="connsiteX1666" y="connsiteY1666"/>
            </a:cxn>
            <a:cxn ang="0">
              <a:pos x="connsiteX1667" y="connsiteY1667"/>
            </a:cxn>
            <a:cxn ang="0">
              <a:pos x="connsiteX1668" y="connsiteY1668"/>
            </a:cxn>
            <a:cxn ang="0">
              <a:pos x="connsiteX1669" y="connsiteY1669"/>
            </a:cxn>
            <a:cxn ang="0">
              <a:pos x="connsiteX1670" y="connsiteY1670"/>
            </a:cxn>
            <a:cxn ang="0">
              <a:pos x="connsiteX1671" y="connsiteY1671"/>
            </a:cxn>
            <a:cxn ang="0">
              <a:pos x="connsiteX1672" y="connsiteY1672"/>
            </a:cxn>
            <a:cxn ang="0">
              <a:pos x="connsiteX1673" y="connsiteY1673"/>
            </a:cxn>
            <a:cxn ang="0">
              <a:pos x="connsiteX1674" y="connsiteY1674"/>
            </a:cxn>
            <a:cxn ang="0">
              <a:pos x="connsiteX1675" y="connsiteY1675"/>
            </a:cxn>
            <a:cxn ang="0">
              <a:pos x="connsiteX1676" y="connsiteY1676"/>
            </a:cxn>
            <a:cxn ang="0">
              <a:pos x="connsiteX1677" y="connsiteY1677"/>
            </a:cxn>
            <a:cxn ang="0">
              <a:pos x="connsiteX1678" y="connsiteY1678"/>
            </a:cxn>
            <a:cxn ang="0">
              <a:pos x="connsiteX1679" y="connsiteY1679"/>
            </a:cxn>
            <a:cxn ang="0">
              <a:pos x="connsiteX1680" y="connsiteY1680"/>
            </a:cxn>
            <a:cxn ang="0">
              <a:pos x="connsiteX1681" y="connsiteY1681"/>
            </a:cxn>
            <a:cxn ang="0">
              <a:pos x="connsiteX1682" y="connsiteY1682"/>
            </a:cxn>
            <a:cxn ang="0">
              <a:pos x="connsiteX1683" y="connsiteY1683"/>
            </a:cxn>
            <a:cxn ang="0">
              <a:pos x="connsiteX1684" y="connsiteY1684"/>
            </a:cxn>
            <a:cxn ang="0">
              <a:pos x="connsiteX1685" y="connsiteY1685"/>
            </a:cxn>
            <a:cxn ang="0">
              <a:pos x="connsiteX1686" y="connsiteY1686"/>
            </a:cxn>
            <a:cxn ang="0">
              <a:pos x="connsiteX1687" y="connsiteY1687"/>
            </a:cxn>
            <a:cxn ang="0">
              <a:pos x="connsiteX1688" y="connsiteY1688"/>
            </a:cxn>
            <a:cxn ang="0">
              <a:pos x="connsiteX1689" y="connsiteY1689"/>
            </a:cxn>
            <a:cxn ang="0">
              <a:pos x="connsiteX1690" y="connsiteY1690"/>
            </a:cxn>
            <a:cxn ang="0">
              <a:pos x="connsiteX1691" y="connsiteY1691"/>
            </a:cxn>
            <a:cxn ang="0">
              <a:pos x="connsiteX1692" y="connsiteY1692"/>
            </a:cxn>
            <a:cxn ang="0">
              <a:pos x="connsiteX1693" y="connsiteY1693"/>
            </a:cxn>
            <a:cxn ang="0">
              <a:pos x="connsiteX1694" y="connsiteY1694"/>
            </a:cxn>
            <a:cxn ang="0">
              <a:pos x="connsiteX1695" y="connsiteY1695"/>
            </a:cxn>
            <a:cxn ang="0">
              <a:pos x="connsiteX1696" y="connsiteY1696"/>
            </a:cxn>
            <a:cxn ang="0">
              <a:pos x="connsiteX1697" y="connsiteY1697"/>
            </a:cxn>
            <a:cxn ang="0">
              <a:pos x="connsiteX1698" y="connsiteY1698"/>
            </a:cxn>
            <a:cxn ang="0">
              <a:pos x="connsiteX1699" y="connsiteY1699"/>
            </a:cxn>
            <a:cxn ang="0">
              <a:pos x="connsiteX1700" y="connsiteY1700"/>
            </a:cxn>
            <a:cxn ang="0">
              <a:pos x="connsiteX1701" y="connsiteY1701"/>
            </a:cxn>
            <a:cxn ang="0">
              <a:pos x="connsiteX1702" y="connsiteY1702"/>
            </a:cxn>
            <a:cxn ang="0">
              <a:pos x="connsiteX1703" y="connsiteY1703"/>
            </a:cxn>
            <a:cxn ang="0">
              <a:pos x="connsiteX1704" y="connsiteY1704"/>
            </a:cxn>
            <a:cxn ang="0">
              <a:pos x="connsiteX1705" y="connsiteY1705"/>
            </a:cxn>
            <a:cxn ang="0">
              <a:pos x="connsiteX1706" y="connsiteY1706"/>
            </a:cxn>
            <a:cxn ang="0">
              <a:pos x="connsiteX1707" y="connsiteY1707"/>
            </a:cxn>
            <a:cxn ang="0">
              <a:pos x="connsiteX1708" y="connsiteY1708"/>
            </a:cxn>
            <a:cxn ang="0">
              <a:pos x="connsiteX1709" y="connsiteY1709"/>
            </a:cxn>
            <a:cxn ang="0">
              <a:pos x="connsiteX1710" y="connsiteY1710"/>
            </a:cxn>
            <a:cxn ang="0">
              <a:pos x="connsiteX1711" y="connsiteY1711"/>
            </a:cxn>
            <a:cxn ang="0">
              <a:pos x="connsiteX1712" y="connsiteY1712"/>
            </a:cxn>
            <a:cxn ang="0">
              <a:pos x="connsiteX1713" y="connsiteY1713"/>
            </a:cxn>
            <a:cxn ang="0">
              <a:pos x="connsiteX1714" y="connsiteY1714"/>
            </a:cxn>
            <a:cxn ang="0">
              <a:pos x="connsiteX1715" y="connsiteY1715"/>
            </a:cxn>
            <a:cxn ang="0">
              <a:pos x="connsiteX1716" y="connsiteY1716"/>
            </a:cxn>
            <a:cxn ang="0">
              <a:pos x="connsiteX1717" y="connsiteY1717"/>
            </a:cxn>
            <a:cxn ang="0">
              <a:pos x="connsiteX1718" y="connsiteY1718"/>
            </a:cxn>
            <a:cxn ang="0">
              <a:pos x="connsiteX1719" y="connsiteY1719"/>
            </a:cxn>
            <a:cxn ang="0">
              <a:pos x="connsiteX1720" y="connsiteY1720"/>
            </a:cxn>
            <a:cxn ang="0">
              <a:pos x="connsiteX1721" y="connsiteY1721"/>
            </a:cxn>
            <a:cxn ang="0">
              <a:pos x="connsiteX1722" y="connsiteY1722"/>
            </a:cxn>
            <a:cxn ang="0">
              <a:pos x="connsiteX1723" y="connsiteY1723"/>
            </a:cxn>
            <a:cxn ang="0">
              <a:pos x="connsiteX1724" y="connsiteY1724"/>
            </a:cxn>
            <a:cxn ang="0">
              <a:pos x="connsiteX1725" y="connsiteY1725"/>
            </a:cxn>
            <a:cxn ang="0">
              <a:pos x="connsiteX1726" y="connsiteY1726"/>
            </a:cxn>
            <a:cxn ang="0">
              <a:pos x="connsiteX1727" y="connsiteY1727"/>
            </a:cxn>
            <a:cxn ang="0">
              <a:pos x="connsiteX1728" y="connsiteY1728"/>
            </a:cxn>
            <a:cxn ang="0">
              <a:pos x="connsiteX1729" y="connsiteY1729"/>
            </a:cxn>
            <a:cxn ang="0">
              <a:pos x="connsiteX1730" y="connsiteY1730"/>
            </a:cxn>
            <a:cxn ang="0">
              <a:pos x="connsiteX1731" y="connsiteY1731"/>
            </a:cxn>
            <a:cxn ang="0">
              <a:pos x="connsiteX1732" y="connsiteY1732"/>
            </a:cxn>
            <a:cxn ang="0">
              <a:pos x="connsiteX1733" y="connsiteY1733"/>
            </a:cxn>
            <a:cxn ang="0">
              <a:pos x="connsiteX1734" y="connsiteY1734"/>
            </a:cxn>
            <a:cxn ang="0">
              <a:pos x="connsiteX1735" y="connsiteY1735"/>
            </a:cxn>
            <a:cxn ang="0">
              <a:pos x="connsiteX1736" y="connsiteY1736"/>
            </a:cxn>
            <a:cxn ang="0">
              <a:pos x="connsiteX1737" y="connsiteY1737"/>
            </a:cxn>
            <a:cxn ang="0">
              <a:pos x="connsiteX1738" y="connsiteY1738"/>
            </a:cxn>
            <a:cxn ang="0">
              <a:pos x="connsiteX1739" y="connsiteY1739"/>
            </a:cxn>
            <a:cxn ang="0">
              <a:pos x="connsiteX1740" y="connsiteY1740"/>
            </a:cxn>
            <a:cxn ang="0">
              <a:pos x="connsiteX1741" y="connsiteY1741"/>
            </a:cxn>
            <a:cxn ang="0">
              <a:pos x="connsiteX1742" y="connsiteY1742"/>
            </a:cxn>
            <a:cxn ang="0">
              <a:pos x="connsiteX1743" y="connsiteY1743"/>
            </a:cxn>
            <a:cxn ang="0">
              <a:pos x="connsiteX1744" y="connsiteY1744"/>
            </a:cxn>
            <a:cxn ang="0">
              <a:pos x="connsiteX1745" y="connsiteY1745"/>
            </a:cxn>
            <a:cxn ang="0">
              <a:pos x="connsiteX1746" y="connsiteY1746"/>
            </a:cxn>
            <a:cxn ang="0">
              <a:pos x="connsiteX1747" y="connsiteY1747"/>
            </a:cxn>
            <a:cxn ang="0">
              <a:pos x="connsiteX1748" y="connsiteY1748"/>
            </a:cxn>
            <a:cxn ang="0">
              <a:pos x="connsiteX1749" y="connsiteY1749"/>
            </a:cxn>
            <a:cxn ang="0">
              <a:pos x="connsiteX1750" y="connsiteY1750"/>
            </a:cxn>
            <a:cxn ang="0">
              <a:pos x="connsiteX1751" y="connsiteY1751"/>
            </a:cxn>
            <a:cxn ang="0">
              <a:pos x="connsiteX1752" y="connsiteY1752"/>
            </a:cxn>
            <a:cxn ang="0">
              <a:pos x="connsiteX1753" y="connsiteY1753"/>
            </a:cxn>
            <a:cxn ang="0">
              <a:pos x="connsiteX1754" y="connsiteY1754"/>
            </a:cxn>
            <a:cxn ang="0">
              <a:pos x="connsiteX1755" y="connsiteY1755"/>
            </a:cxn>
            <a:cxn ang="0">
              <a:pos x="connsiteX1756" y="connsiteY1756"/>
            </a:cxn>
            <a:cxn ang="0">
              <a:pos x="connsiteX1757" y="connsiteY1757"/>
            </a:cxn>
            <a:cxn ang="0">
              <a:pos x="connsiteX1758" y="connsiteY1758"/>
            </a:cxn>
            <a:cxn ang="0">
              <a:pos x="connsiteX1759" y="connsiteY1759"/>
            </a:cxn>
            <a:cxn ang="0">
              <a:pos x="connsiteX1760" y="connsiteY1760"/>
            </a:cxn>
            <a:cxn ang="0">
              <a:pos x="connsiteX1761" y="connsiteY1761"/>
            </a:cxn>
            <a:cxn ang="0">
              <a:pos x="connsiteX1762" y="connsiteY1762"/>
            </a:cxn>
            <a:cxn ang="0">
              <a:pos x="connsiteX1763" y="connsiteY1763"/>
            </a:cxn>
            <a:cxn ang="0">
              <a:pos x="connsiteX1764" y="connsiteY1764"/>
            </a:cxn>
            <a:cxn ang="0">
              <a:pos x="connsiteX1765" y="connsiteY1765"/>
            </a:cxn>
            <a:cxn ang="0">
              <a:pos x="connsiteX1766" y="connsiteY1766"/>
            </a:cxn>
            <a:cxn ang="0">
              <a:pos x="connsiteX1767" y="connsiteY1767"/>
            </a:cxn>
            <a:cxn ang="0">
              <a:pos x="connsiteX1768" y="connsiteY1768"/>
            </a:cxn>
            <a:cxn ang="0">
              <a:pos x="connsiteX1769" y="connsiteY1769"/>
            </a:cxn>
            <a:cxn ang="0">
              <a:pos x="connsiteX1770" y="connsiteY1770"/>
            </a:cxn>
            <a:cxn ang="0">
              <a:pos x="connsiteX1771" y="connsiteY1771"/>
            </a:cxn>
            <a:cxn ang="0">
              <a:pos x="connsiteX1772" y="connsiteY1772"/>
            </a:cxn>
            <a:cxn ang="0">
              <a:pos x="connsiteX1773" y="connsiteY1773"/>
            </a:cxn>
            <a:cxn ang="0">
              <a:pos x="connsiteX1774" y="connsiteY1774"/>
            </a:cxn>
            <a:cxn ang="0">
              <a:pos x="connsiteX1775" y="connsiteY1775"/>
            </a:cxn>
            <a:cxn ang="0">
              <a:pos x="connsiteX1776" y="connsiteY1776"/>
            </a:cxn>
            <a:cxn ang="0">
              <a:pos x="connsiteX1777" y="connsiteY1777"/>
            </a:cxn>
            <a:cxn ang="0">
              <a:pos x="connsiteX1778" y="connsiteY1778"/>
            </a:cxn>
            <a:cxn ang="0">
              <a:pos x="connsiteX1779" y="connsiteY1779"/>
            </a:cxn>
            <a:cxn ang="0">
              <a:pos x="connsiteX1780" y="connsiteY1780"/>
            </a:cxn>
            <a:cxn ang="0">
              <a:pos x="connsiteX1781" y="connsiteY1781"/>
            </a:cxn>
            <a:cxn ang="0">
              <a:pos x="connsiteX1782" y="connsiteY1782"/>
            </a:cxn>
            <a:cxn ang="0">
              <a:pos x="connsiteX1783" y="connsiteY1783"/>
            </a:cxn>
            <a:cxn ang="0">
              <a:pos x="connsiteX1784" y="connsiteY1784"/>
            </a:cxn>
            <a:cxn ang="0">
              <a:pos x="connsiteX1785" y="connsiteY1785"/>
            </a:cxn>
            <a:cxn ang="0">
              <a:pos x="connsiteX1786" y="connsiteY1786"/>
            </a:cxn>
            <a:cxn ang="0">
              <a:pos x="connsiteX1787" y="connsiteY1787"/>
            </a:cxn>
            <a:cxn ang="0">
              <a:pos x="connsiteX1788" y="connsiteY1788"/>
            </a:cxn>
            <a:cxn ang="0">
              <a:pos x="connsiteX1789" y="connsiteY1789"/>
            </a:cxn>
            <a:cxn ang="0">
              <a:pos x="connsiteX1790" y="connsiteY1790"/>
            </a:cxn>
            <a:cxn ang="0">
              <a:pos x="connsiteX1791" y="connsiteY1791"/>
            </a:cxn>
            <a:cxn ang="0">
              <a:pos x="connsiteX1792" y="connsiteY1792"/>
            </a:cxn>
            <a:cxn ang="0">
              <a:pos x="connsiteX1793" y="connsiteY1793"/>
            </a:cxn>
            <a:cxn ang="0">
              <a:pos x="connsiteX1794" y="connsiteY1794"/>
            </a:cxn>
            <a:cxn ang="0">
              <a:pos x="connsiteX1795" y="connsiteY1795"/>
            </a:cxn>
            <a:cxn ang="0">
              <a:pos x="connsiteX1796" y="connsiteY1796"/>
            </a:cxn>
            <a:cxn ang="0">
              <a:pos x="connsiteX1797" y="connsiteY1797"/>
            </a:cxn>
            <a:cxn ang="0">
              <a:pos x="connsiteX1798" y="connsiteY1798"/>
            </a:cxn>
            <a:cxn ang="0">
              <a:pos x="connsiteX1799" y="connsiteY1799"/>
            </a:cxn>
            <a:cxn ang="0">
              <a:pos x="connsiteX1800" y="connsiteY1800"/>
            </a:cxn>
            <a:cxn ang="0">
              <a:pos x="connsiteX1801" y="connsiteY1801"/>
            </a:cxn>
            <a:cxn ang="0">
              <a:pos x="connsiteX1802" y="connsiteY1802"/>
            </a:cxn>
            <a:cxn ang="0">
              <a:pos x="connsiteX1803" y="connsiteY1803"/>
            </a:cxn>
            <a:cxn ang="0">
              <a:pos x="connsiteX1804" y="connsiteY1804"/>
            </a:cxn>
            <a:cxn ang="0">
              <a:pos x="connsiteX1805" y="connsiteY1805"/>
            </a:cxn>
            <a:cxn ang="0">
              <a:pos x="connsiteX1806" y="connsiteY1806"/>
            </a:cxn>
            <a:cxn ang="0">
              <a:pos x="connsiteX1807" y="connsiteY1807"/>
            </a:cxn>
            <a:cxn ang="0">
              <a:pos x="connsiteX1808" y="connsiteY1808"/>
            </a:cxn>
            <a:cxn ang="0">
              <a:pos x="connsiteX1809" y="connsiteY1809"/>
            </a:cxn>
            <a:cxn ang="0">
              <a:pos x="connsiteX1810" y="connsiteY1810"/>
            </a:cxn>
            <a:cxn ang="0">
              <a:pos x="connsiteX1811" y="connsiteY1811"/>
            </a:cxn>
            <a:cxn ang="0">
              <a:pos x="connsiteX1812" y="connsiteY1812"/>
            </a:cxn>
            <a:cxn ang="0">
              <a:pos x="connsiteX1813" y="connsiteY1813"/>
            </a:cxn>
            <a:cxn ang="0">
              <a:pos x="connsiteX1814" y="connsiteY1814"/>
            </a:cxn>
            <a:cxn ang="0">
              <a:pos x="connsiteX1815" y="connsiteY1815"/>
            </a:cxn>
            <a:cxn ang="0">
              <a:pos x="connsiteX1816" y="connsiteY1816"/>
            </a:cxn>
            <a:cxn ang="0">
              <a:pos x="connsiteX1817" y="connsiteY1817"/>
            </a:cxn>
            <a:cxn ang="0">
              <a:pos x="connsiteX1818" y="connsiteY1818"/>
            </a:cxn>
            <a:cxn ang="0">
              <a:pos x="connsiteX1819" y="connsiteY1819"/>
            </a:cxn>
            <a:cxn ang="0">
              <a:pos x="connsiteX1820" y="connsiteY1820"/>
            </a:cxn>
            <a:cxn ang="0">
              <a:pos x="connsiteX1821" y="connsiteY1821"/>
            </a:cxn>
            <a:cxn ang="0">
              <a:pos x="connsiteX1822" y="connsiteY1822"/>
            </a:cxn>
            <a:cxn ang="0">
              <a:pos x="connsiteX1823" y="connsiteY1823"/>
            </a:cxn>
            <a:cxn ang="0">
              <a:pos x="connsiteX1824" y="connsiteY1824"/>
            </a:cxn>
            <a:cxn ang="0">
              <a:pos x="connsiteX1825" y="connsiteY1825"/>
            </a:cxn>
            <a:cxn ang="0">
              <a:pos x="connsiteX1826" y="connsiteY1826"/>
            </a:cxn>
            <a:cxn ang="0">
              <a:pos x="connsiteX1827" y="connsiteY1827"/>
            </a:cxn>
            <a:cxn ang="0">
              <a:pos x="connsiteX1828" y="connsiteY1828"/>
            </a:cxn>
            <a:cxn ang="0">
              <a:pos x="connsiteX1829" y="connsiteY1829"/>
            </a:cxn>
            <a:cxn ang="0">
              <a:pos x="connsiteX1830" y="connsiteY1830"/>
            </a:cxn>
            <a:cxn ang="0">
              <a:pos x="connsiteX1831" y="connsiteY1831"/>
            </a:cxn>
            <a:cxn ang="0">
              <a:pos x="connsiteX1832" y="connsiteY1832"/>
            </a:cxn>
            <a:cxn ang="0">
              <a:pos x="connsiteX1833" y="connsiteY1833"/>
            </a:cxn>
            <a:cxn ang="0">
              <a:pos x="connsiteX1834" y="connsiteY1834"/>
            </a:cxn>
            <a:cxn ang="0">
              <a:pos x="connsiteX1835" y="connsiteY1835"/>
            </a:cxn>
            <a:cxn ang="0">
              <a:pos x="connsiteX1836" y="connsiteY1836"/>
            </a:cxn>
            <a:cxn ang="0">
              <a:pos x="connsiteX1837" y="connsiteY1837"/>
            </a:cxn>
            <a:cxn ang="0">
              <a:pos x="connsiteX1838" y="connsiteY1838"/>
            </a:cxn>
            <a:cxn ang="0">
              <a:pos x="connsiteX1839" y="connsiteY1839"/>
            </a:cxn>
            <a:cxn ang="0">
              <a:pos x="connsiteX1840" y="connsiteY1840"/>
            </a:cxn>
            <a:cxn ang="0">
              <a:pos x="connsiteX1841" y="connsiteY1841"/>
            </a:cxn>
            <a:cxn ang="0">
              <a:pos x="connsiteX1842" y="connsiteY1842"/>
            </a:cxn>
            <a:cxn ang="0">
              <a:pos x="connsiteX1843" y="connsiteY1843"/>
            </a:cxn>
            <a:cxn ang="0">
              <a:pos x="connsiteX1844" y="connsiteY1844"/>
            </a:cxn>
            <a:cxn ang="0">
              <a:pos x="connsiteX1845" y="connsiteY1845"/>
            </a:cxn>
            <a:cxn ang="0">
              <a:pos x="connsiteX1846" y="connsiteY1846"/>
            </a:cxn>
            <a:cxn ang="0">
              <a:pos x="connsiteX1847" y="connsiteY1847"/>
            </a:cxn>
            <a:cxn ang="0">
              <a:pos x="connsiteX1848" y="connsiteY1848"/>
            </a:cxn>
            <a:cxn ang="0">
              <a:pos x="connsiteX1849" y="connsiteY1849"/>
            </a:cxn>
            <a:cxn ang="0">
              <a:pos x="connsiteX1850" y="connsiteY1850"/>
            </a:cxn>
            <a:cxn ang="0">
              <a:pos x="connsiteX1851" y="connsiteY1851"/>
            </a:cxn>
            <a:cxn ang="0">
              <a:pos x="connsiteX1852" y="connsiteY1852"/>
            </a:cxn>
            <a:cxn ang="0">
              <a:pos x="connsiteX1853" y="connsiteY1853"/>
            </a:cxn>
            <a:cxn ang="0">
              <a:pos x="connsiteX1854" y="connsiteY1854"/>
            </a:cxn>
            <a:cxn ang="0">
              <a:pos x="connsiteX1855" y="connsiteY1855"/>
            </a:cxn>
            <a:cxn ang="0">
              <a:pos x="connsiteX1856" y="connsiteY1856"/>
            </a:cxn>
            <a:cxn ang="0">
              <a:pos x="connsiteX1857" y="connsiteY1857"/>
            </a:cxn>
            <a:cxn ang="0">
              <a:pos x="connsiteX1858" y="connsiteY1858"/>
            </a:cxn>
            <a:cxn ang="0">
              <a:pos x="connsiteX1859" y="connsiteY1859"/>
            </a:cxn>
            <a:cxn ang="0">
              <a:pos x="connsiteX1860" y="connsiteY1860"/>
            </a:cxn>
            <a:cxn ang="0">
              <a:pos x="connsiteX1861" y="connsiteY1861"/>
            </a:cxn>
            <a:cxn ang="0">
              <a:pos x="connsiteX1862" y="connsiteY1862"/>
            </a:cxn>
            <a:cxn ang="0">
              <a:pos x="connsiteX1863" y="connsiteY1863"/>
            </a:cxn>
            <a:cxn ang="0">
              <a:pos x="connsiteX1864" y="connsiteY1864"/>
            </a:cxn>
            <a:cxn ang="0">
              <a:pos x="connsiteX1865" y="connsiteY1865"/>
            </a:cxn>
            <a:cxn ang="0">
              <a:pos x="connsiteX1866" y="connsiteY1866"/>
            </a:cxn>
            <a:cxn ang="0">
              <a:pos x="connsiteX1867" y="connsiteY1867"/>
            </a:cxn>
            <a:cxn ang="0">
              <a:pos x="connsiteX1868" y="connsiteY1868"/>
            </a:cxn>
            <a:cxn ang="0">
              <a:pos x="connsiteX1869" y="connsiteY1869"/>
            </a:cxn>
            <a:cxn ang="0">
              <a:pos x="connsiteX1870" y="connsiteY1870"/>
            </a:cxn>
            <a:cxn ang="0">
              <a:pos x="connsiteX1871" y="connsiteY1871"/>
            </a:cxn>
            <a:cxn ang="0">
              <a:pos x="connsiteX1872" y="connsiteY1872"/>
            </a:cxn>
            <a:cxn ang="0">
              <a:pos x="connsiteX1873" y="connsiteY1873"/>
            </a:cxn>
            <a:cxn ang="0">
              <a:pos x="connsiteX1874" y="connsiteY1874"/>
            </a:cxn>
            <a:cxn ang="0">
              <a:pos x="connsiteX1875" y="connsiteY1875"/>
            </a:cxn>
            <a:cxn ang="0">
              <a:pos x="connsiteX1876" y="connsiteY1876"/>
            </a:cxn>
            <a:cxn ang="0">
              <a:pos x="connsiteX1877" y="connsiteY1877"/>
            </a:cxn>
            <a:cxn ang="0">
              <a:pos x="connsiteX1878" y="connsiteY1878"/>
            </a:cxn>
            <a:cxn ang="0">
              <a:pos x="connsiteX1879" y="connsiteY1879"/>
            </a:cxn>
            <a:cxn ang="0">
              <a:pos x="connsiteX1880" y="connsiteY1880"/>
            </a:cxn>
            <a:cxn ang="0">
              <a:pos x="connsiteX1881" y="connsiteY1881"/>
            </a:cxn>
            <a:cxn ang="0">
              <a:pos x="connsiteX1882" y="connsiteY1882"/>
            </a:cxn>
            <a:cxn ang="0">
              <a:pos x="connsiteX1883" y="connsiteY1883"/>
            </a:cxn>
            <a:cxn ang="0">
              <a:pos x="connsiteX1884" y="connsiteY1884"/>
            </a:cxn>
            <a:cxn ang="0">
              <a:pos x="connsiteX1885" y="connsiteY1885"/>
            </a:cxn>
            <a:cxn ang="0">
              <a:pos x="connsiteX1886" y="connsiteY1886"/>
            </a:cxn>
            <a:cxn ang="0">
              <a:pos x="connsiteX1887" y="connsiteY1887"/>
            </a:cxn>
            <a:cxn ang="0">
              <a:pos x="connsiteX1888" y="connsiteY1888"/>
            </a:cxn>
            <a:cxn ang="0">
              <a:pos x="connsiteX1889" y="connsiteY1889"/>
            </a:cxn>
            <a:cxn ang="0">
              <a:pos x="connsiteX1890" y="connsiteY1890"/>
            </a:cxn>
            <a:cxn ang="0">
              <a:pos x="connsiteX1891" y="connsiteY1891"/>
            </a:cxn>
            <a:cxn ang="0">
              <a:pos x="connsiteX1892" y="connsiteY1892"/>
            </a:cxn>
            <a:cxn ang="0">
              <a:pos x="connsiteX1893" y="connsiteY1893"/>
            </a:cxn>
            <a:cxn ang="0">
              <a:pos x="connsiteX1894" y="connsiteY1894"/>
            </a:cxn>
            <a:cxn ang="0">
              <a:pos x="connsiteX1895" y="connsiteY1895"/>
            </a:cxn>
            <a:cxn ang="0">
              <a:pos x="connsiteX1896" y="connsiteY1896"/>
            </a:cxn>
            <a:cxn ang="0">
              <a:pos x="connsiteX1897" y="connsiteY1897"/>
            </a:cxn>
            <a:cxn ang="0">
              <a:pos x="connsiteX1898" y="connsiteY1898"/>
            </a:cxn>
            <a:cxn ang="0">
              <a:pos x="connsiteX1899" y="connsiteY1899"/>
            </a:cxn>
            <a:cxn ang="0">
              <a:pos x="connsiteX1900" y="connsiteY1900"/>
            </a:cxn>
            <a:cxn ang="0">
              <a:pos x="connsiteX1901" y="connsiteY1901"/>
            </a:cxn>
            <a:cxn ang="0">
              <a:pos x="connsiteX1902" y="connsiteY1902"/>
            </a:cxn>
            <a:cxn ang="0">
              <a:pos x="connsiteX1903" y="connsiteY1903"/>
            </a:cxn>
            <a:cxn ang="0">
              <a:pos x="connsiteX1904" y="connsiteY1904"/>
            </a:cxn>
            <a:cxn ang="0">
              <a:pos x="connsiteX1905" y="connsiteY1905"/>
            </a:cxn>
            <a:cxn ang="0">
              <a:pos x="connsiteX1906" y="connsiteY1906"/>
            </a:cxn>
            <a:cxn ang="0">
              <a:pos x="connsiteX1907" y="connsiteY1907"/>
            </a:cxn>
            <a:cxn ang="0">
              <a:pos x="connsiteX1908" y="connsiteY1908"/>
            </a:cxn>
            <a:cxn ang="0">
              <a:pos x="connsiteX1909" y="connsiteY1909"/>
            </a:cxn>
            <a:cxn ang="0">
              <a:pos x="connsiteX1910" y="connsiteY1910"/>
            </a:cxn>
            <a:cxn ang="0">
              <a:pos x="connsiteX1911" y="connsiteY1911"/>
            </a:cxn>
            <a:cxn ang="0">
              <a:pos x="connsiteX1912" y="connsiteY1912"/>
            </a:cxn>
            <a:cxn ang="0">
              <a:pos x="connsiteX1913" y="connsiteY1913"/>
            </a:cxn>
            <a:cxn ang="0">
              <a:pos x="connsiteX1914" y="connsiteY1914"/>
            </a:cxn>
            <a:cxn ang="0">
              <a:pos x="connsiteX1915" y="connsiteY1915"/>
            </a:cxn>
            <a:cxn ang="0">
              <a:pos x="connsiteX1916" y="connsiteY1916"/>
            </a:cxn>
            <a:cxn ang="0">
              <a:pos x="connsiteX1917" y="connsiteY1917"/>
            </a:cxn>
            <a:cxn ang="0">
              <a:pos x="connsiteX1918" y="connsiteY1918"/>
            </a:cxn>
            <a:cxn ang="0">
              <a:pos x="connsiteX1919" y="connsiteY1919"/>
            </a:cxn>
            <a:cxn ang="0">
              <a:pos x="connsiteX1920" y="connsiteY1920"/>
            </a:cxn>
            <a:cxn ang="0">
              <a:pos x="connsiteX1921" y="connsiteY1921"/>
            </a:cxn>
            <a:cxn ang="0">
              <a:pos x="connsiteX1922" y="connsiteY1922"/>
            </a:cxn>
            <a:cxn ang="0">
              <a:pos x="connsiteX1923" y="connsiteY1923"/>
            </a:cxn>
            <a:cxn ang="0">
              <a:pos x="connsiteX1924" y="connsiteY1924"/>
            </a:cxn>
            <a:cxn ang="0">
              <a:pos x="connsiteX1925" y="connsiteY1925"/>
            </a:cxn>
            <a:cxn ang="0">
              <a:pos x="connsiteX1926" y="connsiteY1926"/>
            </a:cxn>
            <a:cxn ang="0">
              <a:pos x="connsiteX1927" y="connsiteY1927"/>
            </a:cxn>
            <a:cxn ang="0">
              <a:pos x="connsiteX1928" y="connsiteY1928"/>
            </a:cxn>
            <a:cxn ang="0">
              <a:pos x="connsiteX1929" y="connsiteY1929"/>
            </a:cxn>
            <a:cxn ang="0">
              <a:pos x="connsiteX1930" y="connsiteY1930"/>
            </a:cxn>
            <a:cxn ang="0">
              <a:pos x="connsiteX1931" y="connsiteY1931"/>
            </a:cxn>
            <a:cxn ang="0">
              <a:pos x="connsiteX1932" y="connsiteY1932"/>
            </a:cxn>
            <a:cxn ang="0">
              <a:pos x="connsiteX1933" y="connsiteY1933"/>
            </a:cxn>
            <a:cxn ang="0">
              <a:pos x="connsiteX1934" y="connsiteY1934"/>
            </a:cxn>
            <a:cxn ang="0">
              <a:pos x="connsiteX1935" y="connsiteY1935"/>
            </a:cxn>
            <a:cxn ang="0">
              <a:pos x="connsiteX1936" y="connsiteY1936"/>
            </a:cxn>
            <a:cxn ang="0">
              <a:pos x="connsiteX1937" y="connsiteY1937"/>
            </a:cxn>
            <a:cxn ang="0">
              <a:pos x="connsiteX1938" y="connsiteY1938"/>
            </a:cxn>
            <a:cxn ang="0">
              <a:pos x="connsiteX1939" y="connsiteY1939"/>
            </a:cxn>
            <a:cxn ang="0">
              <a:pos x="connsiteX1940" y="connsiteY1940"/>
            </a:cxn>
            <a:cxn ang="0">
              <a:pos x="connsiteX1941" y="connsiteY1941"/>
            </a:cxn>
            <a:cxn ang="0">
              <a:pos x="connsiteX1942" y="connsiteY1942"/>
            </a:cxn>
            <a:cxn ang="0">
              <a:pos x="connsiteX1943" y="connsiteY1943"/>
            </a:cxn>
            <a:cxn ang="0">
              <a:pos x="connsiteX1944" y="connsiteY1944"/>
            </a:cxn>
            <a:cxn ang="0">
              <a:pos x="connsiteX1945" y="connsiteY1945"/>
            </a:cxn>
            <a:cxn ang="0">
              <a:pos x="connsiteX1946" y="connsiteY1946"/>
            </a:cxn>
            <a:cxn ang="0">
              <a:pos x="connsiteX1947" y="connsiteY1947"/>
            </a:cxn>
            <a:cxn ang="0">
              <a:pos x="connsiteX1948" y="connsiteY1948"/>
            </a:cxn>
            <a:cxn ang="0">
              <a:pos x="connsiteX1949" y="connsiteY1949"/>
            </a:cxn>
            <a:cxn ang="0">
              <a:pos x="connsiteX1950" y="connsiteY1950"/>
            </a:cxn>
            <a:cxn ang="0">
              <a:pos x="connsiteX1951" y="connsiteY1951"/>
            </a:cxn>
            <a:cxn ang="0">
              <a:pos x="connsiteX1952" y="connsiteY1952"/>
            </a:cxn>
            <a:cxn ang="0">
              <a:pos x="connsiteX1953" y="connsiteY1953"/>
            </a:cxn>
            <a:cxn ang="0">
              <a:pos x="connsiteX1954" y="connsiteY1954"/>
            </a:cxn>
            <a:cxn ang="0">
              <a:pos x="connsiteX1955" y="connsiteY1955"/>
            </a:cxn>
            <a:cxn ang="0">
              <a:pos x="connsiteX1956" y="connsiteY1956"/>
            </a:cxn>
            <a:cxn ang="0">
              <a:pos x="connsiteX1957" y="connsiteY1957"/>
            </a:cxn>
            <a:cxn ang="0">
              <a:pos x="connsiteX1958" y="connsiteY1958"/>
            </a:cxn>
            <a:cxn ang="0">
              <a:pos x="connsiteX1959" y="connsiteY1959"/>
            </a:cxn>
            <a:cxn ang="0">
              <a:pos x="connsiteX1960" y="connsiteY1960"/>
            </a:cxn>
            <a:cxn ang="0">
              <a:pos x="connsiteX1961" y="connsiteY1961"/>
            </a:cxn>
            <a:cxn ang="0">
              <a:pos x="connsiteX1962" y="connsiteY1962"/>
            </a:cxn>
            <a:cxn ang="0">
              <a:pos x="connsiteX1963" y="connsiteY1963"/>
            </a:cxn>
            <a:cxn ang="0">
              <a:pos x="connsiteX1964" y="connsiteY1964"/>
            </a:cxn>
            <a:cxn ang="0">
              <a:pos x="connsiteX1965" y="connsiteY1965"/>
            </a:cxn>
            <a:cxn ang="0">
              <a:pos x="connsiteX1966" y="connsiteY1966"/>
            </a:cxn>
            <a:cxn ang="0">
              <a:pos x="connsiteX1967" y="connsiteY1967"/>
            </a:cxn>
            <a:cxn ang="0">
              <a:pos x="connsiteX1968" y="connsiteY1968"/>
            </a:cxn>
            <a:cxn ang="0">
              <a:pos x="connsiteX1969" y="connsiteY1969"/>
            </a:cxn>
            <a:cxn ang="0">
              <a:pos x="connsiteX1970" y="connsiteY1970"/>
            </a:cxn>
            <a:cxn ang="0">
              <a:pos x="connsiteX1971" y="connsiteY1971"/>
            </a:cxn>
            <a:cxn ang="0">
              <a:pos x="connsiteX1972" y="connsiteY1972"/>
            </a:cxn>
            <a:cxn ang="0">
              <a:pos x="connsiteX1973" y="connsiteY1973"/>
            </a:cxn>
            <a:cxn ang="0">
              <a:pos x="connsiteX1974" y="connsiteY1974"/>
            </a:cxn>
            <a:cxn ang="0">
              <a:pos x="connsiteX1975" y="connsiteY1975"/>
            </a:cxn>
            <a:cxn ang="0">
              <a:pos x="connsiteX1976" y="connsiteY1976"/>
            </a:cxn>
            <a:cxn ang="0">
              <a:pos x="connsiteX1977" y="connsiteY1977"/>
            </a:cxn>
            <a:cxn ang="0">
              <a:pos x="connsiteX1978" y="connsiteY1978"/>
            </a:cxn>
            <a:cxn ang="0">
              <a:pos x="connsiteX1979" y="connsiteY1979"/>
            </a:cxn>
            <a:cxn ang="0">
              <a:pos x="connsiteX1980" y="connsiteY1980"/>
            </a:cxn>
            <a:cxn ang="0">
              <a:pos x="connsiteX1981" y="connsiteY1981"/>
            </a:cxn>
            <a:cxn ang="0">
              <a:pos x="connsiteX1982" y="connsiteY1982"/>
            </a:cxn>
            <a:cxn ang="0">
              <a:pos x="connsiteX1983" y="connsiteY1983"/>
            </a:cxn>
            <a:cxn ang="0">
              <a:pos x="connsiteX1984" y="connsiteY1984"/>
            </a:cxn>
            <a:cxn ang="0">
              <a:pos x="connsiteX1985" y="connsiteY1985"/>
            </a:cxn>
            <a:cxn ang="0">
              <a:pos x="connsiteX1986" y="connsiteY1986"/>
            </a:cxn>
            <a:cxn ang="0">
              <a:pos x="connsiteX1987" y="connsiteY1987"/>
            </a:cxn>
            <a:cxn ang="0">
              <a:pos x="connsiteX1988" y="connsiteY1988"/>
            </a:cxn>
            <a:cxn ang="0">
              <a:pos x="connsiteX1989" y="connsiteY1989"/>
            </a:cxn>
            <a:cxn ang="0">
              <a:pos x="connsiteX1990" y="connsiteY1990"/>
            </a:cxn>
            <a:cxn ang="0">
              <a:pos x="connsiteX1991" y="connsiteY1991"/>
            </a:cxn>
            <a:cxn ang="0">
              <a:pos x="connsiteX1992" y="connsiteY1992"/>
            </a:cxn>
            <a:cxn ang="0">
              <a:pos x="connsiteX1993" y="connsiteY1993"/>
            </a:cxn>
            <a:cxn ang="0">
              <a:pos x="connsiteX1994" y="connsiteY1994"/>
            </a:cxn>
            <a:cxn ang="0">
              <a:pos x="connsiteX1995" y="connsiteY1995"/>
            </a:cxn>
            <a:cxn ang="0">
              <a:pos x="connsiteX1996" y="connsiteY1996"/>
            </a:cxn>
            <a:cxn ang="0">
              <a:pos x="connsiteX1997" y="connsiteY1997"/>
            </a:cxn>
            <a:cxn ang="0">
              <a:pos x="connsiteX1998" y="connsiteY1998"/>
            </a:cxn>
            <a:cxn ang="0">
              <a:pos x="connsiteX1999" y="connsiteY1999"/>
            </a:cxn>
            <a:cxn ang="0">
              <a:pos x="connsiteX2000" y="connsiteY2000"/>
            </a:cxn>
            <a:cxn ang="0">
              <a:pos x="connsiteX2001" y="connsiteY2001"/>
            </a:cxn>
            <a:cxn ang="0">
              <a:pos x="connsiteX2002" y="connsiteY2002"/>
            </a:cxn>
            <a:cxn ang="0">
              <a:pos x="connsiteX2003" y="connsiteY2003"/>
            </a:cxn>
            <a:cxn ang="0">
              <a:pos x="connsiteX2004" y="connsiteY2004"/>
            </a:cxn>
            <a:cxn ang="0">
              <a:pos x="connsiteX2005" y="connsiteY2005"/>
            </a:cxn>
            <a:cxn ang="0">
              <a:pos x="connsiteX2006" y="connsiteY2006"/>
            </a:cxn>
            <a:cxn ang="0">
              <a:pos x="connsiteX2007" y="connsiteY2007"/>
            </a:cxn>
            <a:cxn ang="0">
              <a:pos x="connsiteX2008" y="connsiteY2008"/>
            </a:cxn>
            <a:cxn ang="0">
              <a:pos x="connsiteX2009" y="connsiteY2009"/>
            </a:cxn>
            <a:cxn ang="0">
              <a:pos x="connsiteX2010" y="connsiteY2010"/>
            </a:cxn>
            <a:cxn ang="0">
              <a:pos x="connsiteX2011" y="connsiteY2011"/>
            </a:cxn>
            <a:cxn ang="0">
              <a:pos x="connsiteX2012" y="connsiteY2012"/>
            </a:cxn>
            <a:cxn ang="0">
              <a:pos x="connsiteX2013" y="connsiteY2013"/>
            </a:cxn>
            <a:cxn ang="0">
              <a:pos x="connsiteX2014" y="connsiteY2014"/>
            </a:cxn>
            <a:cxn ang="0">
              <a:pos x="connsiteX2015" y="connsiteY2015"/>
            </a:cxn>
            <a:cxn ang="0">
              <a:pos x="connsiteX2016" y="connsiteY2016"/>
            </a:cxn>
            <a:cxn ang="0">
              <a:pos x="connsiteX2017" y="connsiteY2017"/>
            </a:cxn>
            <a:cxn ang="0">
              <a:pos x="connsiteX2018" y="connsiteY2018"/>
            </a:cxn>
            <a:cxn ang="0">
              <a:pos x="connsiteX2019" y="connsiteY2019"/>
            </a:cxn>
            <a:cxn ang="0">
              <a:pos x="connsiteX2020" y="connsiteY2020"/>
            </a:cxn>
            <a:cxn ang="0">
              <a:pos x="connsiteX2021" y="connsiteY2021"/>
            </a:cxn>
            <a:cxn ang="0">
              <a:pos x="connsiteX2022" y="connsiteY2022"/>
            </a:cxn>
            <a:cxn ang="0">
              <a:pos x="connsiteX2023" y="connsiteY2023"/>
            </a:cxn>
            <a:cxn ang="0">
              <a:pos x="connsiteX2024" y="connsiteY2024"/>
            </a:cxn>
            <a:cxn ang="0">
              <a:pos x="connsiteX2025" y="connsiteY2025"/>
            </a:cxn>
            <a:cxn ang="0">
              <a:pos x="connsiteX2026" y="connsiteY2026"/>
            </a:cxn>
            <a:cxn ang="0">
              <a:pos x="connsiteX2027" y="connsiteY2027"/>
            </a:cxn>
            <a:cxn ang="0">
              <a:pos x="connsiteX2028" y="connsiteY2028"/>
            </a:cxn>
            <a:cxn ang="0">
              <a:pos x="connsiteX2029" y="connsiteY2029"/>
            </a:cxn>
            <a:cxn ang="0">
              <a:pos x="connsiteX2030" y="connsiteY2030"/>
            </a:cxn>
            <a:cxn ang="0">
              <a:pos x="connsiteX2031" y="connsiteY2031"/>
            </a:cxn>
            <a:cxn ang="0">
              <a:pos x="connsiteX2032" y="connsiteY2032"/>
            </a:cxn>
            <a:cxn ang="0">
              <a:pos x="connsiteX2033" y="connsiteY2033"/>
            </a:cxn>
            <a:cxn ang="0">
              <a:pos x="connsiteX2034" y="connsiteY2034"/>
            </a:cxn>
            <a:cxn ang="0">
              <a:pos x="connsiteX2035" y="connsiteY2035"/>
            </a:cxn>
            <a:cxn ang="0">
              <a:pos x="connsiteX2036" y="connsiteY2036"/>
            </a:cxn>
            <a:cxn ang="0">
              <a:pos x="connsiteX2037" y="connsiteY2037"/>
            </a:cxn>
            <a:cxn ang="0">
              <a:pos x="connsiteX2038" y="connsiteY2038"/>
            </a:cxn>
            <a:cxn ang="0">
              <a:pos x="connsiteX2039" y="connsiteY2039"/>
            </a:cxn>
            <a:cxn ang="0">
              <a:pos x="connsiteX2040" y="connsiteY2040"/>
            </a:cxn>
            <a:cxn ang="0">
              <a:pos x="connsiteX2041" y="connsiteY2041"/>
            </a:cxn>
            <a:cxn ang="0">
              <a:pos x="connsiteX2042" y="connsiteY2042"/>
            </a:cxn>
            <a:cxn ang="0">
              <a:pos x="connsiteX2043" y="connsiteY2043"/>
            </a:cxn>
            <a:cxn ang="0">
              <a:pos x="connsiteX2044" y="connsiteY2044"/>
            </a:cxn>
            <a:cxn ang="0">
              <a:pos x="connsiteX2045" y="connsiteY2045"/>
            </a:cxn>
            <a:cxn ang="0">
              <a:pos x="connsiteX2046" y="connsiteY2046"/>
            </a:cxn>
            <a:cxn ang="0">
              <a:pos x="connsiteX2047" y="connsiteY2047"/>
            </a:cxn>
            <a:cxn ang="0">
              <a:pos x="connsiteX2048" y="connsiteY2048"/>
            </a:cxn>
            <a:cxn ang="0">
              <a:pos x="connsiteX2049" y="connsiteY2049"/>
            </a:cxn>
            <a:cxn ang="0">
              <a:pos x="connsiteX2050" y="connsiteY2050"/>
            </a:cxn>
            <a:cxn ang="0">
              <a:pos x="connsiteX2051" y="connsiteY2051"/>
            </a:cxn>
            <a:cxn ang="0">
              <a:pos x="connsiteX2052" y="connsiteY2052"/>
            </a:cxn>
            <a:cxn ang="0">
              <a:pos x="connsiteX2053" y="connsiteY2053"/>
            </a:cxn>
            <a:cxn ang="0">
              <a:pos x="connsiteX2054" y="connsiteY2054"/>
            </a:cxn>
            <a:cxn ang="0">
              <a:pos x="connsiteX2055" y="connsiteY2055"/>
            </a:cxn>
            <a:cxn ang="0">
              <a:pos x="connsiteX2056" y="connsiteY2056"/>
            </a:cxn>
            <a:cxn ang="0">
              <a:pos x="connsiteX2057" y="connsiteY2057"/>
            </a:cxn>
            <a:cxn ang="0">
              <a:pos x="connsiteX2058" y="connsiteY2058"/>
            </a:cxn>
            <a:cxn ang="0">
              <a:pos x="connsiteX2059" y="connsiteY2059"/>
            </a:cxn>
            <a:cxn ang="0">
              <a:pos x="connsiteX2060" y="connsiteY2060"/>
            </a:cxn>
            <a:cxn ang="0">
              <a:pos x="connsiteX2061" y="connsiteY2061"/>
            </a:cxn>
            <a:cxn ang="0">
              <a:pos x="connsiteX2062" y="connsiteY2062"/>
            </a:cxn>
            <a:cxn ang="0">
              <a:pos x="connsiteX2063" y="connsiteY2063"/>
            </a:cxn>
            <a:cxn ang="0">
              <a:pos x="connsiteX2064" y="connsiteY2064"/>
            </a:cxn>
            <a:cxn ang="0">
              <a:pos x="connsiteX2065" y="connsiteY2065"/>
            </a:cxn>
            <a:cxn ang="0">
              <a:pos x="connsiteX2066" y="connsiteY2066"/>
            </a:cxn>
            <a:cxn ang="0">
              <a:pos x="connsiteX2067" y="connsiteY2067"/>
            </a:cxn>
            <a:cxn ang="0">
              <a:pos x="connsiteX2068" y="connsiteY2068"/>
            </a:cxn>
            <a:cxn ang="0">
              <a:pos x="connsiteX2069" y="connsiteY2069"/>
            </a:cxn>
            <a:cxn ang="0">
              <a:pos x="connsiteX2070" y="connsiteY2070"/>
            </a:cxn>
            <a:cxn ang="0">
              <a:pos x="connsiteX2071" y="connsiteY2071"/>
            </a:cxn>
            <a:cxn ang="0">
              <a:pos x="connsiteX2072" y="connsiteY2072"/>
            </a:cxn>
            <a:cxn ang="0">
              <a:pos x="connsiteX2073" y="connsiteY2073"/>
            </a:cxn>
            <a:cxn ang="0">
              <a:pos x="connsiteX2074" y="connsiteY2074"/>
            </a:cxn>
            <a:cxn ang="0">
              <a:pos x="connsiteX2075" y="connsiteY2075"/>
            </a:cxn>
            <a:cxn ang="0">
              <a:pos x="connsiteX2076" y="connsiteY2076"/>
            </a:cxn>
            <a:cxn ang="0">
              <a:pos x="connsiteX2077" y="connsiteY2077"/>
            </a:cxn>
            <a:cxn ang="0">
              <a:pos x="connsiteX2078" y="connsiteY2078"/>
            </a:cxn>
            <a:cxn ang="0">
              <a:pos x="connsiteX2079" y="connsiteY2079"/>
            </a:cxn>
            <a:cxn ang="0">
              <a:pos x="connsiteX2080" y="connsiteY2080"/>
            </a:cxn>
            <a:cxn ang="0">
              <a:pos x="connsiteX2081" y="connsiteY2081"/>
            </a:cxn>
            <a:cxn ang="0">
              <a:pos x="connsiteX2082" y="connsiteY2082"/>
            </a:cxn>
            <a:cxn ang="0">
              <a:pos x="connsiteX2083" y="connsiteY2083"/>
            </a:cxn>
            <a:cxn ang="0">
              <a:pos x="connsiteX2084" y="connsiteY2084"/>
            </a:cxn>
            <a:cxn ang="0">
              <a:pos x="connsiteX2085" y="connsiteY2085"/>
            </a:cxn>
            <a:cxn ang="0">
              <a:pos x="connsiteX2086" y="connsiteY2086"/>
            </a:cxn>
            <a:cxn ang="0">
              <a:pos x="connsiteX2087" y="connsiteY2087"/>
            </a:cxn>
            <a:cxn ang="0">
              <a:pos x="connsiteX2088" y="connsiteY2088"/>
            </a:cxn>
            <a:cxn ang="0">
              <a:pos x="connsiteX2089" y="connsiteY2089"/>
            </a:cxn>
            <a:cxn ang="0">
              <a:pos x="connsiteX2090" y="connsiteY2090"/>
            </a:cxn>
            <a:cxn ang="0">
              <a:pos x="connsiteX2091" y="connsiteY2091"/>
            </a:cxn>
            <a:cxn ang="0">
              <a:pos x="connsiteX2092" y="connsiteY2092"/>
            </a:cxn>
            <a:cxn ang="0">
              <a:pos x="connsiteX2093" y="connsiteY2093"/>
            </a:cxn>
            <a:cxn ang="0">
              <a:pos x="connsiteX2094" y="connsiteY2094"/>
            </a:cxn>
            <a:cxn ang="0">
              <a:pos x="connsiteX2095" y="connsiteY2095"/>
            </a:cxn>
            <a:cxn ang="0">
              <a:pos x="connsiteX2096" y="connsiteY2096"/>
            </a:cxn>
            <a:cxn ang="0">
              <a:pos x="connsiteX2097" y="connsiteY2097"/>
            </a:cxn>
            <a:cxn ang="0">
              <a:pos x="connsiteX2098" y="connsiteY2098"/>
            </a:cxn>
            <a:cxn ang="0">
              <a:pos x="connsiteX2099" y="connsiteY2099"/>
            </a:cxn>
            <a:cxn ang="0">
              <a:pos x="connsiteX2100" y="connsiteY2100"/>
            </a:cxn>
            <a:cxn ang="0">
              <a:pos x="connsiteX2101" y="connsiteY2101"/>
            </a:cxn>
            <a:cxn ang="0">
              <a:pos x="connsiteX2102" y="connsiteY2102"/>
            </a:cxn>
            <a:cxn ang="0">
              <a:pos x="connsiteX2103" y="connsiteY2103"/>
            </a:cxn>
            <a:cxn ang="0">
              <a:pos x="connsiteX2104" y="connsiteY2104"/>
            </a:cxn>
            <a:cxn ang="0">
              <a:pos x="connsiteX2105" y="connsiteY2105"/>
            </a:cxn>
            <a:cxn ang="0">
              <a:pos x="connsiteX2106" y="connsiteY2106"/>
            </a:cxn>
            <a:cxn ang="0">
              <a:pos x="connsiteX2107" y="connsiteY2107"/>
            </a:cxn>
            <a:cxn ang="0">
              <a:pos x="connsiteX2108" y="connsiteY2108"/>
            </a:cxn>
            <a:cxn ang="0">
              <a:pos x="connsiteX2109" y="connsiteY2109"/>
            </a:cxn>
            <a:cxn ang="0">
              <a:pos x="connsiteX2110" y="connsiteY2110"/>
            </a:cxn>
            <a:cxn ang="0">
              <a:pos x="connsiteX2111" y="connsiteY2111"/>
            </a:cxn>
            <a:cxn ang="0">
              <a:pos x="connsiteX2112" y="connsiteY2112"/>
            </a:cxn>
            <a:cxn ang="0">
              <a:pos x="connsiteX2113" y="connsiteY2113"/>
            </a:cxn>
            <a:cxn ang="0">
              <a:pos x="connsiteX2114" y="connsiteY2114"/>
            </a:cxn>
            <a:cxn ang="0">
              <a:pos x="connsiteX2115" y="connsiteY2115"/>
            </a:cxn>
            <a:cxn ang="0">
              <a:pos x="connsiteX2116" y="connsiteY2116"/>
            </a:cxn>
            <a:cxn ang="0">
              <a:pos x="connsiteX2117" y="connsiteY2117"/>
            </a:cxn>
            <a:cxn ang="0">
              <a:pos x="connsiteX2118" y="connsiteY2118"/>
            </a:cxn>
            <a:cxn ang="0">
              <a:pos x="connsiteX2119" y="connsiteY2119"/>
            </a:cxn>
            <a:cxn ang="0">
              <a:pos x="connsiteX2120" y="connsiteY2120"/>
            </a:cxn>
            <a:cxn ang="0">
              <a:pos x="connsiteX2121" y="connsiteY2121"/>
            </a:cxn>
            <a:cxn ang="0">
              <a:pos x="connsiteX2122" y="connsiteY2122"/>
            </a:cxn>
            <a:cxn ang="0">
              <a:pos x="connsiteX2123" y="connsiteY2123"/>
            </a:cxn>
            <a:cxn ang="0">
              <a:pos x="connsiteX2124" y="connsiteY2124"/>
            </a:cxn>
            <a:cxn ang="0">
              <a:pos x="connsiteX2125" y="connsiteY2125"/>
            </a:cxn>
            <a:cxn ang="0">
              <a:pos x="connsiteX2126" y="connsiteY2126"/>
            </a:cxn>
            <a:cxn ang="0">
              <a:pos x="connsiteX2127" y="connsiteY2127"/>
            </a:cxn>
            <a:cxn ang="0">
              <a:pos x="connsiteX2128" y="connsiteY2128"/>
            </a:cxn>
            <a:cxn ang="0">
              <a:pos x="connsiteX2129" y="connsiteY2129"/>
            </a:cxn>
            <a:cxn ang="0">
              <a:pos x="connsiteX2130" y="connsiteY2130"/>
            </a:cxn>
            <a:cxn ang="0">
              <a:pos x="connsiteX2131" y="connsiteY2131"/>
            </a:cxn>
            <a:cxn ang="0">
              <a:pos x="connsiteX2132" y="connsiteY2132"/>
            </a:cxn>
            <a:cxn ang="0">
              <a:pos x="connsiteX2133" y="connsiteY2133"/>
            </a:cxn>
            <a:cxn ang="0">
              <a:pos x="connsiteX2134" y="connsiteY2134"/>
            </a:cxn>
            <a:cxn ang="0">
              <a:pos x="connsiteX2135" y="connsiteY2135"/>
            </a:cxn>
            <a:cxn ang="0">
              <a:pos x="connsiteX2136" y="connsiteY2136"/>
            </a:cxn>
            <a:cxn ang="0">
              <a:pos x="connsiteX2137" y="connsiteY2137"/>
            </a:cxn>
            <a:cxn ang="0">
              <a:pos x="connsiteX2138" y="connsiteY2138"/>
            </a:cxn>
            <a:cxn ang="0">
              <a:pos x="connsiteX2139" y="connsiteY2139"/>
            </a:cxn>
            <a:cxn ang="0">
              <a:pos x="connsiteX2140" y="connsiteY2140"/>
            </a:cxn>
            <a:cxn ang="0">
              <a:pos x="connsiteX2141" y="connsiteY2141"/>
            </a:cxn>
            <a:cxn ang="0">
              <a:pos x="connsiteX2142" y="connsiteY2142"/>
            </a:cxn>
            <a:cxn ang="0">
              <a:pos x="connsiteX2143" y="connsiteY2143"/>
            </a:cxn>
            <a:cxn ang="0">
              <a:pos x="connsiteX2144" y="connsiteY2144"/>
            </a:cxn>
            <a:cxn ang="0">
              <a:pos x="connsiteX2145" y="connsiteY2145"/>
            </a:cxn>
            <a:cxn ang="0">
              <a:pos x="connsiteX2146" y="connsiteY2146"/>
            </a:cxn>
            <a:cxn ang="0">
              <a:pos x="connsiteX2147" y="connsiteY2147"/>
            </a:cxn>
            <a:cxn ang="0">
              <a:pos x="connsiteX2148" y="connsiteY2148"/>
            </a:cxn>
            <a:cxn ang="0">
              <a:pos x="connsiteX2149" y="connsiteY2149"/>
            </a:cxn>
            <a:cxn ang="0">
              <a:pos x="connsiteX2150" y="connsiteY2150"/>
            </a:cxn>
            <a:cxn ang="0">
              <a:pos x="connsiteX2151" y="connsiteY2151"/>
            </a:cxn>
            <a:cxn ang="0">
              <a:pos x="connsiteX2152" y="connsiteY2152"/>
            </a:cxn>
            <a:cxn ang="0">
              <a:pos x="connsiteX2153" y="connsiteY2153"/>
            </a:cxn>
            <a:cxn ang="0">
              <a:pos x="connsiteX2154" y="connsiteY2154"/>
            </a:cxn>
            <a:cxn ang="0">
              <a:pos x="connsiteX2155" y="connsiteY2155"/>
            </a:cxn>
            <a:cxn ang="0">
              <a:pos x="connsiteX2156" y="connsiteY2156"/>
            </a:cxn>
            <a:cxn ang="0">
              <a:pos x="connsiteX2157" y="connsiteY2157"/>
            </a:cxn>
            <a:cxn ang="0">
              <a:pos x="connsiteX2158" y="connsiteY2158"/>
            </a:cxn>
            <a:cxn ang="0">
              <a:pos x="connsiteX2159" y="connsiteY2159"/>
            </a:cxn>
            <a:cxn ang="0">
              <a:pos x="connsiteX2160" y="connsiteY2160"/>
            </a:cxn>
            <a:cxn ang="0">
              <a:pos x="connsiteX2161" y="connsiteY2161"/>
            </a:cxn>
            <a:cxn ang="0">
              <a:pos x="connsiteX2162" y="connsiteY2162"/>
            </a:cxn>
            <a:cxn ang="0">
              <a:pos x="connsiteX2163" y="connsiteY2163"/>
            </a:cxn>
            <a:cxn ang="0">
              <a:pos x="connsiteX2164" y="connsiteY2164"/>
            </a:cxn>
            <a:cxn ang="0">
              <a:pos x="connsiteX2165" y="connsiteY2165"/>
            </a:cxn>
            <a:cxn ang="0">
              <a:pos x="connsiteX2166" y="connsiteY2166"/>
            </a:cxn>
            <a:cxn ang="0">
              <a:pos x="connsiteX2167" y="connsiteY2167"/>
            </a:cxn>
            <a:cxn ang="0">
              <a:pos x="connsiteX2168" y="connsiteY2168"/>
            </a:cxn>
            <a:cxn ang="0">
              <a:pos x="connsiteX2169" y="connsiteY2169"/>
            </a:cxn>
            <a:cxn ang="0">
              <a:pos x="connsiteX2170" y="connsiteY2170"/>
            </a:cxn>
            <a:cxn ang="0">
              <a:pos x="connsiteX2171" y="connsiteY2171"/>
            </a:cxn>
            <a:cxn ang="0">
              <a:pos x="connsiteX2172" y="connsiteY2172"/>
            </a:cxn>
            <a:cxn ang="0">
              <a:pos x="connsiteX2173" y="connsiteY2173"/>
            </a:cxn>
            <a:cxn ang="0">
              <a:pos x="connsiteX2174" y="connsiteY2174"/>
            </a:cxn>
            <a:cxn ang="0">
              <a:pos x="connsiteX2175" y="connsiteY2175"/>
            </a:cxn>
            <a:cxn ang="0">
              <a:pos x="connsiteX2176" y="connsiteY2176"/>
            </a:cxn>
            <a:cxn ang="0">
              <a:pos x="connsiteX2177" y="connsiteY2177"/>
            </a:cxn>
            <a:cxn ang="0">
              <a:pos x="connsiteX2178" y="connsiteY2178"/>
            </a:cxn>
            <a:cxn ang="0">
              <a:pos x="connsiteX2179" y="connsiteY2179"/>
            </a:cxn>
            <a:cxn ang="0">
              <a:pos x="connsiteX2180" y="connsiteY2180"/>
            </a:cxn>
            <a:cxn ang="0">
              <a:pos x="connsiteX2181" y="connsiteY2181"/>
            </a:cxn>
            <a:cxn ang="0">
              <a:pos x="connsiteX2182" y="connsiteY2182"/>
            </a:cxn>
            <a:cxn ang="0">
              <a:pos x="connsiteX2183" y="connsiteY2183"/>
            </a:cxn>
            <a:cxn ang="0">
              <a:pos x="connsiteX2184" y="connsiteY2184"/>
            </a:cxn>
            <a:cxn ang="0">
              <a:pos x="connsiteX2185" y="connsiteY2185"/>
            </a:cxn>
            <a:cxn ang="0">
              <a:pos x="connsiteX2186" y="connsiteY2186"/>
            </a:cxn>
            <a:cxn ang="0">
              <a:pos x="connsiteX2187" y="connsiteY2187"/>
            </a:cxn>
            <a:cxn ang="0">
              <a:pos x="connsiteX2188" y="connsiteY2188"/>
            </a:cxn>
            <a:cxn ang="0">
              <a:pos x="connsiteX2189" y="connsiteY2189"/>
            </a:cxn>
            <a:cxn ang="0">
              <a:pos x="connsiteX2190" y="connsiteY2190"/>
            </a:cxn>
            <a:cxn ang="0">
              <a:pos x="connsiteX2191" y="connsiteY2191"/>
            </a:cxn>
            <a:cxn ang="0">
              <a:pos x="connsiteX2192" y="connsiteY2192"/>
            </a:cxn>
            <a:cxn ang="0">
              <a:pos x="connsiteX2193" y="connsiteY2193"/>
            </a:cxn>
            <a:cxn ang="0">
              <a:pos x="connsiteX2194" y="connsiteY2194"/>
            </a:cxn>
            <a:cxn ang="0">
              <a:pos x="connsiteX2195" y="connsiteY2195"/>
            </a:cxn>
            <a:cxn ang="0">
              <a:pos x="connsiteX2196" y="connsiteY2196"/>
            </a:cxn>
            <a:cxn ang="0">
              <a:pos x="connsiteX2197" y="connsiteY2197"/>
            </a:cxn>
            <a:cxn ang="0">
              <a:pos x="connsiteX2198" y="connsiteY2198"/>
            </a:cxn>
            <a:cxn ang="0">
              <a:pos x="connsiteX2199" y="connsiteY2199"/>
            </a:cxn>
            <a:cxn ang="0">
              <a:pos x="connsiteX2200" y="connsiteY2200"/>
            </a:cxn>
            <a:cxn ang="0">
              <a:pos x="connsiteX2201" y="connsiteY2201"/>
            </a:cxn>
            <a:cxn ang="0">
              <a:pos x="connsiteX2202" y="connsiteY2202"/>
            </a:cxn>
            <a:cxn ang="0">
              <a:pos x="connsiteX2203" y="connsiteY2203"/>
            </a:cxn>
            <a:cxn ang="0">
              <a:pos x="connsiteX2204" y="connsiteY2204"/>
            </a:cxn>
            <a:cxn ang="0">
              <a:pos x="connsiteX2205" y="connsiteY2205"/>
            </a:cxn>
            <a:cxn ang="0">
              <a:pos x="connsiteX2206" y="connsiteY2206"/>
            </a:cxn>
            <a:cxn ang="0">
              <a:pos x="connsiteX2207" y="connsiteY2207"/>
            </a:cxn>
            <a:cxn ang="0">
              <a:pos x="connsiteX2208" y="connsiteY2208"/>
            </a:cxn>
            <a:cxn ang="0">
              <a:pos x="connsiteX2209" y="connsiteY2209"/>
            </a:cxn>
            <a:cxn ang="0">
              <a:pos x="connsiteX2210" y="connsiteY2210"/>
            </a:cxn>
            <a:cxn ang="0">
              <a:pos x="connsiteX2211" y="connsiteY2211"/>
            </a:cxn>
            <a:cxn ang="0">
              <a:pos x="connsiteX2212" y="connsiteY2212"/>
            </a:cxn>
            <a:cxn ang="0">
              <a:pos x="connsiteX2213" y="connsiteY2213"/>
            </a:cxn>
            <a:cxn ang="0">
              <a:pos x="connsiteX2214" y="connsiteY2214"/>
            </a:cxn>
            <a:cxn ang="0">
              <a:pos x="connsiteX2215" y="connsiteY2215"/>
            </a:cxn>
            <a:cxn ang="0">
              <a:pos x="connsiteX2216" y="connsiteY2216"/>
            </a:cxn>
            <a:cxn ang="0">
              <a:pos x="connsiteX2217" y="connsiteY2217"/>
            </a:cxn>
            <a:cxn ang="0">
              <a:pos x="connsiteX2218" y="connsiteY2218"/>
            </a:cxn>
            <a:cxn ang="0">
              <a:pos x="connsiteX2219" y="connsiteY2219"/>
            </a:cxn>
            <a:cxn ang="0">
              <a:pos x="connsiteX2220" y="connsiteY2220"/>
            </a:cxn>
            <a:cxn ang="0">
              <a:pos x="connsiteX2221" y="connsiteY2221"/>
            </a:cxn>
            <a:cxn ang="0">
              <a:pos x="connsiteX2222" y="connsiteY2222"/>
            </a:cxn>
            <a:cxn ang="0">
              <a:pos x="connsiteX2223" y="connsiteY2223"/>
            </a:cxn>
            <a:cxn ang="0">
              <a:pos x="connsiteX2224" y="connsiteY2224"/>
            </a:cxn>
            <a:cxn ang="0">
              <a:pos x="connsiteX2225" y="connsiteY2225"/>
            </a:cxn>
            <a:cxn ang="0">
              <a:pos x="connsiteX2226" y="connsiteY2226"/>
            </a:cxn>
            <a:cxn ang="0">
              <a:pos x="connsiteX2227" y="connsiteY2227"/>
            </a:cxn>
            <a:cxn ang="0">
              <a:pos x="connsiteX2228" y="connsiteY2228"/>
            </a:cxn>
            <a:cxn ang="0">
              <a:pos x="connsiteX2229" y="connsiteY2229"/>
            </a:cxn>
            <a:cxn ang="0">
              <a:pos x="connsiteX2230" y="connsiteY2230"/>
            </a:cxn>
            <a:cxn ang="0">
              <a:pos x="connsiteX2231" y="connsiteY2231"/>
            </a:cxn>
            <a:cxn ang="0">
              <a:pos x="connsiteX2232" y="connsiteY2232"/>
            </a:cxn>
            <a:cxn ang="0">
              <a:pos x="connsiteX2233" y="connsiteY2233"/>
            </a:cxn>
            <a:cxn ang="0">
              <a:pos x="connsiteX2234" y="connsiteY2234"/>
            </a:cxn>
            <a:cxn ang="0">
              <a:pos x="connsiteX2235" y="connsiteY2235"/>
            </a:cxn>
            <a:cxn ang="0">
              <a:pos x="connsiteX2236" y="connsiteY2236"/>
            </a:cxn>
            <a:cxn ang="0">
              <a:pos x="connsiteX2237" y="connsiteY2237"/>
            </a:cxn>
            <a:cxn ang="0">
              <a:pos x="connsiteX2238" y="connsiteY2238"/>
            </a:cxn>
            <a:cxn ang="0">
              <a:pos x="connsiteX2239" y="connsiteY2239"/>
            </a:cxn>
            <a:cxn ang="0">
              <a:pos x="connsiteX2240" y="connsiteY2240"/>
            </a:cxn>
            <a:cxn ang="0">
              <a:pos x="connsiteX2241" y="connsiteY2241"/>
            </a:cxn>
            <a:cxn ang="0">
              <a:pos x="connsiteX2242" y="connsiteY2242"/>
            </a:cxn>
            <a:cxn ang="0">
              <a:pos x="connsiteX2243" y="connsiteY2243"/>
            </a:cxn>
            <a:cxn ang="0">
              <a:pos x="connsiteX2244" y="connsiteY2244"/>
            </a:cxn>
            <a:cxn ang="0">
              <a:pos x="connsiteX2245" y="connsiteY2245"/>
            </a:cxn>
            <a:cxn ang="0">
              <a:pos x="connsiteX2246" y="connsiteY2246"/>
            </a:cxn>
            <a:cxn ang="0">
              <a:pos x="connsiteX2247" y="connsiteY2247"/>
            </a:cxn>
            <a:cxn ang="0">
              <a:pos x="connsiteX2248" y="connsiteY2248"/>
            </a:cxn>
            <a:cxn ang="0">
              <a:pos x="connsiteX2249" y="connsiteY2249"/>
            </a:cxn>
            <a:cxn ang="0">
              <a:pos x="connsiteX2250" y="connsiteY2250"/>
            </a:cxn>
            <a:cxn ang="0">
              <a:pos x="connsiteX2251" y="connsiteY2251"/>
            </a:cxn>
            <a:cxn ang="0">
              <a:pos x="connsiteX2252" y="connsiteY2252"/>
            </a:cxn>
            <a:cxn ang="0">
              <a:pos x="connsiteX2253" y="connsiteY2253"/>
            </a:cxn>
            <a:cxn ang="0">
              <a:pos x="connsiteX2254" y="connsiteY2254"/>
            </a:cxn>
            <a:cxn ang="0">
              <a:pos x="connsiteX2255" y="connsiteY2255"/>
            </a:cxn>
            <a:cxn ang="0">
              <a:pos x="connsiteX2256" y="connsiteY2256"/>
            </a:cxn>
            <a:cxn ang="0">
              <a:pos x="connsiteX2257" y="connsiteY2257"/>
            </a:cxn>
            <a:cxn ang="0">
              <a:pos x="connsiteX2258" y="connsiteY2258"/>
            </a:cxn>
            <a:cxn ang="0">
              <a:pos x="connsiteX2259" y="connsiteY2259"/>
            </a:cxn>
            <a:cxn ang="0">
              <a:pos x="connsiteX2260" y="connsiteY2260"/>
            </a:cxn>
            <a:cxn ang="0">
              <a:pos x="connsiteX2261" y="connsiteY2261"/>
            </a:cxn>
            <a:cxn ang="0">
              <a:pos x="connsiteX2262" y="connsiteY2262"/>
            </a:cxn>
            <a:cxn ang="0">
              <a:pos x="connsiteX2263" y="connsiteY2263"/>
            </a:cxn>
            <a:cxn ang="0">
              <a:pos x="connsiteX2264" y="connsiteY2264"/>
            </a:cxn>
            <a:cxn ang="0">
              <a:pos x="connsiteX2265" y="connsiteY2265"/>
            </a:cxn>
            <a:cxn ang="0">
              <a:pos x="connsiteX2266" y="connsiteY2266"/>
            </a:cxn>
            <a:cxn ang="0">
              <a:pos x="connsiteX2267" y="connsiteY2267"/>
            </a:cxn>
            <a:cxn ang="0">
              <a:pos x="connsiteX2268" y="connsiteY2268"/>
            </a:cxn>
            <a:cxn ang="0">
              <a:pos x="connsiteX2269" y="connsiteY2269"/>
            </a:cxn>
            <a:cxn ang="0">
              <a:pos x="connsiteX2270" y="connsiteY2270"/>
            </a:cxn>
            <a:cxn ang="0">
              <a:pos x="connsiteX2271" y="connsiteY2271"/>
            </a:cxn>
            <a:cxn ang="0">
              <a:pos x="connsiteX2272" y="connsiteY2272"/>
            </a:cxn>
            <a:cxn ang="0">
              <a:pos x="connsiteX2273" y="connsiteY2273"/>
            </a:cxn>
            <a:cxn ang="0">
              <a:pos x="connsiteX2274" y="connsiteY2274"/>
            </a:cxn>
            <a:cxn ang="0">
              <a:pos x="connsiteX2275" y="connsiteY2275"/>
            </a:cxn>
            <a:cxn ang="0">
              <a:pos x="connsiteX2276" y="connsiteY2276"/>
            </a:cxn>
            <a:cxn ang="0">
              <a:pos x="connsiteX2277" y="connsiteY2277"/>
            </a:cxn>
            <a:cxn ang="0">
              <a:pos x="connsiteX2278" y="connsiteY2278"/>
            </a:cxn>
            <a:cxn ang="0">
              <a:pos x="connsiteX2279" y="connsiteY2279"/>
            </a:cxn>
            <a:cxn ang="0">
              <a:pos x="connsiteX2280" y="connsiteY2280"/>
            </a:cxn>
            <a:cxn ang="0">
              <a:pos x="connsiteX2281" y="connsiteY2281"/>
            </a:cxn>
            <a:cxn ang="0">
              <a:pos x="connsiteX2282" y="connsiteY2282"/>
            </a:cxn>
            <a:cxn ang="0">
              <a:pos x="connsiteX2283" y="connsiteY2283"/>
            </a:cxn>
            <a:cxn ang="0">
              <a:pos x="connsiteX2284" y="connsiteY2284"/>
            </a:cxn>
            <a:cxn ang="0">
              <a:pos x="connsiteX2285" y="connsiteY2285"/>
            </a:cxn>
            <a:cxn ang="0">
              <a:pos x="connsiteX2286" y="connsiteY2286"/>
            </a:cxn>
            <a:cxn ang="0">
              <a:pos x="connsiteX2287" y="connsiteY2287"/>
            </a:cxn>
            <a:cxn ang="0">
              <a:pos x="connsiteX2288" y="connsiteY2288"/>
            </a:cxn>
            <a:cxn ang="0">
              <a:pos x="connsiteX2289" y="connsiteY2289"/>
            </a:cxn>
            <a:cxn ang="0">
              <a:pos x="connsiteX2290" y="connsiteY2290"/>
            </a:cxn>
            <a:cxn ang="0">
              <a:pos x="connsiteX2291" y="connsiteY2291"/>
            </a:cxn>
            <a:cxn ang="0">
              <a:pos x="connsiteX2292" y="connsiteY2292"/>
            </a:cxn>
            <a:cxn ang="0">
              <a:pos x="connsiteX2293" y="connsiteY2293"/>
            </a:cxn>
            <a:cxn ang="0">
              <a:pos x="connsiteX2294" y="connsiteY2294"/>
            </a:cxn>
            <a:cxn ang="0">
              <a:pos x="connsiteX2295" y="connsiteY2295"/>
            </a:cxn>
            <a:cxn ang="0">
              <a:pos x="connsiteX2296" y="connsiteY2296"/>
            </a:cxn>
            <a:cxn ang="0">
              <a:pos x="connsiteX2297" y="connsiteY2297"/>
            </a:cxn>
            <a:cxn ang="0">
              <a:pos x="connsiteX2298" y="connsiteY2298"/>
            </a:cxn>
            <a:cxn ang="0">
              <a:pos x="connsiteX2299" y="connsiteY2299"/>
            </a:cxn>
            <a:cxn ang="0">
              <a:pos x="connsiteX2300" y="connsiteY2300"/>
            </a:cxn>
            <a:cxn ang="0">
              <a:pos x="connsiteX2301" y="connsiteY2301"/>
            </a:cxn>
            <a:cxn ang="0">
              <a:pos x="connsiteX2302" y="connsiteY2302"/>
            </a:cxn>
            <a:cxn ang="0">
              <a:pos x="connsiteX2303" y="connsiteY2303"/>
            </a:cxn>
            <a:cxn ang="0">
              <a:pos x="connsiteX2304" y="connsiteY2304"/>
            </a:cxn>
            <a:cxn ang="0">
              <a:pos x="connsiteX2305" y="connsiteY2305"/>
            </a:cxn>
            <a:cxn ang="0">
              <a:pos x="connsiteX2306" y="connsiteY2306"/>
            </a:cxn>
            <a:cxn ang="0">
              <a:pos x="connsiteX2307" y="connsiteY2307"/>
            </a:cxn>
            <a:cxn ang="0">
              <a:pos x="connsiteX2308" y="connsiteY2308"/>
            </a:cxn>
            <a:cxn ang="0">
              <a:pos x="connsiteX2309" y="connsiteY2309"/>
            </a:cxn>
            <a:cxn ang="0">
              <a:pos x="connsiteX2310" y="connsiteY2310"/>
            </a:cxn>
            <a:cxn ang="0">
              <a:pos x="connsiteX2311" y="connsiteY2311"/>
            </a:cxn>
            <a:cxn ang="0">
              <a:pos x="connsiteX2312" y="connsiteY2312"/>
            </a:cxn>
            <a:cxn ang="0">
              <a:pos x="connsiteX2313" y="connsiteY2313"/>
            </a:cxn>
            <a:cxn ang="0">
              <a:pos x="connsiteX2314" y="connsiteY2314"/>
            </a:cxn>
            <a:cxn ang="0">
              <a:pos x="connsiteX2315" y="connsiteY2315"/>
            </a:cxn>
            <a:cxn ang="0">
              <a:pos x="connsiteX2316" y="connsiteY2316"/>
            </a:cxn>
            <a:cxn ang="0">
              <a:pos x="connsiteX2317" y="connsiteY2317"/>
            </a:cxn>
            <a:cxn ang="0">
              <a:pos x="connsiteX2318" y="connsiteY2318"/>
            </a:cxn>
            <a:cxn ang="0">
              <a:pos x="connsiteX2319" y="connsiteY2319"/>
            </a:cxn>
            <a:cxn ang="0">
              <a:pos x="connsiteX2320" y="connsiteY2320"/>
            </a:cxn>
            <a:cxn ang="0">
              <a:pos x="connsiteX2321" y="connsiteY2321"/>
            </a:cxn>
            <a:cxn ang="0">
              <a:pos x="connsiteX2322" y="connsiteY2322"/>
            </a:cxn>
            <a:cxn ang="0">
              <a:pos x="connsiteX2323" y="connsiteY2323"/>
            </a:cxn>
            <a:cxn ang="0">
              <a:pos x="connsiteX2324" y="connsiteY2324"/>
            </a:cxn>
            <a:cxn ang="0">
              <a:pos x="connsiteX2325" y="connsiteY2325"/>
            </a:cxn>
            <a:cxn ang="0">
              <a:pos x="connsiteX2326" y="connsiteY2326"/>
            </a:cxn>
            <a:cxn ang="0">
              <a:pos x="connsiteX2327" y="connsiteY2327"/>
            </a:cxn>
            <a:cxn ang="0">
              <a:pos x="connsiteX2328" y="connsiteY2328"/>
            </a:cxn>
            <a:cxn ang="0">
              <a:pos x="connsiteX2329" y="connsiteY2329"/>
            </a:cxn>
            <a:cxn ang="0">
              <a:pos x="connsiteX2330" y="connsiteY2330"/>
            </a:cxn>
            <a:cxn ang="0">
              <a:pos x="connsiteX2331" y="connsiteY2331"/>
            </a:cxn>
            <a:cxn ang="0">
              <a:pos x="connsiteX2332" y="connsiteY2332"/>
            </a:cxn>
            <a:cxn ang="0">
              <a:pos x="connsiteX2333" y="connsiteY2333"/>
            </a:cxn>
            <a:cxn ang="0">
              <a:pos x="connsiteX2334" y="connsiteY2334"/>
            </a:cxn>
            <a:cxn ang="0">
              <a:pos x="connsiteX2335" y="connsiteY2335"/>
            </a:cxn>
            <a:cxn ang="0">
              <a:pos x="connsiteX2336" y="connsiteY2336"/>
            </a:cxn>
            <a:cxn ang="0">
              <a:pos x="connsiteX2337" y="connsiteY2337"/>
            </a:cxn>
            <a:cxn ang="0">
              <a:pos x="connsiteX2338" y="connsiteY2338"/>
            </a:cxn>
            <a:cxn ang="0">
              <a:pos x="connsiteX2339" y="connsiteY2339"/>
            </a:cxn>
            <a:cxn ang="0">
              <a:pos x="connsiteX2340" y="connsiteY2340"/>
            </a:cxn>
            <a:cxn ang="0">
              <a:pos x="connsiteX2341" y="connsiteY2341"/>
            </a:cxn>
            <a:cxn ang="0">
              <a:pos x="connsiteX2342" y="connsiteY2342"/>
            </a:cxn>
            <a:cxn ang="0">
              <a:pos x="connsiteX2343" y="connsiteY2343"/>
            </a:cxn>
            <a:cxn ang="0">
              <a:pos x="connsiteX2344" y="connsiteY2344"/>
            </a:cxn>
            <a:cxn ang="0">
              <a:pos x="connsiteX2345" y="connsiteY2345"/>
            </a:cxn>
            <a:cxn ang="0">
              <a:pos x="connsiteX2346" y="connsiteY2346"/>
            </a:cxn>
            <a:cxn ang="0">
              <a:pos x="connsiteX2347" y="connsiteY2347"/>
            </a:cxn>
            <a:cxn ang="0">
              <a:pos x="connsiteX2348" y="connsiteY2348"/>
            </a:cxn>
            <a:cxn ang="0">
              <a:pos x="connsiteX2349" y="connsiteY2349"/>
            </a:cxn>
            <a:cxn ang="0">
              <a:pos x="connsiteX2350" y="connsiteY2350"/>
            </a:cxn>
            <a:cxn ang="0">
              <a:pos x="connsiteX2351" y="connsiteY2351"/>
            </a:cxn>
            <a:cxn ang="0">
              <a:pos x="connsiteX2352" y="connsiteY2352"/>
            </a:cxn>
            <a:cxn ang="0">
              <a:pos x="connsiteX2353" y="connsiteY2353"/>
            </a:cxn>
            <a:cxn ang="0">
              <a:pos x="connsiteX2354" y="connsiteY2354"/>
            </a:cxn>
            <a:cxn ang="0">
              <a:pos x="connsiteX2355" y="connsiteY2355"/>
            </a:cxn>
            <a:cxn ang="0">
              <a:pos x="connsiteX2356" y="connsiteY2356"/>
            </a:cxn>
            <a:cxn ang="0">
              <a:pos x="connsiteX2357" y="connsiteY2357"/>
            </a:cxn>
            <a:cxn ang="0">
              <a:pos x="connsiteX2358" y="connsiteY2358"/>
            </a:cxn>
            <a:cxn ang="0">
              <a:pos x="connsiteX2359" y="connsiteY2359"/>
            </a:cxn>
            <a:cxn ang="0">
              <a:pos x="connsiteX2360" y="connsiteY2360"/>
            </a:cxn>
            <a:cxn ang="0">
              <a:pos x="connsiteX2361" y="connsiteY2361"/>
            </a:cxn>
            <a:cxn ang="0">
              <a:pos x="connsiteX2362" y="connsiteY2362"/>
            </a:cxn>
            <a:cxn ang="0">
              <a:pos x="connsiteX2363" y="connsiteY2363"/>
            </a:cxn>
            <a:cxn ang="0">
              <a:pos x="connsiteX2364" y="connsiteY2364"/>
            </a:cxn>
            <a:cxn ang="0">
              <a:pos x="connsiteX2365" y="connsiteY2365"/>
            </a:cxn>
            <a:cxn ang="0">
              <a:pos x="connsiteX2366" y="connsiteY2366"/>
            </a:cxn>
            <a:cxn ang="0">
              <a:pos x="connsiteX2367" y="connsiteY2367"/>
            </a:cxn>
            <a:cxn ang="0">
              <a:pos x="connsiteX2368" y="connsiteY2368"/>
            </a:cxn>
            <a:cxn ang="0">
              <a:pos x="connsiteX2369" y="connsiteY2369"/>
            </a:cxn>
            <a:cxn ang="0">
              <a:pos x="connsiteX2370" y="connsiteY2370"/>
            </a:cxn>
            <a:cxn ang="0">
              <a:pos x="connsiteX2371" y="connsiteY2371"/>
            </a:cxn>
            <a:cxn ang="0">
              <a:pos x="connsiteX2372" y="connsiteY2372"/>
            </a:cxn>
            <a:cxn ang="0">
              <a:pos x="connsiteX2373" y="connsiteY2373"/>
            </a:cxn>
            <a:cxn ang="0">
              <a:pos x="connsiteX2374" y="connsiteY2374"/>
            </a:cxn>
            <a:cxn ang="0">
              <a:pos x="connsiteX2375" y="connsiteY2375"/>
            </a:cxn>
            <a:cxn ang="0">
              <a:pos x="connsiteX2376" y="connsiteY2376"/>
            </a:cxn>
            <a:cxn ang="0">
              <a:pos x="connsiteX2377" y="connsiteY2377"/>
            </a:cxn>
            <a:cxn ang="0">
              <a:pos x="connsiteX2378" y="connsiteY2378"/>
            </a:cxn>
            <a:cxn ang="0">
              <a:pos x="connsiteX2379" y="connsiteY2379"/>
            </a:cxn>
            <a:cxn ang="0">
              <a:pos x="connsiteX2380" y="connsiteY2380"/>
            </a:cxn>
            <a:cxn ang="0">
              <a:pos x="connsiteX2381" y="connsiteY2381"/>
            </a:cxn>
            <a:cxn ang="0">
              <a:pos x="connsiteX2382" y="connsiteY2382"/>
            </a:cxn>
            <a:cxn ang="0">
              <a:pos x="connsiteX2383" y="connsiteY2383"/>
            </a:cxn>
            <a:cxn ang="0">
              <a:pos x="connsiteX2384" y="connsiteY2384"/>
            </a:cxn>
            <a:cxn ang="0">
              <a:pos x="connsiteX2385" y="connsiteY2385"/>
            </a:cxn>
            <a:cxn ang="0">
              <a:pos x="connsiteX2386" y="connsiteY2386"/>
            </a:cxn>
            <a:cxn ang="0">
              <a:pos x="connsiteX2387" y="connsiteY2387"/>
            </a:cxn>
            <a:cxn ang="0">
              <a:pos x="connsiteX2388" y="connsiteY2388"/>
            </a:cxn>
            <a:cxn ang="0">
              <a:pos x="connsiteX2389" y="connsiteY2389"/>
            </a:cxn>
            <a:cxn ang="0">
              <a:pos x="connsiteX2390" y="connsiteY2390"/>
            </a:cxn>
            <a:cxn ang="0">
              <a:pos x="connsiteX2391" y="connsiteY2391"/>
            </a:cxn>
            <a:cxn ang="0">
              <a:pos x="connsiteX2392" y="connsiteY2392"/>
            </a:cxn>
            <a:cxn ang="0">
              <a:pos x="connsiteX2393" y="connsiteY2393"/>
            </a:cxn>
            <a:cxn ang="0">
              <a:pos x="connsiteX2394" y="connsiteY2394"/>
            </a:cxn>
            <a:cxn ang="0">
              <a:pos x="connsiteX2395" y="connsiteY2395"/>
            </a:cxn>
            <a:cxn ang="0">
              <a:pos x="connsiteX2396" y="connsiteY2396"/>
            </a:cxn>
            <a:cxn ang="0">
              <a:pos x="connsiteX2397" y="connsiteY2397"/>
            </a:cxn>
            <a:cxn ang="0">
              <a:pos x="connsiteX2398" y="connsiteY2398"/>
            </a:cxn>
            <a:cxn ang="0">
              <a:pos x="connsiteX2399" y="connsiteY2399"/>
            </a:cxn>
            <a:cxn ang="0">
              <a:pos x="connsiteX2400" y="connsiteY2400"/>
            </a:cxn>
            <a:cxn ang="0">
              <a:pos x="connsiteX2401" y="connsiteY2401"/>
            </a:cxn>
            <a:cxn ang="0">
              <a:pos x="connsiteX2402" y="connsiteY2402"/>
            </a:cxn>
            <a:cxn ang="0">
              <a:pos x="connsiteX2403" y="connsiteY2403"/>
            </a:cxn>
            <a:cxn ang="0">
              <a:pos x="connsiteX2404" y="connsiteY2404"/>
            </a:cxn>
            <a:cxn ang="0">
              <a:pos x="connsiteX2405" y="connsiteY2405"/>
            </a:cxn>
            <a:cxn ang="0">
              <a:pos x="connsiteX2406" y="connsiteY2406"/>
            </a:cxn>
            <a:cxn ang="0">
              <a:pos x="connsiteX2407" y="connsiteY2407"/>
            </a:cxn>
            <a:cxn ang="0">
              <a:pos x="connsiteX2408" y="connsiteY2408"/>
            </a:cxn>
            <a:cxn ang="0">
              <a:pos x="connsiteX2409" y="connsiteY2409"/>
            </a:cxn>
            <a:cxn ang="0">
              <a:pos x="connsiteX2410" y="connsiteY2410"/>
            </a:cxn>
            <a:cxn ang="0">
              <a:pos x="connsiteX2411" y="connsiteY2411"/>
            </a:cxn>
            <a:cxn ang="0">
              <a:pos x="connsiteX2412" y="connsiteY2412"/>
            </a:cxn>
            <a:cxn ang="0">
              <a:pos x="connsiteX2413" y="connsiteY2413"/>
            </a:cxn>
            <a:cxn ang="0">
              <a:pos x="connsiteX2414" y="connsiteY2414"/>
            </a:cxn>
            <a:cxn ang="0">
              <a:pos x="connsiteX2415" y="connsiteY2415"/>
            </a:cxn>
            <a:cxn ang="0">
              <a:pos x="connsiteX2416" y="connsiteY2416"/>
            </a:cxn>
            <a:cxn ang="0">
              <a:pos x="connsiteX2417" y="connsiteY2417"/>
            </a:cxn>
            <a:cxn ang="0">
              <a:pos x="connsiteX2418" y="connsiteY2418"/>
            </a:cxn>
            <a:cxn ang="0">
              <a:pos x="connsiteX2419" y="connsiteY2419"/>
            </a:cxn>
            <a:cxn ang="0">
              <a:pos x="connsiteX2420" y="connsiteY2420"/>
            </a:cxn>
            <a:cxn ang="0">
              <a:pos x="connsiteX2421" y="connsiteY2421"/>
            </a:cxn>
            <a:cxn ang="0">
              <a:pos x="connsiteX2422" y="connsiteY2422"/>
            </a:cxn>
            <a:cxn ang="0">
              <a:pos x="connsiteX2423" y="connsiteY2423"/>
            </a:cxn>
            <a:cxn ang="0">
              <a:pos x="connsiteX2424" y="connsiteY2424"/>
            </a:cxn>
            <a:cxn ang="0">
              <a:pos x="connsiteX2425" y="connsiteY2425"/>
            </a:cxn>
            <a:cxn ang="0">
              <a:pos x="connsiteX2426" y="connsiteY2426"/>
            </a:cxn>
            <a:cxn ang="0">
              <a:pos x="connsiteX2427" y="connsiteY2427"/>
            </a:cxn>
            <a:cxn ang="0">
              <a:pos x="connsiteX2428" y="connsiteY2428"/>
            </a:cxn>
            <a:cxn ang="0">
              <a:pos x="connsiteX2429" y="connsiteY2429"/>
            </a:cxn>
            <a:cxn ang="0">
              <a:pos x="connsiteX2430" y="connsiteY2430"/>
            </a:cxn>
            <a:cxn ang="0">
              <a:pos x="connsiteX2431" y="connsiteY2431"/>
            </a:cxn>
            <a:cxn ang="0">
              <a:pos x="connsiteX2432" y="connsiteY2432"/>
            </a:cxn>
            <a:cxn ang="0">
              <a:pos x="connsiteX2433" y="connsiteY2433"/>
            </a:cxn>
            <a:cxn ang="0">
              <a:pos x="connsiteX2434" y="connsiteY2434"/>
            </a:cxn>
            <a:cxn ang="0">
              <a:pos x="connsiteX2435" y="connsiteY2435"/>
            </a:cxn>
            <a:cxn ang="0">
              <a:pos x="connsiteX2436" y="connsiteY2436"/>
            </a:cxn>
            <a:cxn ang="0">
              <a:pos x="connsiteX2437" y="connsiteY2437"/>
            </a:cxn>
            <a:cxn ang="0">
              <a:pos x="connsiteX2438" y="connsiteY2438"/>
            </a:cxn>
            <a:cxn ang="0">
              <a:pos x="connsiteX2439" y="connsiteY2439"/>
            </a:cxn>
            <a:cxn ang="0">
              <a:pos x="connsiteX2440" y="connsiteY2440"/>
            </a:cxn>
            <a:cxn ang="0">
              <a:pos x="connsiteX2441" y="connsiteY2441"/>
            </a:cxn>
            <a:cxn ang="0">
              <a:pos x="connsiteX2442" y="connsiteY2442"/>
            </a:cxn>
            <a:cxn ang="0">
              <a:pos x="connsiteX2443" y="connsiteY2443"/>
            </a:cxn>
            <a:cxn ang="0">
              <a:pos x="connsiteX2444" y="connsiteY2444"/>
            </a:cxn>
            <a:cxn ang="0">
              <a:pos x="connsiteX2445" y="connsiteY2445"/>
            </a:cxn>
            <a:cxn ang="0">
              <a:pos x="connsiteX2446" y="connsiteY2446"/>
            </a:cxn>
            <a:cxn ang="0">
              <a:pos x="connsiteX2447" y="connsiteY2447"/>
            </a:cxn>
            <a:cxn ang="0">
              <a:pos x="connsiteX2448" y="connsiteY2448"/>
            </a:cxn>
            <a:cxn ang="0">
              <a:pos x="connsiteX2449" y="connsiteY2449"/>
            </a:cxn>
            <a:cxn ang="0">
              <a:pos x="connsiteX2450" y="connsiteY2450"/>
            </a:cxn>
            <a:cxn ang="0">
              <a:pos x="connsiteX2451" y="connsiteY2451"/>
            </a:cxn>
            <a:cxn ang="0">
              <a:pos x="connsiteX2452" y="connsiteY2452"/>
            </a:cxn>
            <a:cxn ang="0">
              <a:pos x="connsiteX2453" y="connsiteY2453"/>
            </a:cxn>
            <a:cxn ang="0">
              <a:pos x="connsiteX2454" y="connsiteY2454"/>
            </a:cxn>
            <a:cxn ang="0">
              <a:pos x="connsiteX2455" y="connsiteY2455"/>
            </a:cxn>
            <a:cxn ang="0">
              <a:pos x="connsiteX2456" y="connsiteY2456"/>
            </a:cxn>
            <a:cxn ang="0">
              <a:pos x="connsiteX2457" y="connsiteY2457"/>
            </a:cxn>
            <a:cxn ang="0">
              <a:pos x="connsiteX2458" y="connsiteY2458"/>
            </a:cxn>
            <a:cxn ang="0">
              <a:pos x="connsiteX2459" y="connsiteY2459"/>
            </a:cxn>
            <a:cxn ang="0">
              <a:pos x="connsiteX2460" y="connsiteY2460"/>
            </a:cxn>
            <a:cxn ang="0">
              <a:pos x="connsiteX2461" y="connsiteY2461"/>
            </a:cxn>
            <a:cxn ang="0">
              <a:pos x="connsiteX2462" y="connsiteY2462"/>
            </a:cxn>
            <a:cxn ang="0">
              <a:pos x="connsiteX2463" y="connsiteY2463"/>
            </a:cxn>
            <a:cxn ang="0">
              <a:pos x="connsiteX2464" y="connsiteY2464"/>
            </a:cxn>
            <a:cxn ang="0">
              <a:pos x="connsiteX2465" y="connsiteY2465"/>
            </a:cxn>
            <a:cxn ang="0">
              <a:pos x="connsiteX2466" y="connsiteY2466"/>
            </a:cxn>
            <a:cxn ang="0">
              <a:pos x="connsiteX2467" y="connsiteY2467"/>
            </a:cxn>
            <a:cxn ang="0">
              <a:pos x="connsiteX2468" y="connsiteY2468"/>
            </a:cxn>
            <a:cxn ang="0">
              <a:pos x="connsiteX2469" y="connsiteY2469"/>
            </a:cxn>
            <a:cxn ang="0">
              <a:pos x="connsiteX2470" y="connsiteY2470"/>
            </a:cxn>
            <a:cxn ang="0">
              <a:pos x="connsiteX2471" y="connsiteY2471"/>
            </a:cxn>
            <a:cxn ang="0">
              <a:pos x="connsiteX2472" y="connsiteY2472"/>
            </a:cxn>
            <a:cxn ang="0">
              <a:pos x="connsiteX2473" y="connsiteY2473"/>
            </a:cxn>
            <a:cxn ang="0">
              <a:pos x="connsiteX2474" y="connsiteY2474"/>
            </a:cxn>
            <a:cxn ang="0">
              <a:pos x="connsiteX2475" y="connsiteY2475"/>
            </a:cxn>
            <a:cxn ang="0">
              <a:pos x="connsiteX2476" y="connsiteY2476"/>
            </a:cxn>
            <a:cxn ang="0">
              <a:pos x="connsiteX2477" y="connsiteY2477"/>
            </a:cxn>
            <a:cxn ang="0">
              <a:pos x="connsiteX2478" y="connsiteY2478"/>
            </a:cxn>
            <a:cxn ang="0">
              <a:pos x="connsiteX2479" y="connsiteY2479"/>
            </a:cxn>
            <a:cxn ang="0">
              <a:pos x="connsiteX2480" y="connsiteY2480"/>
            </a:cxn>
            <a:cxn ang="0">
              <a:pos x="connsiteX2481" y="connsiteY2481"/>
            </a:cxn>
            <a:cxn ang="0">
              <a:pos x="connsiteX2482" y="connsiteY2482"/>
            </a:cxn>
            <a:cxn ang="0">
              <a:pos x="connsiteX2483" y="connsiteY2483"/>
            </a:cxn>
            <a:cxn ang="0">
              <a:pos x="connsiteX2484" y="connsiteY2484"/>
            </a:cxn>
            <a:cxn ang="0">
              <a:pos x="connsiteX2485" y="connsiteY2485"/>
            </a:cxn>
            <a:cxn ang="0">
              <a:pos x="connsiteX2486" y="connsiteY2486"/>
            </a:cxn>
            <a:cxn ang="0">
              <a:pos x="connsiteX2487" y="connsiteY2487"/>
            </a:cxn>
            <a:cxn ang="0">
              <a:pos x="connsiteX2488" y="connsiteY2488"/>
            </a:cxn>
            <a:cxn ang="0">
              <a:pos x="connsiteX2489" y="connsiteY2489"/>
            </a:cxn>
            <a:cxn ang="0">
              <a:pos x="connsiteX2490" y="connsiteY2490"/>
            </a:cxn>
            <a:cxn ang="0">
              <a:pos x="connsiteX2491" y="connsiteY2491"/>
            </a:cxn>
            <a:cxn ang="0">
              <a:pos x="connsiteX2492" y="connsiteY2492"/>
            </a:cxn>
            <a:cxn ang="0">
              <a:pos x="connsiteX2493" y="connsiteY2493"/>
            </a:cxn>
            <a:cxn ang="0">
              <a:pos x="connsiteX2494" y="connsiteY2494"/>
            </a:cxn>
            <a:cxn ang="0">
              <a:pos x="connsiteX2495" y="connsiteY2495"/>
            </a:cxn>
            <a:cxn ang="0">
              <a:pos x="connsiteX2496" y="connsiteY2496"/>
            </a:cxn>
            <a:cxn ang="0">
              <a:pos x="connsiteX2497" y="connsiteY2497"/>
            </a:cxn>
            <a:cxn ang="0">
              <a:pos x="connsiteX2498" y="connsiteY2498"/>
            </a:cxn>
            <a:cxn ang="0">
              <a:pos x="connsiteX2499" y="connsiteY2499"/>
            </a:cxn>
            <a:cxn ang="0">
              <a:pos x="connsiteX2500" y="connsiteY2500"/>
            </a:cxn>
            <a:cxn ang="0">
              <a:pos x="connsiteX2501" y="connsiteY2501"/>
            </a:cxn>
            <a:cxn ang="0">
              <a:pos x="connsiteX2502" y="connsiteY2502"/>
            </a:cxn>
            <a:cxn ang="0">
              <a:pos x="connsiteX2503" y="connsiteY2503"/>
            </a:cxn>
            <a:cxn ang="0">
              <a:pos x="connsiteX2504" y="connsiteY2504"/>
            </a:cxn>
            <a:cxn ang="0">
              <a:pos x="connsiteX2505" y="connsiteY2505"/>
            </a:cxn>
            <a:cxn ang="0">
              <a:pos x="connsiteX2506" y="connsiteY2506"/>
            </a:cxn>
            <a:cxn ang="0">
              <a:pos x="connsiteX2507" y="connsiteY2507"/>
            </a:cxn>
            <a:cxn ang="0">
              <a:pos x="connsiteX2508" y="connsiteY2508"/>
            </a:cxn>
            <a:cxn ang="0">
              <a:pos x="connsiteX2509" y="connsiteY2509"/>
            </a:cxn>
            <a:cxn ang="0">
              <a:pos x="connsiteX2510" y="connsiteY2510"/>
            </a:cxn>
            <a:cxn ang="0">
              <a:pos x="connsiteX2511" y="connsiteY2511"/>
            </a:cxn>
            <a:cxn ang="0">
              <a:pos x="connsiteX2512" y="connsiteY2512"/>
            </a:cxn>
            <a:cxn ang="0">
              <a:pos x="connsiteX2513" y="connsiteY2513"/>
            </a:cxn>
            <a:cxn ang="0">
              <a:pos x="connsiteX2514" y="connsiteY2514"/>
            </a:cxn>
            <a:cxn ang="0">
              <a:pos x="connsiteX2515" y="connsiteY2515"/>
            </a:cxn>
            <a:cxn ang="0">
              <a:pos x="connsiteX2516" y="connsiteY2516"/>
            </a:cxn>
            <a:cxn ang="0">
              <a:pos x="connsiteX2517" y="connsiteY2517"/>
            </a:cxn>
            <a:cxn ang="0">
              <a:pos x="connsiteX2518" y="connsiteY2518"/>
            </a:cxn>
            <a:cxn ang="0">
              <a:pos x="connsiteX2519" y="connsiteY2519"/>
            </a:cxn>
            <a:cxn ang="0">
              <a:pos x="connsiteX2520" y="connsiteY2520"/>
            </a:cxn>
            <a:cxn ang="0">
              <a:pos x="connsiteX2521" y="connsiteY2521"/>
            </a:cxn>
            <a:cxn ang="0">
              <a:pos x="connsiteX2522" y="connsiteY2522"/>
            </a:cxn>
            <a:cxn ang="0">
              <a:pos x="connsiteX2523" y="connsiteY2523"/>
            </a:cxn>
            <a:cxn ang="0">
              <a:pos x="connsiteX2524" y="connsiteY2524"/>
            </a:cxn>
            <a:cxn ang="0">
              <a:pos x="connsiteX2525" y="connsiteY2525"/>
            </a:cxn>
            <a:cxn ang="0">
              <a:pos x="connsiteX2526" y="connsiteY2526"/>
            </a:cxn>
            <a:cxn ang="0">
              <a:pos x="connsiteX2527" y="connsiteY2527"/>
            </a:cxn>
            <a:cxn ang="0">
              <a:pos x="connsiteX2528" y="connsiteY2528"/>
            </a:cxn>
            <a:cxn ang="0">
              <a:pos x="connsiteX2529" y="connsiteY2529"/>
            </a:cxn>
            <a:cxn ang="0">
              <a:pos x="connsiteX2530" y="connsiteY2530"/>
            </a:cxn>
            <a:cxn ang="0">
              <a:pos x="connsiteX2531" y="connsiteY2531"/>
            </a:cxn>
            <a:cxn ang="0">
              <a:pos x="connsiteX2532" y="connsiteY2532"/>
            </a:cxn>
            <a:cxn ang="0">
              <a:pos x="connsiteX2533" y="connsiteY2533"/>
            </a:cxn>
            <a:cxn ang="0">
              <a:pos x="connsiteX2534" y="connsiteY2534"/>
            </a:cxn>
            <a:cxn ang="0">
              <a:pos x="connsiteX2535" y="connsiteY2535"/>
            </a:cxn>
            <a:cxn ang="0">
              <a:pos x="connsiteX2536" y="connsiteY2536"/>
            </a:cxn>
            <a:cxn ang="0">
              <a:pos x="connsiteX2537" y="connsiteY2537"/>
            </a:cxn>
            <a:cxn ang="0">
              <a:pos x="connsiteX2538" y="connsiteY2538"/>
            </a:cxn>
            <a:cxn ang="0">
              <a:pos x="connsiteX2539" y="connsiteY2539"/>
            </a:cxn>
            <a:cxn ang="0">
              <a:pos x="connsiteX2540" y="connsiteY2540"/>
            </a:cxn>
            <a:cxn ang="0">
              <a:pos x="connsiteX2541" y="connsiteY2541"/>
            </a:cxn>
            <a:cxn ang="0">
              <a:pos x="connsiteX2542" y="connsiteY2542"/>
            </a:cxn>
            <a:cxn ang="0">
              <a:pos x="connsiteX2543" y="connsiteY2543"/>
            </a:cxn>
            <a:cxn ang="0">
              <a:pos x="connsiteX2544" y="connsiteY2544"/>
            </a:cxn>
            <a:cxn ang="0">
              <a:pos x="connsiteX2545" y="connsiteY2545"/>
            </a:cxn>
            <a:cxn ang="0">
              <a:pos x="connsiteX2546" y="connsiteY2546"/>
            </a:cxn>
            <a:cxn ang="0">
              <a:pos x="connsiteX2547" y="connsiteY2547"/>
            </a:cxn>
            <a:cxn ang="0">
              <a:pos x="connsiteX2548" y="connsiteY2548"/>
            </a:cxn>
            <a:cxn ang="0">
              <a:pos x="connsiteX2549" y="connsiteY2549"/>
            </a:cxn>
            <a:cxn ang="0">
              <a:pos x="connsiteX2550" y="connsiteY2550"/>
            </a:cxn>
            <a:cxn ang="0">
              <a:pos x="connsiteX2551" y="connsiteY2551"/>
            </a:cxn>
            <a:cxn ang="0">
              <a:pos x="connsiteX2552" y="connsiteY2552"/>
            </a:cxn>
            <a:cxn ang="0">
              <a:pos x="connsiteX2553" y="connsiteY2553"/>
            </a:cxn>
            <a:cxn ang="0">
              <a:pos x="connsiteX2554" y="connsiteY2554"/>
            </a:cxn>
            <a:cxn ang="0">
              <a:pos x="connsiteX2555" y="connsiteY2555"/>
            </a:cxn>
            <a:cxn ang="0">
              <a:pos x="connsiteX2556" y="connsiteY2556"/>
            </a:cxn>
            <a:cxn ang="0">
              <a:pos x="connsiteX2557" y="connsiteY2557"/>
            </a:cxn>
            <a:cxn ang="0">
              <a:pos x="connsiteX2558" y="connsiteY2558"/>
            </a:cxn>
            <a:cxn ang="0">
              <a:pos x="connsiteX2559" y="connsiteY2559"/>
            </a:cxn>
            <a:cxn ang="0">
              <a:pos x="connsiteX2560" y="connsiteY2560"/>
            </a:cxn>
            <a:cxn ang="0">
              <a:pos x="connsiteX2561" y="connsiteY2561"/>
            </a:cxn>
            <a:cxn ang="0">
              <a:pos x="connsiteX2562" y="connsiteY2562"/>
            </a:cxn>
            <a:cxn ang="0">
              <a:pos x="connsiteX2563" y="connsiteY2563"/>
            </a:cxn>
            <a:cxn ang="0">
              <a:pos x="connsiteX2564" y="connsiteY2564"/>
            </a:cxn>
            <a:cxn ang="0">
              <a:pos x="connsiteX2565" y="connsiteY2565"/>
            </a:cxn>
            <a:cxn ang="0">
              <a:pos x="connsiteX2566" y="connsiteY2566"/>
            </a:cxn>
            <a:cxn ang="0">
              <a:pos x="connsiteX2567" y="connsiteY2567"/>
            </a:cxn>
            <a:cxn ang="0">
              <a:pos x="connsiteX2568" y="connsiteY2568"/>
            </a:cxn>
            <a:cxn ang="0">
              <a:pos x="connsiteX2569" y="connsiteY2569"/>
            </a:cxn>
            <a:cxn ang="0">
              <a:pos x="connsiteX2570" y="connsiteY2570"/>
            </a:cxn>
            <a:cxn ang="0">
              <a:pos x="connsiteX2571" y="connsiteY2571"/>
            </a:cxn>
            <a:cxn ang="0">
              <a:pos x="connsiteX2572" y="connsiteY2572"/>
            </a:cxn>
            <a:cxn ang="0">
              <a:pos x="connsiteX2573" y="connsiteY2573"/>
            </a:cxn>
            <a:cxn ang="0">
              <a:pos x="connsiteX2574" y="connsiteY2574"/>
            </a:cxn>
            <a:cxn ang="0">
              <a:pos x="connsiteX2575" y="connsiteY2575"/>
            </a:cxn>
            <a:cxn ang="0">
              <a:pos x="connsiteX2576" y="connsiteY2576"/>
            </a:cxn>
            <a:cxn ang="0">
              <a:pos x="connsiteX2577" y="connsiteY2577"/>
            </a:cxn>
            <a:cxn ang="0">
              <a:pos x="connsiteX2578" y="connsiteY2578"/>
            </a:cxn>
            <a:cxn ang="0">
              <a:pos x="connsiteX2579" y="connsiteY2579"/>
            </a:cxn>
            <a:cxn ang="0">
              <a:pos x="connsiteX2580" y="connsiteY2580"/>
            </a:cxn>
            <a:cxn ang="0">
              <a:pos x="connsiteX2581" y="connsiteY2581"/>
            </a:cxn>
            <a:cxn ang="0">
              <a:pos x="connsiteX2582" y="connsiteY2582"/>
            </a:cxn>
            <a:cxn ang="0">
              <a:pos x="connsiteX2583" y="connsiteY2583"/>
            </a:cxn>
            <a:cxn ang="0">
              <a:pos x="connsiteX2584" y="connsiteY2584"/>
            </a:cxn>
            <a:cxn ang="0">
              <a:pos x="connsiteX2585" y="connsiteY2585"/>
            </a:cxn>
            <a:cxn ang="0">
              <a:pos x="connsiteX2586" y="connsiteY2586"/>
            </a:cxn>
            <a:cxn ang="0">
              <a:pos x="connsiteX2587" y="connsiteY2587"/>
            </a:cxn>
            <a:cxn ang="0">
              <a:pos x="connsiteX2588" y="connsiteY2588"/>
            </a:cxn>
            <a:cxn ang="0">
              <a:pos x="connsiteX2589" y="connsiteY2589"/>
            </a:cxn>
            <a:cxn ang="0">
              <a:pos x="connsiteX2590" y="connsiteY2590"/>
            </a:cxn>
            <a:cxn ang="0">
              <a:pos x="connsiteX2591" y="connsiteY2591"/>
            </a:cxn>
            <a:cxn ang="0">
              <a:pos x="connsiteX2592" y="connsiteY2592"/>
            </a:cxn>
            <a:cxn ang="0">
              <a:pos x="connsiteX2593" y="connsiteY2593"/>
            </a:cxn>
            <a:cxn ang="0">
              <a:pos x="connsiteX2594" y="connsiteY2594"/>
            </a:cxn>
            <a:cxn ang="0">
              <a:pos x="connsiteX2595" y="connsiteY2595"/>
            </a:cxn>
            <a:cxn ang="0">
              <a:pos x="connsiteX2596" y="connsiteY2596"/>
            </a:cxn>
            <a:cxn ang="0">
              <a:pos x="connsiteX2597" y="connsiteY2597"/>
            </a:cxn>
            <a:cxn ang="0">
              <a:pos x="connsiteX2598" y="connsiteY2598"/>
            </a:cxn>
            <a:cxn ang="0">
              <a:pos x="connsiteX2599" y="connsiteY2599"/>
            </a:cxn>
            <a:cxn ang="0">
              <a:pos x="connsiteX2600" y="connsiteY2600"/>
            </a:cxn>
            <a:cxn ang="0">
              <a:pos x="connsiteX2601" y="connsiteY2601"/>
            </a:cxn>
            <a:cxn ang="0">
              <a:pos x="connsiteX2602" y="connsiteY2602"/>
            </a:cxn>
            <a:cxn ang="0">
              <a:pos x="connsiteX2603" y="connsiteY2603"/>
            </a:cxn>
            <a:cxn ang="0">
              <a:pos x="connsiteX2604" y="connsiteY2604"/>
            </a:cxn>
            <a:cxn ang="0">
              <a:pos x="connsiteX2605" y="connsiteY2605"/>
            </a:cxn>
            <a:cxn ang="0">
              <a:pos x="connsiteX2606" y="connsiteY2606"/>
            </a:cxn>
            <a:cxn ang="0">
              <a:pos x="connsiteX2607" y="connsiteY2607"/>
            </a:cxn>
            <a:cxn ang="0">
              <a:pos x="connsiteX2608" y="connsiteY2608"/>
            </a:cxn>
            <a:cxn ang="0">
              <a:pos x="connsiteX2609" y="connsiteY2609"/>
            </a:cxn>
            <a:cxn ang="0">
              <a:pos x="connsiteX2610" y="connsiteY2610"/>
            </a:cxn>
            <a:cxn ang="0">
              <a:pos x="connsiteX2611" y="connsiteY2611"/>
            </a:cxn>
            <a:cxn ang="0">
              <a:pos x="connsiteX2612" y="connsiteY2612"/>
            </a:cxn>
            <a:cxn ang="0">
              <a:pos x="connsiteX2613" y="connsiteY2613"/>
            </a:cxn>
            <a:cxn ang="0">
              <a:pos x="connsiteX2614" y="connsiteY2614"/>
            </a:cxn>
            <a:cxn ang="0">
              <a:pos x="connsiteX2615" y="connsiteY2615"/>
            </a:cxn>
            <a:cxn ang="0">
              <a:pos x="connsiteX2616" y="connsiteY2616"/>
            </a:cxn>
            <a:cxn ang="0">
              <a:pos x="connsiteX2617" y="connsiteY2617"/>
            </a:cxn>
            <a:cxn ang="0">
              <a:pos x="connsiteX2618" y="connsiteY2618"/>
            </a:cxn>
            <a:cxn ang="0">
              <a:pos x="connsiteX2619" y="connsiteY2619"/>
            </a:cxn>
            <a:cxn ang="0">
              <a:pos x="connsiteX2620" y="connsiteY2620"/>
            </a:cxn>
            <a:cxn ang="0">
              <a:pos x="connsiteX2621" y="connsiteY2621"/>
            </a:cxn>
            <a:cxn ang="0">
              <a:pos x="connsiteX2622" y="connsiteY2622"/>
            </a:cxn>
            <a:cxn ang="0">
              <a:pos x="connsiteX2623" y="connsiteY2623"/>
            </a:cxn>
            <a:cxn ang="0">
              <a:pos x="connsiteX2624" y="connsiteY2624"/>
            </a:cxn>
            <a:cxn ang="0">
              <a:pos x="connsiteX2625" y="connsiteY2625"/>
            </a:cxn>
            <a:cxn ang="0">
              <a:pos x="connsiteX2626" y="connsiteY2626"/>
            </a:cxn>
            <a:cxn ang="0">
              <a:pos x="connsiteX2627" y="connsiteY2627"/>
            </a:cxn>
            <a:cxn ang="0">
              <a:pos x="connsiteX2628" y="connsiteY2628"/>
            </a:cxn>
            <a:cxn ang="0">
              <a:pos x="connsiteX2629" y="connsiteY2629"/>
            </a:cxn>
            <a:cxn ang="0">
              <a:pos x="connsiteX2630" y="connsiteY2630"/>
            </a:cxn>
            <a:cxn ang="0">
              <a:pos x="connsiteX2631" y="connsiteY2631"/>
            </a:cxn>
            <a:cxn ang="0">
              <a:pos x="connsiteX2632" y="connsiteY2632"/>
            </a:cxn>
            <a:cxn ang="0">
              <a:pos x="connsiteX2633" y="connsiteY2633"/>
            </a:cxn>
            <a:cxn ang="0">
              <a:pos x="connsiteX2634" y="connsiteY2634"/>
            </a:cxn>
            <a:cxn ang="0">
              <a:pos x="connsiteX2635" y="connsiteY2635"/>
            </a:cxn>
            <a:cxn ang="0">
              <a:pos x="connsiteX2636" y="connsiteY2636"/>
            </a:cxn>
            <a:cxn ang="0">
              <a:pos x="connsiteX2637" y="connsiteY2637"/>
            </a:cxn>
            <a:cxn ang="0">
              <a:pos x="connsiteX2638" y="connsiteY2638"/>
            </a:cxn>
            <a:cxn ang="0">
              <a:pos x="connsiteX2639" y="connsiteY2639"/>
            </a:cxn>
            <a:cxn ang="0">
              <a:pos x="connsiteX2640" y="connsiteY2640"/>
            </a:cxn>
            <a:cxn ang="0">
              <a:pos x="connsiteX2641" y="connsiteY2641"/>
            </a:cxn>
            <a:cxn ang="0">
              <a:pos x="connsiteX2642" y="connsiteY2642"/>
            </a:cxn>
            <a:cxn ang="0">
              <a:pos x="connsiteX2643" y="connsiteY2643"/>
            </a:cxn>
            <a:cxn ang="0">
              <a:pos x="connsiteX2644" y="connsiteY2644"/>
            </a:cxn>
            <a:cxn ang="0">
              <a:pos x="connsiteX2645" y="connsiteY2645"/>
            </a:cxn>
            <a:cxn ang="0">
              <a:pos x="connsiteX2646" y="connsiteY2646"/>
            </a:cxn>
            <a:cxn ang="0">
              <a:pos x="connsiteX2647" y="connsiteY2647"/>
            </a:cxn>
            <a:cxn ang="0">
              <a:pos x="connsiteX2648" y="connsiteY2648"/>
            </a:cxn>
            <a:cxn ang="0">
              <a:pos x="connsiteX2649" y="connsiteY2649"/>
            </a:cxn>
            <a:cxn ang="0">
              <a:pos x="connsiteX2650" y="connsiteY2650"/>
            </a:cxn>
            <a:cxn ang="0">
              <a:pos x="connsiteX2651" y="connsiteY2651"/>
            </a:cxn>
            <a:cxn ang="0">
              <a:pos x="connsiteX2652" y="connsiteY2652"/>
            </a:cxn>
            <a:cxn ang="0">
              <a:pos x="connsiteX2653" y="connsiteY2653"/>
            </a:cxn>
            <a:cxn ang="0">
              <a:pos x="connsiteX2654" y="connsiteY2654"/>
            </a:cxn>
            <a:cxn ang="0">
              <a:pos x="connsiteX2655" y="connsiteY2655"/>
            </a:cxn>
            <a:cxn ang="0">
              <a:pos x="connsiteX2656" y="connsiteY2656"/>
            </a:cxn>
            <a:cxn ang="0">
              <a:pos x="connsiteX2657" y="connsiteY2657"/>
            </a:cxn>
            <a:cxn ang="0">
              <a:pos x="connsiteX2658" y="connsiteY2658"/>
            </a:cxn>
            <a:cxn ang="0">
              <a:pos x="connsiteX2659" y="connsiteY2659"/>
            </a:cxn>
            <a:cxn ang="0">
              <a:pos x="connsiteX2660" y="connsiteY2660"/>
            </a:cxn>
            <a:cxn ang="0">
              <a:pos x="connsiteX2661" y="connsiteY2661"/>
            </a:cxn>
            <a:cxn ang="0">
              <a:pos x="connsiteX2662" y="connsiteY2662"/>
            </a:cxn>
            <a:cxn ang="0">
              <a:pos x="connsiteX2663" y="connsiteY2663"/>
            </a:cxn>
            <a:cxn ang="0">
              <a:pos x="connsiteX2664" y="connsiteY2664"/>
            </a:cxn>
            <a:cxn ang="0">
              <a:pos x="connsiteX2665" y="connsiteY2665"/>
            </a:cxn>
            <a:cxn ang="0">
              <a:pos x="connsiteX2666" y="connsiteY2666"/>
            </a:cxn>
            <a:cxn ang="0">
              <a:pos x="connsiteX2667" y="connsiteY2667"/>
            </a:cxn>
            <a:cxn ang="0">
              <a:pos x="connsiteX2668" y="connsiteY2668"/>
            </a:cxn>
            <a:cxn ang="0">
              <a:pos x="connsiteX2669" y="connsiteY2669"/>
            </a:cxn>
            <a:cxn ang="0">
              <a:pos x="connsiteX2670" y="connsiteY2670"/>
            </a:cxn>
            <a:cxn ang="0">
              <a:pos x="connsiteX2671" y="connsiteY2671"/>
            </a:cxn>
            <a:cxn ang="0">
              <a:pos x="connsiteX2672" y="connsiteY2672"/>
            </a:cxn>
            <a:cxn ang="0">
              <a:pos x="connsiteX2673" y="connsiteY2673"/>
            </a:cxn>
            <a:cxn ang="0">
              <a:pos x="connsiteX2674" y="connsiteY2674"/>
            </a:cxn>
            <a:cxn ang="0">
              <a:pos x="connsiteX2675" y="connsiteY2675"/>
            </a:cxn>
            <a:cxn ang="0">
              <a:pos x="connsiteX2676" y="connsiteY2676"/>
            </a:cxn>
            <a:cxn ang="0">
              <a:pos x="connsiteX2677" y="connsiteY2677"/>
            </a:cxn>
            <a:cxn ang="0">
              <a:pos x="connsiteX2678" y="connsiteY2678"/>
            </a:cxn>
            <a:cxn ang="0">
              <a:pos x="connsiteX2679" y="connsiteY2679"/>
            </a:cxn>
            <a:cxn ang="0">
              <a:pos x="connsiteX2680" y="connsiteY2680"/>
            </a:cxn>
            <a:cxn ang="0">
              <a:pos x="connsiteX2681" y="connsiteY2681"/>
            </a:cxn>
            <a:cxn ang="0">
              <a:pos x="connsiteX2682" y="connsiteY2682"/>
            </a:cxn>
            <a:cxn ang="0">
              <a:pos x="connsiteX2683" y="connsiteY2683"/>
            </a:cxn>
            <a:cxn ang="0">
              <a:pos x="connsiteX2684" y="connsiteY2684"/>
            </a:cxn>
            <a:cxn ang="0">
              <a:pos x="connsiteX2685" y="connsiteY2685"/>
            </a:cxn>
            <a:cxn ang="0">
              <a:pos x="connsiteX2686" y="connsiteY2686"/>
            </a:cxn>
            <a:cxn ang="0">
              <a:pos x="connsiteX2687" y="connsiteY2687"/>
            </a:cxn>
            <a:cxn ang="0">
              <a:pos x="connsiteX2688" y="connsiteY2688"/>
            </a:cxn>
            <a:cxn ang="0">
              <a:pos x="connsiteX2689" y="connsiteY2689"/>
            </a:cxn>
            <a:cxn ang="0">
              <a:pos x="connsiteX2690" y="connsiteY2690"/>
            </a:cxn>
            <a:cxn ang="0">
              <a:pos x="connsiteX2691" y="connsiteY2691"/>
            </a:cxn>
            <a:cxn ang="0">
              <a:pos x="connsiteX2692" y="connsiteY2692"/>
            </a:cxn>
            <a:cxn ang="0">
              <a:pos x="connsiteX2693" y="connsiteY2693"/>
            </a:cxn>
            <a:cxn ang="0">
              <a:pos x="connsiteX2694" y="connsiteY2694"/>
            </a:cxn>
            <a:cxn ang="0">
              <a:pos x="connsiteX2695" y="connsiteY2695"/>
            </a:cxn>
            <a:cxn ang="0">
              <a:pos x="connsiteX2696" y="connsiteY2696"/>
            </a:cxn>
            <a:cxn ang="0">
              <a:pos x="connsiteX2697" y="connsiteY2697"/>
            </a:cxn>
            <a:cxn ang="0">
              <a:pos x="connsiteX2698" y="connsiteY2698"/>
            </a:cxn>
            <a:cxn ang="0">
              <a:pos x="connsiteX2699" y="connsiteY2699"/>
            </a:cxn>
            <a:cxn ang="0">
              <a:pos x="connsiteX2700" y="connsiteY2700"/>
            </a:cxn>
            <a:cxn ang="0">
              <a:pos x="connsiteX2701" y="connsiteY2701"/>
            </a:cxn>
            <a:cxn ang="0">
              <a:pos x="connsiteX2702" y="connsiteY2702"/>
            </a:cxn>
            <a:cxn ang="0">
              <a:pos x="connsiteX2703" y="connsiteY2703"/>
            </a:cxn>
            <a:cxn ang="0">
              <a:pos x="connsiteX2704" y="connsiteY2704"/>
            </a:cxn>
            <a:cxn ang="0">
              <a:pos x="connsiteX2705" y="connsiteY2705"/>
            </a:cxn>
            <a:cxn ang="0">
              <a:pos x="connsiteX2706" y="connsiteY2706"/>
            </a:cxn>
            <a:cxn ang="0">
              <a:pos x="connsiteX2707" y="connsiteY2707"/>
            </a:cxn>
            <a:cxn ang="0">
              <a:pos x="connsiteX2708" y="connsiteY2708"/>
            </a:cxn>
            <a:cxn ang="0">
              <a:pos x="connsiteX2709" y="connsiteY2709"/>
            </a:cxn>
            <a:cxn ang="0">
              <a:pos x="connsiteX2710" y="connsiteY2710"/>
            </a:cxn>
            <a:cxn ang="0">
              <a:pos x="connsiteX2711" y="connsiteY2711"/>
            </a:cxn>
            <a:cxn ang="0">
              <a:pos x="connsiteX2712" y="connsiteY2712"/>
            </a:cxn>
            <a:cxn ang="0">
              <a:pos x="connsiteX2713" y="connsiteY2713"/>
            </a:cxn>
            <a:cxn ang="0">
              <a:pos x="connsiteX2714" y="connsiteY2714"/>
            </a:cxn>
            <a:cxn ang="0">
              <a:pos x="connsiteX2715" y="connsiteY2715"/>
            </a:cxn>
            <a:cxn ang="0">
              <a:pos x="connsiteX2716" y="connsiteY2716"/>
            </a:cxn>
            <a:cxn ang="0">
              <a:pos x="connsiteX2717" y="connsiteY2717"/>
            </a:cxn>
            <a:cxn ang="0">
              <a:pos x="connsiteX2718" y="connsiteY2718"/>
            </a:cxn>
            <a:cxn ang="0">
              <a:pos x="connsiteX2719" y="connsiteY2719"/>
            </a:cxn>
            <a:cxn ang="0">
              <a:pos x="connsiteX2720" y="connsiteY2720"/>
            </a:cxn>
            <a:cxn ang="0">
              <a:pos x="connsiteX2721" y="connsiteY2721"/>
            </a:cxn>
            <a:cxn ang="0">
              <a:pos x="connsiteX2722" y="connsiteY2722"/>
            </a:cxn>
            <a:cxn ang="0">
              <a:pos x="connsiteX2723" y="connsiteY2723"/>
            </a:cxn>
            <a:cxn ang="0">
              <a:pos x="connsiteX2724" y="connsiteY2724"/>
            </a:cxn>
            <a:cxn ang="0">
              <a:pos x="connsiteX2725" y="connsiteY2725"/>
            </a:cxn>
            <a:cxn ang="0">
              <a:pos x="connsiteX2726" y="connsiteY2726"/>
            </a:cxn>
            <a:cxn ang="0">
              <a:pos x="connsiteX2727" y="connsiteY2727"/>
            </a:cxn>
            <a:cxn ang="0">
              <a:pos x="connsiteX2728" y="connsiteY2728"/>
            </a:cxn>
            <a:cxn ang="0">
              <a:pos x="connsiteX2729" y="connsiteY2729"/>
            </a:cxn>
            <a:cxn ang="0">
              <a:pos x="connsiteX2730" y="connsiteY2730"/>
            </a:cxn>
            <a:cxn ang="0">
              <a:pos x="connsiteX2731" y="connsiteY2731"/>
            </a:cxn>
            <a:cxn ang="0">
              <a:pos x="connsiteX2732" y="connsiteY2732"/>
            </a:cxn>
            <a:cxn ang="0">
              <a:pos x="connsiteX2733" y="connsiteY2733"/>
            </a:cxn>
            <a:cxn ang="0">
              <a:pos x="connsiteX2734" y="connsiteY2734"/>
            </a:cxn>
            <a:cxn ang="0">
              <a:pos x="connsiteX2735" y="connsiteY2735"/>
            </a:cxn>
            <a:cxn ang="0">
              <a:pos x="connsiteX2736" y="connsiteY2736"/>
            </a:cxn>
            <a:cxn ang="0">
              <a:pos x="connsiteX2737" y="connsiteY2737"/>
            </a:cxn>
            <a:cxn ang="0">
              <a:pos x="connsiteX2738" y="connsiteY2738"/>
            </a:cxn>
            <a:cxn ang="0">
              <a:pos x="connsiteX2739" y="connsiteY2739"/>
            </a:cxn>
            <a:cxn ang="0">
              <a:pos x="connsiteX2740" y="connsiteY2740"/>
            </a:cxn>
            <a:cxn ang="0">
              <a:pos x="connsiteX2741" y="connsiteY2741"/>
            </a:cxn>
            <a:cxn ang="0">
              <a:pos x="connsiteX2742" y="connsiteY2742"/>
            </a:cxn>
            <a:cxn ang="0">
              <a:pos x="connsiteX2743" y="connsiteY2743"/>
            </a:cxn>
            <a:cxn ang="0">
              <a:pos x="connsiteX2744" y="connsiteY2744"/>
            </a:cxn>
            <a:cxn ang="0">
              <a:pos x="connsiteX2745" y="connsiteY2745"/>
            </a:cxn>
            <a:cxn ang="0">
              <a:pos x="connsiteX2746" y="connsiteY2746"/>
            </a:cxn>
            <a:cxn ang="0">
              <a:pos x="connsiteX2747" y="connsiteY2747"/>
            </a:cxn>
            <a:cxn ang="0">
              <a:pos x="connsiteX2748" y="connsiteY2748"/>
            </a:cxn>
            <a:cxn ang="0">
              <a:pos x="connsiteX2749" y="connsiteY2749"/>
            </a:cxn>
            <a:cxn ang="0">
              <a:pos x="connsiteX2750" y="connsiteY2750"/>
            </a:cxn>
            <a:cxn ang="0">
              <a:pos x="connsiteX2751" y="connsiteY2751"/>
            </a:cxn>
            <a:cxn ang="0">
              <a:pos x="connsiteX2752" y="connsiteY2752"/>
            </a:cxn>
            <a:cxn ang="0">
              <a:pos x="connsiteX2753" y="connsiteY2753"/>
            </a:cxn>
            <a:cxn ang="0">
              <a:pos x="connsiteX2754" y="connsiteY2754"/>
            </a:cxn>
            <a:cxn ang="0">
              <a:pos x="connsiteX2755" y="connsiteY2755"/>
            </a:cxn>
            <a:cxn ang="0">
              <a:pos x="connsiteX2756" y="connsiteY2756"/>
            </a:cxn>
            <a:cxn ang="0">
              <a:pos x="connsiteX2757" y="connsiteY2757"/>
            </a:cxn>
            <a:cxn ang="0">
              <a:pos x="connsiteX2758" y="connsiteY2758"/>
            </a:cxn>
            <a:cxn ang="0">
              <a:pos x="connsiteX2759" y="connsiteY2759"/>
            </a:cxn>
            <a:cxn ang="0">
              <a:pos x="connsiteX2760" y="connsiteY2760"/>
            </a:cxn>
            <a:cxn ang="0">
              <a:pos x="connsiteX2761" y="connsiteY2761"/>
            </a:cxn>
            <a:cxn ang="0">
              <a:pos x="connsiteX2762" y="connsiteY2762"/>
            </a:cxn>
            <a:cxn ang="0">
              <a:pos x="connsiteX2763" y="connsiteY2763"/>
            </a:cxn>
            <a:cxn ang="0">
              <a:pos x="connsiteX2764" y="connsiteY2764"/>
            </a:cxn>
            <a:cxn ang="0">
              <a:pos x="connsiteX2765" y="connsiteY2765"/>
            </a:cxn>
            <a:cxn ang="0">
              <a:pos x="connsiteX2766" y="connsiteY2766"/>
            </a:cxn>
            <a:cxn ang="0">
              <a:pos x="connsiteX2767" y="connsiteY2767"/>
            </a:cxn>
            <a:cxn ang="0">
              <a:pos x="connsiteX2768" y="connsiteY2768"/>
            </a:cxn>
            <a:cxn ang="0">
              <a:pos x="connsiteX2769" y="connsiteY2769"/>
            </a:cxn>
            <a:cxn ang="0">
              <a:pos x="connsiteX2770" y="connsiteY2770"/>
            </a:cxn>
            <a:cxn ang="0">
              <a:pos x="connsiteX2771" y="connsiteY2771"/>
            </a:cxn>
            <a:cxn ang="0">
              <a:pos x="connsiteX2772" y="connsiteY2772"/>
            </a:cxn>
            <a:cxn ang="0">
              <a:pos x="connsiteX2773" y="connsiteY2773"/>
            </a:cxn>
            <a:cxn ang="0">
              <a:pos x="connsiteX2774" y="connsiteY2774"/>
            </a:cxn>
            <a:cxn ang="0">
              <a:pos x="connsiteX2775" y="connsiteY2775"/>
            </a:cxn>
            <a:cxn ang="0">
              <a:pos x="connsiteX2776" y="connsiteY2776"/>
            </a:cxn>
            <a:cxn ang="0">
              <a:pos x="connsiteX2777" y="connsiteY2777"/>
            </a:cxn>
            <a:cxn ang="0">
              <a:pos x="connsiteX2778" y="connsiteY2778"/>
            </a:cxn>
            <a:cxn ang="0">
              <a:pos x="connsiteX2779" y="connsiteY2779"/>
            </a:cxn>
            <a:cxn ang="0">
              <a:pos x="connsiteX2780" y="connsiteY2780"/>
            </a:cxn>
            <a:cxn ang="0">
              <a:pos x="connsiteX2781" y="connsiteY2781"/>
            </a:cxn>
            <a:cxn ang="0">
              <a:pos x="connsiteX2782" y="connsiteY2782"/>
            </a:cxn>
            <a:cxn ang="0">
              <a:pos x="connsiteX2783" y="connsiteY2783"/>
            </a:cxn>
            <a:cxn ang="0">
              <a:pos x="connsiteX2784" y="connsiteY2784"/>
            </a:cxn>
            <a:cxn ang="0">
              <a:pos x="connsiteX2785" y="connsiteY2785"/>
            </a:cxn>
            <a:cxn ang="0">
              <a:pos x="connsiteX2786" y="connsiteY2786"/>
            </a:cxn>
            <a:cxn ang="0">
              <a:pos x="connsiteX2787" y="connsiteY2787"/>
            </a:cxn>
            <a:cxn ang="0">
              <a:pos x="connsiteX2788" y="connsiteY2788"/>
            </a:cxn>
            <a:cxn ang="0">
              <a:pos x="connsiteX2789" y="connsiteY2789"/>
            </a:cxn>
            <a:cxn ang="0">
              <a:pos x="connsiteX2790" y="connsiteY2790"/>
            </a:cxn>
            <a:cxn ang="0">
              <a:pos x="connsiteX2791" y="connsiteY2791"/>
            </a:cxn>
            <a:cxn ang="0">
              <a:pos x="connsiteX2792" y="connsiteY2792"/>
            </a:cxn>
            <a:cxn ang="0">
              <a:pos x="connsiteX2793" y="connsiteY2793"/>
            </a:cxn>
            <a:cxn ang="0">
              <a:pos x="connsiteX2794" y="connsiteY2794"/>
            </a:cxn>
            <a:cxn ang="0">
              <a:pos x="connsiteX2795" y="connsiteY2795"/>
            </a:cxn>
            <a:cxn ang="0">
              <a:pos x="connsiteX2796" y="connsiteY2796"/>
            </a:cxn>
            <a:cxn ang="0">
              <a:pos x="connsiteX2797" y="connsiteY2797"/>
            </a:cxn>
            <a:cxn ang="0">
              <a:pos x="connsiteX2798" y="connsiteY2798"/>
            </a:cxn>
            <a:cxn ang="0">
              <a:pos x="connsiteX2799" y="connsiteY2799"/>
            </a:cxn>
            <a:cxn ang="0">
              <a:pos x="connsiteX2800" y="connsiteY2800"/>
            </a:cxn>
            <a:cxn ang="0">
              <a:pos x="connsiteX2801" y="connsiteY2801"/>
            </a:cxn>
            <a:cxn ang="0">
              <a:pos x="connsiteX2802" y="connsiteY2802"/>
            </a:cxn>
            <a:cxn ang="0">
              <a:pos x="connsiteX2803" y="connsiteY2803"/>
            </a:cxn>
            <a:cxn ang="0">
              <a:pos x="connsiteX2804" y="connsiteY2804"/>
            </a:cxn>
            <a:cxn ang="0">
              <a:pos x="connsiteX2805" y="connsiteY2805"/>
            </a:cxn>
            <a:cxn ang="0">
              <a:pos x="connsiteX2806" y="connsiteY2806"/>
            </a:cxn>
            <a:cxn ang="0">
              <a:pos x="connsiteX2807" y="connsiteY2807"/>
            </a:cxn>
            <a:cxn ang="0">
              <a:pos x="connsiteX2808" y="connsiteY2808"/>
            </a:cxn>
            <a:cxn ang="0">
              <a:pos x="connsiteX2809" y="connsiteY2809"/>
            </a:cxn>
            <a:cxn ang="0">
              <a:pos x="connsiteX2810" y="connsiteY2810"/>
            </a:cxn>
            <a:cxn ang="0">
              <a:pos x="connsiteX2811" y="connsiteY2811"/>
            </a:cxn>
            <a:cxn ang="0">
              <a:pos x="connsiteX2812" y="connsiteY2812"/>
            </a:cxn>
            <a:cxn ang="0">
              <a:pos x="connsiteX2813" y="connsiteY2813"/>
            </a:cxn>
            <a:cxn ang="0">
              <a:pos x="connsiteX2814" y="connsiteY2814"/>
            </a:cxn>
            <a:cxn ang="0">
              <a:pos x="connsiteX2815" y="connsiteY2815"/>
            </a:cxn>
            <a:cxn ang="0">
              <a:pos x="connsiteX2816" y="connsiteY2816"/>
            </a:cxn>
            <a:cxn ang="0">
              <a:pos x="connsiteX2817" y="connsiteY2817"/>
            </a:cxn>
            <a:cxn ang="0">
              <a:pos x="connsiteX2818" y="connsiteY2818"/>
            </a:cxn>
            <a:cxn ang="0">
              <a:pos x="connsiteX2819" y="connsiteY2819"/>
            </a:cxn>
            <a:cxn ang="0">
              <a:pos x="connsiteX2820" y="connsiteY2820"/>
            </a:cxn>
            <a:cxn ang="0">
              <a:pos x="connsiteX2821" y="connsiteY2821"/>
            </a:cxn>
            <a:cxn ang="0">
              <a:pos x="connsiteX2822" y="connsiteY2822"/>
            </a:cxn>
            <a:cxn ang="0">
              <a:pos x="connsiteX2823" y="connsiteY2823"/>
            </a:cxn>
            <a:cxn ang="0">
              <a:pos x="connsiteX2824" y="connsiteY2824"/>
            </a:cxn>
            <a:cxn ang="0">
              <a:pos x="connsiteX2825" y="connsiteY2825"/>
            </a:cxn>
            <a:cxn ang="0">
              <a:pos x="connsiteX2826" y="connsiteY2826"/>
            </a:cxn>
            <a:cxn ang="0">
              <a:pos x="connsiteX2827" y="connsiteY2827"/>
            </a:cxn>
            <a:cxn ang="0">
              <a:pos x="connsiteX2828" y="connsiteY2828"/>
            </a:cxn>
            <a:cxn ang="0">
              <a:pos x="connsiteX2829" y="connsiteY2829"/>
            </a:cxn>
            <a:cxn ang="0">
              <a:pos x="connsiteX2830" y="connsiteY2830"/>
            </a:cxn>
            <a:cxn ang="0">
              <a:pos x="connsiteX2831" y="connsiteY2831"/>
            </a:cxn>
            <a:cxn ang="0">
              <a:pos x="connsiteX2832" y="connsiteY2832"/>
            </a:cxn>
            <a:cxn ang="0">
              <a:pos x="connsiteX2833" y="connsiteY2833"/>
            </a:cxn>
            <a:cxn ang="0">
              <a:pos x="connsiteX2834" y="connsiteY2834"/>
            </a:cxn>
            <a:cxn ang="0">
              <a:pos x="connsiteX2835" y="connsiteY2835"/>
            </a:cxn>
            <a:cxn ang="0">
              <a:pos x="connsiteX2836" y="connsiteY2836"/>
            </a:cxn>
            <a:cxn ang="0">
              <a:pos x="connsiteX2837" y="connsiteY2837"/>
            </a:cxn>
            <a:cxn ang="0">
              <a:pos x="connsiteX2838" y="connsiteY2838"/>
            </a:cxn>
            <a:cxn ang="0">
              <a:pos x="connsiteX2839" y="connsiteY2839"/>
            </a:cxn>
            <a:cxn ang="0">
              <a:pos x="connsiteX2840" y="connsiteY2840"/>
            </a:cxn>
            <a:cxn ang="0">
              <a:pos x="connsiteX2841" y="connsiteY2841"/>
            </a:cxn>
            <a:cxn ang="0">
              <a:pos x="connsiteX2842" y="connsiteY2842"/>
            </a:cxn>
            <a:cxn ang="0">
              <a:pos x="connsiteX2843" y="connsiteY2843"/>
            </a:cxn>
            <a:cxn ang="0">
              <a:pos x="connsiteX2844" y="connsiteY2844"/>
            </a:cxn>
            <a:cxn ang="0">
              <a:pos x="connsiteX2845" y="connsiteY2845"/>
            </a:cxn>
            <a:cxn ang="0">
              <a:pos x="connsiteX2846" y="connsiteY2846"/>
            </a:cxn>
            <a:cxn ang="0">
              <a:pos x="connsiteX2847" y="connsiteY2847"/>
            </a:cxn>
            <a:cxn ang="0">
              <a:pos x="connsiteX2848" y="connsiteY2848"/>
            </a:cxn>
            <a:cxn ang="0">
              <a:pos x="connsiteX2849" y="connsiteY2849"/>
            </a:cxn>
            <a:cxn ang="0">
              <a:pos x="connsiteX2850" y="connsiteY2850"/>
            </a:cxn>
            <a:cxn ang="0">
              <a:pos x="connsiteX2851" y="connsiteY2851"/>
            </a:cxn>
            <a:cxn ang="0">
              <a:pos x="connsiteX2852" y="connsiteY2852"/>
            </a:cxn>
            <a:cxn ang="0">
              <a:pos x="connsiteX2853" y="connsiteY2853"/>
            </a:cxn>
            <a:cxn ang="0">
              <a:pos x="connsiteX2854" y="connsiteY2854"/>
            </a:cxn>
            <a:cxn ang="0">
              <a:pos x="connsiteX2855" y="connsiteY2855"/>
            </a:cxn>
            <a:cxn ang="0">
              <a:pos x="connsiteX2856" y="connsiteY2856"/>
            </a:cxn>
            <a:cxn ang="0">
              <a:pos x="connsiteX2857" y="connsiteY2857"/>
            </a:cxn>
            <a:cxn ang="0">
              <a:pos x="connsiteX2858" y="connsiteY2858"/>
            </a:cxn>
            <a:cxn ang="0">
              <a:pos x="connsiteX2859" y="connsiteY2859"/>
            </a:cxn>
            <a:cxn ang="0">
              <a:pos x="connsiteX2860" y="connsiteY2860"/>
            </a:cxn>
            <a:cxn ang="0">
              <a:pos x="connsiteX2861" y="connsiteY2861"/>
            </a:cxn>
            <a:cxn ang="0">
              <a:pos x="connsiteX2862" y="connsiteY2862"/>
            </a:cxn>
            <a:cxn ang="0">
              <a:pos x="connsiteX2863" y="connsiteY2863"/>
            </a:cxn>
            <a:cxn ang="0">
              <a:pos x="connsiteX2864" y="connsiteY2864"/>
            </a:cxn>
            <a:cxn ang="0">
              <a:pos x="connsiteX2865" y="connsiteY2865"/>
            </a:cxn>
            <a:cxn ang="0">
              <a:pos x="connsiteX2866" y="connsiteY2866"/>
            </a:cxn>
            <a:cxn ang="0">
              <a:pos x="connsiteX2867" y="connsiteY2867"/>
            </a:cxn>
            <a:cxn ang="0">
              <a:pos x="connsiteX2868" y="connsiteY2868"/>
            </a:cxn>
            <a:cxn ang="0">
              <a:pos x="connsiteX2869" y="connsiteY2869"/>
            </a:cxn>
            <a:cxn ang="0">
              <a:pos x="connsiteX2870" y="connsiteY2870"/>
            </a:cxn>
            <a:cxn ang="0">
              <a:pos x="connsiteX2871" y="connsiteY2871"/>
            </a:cxn>
            <a:cxn ang="0">
              <a:pos x="connsiteX2872" y="connsiteY2872"/>
            </a:cxn>
            <a:cxn ang="0">
              <a:pos x="connsiteX2873" y="connsiteY2873"/>
            </a:cxn>
            <a:cxn ang="0">
              <a:pos x="connsiteX2874" y="connsiteY2874"/>
            </a:cxn>
            <a:cxn ang="0">
              <a:pos x="connsiteX2875" y="connsiteY2875"/>
            </a:cxn>
            <a:cxn ang="0">
              <a:pos x="connsiteX2876" y="connsiteY2876"/>
            </a:cxn>
            <a:cxn ang="0">
              <a:pos x="connsiteX2877" y="connsiteY2877"/>
            </a:cxn>
            <a:cxn ang="0">
              <a:pos x="connsiteX2878" y="connsiteY2878"/>
            </a:cxn>
            <a:cxn ang="0">
              <a:pos x="connsiteX2879" y="connsiteY2879"/>
            </a:cxn>
            <a:cxn ang="0">
              <a:pos x="connsiteX2880" y="connsiteY2880"/>
            </a:cxn>
            <a:cxn ang="0">
              <a:pos x="connsiteX2881" y="connsiteY2881"/>
            </a:cxn>
            <a:cxn ang="0">
              <a:pos x="connsiteX2882" y="connsiteY2882"/>
            </a:cxn>
            <a:cxn ang="0">
              <a:pos x="connsiteX2883" y="connsiteY2883"/>
            </a:cxn>
            <a:cxn ang="0">
              <a:pos x="connsiteX2884" y="connsiteY2884"/>
            </a:cxn>
            <a:cxn ang="0">
              <a:pos x="connsiteX2885" y="connsiteY2885"/>
            </a:cxn>
            <a:cxn ang="0">
              <a:pos x="connsiteX2886" y="connsiteY2886"/>
            </a:cxn>
            <a:cxn ang="0">
              <a:pos x="connsiteX2887" y="connsiteY2887"/>
            </a:cxn>
            <a:cxn ang="0">
              <a:pos x="connsiteX2888" y="connsiteY2888"/>
            </a:cxn>
            <a:cxn ang="0">
              <a:pos x="connsiteX2889" y="connsiteY2889"/>
            </a:cxn>
            <a:cxn ang="0">
              <a:pos x="connsiteX2890" y="connsiteY2890"/>
            </a:cxn>
            <a:cxn ang="0">
              <a:pos x="connsiteX2891" y="connsiteY2891"/>
            </a:cxn>
            <a:cxn ang="0">
              <a:pos x="connsiteX2892" y="connsiteY2892"/>
            </a:cxn>
            <a:cxn ang="0">
              <a:pos x="connsiteX2893" y="connsiteY2893"/>
            </a:cxn>
            <a:cxn ang="0">
              <a:pos x="connsiteX2894" y="connsiteY2894"/>
            </a:cxn>
            <a:cxn ang="0">
              <a:pos x="connsiteX2895" y="connsiteY2895"/>
            </a:cxn>
            <a:cxn ang="0">
              <a:pos x="connsiteX2896" y="connsiteY2896"/>
            </a:cxn>
            <a:cxn ang="0">
              <a:pos x="connsiteX2897" y="connsiteY2897"/>
            </a:cxn>
            <a:cxn ang="0">
              <a:pos x="connsiteX2898" y="connsiteY2898"/>
            </a:cxn>
            <a:cxn ang="0">
              <a:pos x="connsiteX2899" y="connsiteY2899"/>
            </a:cxn>
            <a:cxn ang="0">
              <a:pos x="connsiteX2900" y="connsiteY2900"/>
            </a:cxn>
            <a:cxn ang="0">
              <a:pos x="connsiteX2901" y="connsiteY2901"/>
            </a:cxn>
            <a:cxn ang="0">
              <a:pos x="connsiteX2902" y="connsiteY2902"/>
            </a:cxn>
            <a:cxn ang="0">
              <a:pos x="connsiteX2903" y="connsiteY2903"/>
            </a:cxn>
            <a:cxn ang="0">
              <a:pos x="connsiteX2904" y="connsiteY2904"/>
            </a:cxn>
            <a:cxn ang="0">
              <a:pos x="connsiteX2905" y="connsiteY2905"/>
            </a:cxn>
            <a:cxn ang="0">
              <a:pos x="connsiteX2906" y="connsiteY2906"/>
            </a:cxn>
            <a:cxn ang="0">
              <a:pos x="connsiteX2907" y="connsiteY2907"/>
            </a:cxn>
            <a:cxn ang="0">
              <a:pos x="connsiteX2908" y="connsiteY2908"/>
            </a:cxn>
            <a:cxn ang="0">
              <a:pos x="connsiteX2909" y="connsiteY2909"/>
            </a:cxn>
            <a:cxn ang="0">
              <a:pos x="connsiteX2910" y="connsiteY2910"/>
            </a:cxn>
            <a:cxn ang="0">
              <a:pos x="connsiteX2911" y="connsiteY2911"/>
            </a:cxn>
            <a:cxn ang="0">
              <a:pos x="connsiteX2912" y="connsiteY2912"/>
            </a:cxn>
            <a:cxn ang="0">
              <a:pos x="connsiteX2913" y="connsiteY2913"/>
            </a:cxn>
            <a:cxn ang="0">
              <a:pos x="connsiteX2914" y="connsiteY2914"/>
            </a:cxn>
            <a:cxn ang="0">
              <a:pos x="connsiteX2915" y="connsiteY2915"/>
            </a:cxn>
            <a:cxn ang="0">
              <a:pos x="connsiteX2916" y="connsiteY2916"/>
            </a:cxn>
            <a:cxn ang="0">
              <a:pos x="connsiteX2917" y="connsiteY2917"/>
            </a:cxn>
            <a:cxn ang="0">
              <a:pos x="connsiteX2918" y="connsiteY2918"/>
            </a:cxn>
            <a:cxn ang="0">
              <a:pos x="connsiteX2919" y="connsiteY2919"/>
            </a:cxn>
            <a:cxn ang="0">
              <a:pos x="connsiteX2920" y="connsiteY2920"/>
            </a:cxn>
            <a:cxn ang="0">
              <a:pos x="connsiteX2921" y="connsiteY2921"/>
            </a:cxn>
            <a:cxn ang="0">
              <a:pos x="connsiteX2922" y="connsiteY2922"/>
            </a:cxn>
            <a:cxn ang="0">
              <a:pos x="connsiteX2923" y="connsiteY2923"/>
            </a:cxn>
            <a:cxn ang="0">
              <a:pos x="connsiteX2924" y="connsiteY2924"/>
            </a:cxn>
            <a:cxn ang="0">
              <a:pos x="connsiteX2925" y="connsiteY2925"/>
            </a:cxn>
            <a:cxn ang="0">
              <a:pos x="connsiteX2926" y="connsiteY2926"/>
            </a:cxn>
            <a:cxn ang="0">
              <a:pos x="connsiteX2927" y="connsiteY2927"/>
            </a:cxn>
            <a:cxn ang="0">
              <a:pos x="connsiteX2928" y="connsiteY2928"/>
            </a:cxn>
            <a:cxn ang="0">
              <a:pos x="connsiteX2929" y="connsiteY2929"/>
            </a:cxn>
            <a:cxn ang="0">
              <a:pos x="connsiteX2930" y="connsiteY2930"/>
            </a:cxn>
            <a:cxn ang="0">
              <a:pos x="connsiteX2931" y="connsiteY2931"/>
            </a:cxn>
            <a:cxn ang="0">
              <a:pos x="connsiteX2932" y="connsiteY2932"/>
            </a:cxn>
            <a:cxn ang="0">
              <a:pos x="connsiteX2933" y="connsiteY2933"/>
            </a:cxn>
            <a:cxn ang="0">
              <a:pos x="connsiteX2934" y="connsiteY2934"/>
            </a:cxn>
            <a:cxn ang="0">
              <a:pos x="connsiteX2935" y="connsiteY2935"/>
            </a:cxn>
            <a:cxn ang="0">
              <a:pos x="connsiteX2936" y="connsiteY2936"/>
            </a:cxn>
            <a:cxn ang="0">
              <a:pos x="connsiteX2937" y="connsiteY2937"/>
            </a:cxn>
            <a:cxn ang="0">
              <a:pos x="connsiteX2938" y="connsiteY2938"/>
            </a:cxn>
            <a:cxn ang="0">
              <a:pos x="connsiteX2939" y="connsiteY2939"/>
            </a:cxn>
            <a:cxn ang="0">
              <a:pos x="connsiteX2940" y="connsiteY2940"/>
            </a:cxn>
            <a:cxn ang="0">
              <a:pos x="connsiteX2941" y="connsiteY2941"/>
            </a:cxn>
            <a:cxn ang="0">
              <a:pos x="connsiteX2942" y="connsiteY2942"/>
            </a:cxn>
            <a:cxn ang="0">
              <a:pos x="connsiteX2943" y="connsiteY2943"/>
            </a:cxn>
            <a:cxn ang="0">
              <a:pos x="connsiteX2944" y="connsiteY2944"/>
            </a:cxn>
            <a:cxn ang="0">
              <a:pos x="connsiteX2945" y="connsiteY2945"/>
            </a:cxn>
            <a:cxn ang="0">
              <a:pos x="connsiteX2946" y="connsiteY2946"/>
            </a:cxn>
            <a:cxn ang="0">
              <a:pos x="connsiteX2947" y="connsiteY2947"/>
            </a:cxn>
            <a:cxn ang="0">
              <a:pos x="connsiteX2948" y="connsiteY2948"/>
            </a:cxn>
            <a:cxn ang="0">
              <a:pos x="connsiteX2949" y="connsiteY2949"/>
            </a:cxn>
            <a:cxn ang="0">
              <a:pos x="connsiteX2950" y="connsiteY2950"/>
            </a:cxn>
            <a:cxn ang="0">
              <a:pos x="connsiteX2951" y="connsiteY2951"/>
            </a:cxn>
            <a:cxn ang="0">
              <a:pos x="connsiteX2952" y="connsiteY2952"/>
            </a:cxn>
            <a:cxn ang="0">
              <a:pos x="connsiteX2953" y="connsiteY2953"/>
            </a:cxn>
            <a:cxn ang="0">
              <a:pos x="connsiteX2954" y="connsiteY2954"/>
            </a:cxn>
            <a:cxn ang="0">
              <a:pos x="connsiteX2955" y="connsiteY2955"/>
            </a:cxn>
            <a:cxn ang="0">
              <a:pos x="connsiteX2956" y="connsiteY2956"/>
            </a:cxn>
            <a:cxn ang="0">
              <a:pos x="connsiteX2957" y="connsiteY2957"/>
            </a:cxn>
            <a:cxn ang="0">
              <a:pos x="connsiteX2958" y="connsiteY2958"/>
            </a:cxn>
            <a:cxn ang="0">
              <a:pos x="connsiteX2959" y="connsiteY2959"/>
            </a:cxn>
            <a:cxn ang="0">
              <a:pos x="connsiteX2960" y="connsiteY2960"/>
            </a:cxn>
            <a:cxn ang="0">
              <a:pos x="connsiteX2961" y="connsiteY2961"/>
            </a:cxn>
            <a:cxn ang="0">
              <a:pos x="connsiteX2962" y="connsiteY2962"/>
            </a:cxn>
            <a:cxn ang="0">
              <a:pos x="connsiteX2963" y="connsiteY2963"/>
            </a:cxn>
            <a:cxn ang="0">
              <a:pos x="connsiteX2964" y="connsiteY2964"/>
            </a:cxn>
            <a:cxn ang="0">
              <a:pos x="connsiteX2965" y="connsiteY2965"/>
            </a:cxn>
            <a:cxn ang="0">
              <a:pos x="connsiteX2966" y="connsiteY2966"/>
            </a:cxn>
            <a:cxn ang="0">
              <a:pos x="connsiteX2967" y="connsiteY2967"/>
            </a:cxn>
            <a:cxn ang="0">
              <a:pos x="connsiteX2968" y="connsiteY2968"/>
            </a:cxn>
            <a:cxn ang="0">
              <a:pos x="connsiteX2969" y="connsiteY2969"/>
            </a:cxn>
            <a:cxn ang="0">
              <a:pos x="connsiteX2970" y="connsiteY2970"/>
            </a:cxn>
            <a:cxn ang="0">
              <a:pos x="connsiteX2971" y="connsiteY2971"/>
            </a:cxn>
            <a:cxn ang="0">
              <a:pos x="connsiteX2972" y="connsiteY2972"/>
            </a:cxn>
            <a:cxn ang="0">
              <a:pos x="connsiteX2973" y="connsiteY2973"/>
            </a:cxn>
            <a:cxn ang="0">
              <a:pos x="connsiteX2974" y="connsiteY2974"/>
            </a:cxn>
            <a:cxn ang="0">
              <a:pos x="connsiteX2975" y="connsiteY2975"/>
            </a:cxn>
            <a:cxn ang="0">
              <a:pos x="connsiteX2976" y="connsiteY2976"/>
            </a:cxn>
            <a:cxn ang="0">
              <a:pos x="connsiteX2977" y="connsiteY2977"/>
            </a:cxn>
            <a:cxn ang="0">
              <a:pos x="connsiteX2978" y="connsiteY2978"/>
            </a:cxn>
            <a:cxn ang="0">
              <a:pos x="connsiteX2979" y="connsiteY2979"/>
            </a:cxn>
            <a:cxn ang="0">
              <a:pos x="connsiteX2980" y="connsiteY2980"/>
            </a:cxn>
            <a:cxn ang="0">
              <a:pos x="connsiteX2981" y="connsiteY2981"/>
            </a:cxn>
            <a:cxn ang="0">
              <a:pos x="connsiteX2982" y="connsiteY2982"/>
            </a:cxn>
            <a:cxn ang="0">
              <a:pos x="connsiteX2983" y="connsiteY2983"/>
            </a:cxn>
            <a:cxn ang="0">
              <a:pos x="connsiteX2984" y="connsiteY2984"/>
            </a:cxn>
            <a:cxn ang="0">
              <a:pos x="connsiteX2985" y="connsiteY2985"/>
            </a:cxn>
            <a:cxn ang="0">
              <a:pos x="connsiteX2986" y="connsiteY2986"/>
            </a:cxn>
            <a:cxn ang="0">
              <a:pos x="connsiteX2987" y="connsiteY2987"/>
            </a:cxn>
            <a:cxn ang="0">
              <a:pos x="connsiteX2988" y="connsiteY2988"/>
            </a:cxn>
            <a:cxn ang="0">
              <a:pos x="connsiteX2989" y="connsiteY2989"/>
            </a:cxn>
            <a:cxn ang="0">
              <a:pos x="connsiteX2990" y="connsiteY2990"/>
            </a:cxn>
            <a:cxn ang="0">
              <a:pos x="connsiteX2991" y="connsiteY2991"/>
            </a:cxn>
            <a:cxn ang="0">
              <a:pos x="connsiteX2992" y="connsiteY2992"/>
            </a:cxn>
            <a:cxn ang="0">
              <a:pos x="connsiteX2993" y="connsiteY2993"/>
            </a:cxn>
            <a:cxn ang="0">
              <a:pos x="connsiteX2994" y="connsiteY2994"/>
            </a:cxn>
            <a:cxn ang="0">
              <a:pos x="connsiteX2995" y="connsiteY2995"/>
            </a:cxn>
            <a:cxn ang="0">
              <a:pos x="connsiteX2996" y="connsiteY2996"/>
            </a:cxn>
            <a:cxn ang="0">
              <a:pos x="connsiteX2997" y="connsiteY2997"/>
            </a:cxn>
            <a:cxn ang="0">
              <a:pos x="connsiteX2998" y="connsiteY2998"/>
            </a:cxn>
            <a:cxn ang="0">
              <a:pos x="connsiteX2999" y="connsiteY2999"/>
            </a:cxn>
            <a:cxn ang="0">
              <a:pos x="connsiteX3000" y="connsiteY3000"/>
            </a:cxn>
            <a:cxn ang="0">
              <a:pos x="connsiteX3001" y="connsiteY3001"/>
            </a:cxn>
            <a:cxn ang="0">
              <a:pos x="connsiteX3002" y="connsiteY3002"/>
            </a:cxn>
            <a:cxn ang="0">
              <a:pos x="connsiteX3003" y="connsiteY3003"/>
            </a:cxn>
            <a:cxn ang="0">
              <a:pos x="connsiteX3004" y="connsiteY3004"/>
            </a:cxn>
            <a:cxn ang="0">
              <a:pos x="connsiteX3005" y="connsiteY3005"/>
            </a:cxn>
            <a:cxn ang="0">
              <a:pos x="connsiteX3006" y="connsiteY3006"/>
            </a:cxn>
            <a:cxn ang="0">
              <a:pos x="connsiteX3007" y="connsiteY3007"/>
            </a:cxn>
            <a:cxn ang="0">
              <a:pos x="connsiteX3008" y="connsiteY3008"/>
            </a:cxn>
            <a:cxn ang="0">
              <a:pos x="connsiteX3009" y="connsiteY3009"/>
            </a:cxn>
            <a:cxn ang="0">
              <a:pos x="connsiteX3010" y="connsiteY3010"/>
            </a:cxn>
            <a:cxn ang="0">
              <a:pos x="connsiteX3011" y="connsiteY3011"/>
            </a:cxn>
            <a:cxn ang="0">
              <a:pos x="connsiteX3012" y="connsiteY3012"/>
            </a:cxn>
            <a:cxn ang="0">
              <a:pos x="connsiteX3013" y="connsiteY3013"/>
            </a:cxn>
            <a:cxn ang="0">
              <a:pos x="connsiteX3014" y="connsiteY3014"/>
            </a:cxn>
            <a:cxn ang="0">
              <a:pos x="connsiteX3015" y="connsiteY3015"/>
            </a:cxn>
            <a:cxn ang="0">
              <a:pos x="connsiteX3016" y="connsiteY3016"/>
            </a:cxn>
            <a:cxn ang="0">
              <a:pos x="connsiteX3017" y="connsiteY3017"/>
            </a:cxn>
            <a:cxn ang="0">
              <a:pos x="connsiteX3018" y="connsiteY3018"/>
            </a:cxn>
            <a:cxn ang="0">
              <a:pos x="connsiteX3019" y="connsiteY3019"/>
            </a:cxn>
            <a:cxn ang="0">
              <a:pos x="connsiteX3020" y="connsiteY3020"/>
            </a:cxn>
            <a:cxn ang="0">
              <a:pos x="connsiteX3021" y="connsiteY3021"/>
            </a:cxn>
            <a:cxn ang="0">
              <a:pos x="connsiteX3022" y="connsiteY3022"/>
            </a:cxn>
            <a:cxn ang="0">
              <a:pos x="connsiteX3023" y="connsiteY3023"/>
            </a:cxn>
            <a:cxn ang="0">
              <a:pos x="connsiteX3024" y="connsiteY3024"/>
            </a:cxn>
            <a:cxn ang="0">
              <a:pos x="connsiteX3025" y="connsiteY3025"/>
            </a:cxn>
            <a:cxn ang="0">
              <a:pos x="connsiteX3026" y="connsiteY3026"/>
            </a:cxn>
            <a:cxn ang="0">
              <a:pos x="connsiteX3027" y="connsiteY3027"/>
            </a:cxn>
            <a:cxn ang="0">
              <a:pos x="connsiteX3028" y="connsiteY3028"/>
            </a:cxn>
            <a:cxn ang="0">
              <a:pos x="connsiteX3029" y="connsiteY3029"/>
            </a:cxn>
            <a:cxn ang="0">
              <a:pos x="connsiteX3030" y="connsiteY3030"/>
            </a:cxn>
            <a:cxn ang="0">
              <a:pos x="connsiteX3031" y="connsiteY3031"/>
            </a:cxn>
            <a:cxn ang="0">
              <a:pos x="connsiteX3032" y="connsiteY3032"/>
            </a:cxn>
            <a:cxn ang="0">
              <a:pos x="connsiteX3033" y="connsiteY3033"/>
            </a:cxn>
            <a:cxn ang="0">
              <a:pos x="connsiteX3034" y="connsiteY3034"/>
            </a:cxn>
            <a:cxn ang="0">
              <a:pos x="connsiteX3035" y="connsiteY3035"/>
            </a:cxn>
            <a:cxn ang="0">
              <a:pos x="connsiteX3036" y="connsiteY3036"/>
            </a:cxn>
            <a:cxn ang="0">
              <a:pos x="connsiteX3037" y="connsiteY3037"/>
            </a:cxn>
            <a:cxn ang="0">
              <a:pos x="connsiteX3038" y="connsiteY3038"/>
            </a:cxn>
            <a:cxn ang="0">
              <a:pos x="connsiteX3039" y="connsiteY3039"/>
            </a:cxn>
            <a:cxn ang="0">
              <a:pos x="connsiteX3040" y="connsiteY3040"/>
            </a:cxn>
            <a:cxn ang="0">
              <a:pos x="connsiteX3041" y="connsiteY3041"/>
            </a:cxn>
            <a:cxn ang="0">
              <a:pos x="connsiteX3042" y="connsiteY3042"/>
            </a:cxn>
            <a:cxn ang="0">
              <a:pos x="connsiteX3043" y="connsiteY3043"/>
            </a:cxn>
            <a:cxn ang="0">
              <a:pos x="connsiteX3044" y="connsiteY3044"/>
            </a:cxn>
            <a:cxn ang="0">
              <a:pos x="connsiteX3045" y="connsiteY3045"/>
            </a:cxn>
            <a:cxn ang="0">
              <a:pos x="connsiteX3046" y="connsiteY3046"/>
            </a:cxn>
            <a:cxn ang="0">
              <a:pos x="connsiteX3047" y="connsiteY3047"/>
            </a:cxn>
            <a:cxn ang="0">
              <a:pos x="connsiteX3048" y="connsiteY3048"/>
            </a:cxn>
            <a:cxn ang="0">
              <a:pos x="connsiteX3049" y="connsiteY3049"/>
            </a:cxn>
            <a:cxn ang="0">
              <a:pos x="connsiteX3050" y="connsiteY3050"/>
            </a:cxn>
            <a:cxn ang="0">
              <a:pos x="connsiteX3051" y="connsiteY3051"/>
            </a:cxn>
            <a:cxn ang="0">
              <a:pos x="connsiteX3052" y="connsiteY3052"/>
            </a:cxn>
            <a:cxn ang="0">
              <a:pos x="connsiteX3053" y="connsiteY3053"/>
            </a:cxn>
            <a:cxn ang="0">
              <a:pos x="connsiteX3054" y="connsiteY3054"/>
            </a:cxn>
            <a:cxn ang="0">
              <a:pos x="connsiteX3055" y="connsiteY3055"/>
            </a:cxn>
            <a:cxn ang="0">
              <a:pos x="connsiteX3056" y="connsiteY3056"/>
            </a:cxn>
            <a:cxn ang="0">
              <a:pos x="connsiteX3057" y="connsiteY3057"/>
            </a:cxn>
            <a:cxn ang="0">
              <a:pos x="connsiteX3058" y="connsiteY3058"/>
            </a:cxn>
            <a:cxn ang="0">
              <a:pos x="connsiteX3059" y="connsiteY3059"/>
            </a:cxn>
            <a:cxn ang="0">
              <a:pos x="connsiteX3060" y="connsiteY3060"/>
            </a:cxn>
            <a:cxn ang="0">
              <a:pos x="connsiteX3061" y="connsiteY3061"/>
            </a:cxn>
            <a:cxn ang="0">
              <a:pos x="connsiteX3062" y="connsiteY3062"/>
            </a:cxn>
            <a:cxn ang="0">
              <a:pos x="connsiteX3063" y="connsiteY3063"/>
            </a:cxn>
            <a:cxn ang="0">
              <a:pos x="connsiteX3064" y="connsiteY3064"/>
            </a:cxn>
            <a:cxn ang="0">
              <a:pos x="connsiteX3065" y="connsiteY3065"/>
            </a:cxn>
            <a:cxn ang="0">
              <a:pos x="connsiteX3066" y="connsiteY3066"/>
            </a:cxn>
            <a:cxn ang="0">
              <a:pos x="connsiteX3067" y="connsiteY3067"/>
            </a:cxn>
            <a:cxn ang="0">
              <a:pos x="connsiteX3068" y="connsiteY3068"/>
            </a:cxn>
            <a:cxn ang="0">
              <a:pos x="connsiteX3069" y="connsiteY3069"/>
            </a:cxn>
            <a:cxn ang="0">
              <a:pos x="connsiteX3070" y="connsiteY3070"/>
            </a:cxn>
            <a:cxn ang="0">
              <a:pos x="connsiteX3071" y="connsiteY3071"/>
            </a:cxn>
            <a:cxn ang="0">
              <a:pos x="connsiteX3072" y="connsiteY3072"/>
            </a:cxn>
            <a:cxn ang="0">
              <a:pos x="connsiteX3073" y="connsiteY3073"/>
            </a:cxn>
            <a:cxn ang="0">
              <a:pos x="connsiteX3074" y="connsiteY3074"/>
            </a:cxn>
            <a:cxn ang="0">
              <a:pos x="connsiteX3075" y="connsiteY3075"/>
            </a:cxn>
            <a:cxn ang="0">
              <a:pos x="connsiteX3076" y="connsiteY3076"/>
            </a:cxn>
            <a:cxn ang="0">
              <a:pos x="connsiteX3077" y="connsiteY3077"/>
            </a:cxn>
            <a:cxn ang="0">
              <a:pos x="connsiteX3078" y="connsiteY3078"/>
            </a:cxn>
            <a:cxn ang="0">
              <a:pos x="connsiteX3079" y="connsiteY3079"/>
            </a:cxn>
            <a:cxn ang="0">
              <a:pos x="connsiteX3080" y="connsiteY3080"/>
            </a:cxn>
            <a:cxn ang="0">
              <a:pos x="connsiteX3081" y="connsiteY3081"/>
            </a:cxn>
            <a:cxn ang="0">
              <a:pos x="connsiteX3082" y="connsiteY3082"/>
            </a:cxn>
            <a:cxn ang="0">
              <a:pos x="connsiteX3083" y="connsiteY3083"/>
            </a:cxn>
            <a:cxn ang="0">
              <a:pos x="connsiteX3084" y="connsiteY3084"/>
            </a:cxn>
            <a:cxn ang="0">
              <a:pos x="connsiteX3085" y="connsiteY3085"/>
            </a:cxn>
            <a:cxn ang="0">
              <a:pos x="connsiteX3086" y="connsiteY3086"/>
            </a:cxn>
            <a:cxn ang="0">
              <a:pos x="connsiteX3087" y="connsiteY3087"/>
            </a:cxn>
            <a:cxn ang="0">
              <a:pos x="connsiteX3088" y="connsiteY3088"/>
            </a:cxn>
            <a:cxn ang="0">
              <a:pos x="connsiteX3089" y="connsiteY3089"/>
            </a:cxn>
            <a:cxn ang="0">
              <a:pos x="connsiteX3090" y="connsiteY3090"/>
            </a:cxn>
            <a:cxn ang="0">
              <a:pos x="connsiteX3091" y="connsiteY3091"/>
            </a:cxn>
            <a:cxn ang="0">
              <a:pos x="connsiteX3092" y="connsiteY3092"/>
            </a:cxn>
            <a:cxn ang="0">
              <a:pos x="connsiteX3093" y="connsiteY3093"/>
            </a:cxn>
            <a:cxn ang="0">
              <a:pos x="connsiteX3094" y="connsiteY3094"/>
            </a:cxn>
            <a:cxn ang="0">
              <a:pos x="connsiteX3095" y="connsiteY3095"/>
            </a:cxn>
            <a:cxn ang="0">
              <a:pos x="connsiteX3096" y="connsiteY3096"/>
            </a:cxn>
            <a:cxn ang="0">
              <a:pos x="connsiteX3097" y="connsiteY3097"/>
            </a:cxn>
            <a:cxn ang="0">
              <a:pos x="connsiteX3098" y="connsiteY3098"/>
            </a:cxn>
            <a:cxn ang="0">
              <a:pos x="connsiteX3099" y="connsiteY3099"/>
            </a:cxn>
            <a:cxn ang="0">
              <a:pos x="connsiteX3100" y="connsiteY3100"/>
            </a:cxn>
            <a:cxn ang="0">
              <a:pos x="connsiteX3101" y="connsiteY3101"/>
            </a:cxn>
            <a:cxn ang="0">
              <a:pos x="connsiteX3102" y="connsiteY3102"/>
            </a:cxn>
            <a:cxn ang="0">
              <a:pos x="connsiteX3103" y="connsiteY3103"/>
            </a:cxn>
            <a:cxn ang="0">
              <a:pos x="connsiteX3104" y="connsiteY3104"/>
            </a:cxn>
            <a:cxn ang="0">
              <a:pos x="connsiteX3105" y="connsiteY3105"/>
            </a:cxn>
            <a:cxn ang="0">
              <a:pos x="connsiteX3106" y="connsiteY3106"/>
            </a:cxn>
            <a:cxn ang="0">
              <a:pos x="connsiteX3107" y="connsiteY3107"/>
            </a:cxn>
            <a:cxn ang="0">
              <a:pos x="connsiteX3108" y="connsiteY3108"/>
            </a:cxn>
            <a:cxn ang="0">
              <a:pos x="connsiteX3109" y="connsiteY3109"/>
            </a:cxn>
            <a:cxn ang="0">
              <a:pos x="connsiteX3110" y="connsiteY3110"/>
            </a:cxn>
            <a:cxn ang="0">
              <a:pos x="connsiteX3111" y="connsiteY3111"/>
            </a:cxn>
            <a:cxn ang="0">
              <a:pos x="connsiteX3112" y="connsiteY3112"/>
            </a:cxn>
            <a:cxn ang="0">
              <a:pos x="connsiteX3113" y="connsiteY3113"/>
            </a:cxn>
            <a:cxn ang="0">
              <a:pos x="connsiteX3114" y="connsiteY3114"/>
            </a:cxn>
            <a:cxn ang="0">
              <a:pos x="connsiteX3115" y="connsiteY3115"/>
            </a:cxn>
            <a:cxn ang="0">
              <a:pos x="connsiteX3116" y="connsiteY3116"/>
            </a:cxn>
            <a:cxn ang="0">
              <a:pos x="connsiteX3117" y="connsiteY3117"/>
            </a:cxn>
            <a:cxn ang="0">
              <a:pos x="connsiteX3118" y="connsiteY3118"/>
            </a:cxn>
            <a:cxn ang="0">
              <a:pos x="connsiteX3119" y="connsiteY3119"/>
            </a:cxn>
            <a:cxn ang="0">
              <a:pos x="connsiteX3120" y="connsiteY3120"/>
            </a:cxn>
            <a:cxn ang="0">
              <a:pos x="connsiteX3121" y="connsiteY3121"/>
            </a:cxn>
            <a:cxn ang="0">
              <a:pos x="connsiteX3122" y="connsiteY3122"/>
            </a:cxn>
            <a:cxn ang="0">
              <a:pos x="connsiteX3123" y="connsiteY3123"/>
            </a:cxn>
            <a:cxn ang="0">
              <a:pos x="connsiteX3124" y="connsiteY3124"/>
            </a:cxn>
            <a:cxn ang="0">
              <a:pos x="connsiteX3125" y="connsiteY3125"/>
            </a:cxn>
            <a:cxn ang="0">
              <a:pos x="connsiteX3126" y="connsiteY3126"/>
            </a:cxn>
            <a:cxn ang="0">
              <a:pos x="connsiteX3127" y="connsiteY3127"/>
            </a:cxn>
            <a:cxn ang="0">
              <a:pos x="connsiteX3128" y="connsiteY3128"/>
            </a:cxn>
            <a:cxn ang="0">
              <a:pos x="connsiteX3129" y="connsiteY3129"/>
            </a:cxn>
            <a:cxn ang="0">
              <a:pos x="connsiteX3130" y="connsiteY3130"/>
            </a:cxn>
            <a:cxn ang="0">
              <a:pos x="connsiteX3131" y="connsiteY3131"/>
            </a:cxn>
            <a:cxn ang="0">
              <a:pos x="connsiteX3132" y="connsiteY3132"/>
            </a:cxn>
            <a:cxn ang="0">
              <a:pos x="connsiteX3133" y="connsiteY3133"/>
            </a:cxn>
            <a:cxn ang="0">
              <a:pos x="connsiteX3134" y="connsiteY3134"/>
            </a:cxn>
            <a:cxn ang="0">
              <a:pos x="connsiteX3135" y="connsiteY3135"/>
            </a:cxn>
            <a:cxn ang="0">
              <a:pos x="connsiteX3136" y="connsiteY3136"/>
            </a:cxn>
            <a:cxn ang="0">
              <a:pos x="connsiteX3137" y="connsiteY3137"/>
            </a:cxn>
            <a:cxn ang="0">
              <a:pos x="connsiteX3138" y="connsiteY3138"/>
            </a:cxn>
            <a:cxn ang="0">
              <a:pos x="connsiteX3139" y="connsiteY3139"/>
            </a:cxn>
            <a:cxn ang="0">
              <a:pos x="connsiteX3140" y="connsiteY3140"/>
            </a:cxn>
            <a:cxn ang="0">
              <a:pos x="connsiteX3141" y="connsiteY3141"/>
            </a:cxn>
            <a:cxn ang="0">
              <a:pos x="connsiteX3142" y="connsiteY3142"/>
            </a:cxn>
            <a:cxn ang="0">
              <a:pos x="connsiteX3143" y="connsiteY3143"/>
            </a:cxn>
            <a:cxn ang="0">
              <a:pos x="connsiteX3144" y="connsiteY3144"/>
            </a:cxn>
            <a:cxn ang="0">
              <a:pos x="connsiteX3145" y="connsiteY3145"/>
            </a:cxn>
            <a:cxn ang="0">
              <a:pos x="connsiteX3146" y="connsiteY3146"/>
            </a:cxn>
            <a:cxn ang="0">
              <a:pos x="connsiteX3147" y="connsiteY3147"/>
            </a:cxn>
            <a:cxn ang="0">
              <a:pos x="connsiteX3148" y="connsiteY3148"/>
            </a:cxn>
            <a:cxn ang="0">
              <a:pos x="connsiteX3149" y="connsiteY3149"/>
            </a:cxn>
            <a:cxn ang="0">
              <a:pos x="connsiteX3150" y="connsiteY3150"/>
            </a:cxn>
            <a:cxn ang="0">
              <a:pos x="connsiteX3151" y="connsiteY3151"/>
            </a:cxn>
            <a:cxn ang="0">
              <a:pos x="connsiteX3152" y="connsiteY3152"/>
            </a:cxn>
            <a:cxn ang="0">
              <a:pos x="connsiteX3153" y="connsiteY3153"/>
            </a:cxn>
            <a:cxn ang="0">
              <a:pos x="connsiteX3154" y="connsiteY3154"/>
            </a:cxn>
            <a:cxn ang="0">
              <a:pos x="connsiteX3155" y="connsiteY3155"/>
            </a:cxn>
            <a:cxn ang="0">
              <a:pos x="connsiteX3156" y="connsiteY3156"/>
            </a:cxn>
            <a:cxn ang="0">
              <a:pos x="connsiteX3157" y="connsiteY3157"/>
            </a:cxn>
            <a:cxn ang="0">
              <a:pos x="connsiteX3158" y="connsiteY3158"/>
            </a:cxn>
            <a:cxn ang="0">
              <a:pos x="connsiteX3159" y="connsiteY3159"/>
            </a:cxn>
            <a:cxn ang="0">
              <a:pos x="connsiteX3160" y="connsiteY3160"/>
            </a:cxn>
            <a:cxn ang="0">
              <a:pos x="connsiteX3161" y="connsiteY3161"/>
            </a:cxn>
            <a:cxn ang="0">
              <a:pos x="connsiteX3162" y="connsiteY3162"/>
            </a:cxn>
            <a:cxn ang="0">
              <a:pos x="connsiteX3163" y="connsiteY3163"/>
            </a:cxn>
            <a:cxn ang="0">
              <a:pos x="connsiteX3164" y="connsiteY3164"/>
            </a:cxn>
            <a:cxn ang="0">
              <a:pos x="connsiteX3165" y="connsiteY3165"/>
            </a:cxn>
            <a:cxn ang="0">
              <a:pos x="connsiteX3166" y="connsiteY3166"/>
            </a:cxn>
            <a:cxn ang="0">
              <a:pos x="connsiteX3167" y="connsiteY3167"/>
            </a:cxn>
            <a:cxn ang="0">
              <a:pos x="connsiteX3168" y="connsiteY3168"/>
            </a:cxn>
            <a:cxn ang="0">
              <a:pos x="connsiteX3169" y="connsiteY3169"/>
            </a:cxn>
            <a:cxn ang="0">
              <a:pos x="connsiteX3170" y="connsiteY3170"/>
            </a:cxn>
            <a:cxn ang="0">
              <a:pos x="connsiteX3171" y="connsiteY3171"/>
            </a:cxn>
            <a:cxn ang="0">
              <a:pos x="connsiteX3172" y="connsiteY3172"/>
            </a:cxn>
            <a:cxn ang="0">
              <a:pos x="connsiteX3173" y="connsiteY3173"/>
            </a:cxn>
            <a:cxn ang="0">
              <a:pos x="connsiteX3174" y="connsiteY3174"/>
            </a:cxn>
            <a:cxn ang="0">
              <a:pos x="connsiteX3175" y="connsiteY3175"/>
            </a:cxn>
            <a:cxn ang="0">
              <a:pos x="connsiteX3176" y="connsiteY3176"/>
            </a:cxn>
            <a:cxn ang="0">
              <a:pos x="connsiteX3177" y="connsiteY3177"/>
            </a:cxn>
            <a:cxn ang="0">
              <a:pos x="connsiteX3178" y="connsiteY3178"/>
            </a:cxn>
            <a:cxn ang="0">
              <a:pos x="connsiteX3179" y="connsiteY3179"/>
            </a:cxn>
            <a:cxn ang="0">
              <a:pos x="connsiteX3180" y="connsiteY3180"/>
            </a:cxn>
            <a:cxn ang="0">
              <a:pos x="connsiteX3181" y="connsiteY3181"/>
            </a:cxn>
            <a:cxn ang="0">
              <a:pos x="connsiteX3182" y="connsiteY3182"/>
            </a:cxn>
            <a:cxn ang="0">
              <a:pos x="connsiteX3183" y="connsiteY3183"/>
            </a:cxn>
            <a:cxn ang="0">
              <a:pos x="connsiteX3184" y="connsiteY3184"/>
            </a:cxn>
            <a:cxn ang="0">
              <a:pos x="connsiteX3185" y="connsiteY3185"/>
            </a:cxn>
            <a:cxn ang="0">
              <a:pos x="connsiteX3186" y="connsiteY3186"/>
            </a:cxn>
            <a:cxn ang="0">
              <a:pos x="connsiteX3187" y="connsiteY3187"/>
            </a:cxn>
            <a:cxn ang="0">
              <a:pos x="connsiteX3188" y="connsiteY3188"/>
            </a:cxn>
            <a:cxn ang="0">
              <a:pos x="connsiteX3189" y="connsiteY3189"/>
            </a:cxn>
            <a:cxn ang="0">
              <a:pos x="connsiteX3190" y="connsiteY3190"/>
            </a:cxn>
            <a:cxn ang="0">
              <a:pos x="connsiteX3191" y="connsiteY3191"/>
            </a:cxn>
            <a:cxn ang="0">
              <a:pos x="connsiteX3192" y="connsiteY3192"/>
            </a:cxn>
            <a:cxn ang="0">
              <a:pos x="connsiteX3193" y="connsiteY3193"/>
            </a:cxn>
            <a:cxn ang="0">
              <a:pos x="connsiteX3194" y="connsiteY3194"/>
            </a:cxn>
            <a:cxn ang="0">
              <a:pos x="connsiteX3195" y="connsiteY3195"/>
            </a:cxn>
            <a:cxn ang="0">
              <a:pos x="connsiteX3196" y="connsiteY3196"/>
            </a:cxn>
            <a:cxn ang="0">
              <a:pos x="connsiteX3197" y="connsiteY3197"/>
            </a:cxn>
            <a:cxn ang="0">
              <a:pos x="connsiteX3198" y="connsiteY3198"/>
            </a:cxn>
            <a:cxn ang="0">
              <a:pos x="connsiteX3199" y="connsiteY3199"/>
            </a:cxn>
            <a:cxn ang="0">
              <a:pos x="connsiteX3200" y="connsiteY3200"/>
            </a:cxn>
            <a:cxn ang="0">
              <a:pos x="connsiteX3201" y="connsiteY3201"/>
            </a:cxn>
            <a:cxn ang="0">
              <a:pos x="connsiteX3202" y="connsiteY3202"/>
            </a:cxn>
            <a:cxn ang="0">
              <a:pos x="connsiteX3203" y="connsiteY3203"/>
            </a:cxn>
            <a:cxn ang="0">
              <a:pos x="connsiteX3204" y="connsiteY3204"/>
            </a:cxn>
            <a:cxn ang="0">
              <a:pos x="connsiteX3205" y="connsiteY3205"/>
            </a:cxn>
            <a:cxn ang="0">
              <a:pos x="connsiteX3206" y="connsiteY3206"/>
            </a:cxn>
            <a:cxn ang="0">
              <a:pos x="connsiteX3207" y="connsiteY3207"/>
            </a:cxn>
            <a:cxn ang="0">
              <a:pos x="connsiteX3208" y="connsiteY3208"/>
            </a:cxn>
            <a:cxn ang="0">
              <a:pos x="connsiteX3209" y="connsiteY3209"/>
            </a:cxn>
            <a:cxn ang="0">
              <a:pos x="connsiteX3210" y="connsiteY3210"/>
            </a:cxn>
            <a:cxn ang="0">
              <a:pos x="connsiteX3211" y="connsiteY3211"/>
            </a:cxn>
            <a:cxn ang="0">
              <a:pos x="connsiteX3212" y="connsiteY3212"/>
            </a:cxn>
            <a:cxn ang="0">
              <a:pos x="connsiteX3213" y="connsiteY3213"/>
            </a:cxn>
            <a:cxn ang="0">
              <a:pos x="connsiteX3214" y="connsiteY3214"/>
            </a:cxn>
            <a:cxn ang="0">
              <a:pos x="connsiteX3215" y="connsiteY3215"/>
            </a:cxn>
            <a:cxn ang="0">
              <a:pos x="connsiteX3216" y="connsiteY3216"/>
            </a:cxn>
            <a:cxn ang="0">
              <a:pos x="connsiteX3217" y="connsiteY3217"/>
            </a:cxn>
            <a:cxn ang="0">
              <a:pos x="connsiteX3218" y="connsiteY3218"/>
            </a:cxn>
            <a:cxn ang="0">
              <a:pos x="connsiteX3219" y="connsiteY3219"/>
            </a:cxn>
            <a:cxn ang="0">
              <a:pos x="connsiteX3220" y="connsiteY3220"/>
            </a:cxn>
            <a:cxn ang="0">
              <a:pos x="connsiteX3221" y="connsiteY3221"/>
            </a:cxn>
            <a:cxn ang="0">
              <a:pos x="connsiteX3222" y="connsiteY3222"/>
            </a:cxn>
            <a:cxn ang="0">
              <a:pos x="connsiteX3223" y="connsiteY3223"/>
            </a:cxn>
            <a:cxn ang="0">
              <a:pos x="connsiteX3224" y="connsiteY3224"/>
            </a:cxn>
            <a:cxn ang="0">
              <a:pos x="connsiteX3225" y="connsiteY3225"/>
            </a:cxn>
            <a:cxn ang="0">
              <a:pos x="connsiteX3226" y="connsiteY3226"/>
            </a:cxn>
            <a:cxn ang="0">
              <a:pos x="connsiteX3227" y="connsiteY3227"/>
            </a:cxn>
            <a:cxn ang="0">
              <a:pos x="connsiteX3228" y="connsiteY3228"/>
            </a:cxn>
            <a:cxn ang="0">
              <a:pos x="connsiteX3229" y="connsiteY3229"/>
            </a:cxn>
            <a:cxn ang="0">
              <a:pos x="connsiteX3230" y="connsiteY3230"/>
            </a:cxn>
            <a:cxn ang="0">
              <a:pos x="connsiteX3231" y="connsiteY3231"/>
            </a:cxn>
            <a:cxn ang="0">
              <a:pos x="connsiteX3232" y="connsiteY3232"/>
            </a:cxn>
            <a:cxn ang="0">
              <a:pos x="connsiteX3233" y="connsiteY3233"/>
            </a:cxn>
            <a:cxn ang="0">
              <a:pos x="connsiteX3234" y="connsiteY3234"/>
            </a:cxn>
            <a:cxn ang="0">
              <a:pos x="connsiteX3235" y="connsiteY3235"/>
            </a:cxn>
            <a:cxn ang="0">
              <a:pos x="connsiteX3236" y="connsiteY3236"/>
            </a:cxn>
            <a:cxn ang="0">
              <a:pos x="connsiteX3237" y="connsiteY3237"/>
            </a:cxn>
            <a:cxn ang="0">
              <a:pos x="connsiteX3238" y="connsiteY3238"/>
            </a:cxn>
            <a:cxn ang="0">
              <a:pos x="connsiteX3239" y="connsiteY3239"/>
            </a:cxn>
            <a:cxn ang="0">
              <a:pos x="connsiteX3240" y="connsiteY3240"/>
            </a:cxn>
            <a:cxn ang="0">
              <a:pos x="connsiteX3241" y="connsiteY3241"/>
            </a:cxn>
            <a:cxn ang="0">
              <a:pos x="connsiteX3242" y="connsiteY3242"/>
            </a:cxn>
            <a:cxn ang="0">
              <a:pos x="connsiteX3243" y="connsiteY3243"/>
            </a:cxn>
            <a:cxn ang="0">
              <a:pos x="connsiteX3244" y="connsiteY3244"/>
            </a:cxn>
            <a:cxn ang="0">
              <a:pos x="connsiteX3245" y="connsiteY3245"/>
            </a:cxn>
            <a:cxn ang="0">
              <a:pos x="connsiteX3246" y="connsiteY3246"/>
            </a:cxn>
            <a:cxn ang="0">
              <a:pos x="connsiteX3247" y="connsiteY3247"/>
            </a:cxn>
            <a:cxn ang="0">
              <a:pos x="connsiteX3248" y="connsiteY3248"/>
            </a:cxn>
            <a:cxn ang="0">
              <a:pos x="connsiteX3249" y="connsiteY3249"/>
            </a:cxn>
            <a:cxn ang="0">
              <a:pos x="connsiteX3250" y="connsiteY3250"/>
            </a:cxn>
            <a:cxn ang="0">
              <a:pos x="connsiteX3251" y="connsiteY3251"/>
            </a:cxn>
            <a:cxn ang="0">
              <a:pos x="connsiteX3252" y="connsiteY3252"/>
            </a:cxn>
            <a:cxn ang="0">
              <a:pos x="connsiteX3253" y="connsiteY3253"/>
            </a:cxn>
            <a:cxn ang="0">
              <a:pos x="connsiteX3254" y="connsiteY3254"/>
            </a:cxn>
            <a:cxn ang="0">
              <a:pos x="connsiteX3255" y="connsiteY3255"/>
            </a:cxn>
            <a:cxn ang="0">
              <a:pos x="connsiteX3256" y="connsiteY3256"/>
            </a:cxn>
            <a:cxn ang="0">
              <a:pos x="connsiteX3257" y="connsiteY3257"/>
            </a:cxn>
            <a:cxn ang="0">
              <a:pos x="connsiteX3258" y="connsiteY3258"/>
            </a:cxn>
            <a:cxn ang="0">
              <a:pos x="connsiteX3259" y="connsiteY3259"/>
            </a:cxn>
            <a:cxn ang="0">
              <a:pos x="connsiteX3260" y="connsiteY3260"/>
            </a:cxn>
            <a:cxn ang="0">
              <a:pos x="connsiteX3261" y="connsiteY3261"/>
            </a:cxn>
            <a:cxn ang="0">
              <a:pos x="connsiteX3262" y="connsiteY3262"/>
            </a:cxn>
            <a:cxn ang="0">
              <a:pos x="connsiteX3263" y="connsiteY3263"/>
            </a:cxn>
            <a:cxn ang="0">
              <a:pos x="connsiteX3264" y="connsiteY3264"/>
            </a:cxn>
            <a:cxn ang="0">
              <a:pos x="connsiteX3265" y="connsiteY3265"/>
            </a:cxn>
            <a:cxn ang="0">
              <a:pos x="connsiteX3266" y="connsiteY3266"/>
            </a:cxn>
            <a:cxn ang="0">
              <a:pos x="connsiteX3267" y="connsiteY3267"/>
            </a:cxn>
            <a:cxn ang="0">
              <a:pos x="connsiteX3268" y="connsiteY3268"/>
            </a:cxn>
            <a:cxn ang="0">
              <a:pos x="connsiteX3269" y="connsiteY3269"/>
            </a:cxn>
            <a:cxn ang="0">
              <a:pos x="connsiteX3270" y="connsiteY3270"/>
            </a:cxn>
            <a:cxn ang="0">
              <a:pos x="connsiteX3271" y="connsiteY3271"/>
            </a:cxn>
            <a:cxn ang="0">
              <a:pos x="connsiteX3272" y="connsiteY3272"/>
            </a:cxn>
            <a:cxn ang="0">
              <a:pos x="connsiteX3273" y="connsiteY3273"/>
            </a:cxn>
            <a:cxn ang="0">
              <a:pos x="connsiteX3274" y="connsiteY3274"/>
            </a:cxn>
            <a:cxn ang="0">
              <a:pos x="connsiteX3275" y="connsiteY3275"/>
            </a:cxn>
            <a:cxn ang="0">
              <a:pos x="connsiteX3276" y="connsiteY3276"/>
            </a:cxn>
            <a:cxn ang="0">
              <a:pos x="connsiteX3277" y="connsiteY3277"/>
            </a:cxn>
            <a:cxn ang="0">
              <a:pos x="connsiteX3278" y="connsiteY3278"/>
            </a:cxn>
            <a:cxn ang="0">
              <a:pos x="connsiteX3279" y="connsiteY3279"/>
            </a:cxn>
            <a:cxn ang="0">
              <a:pos x="connsiteX3280" y="connsiteY3280"/>
            </a:cxn>
            <a:cxn ang="0">
              <a:pos x="connsiteX3281" y="connsiteY3281"/>
            </a:cxn>
            <a:cxn ang="0">
              <a:pos x="connsiteX3282" y="connsiteY3282"/>
            </a:cxn>
            <a:cxn ang="0">
              <a:pos x="connsiteX3283" y="connsiteY3283"/>
            </a:cxn>
            <a:cxn ang="0">
              <a:pos x="connsiteX3284" y="connsiteY3284"/>
            </a:cxn>
            <a:cxn ang="0">
              <a:pos x="connsiteX3285" y="connsiteY3285"/>
            </a:cxn>
            <a:cxn ang="0">
              <a:pos x="connsiteX3286" y="connsiteY3286"/>
            </a:cxn>
            <a:cxn ang="0">
              <a:pos x="connsiteX3287" y="connsiteY3287"/>
            </a:cxn>
            <a:cxn ang="0">
              <a:pos x="connsiteX3288" y="connsiteY3288"/>
            </a:cxn>
            <a:cxn ang="0">
              <a:pos x="connsiteX3289" y="connsiteY3289"/>
            </a:cxn>
            <a:cxn ang="0">
              <a:pos x="connsiteX3290" y="connsiteY3290"/>
            </a:cxn>
            <a:cxn ang="0">
              <a:pos x="connsiteX3291" y="connsiteY3291"/>
            </a:cxn>
            <a:cxn ang="0">
              <a:pos x="connsiteX3292" y="connsiteY3292"/>
            </a:cxn>
            <a:cxn ang="0">
              <a:pos x="connsiteX3293" y="connsiteY3293"/>
            </a:cxn>
            <a:cxn ang="0">
              <a:pos x="connsiteX3294" y="connsiteY3294"/>
            </a:cxn>
            <a:cxn ang="0">
              <a:pos x="connsiteX3295" y="connsiteY3295"/>
            </a:cxn>
            <a:cxn ang="0">
              <a:pos x="connsiteX3296" y="connsiteY3296"/>
            </a:cxn>
            <a:cxn ang="0">
              <a:pos x="connsiteX3297" y="connsiteY3297"/>
            </a:cxn>
            <a:cxn ang="0">
              <a:pos x="connsiteX3298" y="connsiteY3298"/>
            </a:cxn>
            <a:cxn ang="0">
              <a:pos x="connsiteX3299" y="connsiteY3299"/>
            </a:cxn>
            <a:cxn ang="0">
              <a:pos x="connsiteX3300" y="connsiteY3300"/>
            </a:cxn>
            <a:cxn ang="0">
              <a:pos x="connsiteX3301" y="connsiteY3301"/>
            </a:cxn>
            <a:cxn ang="0">
              <a:pos x="connsiteX3302" y="connsiteY3302"/>
            </a:cxn>
            <a:cxn ang="0">
              <a:pos x="connsiteX3303" y="connsiteY3303"/>
            </a:cxn>
            <a:cxn ang="0">
              <a:pos x="connsiteX3304" y="connsiteY3304"/>
            </a:cxn>
            <a:cxn ang="0">
              <a:pos x="connsiteX3305" y="connsiteY3305"/>
            </a:cxn>
            <a:cxn ang="0">
              <a:pos x="connsiteX3306" y="connsiteY3306"/>
            </a:cxn>
            <a:cxn ang="0">
              <a:pos x="connsiteX3307" y="connsiteY3307"/>
            </a:cxn>
            <a:cxn ang="0">
              <a:pos x="connsiteX3308" y="connsiteY3308"/>
            </a:cxn>
            <a:cxn ang="0">
              <a:pos x="connsiteX3309" y="connsiteY3309"/>
            </a:cxn>
            <a:cxn ang="0">
              <a:pos x="connsiteX3310" y="connsiteY3310"/>
            </a:cxn>
            <a:cxn ang="0">
              <a:pos x="connsiteX3311" y="connsiteY3311"/>
            </a:cxn>
            <a:cxn ang="0">
              <a:pos x="connsiteX3312" y="connsiteY3312"/>
            </a:cxn>
            <a:cxn ang="0">
              <a:pos x="connsiteX3313" y="connsiteY3313"/>
            </a:cxn>
            <a:cxn ang="0">
              <a:pos x="connsiteX3314" y="connsiteY3314"/>
            </a:cxn>
            <a:cxn ang="0">
              <a:pos x="connsiteX3315" y="connsiteY3315"/>
            </a:cxn>
            <a:cxn ang="0">
              <a:pos x="connsiteX3316" y="connsiteY3316"/>
            </a:cxn>
            <a:cxn ang="0">
              <a:pos x="connsiteX3317" y="connsiteY3317"/>
            </a:cxn>
            <a:cxn ang="0">
              <a:pos x="connsiteX3318" y="connsiteY3318"/>
            </a:cxn>
            <a:cxn ang="0">
              <a:pos x="connsiteX3319" y="connsiteY3319"/>
            </a:cxn>
            <a:cxn ang="0">
              <a:pos x="connsiteX3320" y="connsiteY3320"/>
            </a:cxn>
            <a:cxn ang="0">
              <a:pos x="connsiteX3321" y="connsiteY3321"/>
            </a:cxn>
            <a:cxn ang="0">
              <a:pos x="connsiteX3322" y="connsiteY3322"/>
            </a:cxn>
            <a:cxn ang="0">
              <a:pos x="connsiteX3323" y="connsiteY3323"/>
            </a:cxn>
            <a:cxn ang="0">
              <a:pos x="connsiteX3324" y="connsiteY3324"/>
            </a:cxn>
            <a:cxn ang="0">
              <a:pos x="connsiteX3325" y="connsiteY3325"/>
            </a:cxn>
            <a:cxn ang="0">
              <a:pos x="connsiteX3326" y="connsiteY3326"/>
            </a:cxn>
            <a:cxn ang="0">
              <a:pos x="connsiteX3327" y="connsiteY3327"/>
            </a:cxn>
            <a:cxn ang="0">
              <a:pos x="connsiteX3328" y="connsiteY3328"/>
            </a:cxn>
            <a:cxn ang="0">
              <a:pos x="connsiteX3329" y="connsiteY3329"/>
            </a:cxn>
            <a:cxn ang="0">
              <a:pos x="connsiteX3330" y="connsiteY3330"/>
            </a:cxn>
            <a:cxn ang="0">
              <a:pos x="connsiteX3331" y="connsiteY3331"/>
            </a:cxn>
            <a:cxn ang="0">
              <a:pos x="connsiteX3332" y="connsiteY3332"/>
            </a:cxn>
            <a:cxn ang="0">
              <a:pos x="connsiteX3333" y="connsiteY3333"/>
            </a:cxn>
            <a:cxn ang="0">
              <a:pos x="connsiteX3334" y="connsiteY3334"/>
            </a:cxn>
            <a:cxn ang="0">
              <a:pos x="connsiteX3335" y="connsiteY3335"/>
            </a:cxn>
            <a:cxn ang="0">
              <a:pos x="connsiteX3336" y="connsiteY3336"/>
            </a:cxn>
            <a:cxn ang="0">
              <a:pos x="connsiteX3337" y="connsiteY3337"/>
            </a:cxn>
            <a:cxn ang="0">
              <a:pos x="connsiteX3338" y="connsiteY3338"/>
            </a:cxn>
            <a:cxn ang="0">
              <a:pos x="connsiteX3339" y="connsiteY3339"/>
            </a:cxn>
            <a:cxn ang="0">
              <a:pos x="connsiteX3340" y="connsiteY3340"/>
            </a:cxn>
            <a:cxn ang="0">
              <a:pos x="connsiteX3341" y="connsiteY3341"/>
            </a:cxn>
            <a:cxn ang="0">
              <a:pos x="connsiteX3342" y="connsiteY3342"/>
            </a:cxn>
            <a:cxn ang="0">
              <a:pos x="connsiteX3343" y="connsiteY3343"/>
            </a:cxn>
            <a:cxn ang="0">
              <a:pos x="connsiteX3344" y="connsiteY3344"/>
            </a:cxn>
            <a:cxn ang="0">
              <a:pos x="connsiteX3345" y="connsiteY3345"/>
            </a:cxn>
            <a:cxn ang="0">
              <a:pos x="connsiteX3346" y="connsiteY3346"/>
            </a:cxn>
            <a:cxn ang="0">
              <a:pos x="connsiteX3347" y="connsiteY3347"/>
            </a:cxn>
            <a:cxn ang="0">
              <a:pos x="connsiteX3348" y="connsiteY3348"/>
            </a:cxn>
            <a:cxn ang="0">
              <a:pos x="connsiteX3349" y="connsiteY3349"/>
            </a:cxn>
            <a:cxn ang="0">
              <a:pos x="connsiteX3350" y="connsiteY3350"/>
            </a:cxn>
            <a:cxn ang="0">
              <a:pos x="connsiteX3351" y="connsiteY3351"/>
            </a:cxn>
            <a:cxn ang="0">
              <a:pos x="connsiteX3352" y="connsiteY3352"/>
            </a:cxn>
            <a:cxn ang="0">
              <a:pos x="connsiteX3353" y="connsiteY3353"/>
            </a:cxn>
            <a:cxn ang="0">
              <a:pos x="connsiteX3354" y="connsiteY3354"/>
            </a:cxn>
            <a:cxn ang="0">
              <a:pos x="connsiteX3355" y="connsiteY3355"/>
            </a:cxn>
            <a:cxn ang="0">
              <a:pos x="connsiteX3356" y="connsiteY3356"/>
            </a:cxn>
            <a:cxn ang="0">
              <a:pos x="connsiteX3357" y="connsiteY3357"/>
            </a:cxn>
            <a:cxn ang="0">
              <a:pos x="connsiteX3358" y="connsiteY3358"/>
            </a:cxn>
            <a:cxn ang="0">
              <a:pos x="connsiteX3359" y="connsiteY3359"/>
            </a:cxn>
            <a:cxn ang="0">
              <a:pos x="connsiteX3360" y="connsiteY3360"/>
            </a:cxn>
            <a:cxn ang="0">
              <a:pos x="connsiteX3361" y="connsiteY3361"/>
            </a:cxn>
            <a:cxn ang="0">
              <a:pos x="connsiteX3362" y="connsiteY3362"/>
            </a:cxn>
            <a:cxn ang="0">
              <a:pos x="connsiteX3363" y="connsiteY3363"/>
            </a:cxn>
            <a:cxn ang="0">
              <a:pos x="connsiteX3364" y="connsiteY3364"/>
            </a:cxn>
            <a:cxn ang="0">
              <a:pos x="connsiteX3365" y="connsiteY3365"/>
            </a:cxn>
            <a:cxn ang="0">
              <a:pos x="connsiteX3366" y="connsiteY3366"/>
            </a:cxn>
            <a:cxn ang="0">
              <a:pos x="connsiteX3367" y="connsiteY3367"/>
            </a:cxn>
            <a:cxn ang="0">
              <a:pos x="connsiteX3368" y="connsiteY3368"/>
            </a:cxn>
            <a:cxn ang="0">
              <a:pos x="connsiteX3369" y="connsiteY3369"/>
            </a:cxn>
            <a:cxn ang="0">
              <a:pos x="connsiteX3370" y="connsiteY3370"/>
            </a:cxn>
            <a:cxn ang="0">
              <a:pos x="connsiteX3371" y="connsiteY3371"/>
            </a:cxn>
            <a:cxn ang="0">
              <a:pos x="connsiteX3372" y="connsiteY3372"/>
            </a:cxn>
            <a:cxn ang="0">
              <a:pos x="connsiteX3373" y="connsiteY3373"/>
            </a:cxn>
            <a:cxn ang="0">
              <a:pos x="connsiteX3374" y="connsiteY3374"/>
            </a:cxn>
            <a:cxn ang="0">
              <a:pos x="connsiteX3375" y="connsiteY3375"/>
            </a:cxn>
            <a:cxn ang="0">
              <a:pos x="connsiteX3376" y="connsiteY3376"/>
            </a:cxn>
            <a:cxn ang="0">
              <a:pos x="connsiteX3377" y="connsiteY3377"/>
            </a:cxn>
            <a:cxn ang="0">
              <a:pos x="connsiteX3378" y="connsiteY3378"/>
            </a:cxn>
            <a:cxn ang="0">
              <a:pos x="connsiteX3379" y="connsiteY3379"/>
            </a:cxn>
            <a:cxn ang="0">
              <a:pos x="connsiteX3380" y="connsiteY3380"/>
            </a:cxn>
            <a:cxn ang="0">
              <a:pos x="connsiteX3381" y="connsiteY3381"/>
            </a:cxn>
            <a:cxn ang="0">
              <a:pos x="connsiteX3382" y="connsiteY3382"/>
            </a:cxn>
            <a:cxn ang="0">
              <a:pos x="connsiteX3383" y="connsiteY3383"/>
            </a:cxn>
            <a:cxn ang="0">
              <a:pos x="connsiteX3384" y="connsiteY3384"/>
            </a:cxn>
            <a:cxn ang="0">
              <a:pos x="connsiteX3385" y="connsiteY3385"/>
            </a:cxn>
            <a:cxn ang="0">
              <a:pos x="connsiteX3386" y="connsiteY3386"/>
            </a:cxn>
            <a:cxn ang="0">
              <a:pos x="connsiteX3387" y="connsiteY3387"/>
            </a:cxn>
            <a:cxn ang="0">
              <a:pos x="connsiteX3388" y="connsiteY3388"/>
            </a:cxn>
            <a:cxn ang="0">
              <a:pos x="connsiteX3389" y="connsiteY3389"/>
            </a:cxn>
            <a:cxn ang="0">
              <a:pos x="connsiteX3390" y="connsiteY3390"/>
            </a:cxn>
            <a:cxn ang="0">
              <a:pos x="connsiteX3391" y="connsiteY3391"/>
            </a:cxn>
            <a:cxn ang="0">
              <a:pos x="connsiteX3392" y="connsiteY3392"/>
            </a:cxn>
            <a:cxn ang="0">
              <a:pos x="connsiteX3393" y="connsiteY3393"/>
            </a:cxn>
            <a:cxn ang="0">
              <a:pos x="connsiteX3394" y="connsiteY3394"/>
            </a:cxn>
            <a:cxn ang="0">
              <a:pos x="connsiteX3395" y="connsiteY3395"/>
            </a:cxn>
            <a:cxn ang="0">
              <a:pos x="connsiteX3396" y="connsiteY3396"/>
            </a:cxn>
            <a:cxn ang="0">
              <a:pos x="connsiteX3397" y="connsiteY3397"/>
            </a:cxn>
            <a:cxn ang="0">
              <a:pos x="connsiteX3398" y="connsiteY3398"/>
            </a:cxn>
            <a:cxn ang="0">
              <a:pos x="connsiteX3399" y="connsiteY3399"/>
            </a:cxn>
            <a:cxn ang="0">
              <a:pos x="connsiteX3400" y="connsiteY3400"/>
            </a:cxn>
            <a:cxn ang="0">
              <a:pos x="connsiteX3401" y="connsiteY3401"/>
            </a:cxn>
            <a:cxn ang="0">
              <a:pos x="connsiteX3402" y="connsiteY3402"/>
            </a:cxn>
            <a:cxn ang="0">
              <a:pos x="connsiteX3403" y="connsiteY3403"/>
            </a:cxn>
            <a:cxn ang="0">
              <a:pos x="connsiteX3404" y="connsiteY3404"/>
            </a:cxn>
            <a:cxn ang="0">
              <a:pos x="connsiteX3405" y="connsiteY3405"/>
            </a:cxn>
            <a:cxn ang="0">
              <a:pos x="connsiteX3406" y="connsiteY3406"/>
            </a:cxn>
            <a:cxn ang="0">
              <a:pos x="connsiteX3407" y="connsiteY3407"/>
            </a:cxn>
            <a:cxn ang="0">
              <a:pos x="connsiteX3408" y="connsiteY3408"/>
            </a:cxn>
            <a:cxn ang="0">
              <a:pos x="connsiteX3409" y="connsiteY3409"/>
            </a:cxn>
            <a:cxn ang="0">
              <a:pos x="connsiteX3410" y="connsiteY3410"/>
            </a:cxn>
            <a:cxn ang="0">
              <a:pos x="connsiteX3411" y="connsiteY3411"/>
            </a:cxn>
            <a:cxn ang="0">
              <a:pos x="connsiteX3412" y="connsiteY3412"/>
            </a:cxn>
            <a:cxn ang="0">
              <a:pos x="connsiteX3413" y="connsiteY3413"/>
            </a:cxn>
            <a:cxn ang="0">
              <a:pos x="connsiteX3414" y="connsiteY3414"/>
            </a:cxn>
            <a:cxn ang="0">
              <a:pos x="connsiteX3415" y="connsiteY3415"/>
            </a:cxn>
            <a:cxn ang="0">
              <a:pos x="connsiteX3416" y="connsiteY3416"/>
            </a:cxn>
            <a:cxn ang="0">
              <a:pos x="connsiteX3417" y="connsiteY3417"/>
            </a:cxn>
            <a:cxn ang="0">
              <a:pos x="connsiteX3418" y="connsiteY3418"/>
            </a:cxn>
            <a:cxn ang="0">
              <a:pos x="connsiteX3419" y="connsiteY3419"/>
            </a:cxn>
            <a:cxn ang="0">
              <a:pos x="connsiteX3420" y="connsiteY3420"/>
            </a:cxn>
            <a:cxn ang="0">
              <a:pos x="connsiteX3421" y="connsiteY3421"/>
            </a:cxn>
            <a:cxn ang="0">
              <a:pos x="connsiteX3422" y="connsiteY3422"/>
            </a:cxn>
            <a:cxn ang="0">
              <a:pos x="connsiteX3423" y="connsiteY3423"/>
            </a:cxn>
            <a:cxn ang="0">
              <a:pos x="connsiteX3424" y="connsiteY3424"/>
            </a:cxn>
            <a:cxn ang="0">
              <a:pos x="connsiteX3425" y="connsiteY3425"/>
            </a:cxn>
            <a:cxn ang="0">
              <a:pos x="connsiteX3426" y="connsiteY3426"/>
            </a:cxn>
            <a:cxn ang="0">
              <a:pos x="connsiteX3427" y="connsiteY3427"/>
            </a:cxn>
            <a:cxn ang="0">
              <a:pos x="connsiteX3428" y="connsiteY3428"/>
            </a:cxn>
            <a:cxn ang="0">
              <a:pos x="connsiteX3429" y="connsiteY3429"/>
            </a:cxn>
            <a:cxn ang="0">
              <a:pos x="connsiteX3430" y="connsiteY3430"/>
            </a:cxn>
            <a:cxn ang="0">
              <a:pos x="connsiteX3431" y="connsiteY3431"/>
            </a:cxn>
            <a:cxn ang="0">
              <a:pos x="connsiteX3432" y="connsiteY3432"/>
            </a:cxn>
            <a:cxn ang="0">
              <a:pos x="connsiteX3433" y="connsiteY3433"/>
            </a:cxn>
            <a:cxn ang="0">
              <a:pos x="connsiteX3434" y="connsiteY3434"/>
            </a:cxn>
            <a:cxn ang="0">
              <a:pos x="connsiteX3435" y="connsiteY3435"/>
            </a:cxn>
            <a:cxn ang="0">
              <a:pos x="connsiteX3436" y="connsiteY3436"/>
            </a:cxn>
            <a:cxn ang="0">
              <a:pos x="connsiteX3437" y="connsiteY3437"/>
            </a:cxn>
            <a:cxn ang="0">
              <a:pos x="connsiteX3438" y="connsiteY3438"/>
            </a:cxn>
            <a:cxn ang="0">
              <a:pos x="connsiteX3439" y="connsiteY3439"/>
            </a:cxn>
            <a:cxn ang="0">
              <a:pos x="connsiteX3440" y="connsiteY3440"/>
            </a:cxn>
            <a:cxn ang="0">
              <a:pos x="connsiteX3441" y="connsiteY3441"/>
            </a:cxn>
            <a:cxn ang="0">
              <a:pos x="connsiteX3442" y="connsiteY3442"/>
            </a:cxn>
            <a:cxn ang="0">
              <a:pos x="connsiteX3443" y="connsiteY3443"/>
            </a:cxn>
            <a:cxn ang="0">
              <a:pos x="connsiteX3444" y="connsiteY3444"/>
            </a:cxn>
            <a:cxn ang="0">
              <a:pos x="connsiteX3445" y="connsiteY3445"/>
            </a:cxn>
            <a:cxn ang="0">
              <a:pos x="connsiteX3446" y="connsiteY3446"/>
            </a:cxn>
            <a:cxn ang="0">
              <a:pos x="connsiteX3447" y="connsiteY3447"/>
            </a:cxn>
            <a:cxn ang="0">
              <a:pos x="connsiteX3448" y="connsiteY3448"/>
            </a:cxn>
            <a:cxn ang="0">
              <a:pos x="connsiteX3449" y="connsiteY3449"/>
            </a:cxn>
            <a:cxn ang="0">
              <a:pos x="connsiteX3450" y="connsiteY3450"/>
            </a:cxn>
            <a:cxn ang="0">
              <a:pos x="connsiteX3451" y="connsiteY3451"/>
            </a:cxn>
            <a:cxn ang="0">
              <a:pos x="connsiteX3452" y="connsiteY3452"/>
            </a:cxn>
            <a:cxn ang="0">
              <a:pos x="connsiteX3453" y="connsiteY3453"/>
            </a:cxn>
            <a:cxn ang="0">
              <a:pos x="connsiteX3454" y="connsiteY3454"/>
            </a:cxn>
            <a:cxn ang="0">
              <a:pos x="connsiteX3455" y="connsiteY3455"/>
            </a:cxn>
            <a:cxn ang="0">
              <a:pos x="connsiteX3456" y="connsiteY3456"/>
            </a:cxn>
            <a:cxn ang="0">
              <a:pos x="connsiteX3457" y="connsiteY3457"/>
            </a:cxn>
            <a:cxn ang="0">
              <a:pos x="connsiteX3458" y="connsiteY3458"/>
            </a:cxn>
            <a:cxn ang="0">
              <a:pos x="connsiteX3459" y="connsiteY3459"/>
            </a:cxn>
            <a:cxn ang="0">
              <a:pos x="connsiteX3460" y="connsiteY3460"/>
            </a:cxn>
            <a:cxn ang="0">
              <a:pos x="connsiteX3461" y="connsiteY3461"/>
            </a:cxn>
            <a:cxn ang="0">
              <a:pos x="connsiteX3462" y="connsiteY3462"/>
            </a:cxn>
            <a:cxn ang="0">
              <a:pos x="connsiteX3463" y="connsiteY3463"/>
            </a:cxn>
            <a:cxn ang="0">
              <a:pos x="connsiteX3464" y="connsiteY3464"/>
            </a:cxn>
            <a:cxn ang="0">
              <a:pos x="connsiteX3465" y="connsiteY3465"/>
            </a:cxn>
            <a:cxn ang="0">
              <a:pos x="connsiteX3466" y="connsiteY3466"/>
            </a:cxn>
            <a:cxn ang="0">
              <a:pos x="connsiteX3467" y="connsiteY3467"/>
            </a:cxn>
            <a:cxn ang="0">
              <a:pos x="connsiteX3468" y="connsiteY3468"/>
            </a:cxn>
            <a:cxn ang="0">
              <a:pos x="connsiteX3469" y="connsiteY3469"/>
            </a:cxn>
            <a:cxn ang="0">
              <a:pos x="connsiteX3470" y="connsiteY3470"/>
            </a:cxn>
            <a:cxn ang="0">
              <a:pos x="connsiteX3471" y="connsiteY3471"/>
            </a:cxn>
            <a:cxn ang="0">
              <a:pos x="connsiteX3472" y="connsiteY3472"/>
            </a:cxn>
            <a:cxn ang="0">
              <a:pos x="connsiteX3473" y="connsiteY3473"/>
            </a:cxn>
            <a:cxn ang="0">
              <a:pos x="connsiteX3474" y="connsiteY3474"/>
            </a:cxn>
            <a:cxn ang="0">
              <a:pos x="connsiteX3475" y="connsiteY3475"/>
            </a:cxn>
            <a:cxn ang="0">
              <a:pos x="connsiteX3476" y="connsiteY3476"/>
            </a:cxn>
            <a:cxn ang="0">
              <a:pos x="connsiteX3477" y="connsiteY3477"/>
            </a:cxn>
            <a:cxn ang="0">
              <a:pos x="connsiteX3478" y="connsiteY3478"/>
            </a:cxn>
            <a:cxn ang="0">
              <a:pos x="connsiteX3479" y="connsiteY3479"/>
            </a:cxn>
            <a:cxn ang="0">
              <a:pos x="connsiteX3480" y="connsiteY3480"/>
            </a:cxn>
            <a:cxn ang="0">
              <a:pos x="connsiteX3481" y="connsiteY3481"/>
            </a:cxn>
            <a:cxn ang="0">
              <a:pos x="connsiteX3482" y="connsiteY3482"/>
            </a:cxn>
            <a:cxn ang="0">
              <a:pos x="connsiteX3483" y="connsiteY3483"/>
            </a:cxn>
            <a:cxn ang="0">
              <a:pos x="connsiteX3484" y="connsiteY3484"/>
            </a:cxn>
            <a:cxn ang="0">
              <a:pos x="connsiteX3485" y="connsiteY3485"/>
            </a:cxn>
            <a:cxn ang="0">
              <a:pos x="connsiteX3486" y="connsiteY3486"/>
            </a:cxn>
            <a:cxn ang="0">
              <a:pos x="connsiteX3487" y="connsiteY3487"/>
            </a:cxn>
            <a:cxn ang="0">
              <a:pos x="connsiteX3488" y="connsiteY3488"/>
            </a:cxn>
            <a:cxn ang="0">
              <a:pos x="connsiteX3489" y="connsiteY3489"/>
            </a:cxn>
            <a:cxn ang="0">
              <a:pos x="connsiteX3490" y="connsiteY3490"/>
            </a:cxn>
            <a:cxn ang="0">
              <a:pos x="connsiteX3491" y="connsiteY3491"/>
            </a:cxn>
            <a:cxn ang="0">
              <a:pos x="connsiteX3492" y="connsiteY3492"/>
            </a:cxn>
            <a:cxn ang="0">
              <a:pos x="connsiteX3493" y="connsiteY3493"/>
            </a:cxn>
            <a:cxn ang="0">
              <a:pos x="connsiteX3494" y="connsiteY3494"/>
            </a:cxn>
            <a:cxn ang="0">
              <a:pos x="connsiteX3495" y="connsiteY3495"/>
            </a:cxn>
            <a:cxn ang="0">
              <a:pos x="connsiteX3496" y="connsiteY3496"/>
            </a:cxn>
            <a:cxn ang="0">
              <a:pos x="connsiteX3497" y="connsiteY3497"/>
            </a:cxn>
            <a:cxn ang="0">
              <a:pos x="connsiteX3498" y="connsiteY3498"/>
            </a:cxn>
            <a:cxn ang="0">
              <a:pos x="connsiteX3499" y="connsiteY3499"/>
            </a:cxn>
            <a:cxn ang="0">
              <a:pos x="connsiteX3500" y="connsiteY3500"/>
            </a:cxn>
            <a:cxn ang="0">
              <a:pos x="connsiteX3501" y="connsiteY3501"/>
            </a:cxn>
            <a:cxn ang="0">
              <a:pos x="connsiteX3502" y="connsiteY3502"/>
            </a:cxn>
            <a:cxn ang="0">
              <a:pos x="connsiteX3503" y="connsiteY3503"/>
            </a:cxn>
            <a:cxn ang="0">
              <a:pos x="connsiteX3504" y="connsiteY3504"/>
            </a:cxn>
            <a:cxn ang="0">
              <a:pos x="connsiteX3505" y="connsiteY3505"/>
            </a:cxn>
            <a:cxn ang="0">
              <a:pos x="connsiteX3506" y="connsiteY3506"/>
            </a:cxn>
            <a:cxn ang="0">
              <a:pos x="connsiteX3507" y="connsiteY3507"/>
            </a:cxn>
            <a:cxn ang="0">
              <a:pos x="connsiteX3508" y="connsiteY3508"/>
            </a:cxn>
            <a:cxn ang="0">
              <a:pos x="connsiteX3509" y="connsiteY3509"/>
            </a:cxn>
            <a:cxn ang="0">
              <a:pos x="connsiteX3510" y="connsiteY3510"/>
            </a:cxn>
            <a:cxn ang="0">
              <a:pos x="connsiteX3511" y="connsiteY3511"/>
            </a:cxn>
            <a:cxn ang="0">
              <a:pos x="connsiteX3512" y="connsiteY3512"/>
            </a:cxn>
            <a:cxn ang="0">
              <a:pos x="connsiteX3513" y="connsiteY3513"/>
            </a:cxn>
            <a:cxn ang="0">
              <a:pos x="connsiteX3514" y="connsiteY3514"/>
            </a:cxn>
            <a:cxn ang="0">
              <a:pos x="connsiteX3515" y="connsiteY3515"/>
            </a:cxn>
            <a:cxn ang="0">
              <a:pos x="connsiteX3516" y="connsiteY3516"/>
            </a:cxn>
            <a:cxn ang="0">
              <a:pos x="connsiteX3517" y="connsiteY3517"/>
            </a:cxn>
            <a:cxn ang="0">
              <a:pos x="connsiteX3518" y="connsiteY3518"/>
            </a:cxn>
            <a:cxn ang="0">
              <a:pos x="connsiteX3519" y="connsiteY3519"/>
            </a:cxn>
            <a:cxn ang="0">
              <a:pos x="connsiteX3520" y="connsiteY3520"/>
            </a:cxn>
            <a:cxn ang="0">
              <a:pos x="connsiteX3521" y="connsiteY3521"/>
            </a:cxn>
            <a:cxn ang="0">
              <a:pos x="connsiteX3522" y="connsiteY3522"/>
            </a:cxn>
            <a:cxn ang="0">
              <a:pos x="connsiteX3523" y="connsiteY3523"/>
            </a:cxn>
            <a:cxn ang="0">
              <a:pos x="connsiteX3524" y="connsiteY3524"/>
            </a:cxn>
            <a:cxn ang="0">
              <a:pos x="connsiteX3525" y="connsiteY3525"/>
            </a:cxn>
            <a:cxn ang="0">
              <a:pos x="connsiteX3526" y="connsiteY3526"/>
            </a:cxn>
            <a:cxn ang="0">
              <a:pos x="connsiteX3527" y="connsiteY3527"/>
            </a:cxn>
            <a:cxn ang="0">
              <a:pos x="connsiteX3528" y="connsiteY3528"/>
            </a:cxn>
            <a:cxn ang="0">
              <a:pos x="connsiteX3529" y="connsiteY3529"/>
            </a:cxn>
            <a:cxn ang="0">
              <a:pos x="connsiteX3530" y="connsiteY3530"/>
            </a:cxn>
            <a:cxn ang="0">
              <a:pos x="connsiteX3531" y="connsiteY3531"/>
            </a:cxn>
            <a:cxn ang="0">
              <a:pos x="connsiteX3532" y="connsiteY3532"/>
            </a:cxn>
            <a:cxn ang="0">
              <a:pos x="connsiteX3533" y="connsiteY3533"/>
            </a:cxn>
            <a:cxn ang="0">
              <a:pos x="connsiteX3534" y="connsiteY3534"/>
            </a:cxn>
            <a:cxn ang="0">
              <a:pos x="connsiteX3535" y="connsiteY3535"/>
            </a:cxn>
            <a:cxn ang="0">
              <a:pos x="connsiteX3536" y="connsiteY3536"/>
            </a:cxn>
            <a:cxn ang="0">
              <a:pos x="connsiteX3537" y="connsiteY3537"/>
            </a:cxn>
            <a:cxn ang="0">
              <a:pos x="connsiteX3538" y="connsiteY3538"/>
            </a:cxn>
            <a:cxn ang="0">
              <a:pos x="connsiteX3539" y="connsiteY3539"/>
            </a:cxn>
            <a:cxn ang="0">
              <a:pos x="connsiteX3540" y="connsiteY3540"/>
            </a:cxn>
            <a:cxn ang="0">
              <a:pos x="connsiteX3541" y="connsiteY3541"/>
            </a:cxn>
            <a:cxn ang="0">
              <a:pos x="connsiteX3542" y="connsiteY3542"/>
            </a:cxn>
            <a:cxn ang="0">
              <a:pos x="connsiteX3543" y="connsiteY3543"/>
            </a:cxn>
            <a:cxn ang="0">
              <a:pos x="connsiteX3544" y="connsiteY3544"/>
            </a:cxn>
            <a:cxn ang="0">
              <a:pos x="connsiteX3545" y="connsiteY3545"/>
            </a:cxn>
            <a:cxn ang="0">
              <a:pos x="connsiteX3546" y="connsiteY3546"/>
            </a:cxn>
            <a:cxn ang="0">
              <a:pos x="connsiteX3547" y="connsiteY3547"/>
            </a:cxn>
            <a:cxn ang="0">
              <a:pos x="connsiteX3548" y="connsiteY3548"/>
            </a:cxn>
            <a:cxn ang="0">
              <a:pos x="connsiteX3549" y="connsiteY3549"/>
            </a:cxn>
            <a:cxn ang="0">
              <a:pos x="connsiteX3550" y="connsiteY3550"/>
            </a:cxn>
            <a:cxn ang="0">
              <a:pos x="connsiteX3551" y="connsiteY3551"/>
            </a:cxn>
            <a:cxn ang="0">
              <a:pos x="connsiteX3552" y="connsiteY3552"/>
            </a:cxn>
            <a:cxn ang="0">
              <a:pos x="connsiteX3553" y="connsiteY3553"/>
            </a:cxn>
            <a:cxn ang="0">
              <a:pos x="connsiteX3554" y="connsiteY3554"/>
            </a:cxn>
            <a:cxn ang="0">
              <a:pos x="connsiteX3555" y="connsiteY3555"/>
            </a:cxn>
            <a:cxn ang="0">
              <a:pos x="connsiteX3556" y="connsiteY3556"/>
            </a:cxn>
            <a:cxn ang="0">
              <a:pos x="connsiteX3557" y="connsiteY3557"/>
            </a:cxn>
            <a:cxn ang="0">
              <a:pos x="connsiteX3558" y="connsiteY3558"/>
            </a:cxn>
            <a:cxn ang="0">
              <a:pos x="connsiteX3559" y="connsiteY3559"/>
            </a:cxn>
            <a:cxn ang="0">
              <a:pos x="connsiteX3560" y="connsiteY3560"/>
            </a:cxn>
            <a:cxn ang="0">
              <a:pos x="connsiteX3561" y="connsiteY3561"/>
            </a:cxn>
            <a:cxn ang="0">
              <a:pos x="connsiteX3562" y="connsiteY3562"/>
            </a:cxn>
            <a:cxn ang="0">
              <a:pos x="connsiteX3563" y="connsiteY3563"/>
            </a:cxn>
            <a:cxn ang="0">
              <a:pos x="connsiteX3564" y="connsiteY3564"/>
            </a:cxn>
            <a:cxn ang="0">
              <a:pos x="connsiteX3565" y="connsiteY3565"/>
            </a:cxn>
            <a:cxn ang="0">
              <a:pos x="connsiteX3566" y="connsiteY3566"/>
            </a:cxn>
            <a:cxn ang="0">
              <a:pos x="connsiteX3567" y="connsiteY3567"/>
            </a:cxn>
            <a:cxn ang="0">
              <a:pos x="connsiteX3568" y="connsiteY3568"/>
            </a:cxn>
            <a:cxn ang="0">
              <a:pos x="connsiteX3569" y="connsiteY3569"/>
            </a:cxn>
            <a:cxn ang="0">
              <a:pos x="connsiteX3570" y="connsiteY3570"/>
            </a:cxn>
            <a:cxn ang="0">
              <a:pos x="connsiteX3571" y="connsiteY3571"/>
            </a:cxn>
            <a:cxn ang="0">
              <a:pos x="connsiteX3572" y="connsiteY3572"/>
            </a:cxn>
            <a:cxn ang="0">
              <a:pos x="connsiteX3573" y="connsiteY3573"/>
            </a:cxn>
            <a:cxn ang="0">
              <a:pos x="connsiteX3574" y="connsiteY3574"/>
            </a:cxn>
            <a:cxn ang="0">
              <a:pos x="connsiteX3575" y="connsiteY3575"/>
            </a:cxn>
            <a:cxn ang="0">
              <a:pos x="connsiteX3576" y="connsiteY3576"/>
            </a:cxn>
            <a:cxn ang="0">
              <a:pos x="connsiteX3577" y="connsiteY3577"/>
            </a:cxn>
            <a:cxn ang="0">
              <a:pos x="connsiteX3578" y="connsiteY3578"/>
            </a:cxn>
            <a:cxn ang="0">
              <a:pos x="connsiteX3579" y="connsiteY3579"/>
            </a:cxn>
            <a:cxn ang="0">
              <a:pos x="connsiteX3580" y="connsiteY3580"/>
            </a:cxn>
            <a:cxn ang="0">
              <a:pos x="connsiteX3581" y="connsiteY3581"/>
            </a:cxn>
            <a:cxn ang="0">
              <a:pos x="connsiteX3582" y="connsiteY3582"/>
            </a:cxn>
            <a:cxn ang="0">
              <a:pos x="connsiteX3583" y="connsiteY3583"/>
            </a:cxn>
            <a:cxn ang="0">
              <a:pos x="connsiteX3584" y="connsiteY3584"/>
            </a:cxn>
            <a:cxn ang="0">
              <a:pos x="connsiteX3585" y="connsiteY3585"/>
            </a:cxn>
            <a:cxn ang="0">
              <a:pos x="connsiteX3586" y="connsiteY3586"/>
            </a:cxn>
            <a:cxn ang="0">
              <a:pos x="connsiteX3587" y="connsiteY3587"/>
            </a:cxn>
            <a:cxn ang="0">
              <a:pos x="connsiteX3588" y="connsiteY3588"/>
            </a:cxn>
            <a:cxn ang="0">
              <a:pos x="connsiteX3589" y="connsiteY3589"/>
            </a:cxn>
            <a:cxn ang="0">
              <a:pos x="connsiteX3590" y="connsiteY3590"/>
            </a:cxn>
            <a:cxn ang="0">
              <a:pos x="connsiteX3591" y="connsiteY3591"/>
            </a:cxn>
            <a:cxn ang="0">
              <a:pos x="connsiteX3592" y="connsiteY3592"/>
            </a:cxn>
            <a:cxn ang="0">
              <a:pos x="connsiteX3593" y="connsiteY3593"/>
            </a:cxn>
            <a:cxn ang="0">
              <a:pos x="connsiteX3594" y="connsiteY3594"/>
            </a:cxn>
            <a:cxn ang="0">
              <a:pos x="connsiteX3595" y="connsiteY3595"/>
            </a:cxn>
            <a:cxn ang="0">
              <a:pos x="connsiteX3596" y="connsiteY3596"/>
            </a:cxn>
            <a:cxn ang="0">
              <a:pos x="connsiteX3597" y="connsiteY3597"/>
            </a:cxn>
            <a:cxn ang="0">
              <a:pos x="connsiteX3598" y="connsiteY3598"/>
            </a:cxn>
            <a:cxn ang="0">
              <a:pos x="connsiteX3599" y="connsiteY3599"/>
            </a:cxn>
            <a:cxn ang="0">
              <a:pos x="connsiteX3600" y="connsiteY3600"/>
            </a:cxn>
            <a:cxn ang="0">
              <a:pos x="connsiteX3601" y="connsiteY3601"/>
            </a:cxn>
            <a:cxn ang="0">
              <a:pos x="connsiteX3602" y="connsiteY3602"/>
            </a:cxn>
            <a:cxn ang="0">
              <a:pos x="connsiteX3603" y="connsiteY3603"/>
            </a:cxn>
            <a:cxn ang="0">
              <a:pos x="connsiteX3604" y="connsiteY3604"/>
            </a:cxn>
            <a:cxn ang="0">
              <a:pos x="connsiteX3605" y="connsiteY3605"/>
            </a:cxn>
            <a:cxn ang="0">
              <a:pos x="connsiteX3606" y="connsiteY3606"/>
            </a:cxn>
            <a:cxn ang="0">
              <a:pos x="connsiteX3607" y="connsiteY3607"/>
            </a:cxn>
            <a:cxn ang="0">
              <a:pos x="connsiteX3608" y="connsiteY3608"/>
            </a:cxn>
            <a:cxn ang="0">
              <a:pos x="connsiteX3609" y="connsiteY3609"/>
            </a:cxn>
            <a:cxn ang="0">
              <a:pos x="connsiteX3610" y="connsiteY3610"/>
            </a:cxn>
            <a:cxn ang="0">
              <a:pos x="connsiteX3611" y="connsiteY3611"/>
            </a:cxn>
            <a:cxn ang="0">
              <a:pos x="connsiteX3612" y="connsiteY3612"/>
            </a:cxn>
            <a:cxn ang="0">
              <a:pos x="connsiteX3613" y="connsiteY3613"/>
            </a:cxn>
            <a:cxn ang="0">
              <a:pos x="connsiteX3614" y="connsiteY3614"/>
            </a:cxn>
            <a:cxn ang="0">
              <a:pos x="connsiteX3615" y="connsiteY3615"/>
            </a:cxn>
            <a:cxn ang="0">
              <a:pos x="connsiteX3616" y="connsiteY3616"/>
            </a:cxn>
            <a:cxn ang="0">
              <a:pos x="connsiteX3617" y="connsiteY3617"/>
            </a:cxn>
            <a:cxn ang="0">
              <a:pos x="connsiteX3618" y="connsiteY3618"/>
            </a:cxn>
            <a:cxn ang="0">
              <a:pos x="connsiteX3619" y="connsiteY3619"/>
            </a:cxn>
            <a:cxn ang="0">
              <a:pos x="connsiteX3620" y="connsiteY3620"/>
            </a:cxn>
            <a:cxn ang="0">
              <a:pos x="connsiteX3621" y="connsiteY3621"/>
            </a:cxn>
            <a:cxn ang="0">
              <a:pos x="connsiteX3622" y="connsiteY3622"/>
            </a:cxn>
            <a:cxn ang="0">
              <a:pos x="connsiteX3623" y="connsiteY3623"/>
            </a:cxn>
            <a:cxn ang="0">
              <a:pos x="connsiteX3624" y="connsiteY3624"/>
            </a:cxn>
            <a:cxn ang="0">
              <a:pos x="connsiteX3625" y="connsiteY3625"/>
            </a:cxn>
            <a:cxn ang="0">
              <a:pos x="connsiteX3626" y="connsiteY3626"/>
            </a:cxn>
            <a:cxn ang="0">
              <a:pos x="connsiteX3627" y="connsiteY3627"/>
            </a:cxn>
            <a:cxn ang="0">
              <a:pos x="connsiteX3628" y="connsiteY3628"/>
            </a:cxn>
            <a:cxn ang="0">
              <a:pos x="connsiteX3629" y="connsiteY3629"/>
            </a:cxn>
            <a:cxn ang="0">
              <a:pos x="connsiteX3630" y="connsiteY3630"/>
            </a:cxn>
            <a:cxn ang="0">
              <a:pos x="connsiteX3631" y="connsiteY3631"/>
            </a:cxn>
            <a:cxn ang="0">
              <a:pos x="connsiteX3632" y="connsiteY3632"/>
            </a:cxn>
            <a:cxn ang="0">
              <a:pos x="connsiteX3633" y="connsiteY3633"/>
            </a:cxn>
            <a:cxn ang="0">
              <a:pos x="connsiteX3634" y="connsiteY3634"/>
            </a:cxn>
            <a:cxn ang="0">
              <a:pos x="connsiteX3635" y="connsiteY3635"/>
            </a:cxn>
            <a:cxn ang="0">
              <a:pos x="connsiteX3636" y="connsiteY3636"/>
            </a:cxn>
            <a:cxn ang="0">
              <a:pos x="connsiteX3637" y="connsiteY3637"/>
            </a:cxn>
            <a:cxn ang="0">
              <a:pos x="connsiteX3638" y="connsiteY3638"/>
            </a:cxn>
            <a:cxn ang="0">
              <a:pos x="connsiteX3639" y="connsiteY3639"/>
            </a:cxn>
            <a:cxn ang="0">
              <a:pos x="connsiteX3640" y="connsiteY3640"/>
            </a:cxn>
            <a:cxn ang="0">
              <a:pos x="connsiteX3641" y="connsiteY3641"/>
            </a:cxn>
            <a:cxn ang="0">
              <a:pos x="connsiteX3642" y="connsiteY3642"/>
            </a:cxn>
            <a:cxn ang="0">
              <a:pos x="connsiteX3643" y="connsiteY3643"/>
            </a:cxn>
            <a:cxn ang="0">
              <a:pos x="connsiteX3644" y="connsiteY3644"/>
            </a:cxn>
            <a:cxn ang="0">
              <a:pos x="connsiteX3645" y="connsiteY3645"/>
            </a:cxn>
            <a:cxn ang="0">
              <a:pos x="connsiteX3646" y="connsiteY3646"/>
            </a:cxn>
            <a:cxn ang="0">
              <a:pos x="connsiteX3647" y="connsiteY3647"/>
            </a:cxn>
            <a:cxn ang="0">
              <a:pos x="connsiteX3648" y="connsiteY3648"/>
            </a:cxn>
            <a:cxn ang="0">
              <a:pos x="connsiteX3649" y="connsiteY3649"/>
            </a:cxn>
            <a:cxn ang="0">
              <a:pos x="connsiteX3650" y="connsiteY3650"/>
            </a:cxn>
            <a:cxn ang="0">
              <a:pos x="connsiteX3651" y="connsiteY3651"/>
            </a:cxn>
            <a:cxn ang="0">
              <a:pos x="connsiteX3652" y="connsiteY3652"/>
            </a:cxn>
            <a:cxn ang="0">
              <a:pos x="connsiteX3653" y="connsiteY3653"/>
            </a:cxn>
            <a:cxn ang="0">
              <a:pos x="connsiteX3654" y="connsiteY3654"/>
            </a:cxn>
            <a:cxn ang="0">
              <a:pos x="connsiteX3655" y="connsiteY3655"/>
            </a:cxn>
            <a:cxn ang="0">
              <a:pos x="connsiteX3656" y="connsiteY3656"/>
            </a:cxn>
            <a:cxn ang="0">
              <a:pos x="connsiteX3657" y="connsiteY3657"/>
            </a:cxn>
            <a:cxn ang="0">
              <a:pos x="connsiteX3658" y="connsiteY3658"/>
            </a:cxn>
            <a:cxn ang="0">
              <a:pos x="connsiteX3659" y="connsiteY3659"/>
            </a:cxn>
            <a:cxn ang="0">
              <a:pos x="connsiteX3660" y="connsiteY3660"/>
            </a:cxn>
            <a:cxn ang="0">
              <a:pos x="connsiteX3661" y="connsiteY3661"/>
            </a:cxn>
            <a:cxn ang="0">
              <a:pos x="connsiteX3662" y="connsiteY3662"/>
            </a:cxn>
            <a:cxn ang="0">
              <a:pos x="connsiteX3663" y="connsiteY3663"/>
            </a:cxn>
            <a:cxn ang="0">
              <a:pos x="connsiteX3664" y="connsiteY3664"/>
            </a:cxn>
            <a:cxn ang="0">
              <a:pos x="connsiteX3665" y="connsiteY3665"/>
            </a:cxn>
            <a:cxn ang="0">
              <a:pos x="connsiteX3666" y="connsiteY3666"/>
            </a:cxn>
            <a:cxn ang="0">
              <a:pos x="connsiteX3667" y="connsiteY3667"/>
            </a:cxn>
            <a:cxn ang="0">
              <a:pos x="connsiteX3668" y="connsiteY3668"/>
            </a:cxn>
            <a:cxn ang="0">
              <a:pos x="connsiteX3669" y="connsiteY3669"/>
            </a:cxn>
            <a:cxn ang="0">
              <a:pos x="connsiteX3670" y="connsiteY3670"/>
            </a:cxn>
            <a:cxn ang="0">
              <a:pos x="connsiteX3671" y="connsiteY3671"/>
            </a:cxn>
            <a:cxn ang="0">
              <a:pos x="connsiteX3672" y="connsiteY3672"/>
            </a:cxn>
            <a:cxn ang="0">
              <a:pos x="connsiteX3673" y="connsiteY3673"/>
            </a:cxn>
            <a:cxn ang="0">
              <a:pos x="connsiteX3674" y="connsiteY3674"/>
            </a:cxn>
            <a:cxn ang="0">
              <a:pos x="connsiteX3675" y="connsiteY3675"/>
            </a:cxn>
            <a:cxn ang="0">
              <a:pos x="connsiteX3676" y="connsiteY3676"/>
            </a:cxn>
            <a:cxn ang="0">
              <a:pos x="connsiteX3677" y="connsiteY3677"/>
            </a:cxn>
            <a:cxn ang="0">
              <a:pos x="connsiteX3678" y="connsiteY3678"/>
            </a:cxn>
            <a:cxn ang="0">
              <a:pos x="connsiteX3679" y="connsiteY3679"/>
            </a:cxn>
            <a:cxn ang="0">
              <a:pos x="connsiteX3680" y="connsiteY3680"/>
            </a:cxn>
            <a:cxn ang="0">
              <a:pos x="connsiteX3681" y="connsiteY3681"/>
            </a:cxn>
            <a:cxn ang="0">
              <a:pos x="connsiteX3682" y="connsiteY3682"/>
            </a:cxn>
            <a:cxn ang="0">
              <a:pos x="connsiteX3683" y="connsiteY3683"/>
            </a:cxn>
            <a:cxn ang="0">
              <a:pos x="connsiteX3684" y="connsiteY3684"/>
            </a:cxn>
            <a:cxn ang="0">
              <a:pos x="connsiteX3685" y="connsiteY3685"/>
            </a:cxn>
            <a:cxn ang="0">
              <a:pos x="connsiteX3686" y="connsiteY3686"/>
            </a:cxn>
            <a:cxn ang="0">
              <a:pos x="connsiteX3687" y="connsiteY3687"/>
            </a:cxn>
            <a:cxn ang="0">
              <a:pos x="connsiteX3688" y="connsiteY3688"/>
            </a:cxn>
            <a:cxn ang="0">
              <a:pos x="connsiteX3689" y="connsiteY3689"/>
            </a:cxn>
            <a:cxn ang="0">
              <a:pos x="connsiteX3690" y="connsiteY3690"/>
            </a:cxn>
            <a:cxn ang="0">
              <a:pos x="connsiteX3691" y="connsiteY3691"/>
            </a:cxn>
            <a:cxn ang="0">
              <a:pos x="connsiteX3692" y="connsiteY3692"/>
            </a:cxn>
            <a:cxn ang="0">
              <a:pos x="connsiteX3693" y="connsiteY3693"/>
            </a:cxn>
            <a:cxn ang="0">
              <a:pos x="connsiteX3694" y="connsiteY3694"/>
            </a:cxn>
            <a:cxn ang="0">
              <a:pos x="connsiteX3695" y="connsiteY3695"/>
            </a:cxn>
            <a:cxn ang="0">
              <a:pos x="connsiteX3696" y="connsiteY3696"/>
            </a:cxn>
            <a:cxn ang="0">
              <a:pos x="connsiteX3697" y="connsiteY3697"/>
            </a:cxn>
            <a:cxn ang="0">
              <a:pos x="connsiteX3698" y="connsiteY3698"/>
            </a:cxn>
            <a:cxn ang="0">
              <a:pos x="connsiteX3699" y="connsiteY3699"/>
            </a:cxn>
            <a:cxn ang="0">
              <a:pos x="connsiteX3700" y="connsiteY3700"/>
            </a:cxn>
            <a:cxn ang="0">
              <a:pos x="connsiteX3701" y="connsiteY3701"/>
            </a:cxn>
            <a:cxn ang="0">
              <a:pos x="connsiteX3702" y="connsiteY3702"/>
            </a:cxn>
            <a:cxn ang="0">
              <a:pos x="connsiteX3703" y="connsiteY3703"/>
            </a:cxn>
            <a:cxn ang="0">
              <a:pos x="connsiteX3704" y="connsiteY3704"/>
            </a:cxn>
            <a:cxn ang="0">
              <a:pos x="connsiteX3705" y="connsiteY3705"/>
            </a:cxn>
            <a:cxn ang="0">
              <a:pos x="connsiteX3706" y="connsiteY3706"/>
            </a:cxn>
            <a:cxn ang="0">
              <a:pos x="connsiteX3707" y="connsiteY3707"/>
            </a:cxn>
            <a:cxn ang="0">
              <a:pos x="connsiteX3708" y="connsiteY3708"/>
            </a:cxn>
            <a:cxn ang="0">
              <a:pos x="connsiteX3709" y="connsiteY3709"/>
            </a:cxn>
            <a:cxn ang="0">
              <a:pos x="connsiteX3710" y="connsiteY3710"/>
            </a:cxn>
            <a:cxn ang="0">
              <a:pos x="connsiteX3711" y="connsiteY3711"/>
            </a:cxn>
            <a:cxn ang="0">
              <a:pos x="connsiteX3712" y="connsiteY3712"/>
            </a:cxn>
            <a:cxn ang="0">
              <a:pos x="connsiteX3713" y="connsiteY3713"/>
            </a:cxn>
            <a:cxn ang="0">
              <a:pos x="connsiteX3714" y="connsiteY3714"/>
            </a:cxn>
            <a:cxn ang="0">
              <a:pos x="connsiteX3715" y="connsiteY3715"/>
            </a:cxn>
            <a:cxn ang="0">
              <a:pos x="connsiteX3716" y="connsiteY3716"/>
            </a:cxn>
            <a:cxn ang="0">
              <a:pos x="connsiteX3717" y="connsiteY3717"/>
            </a:cxn>
            <a:cxn ang="0">
              <a:pos x="connsiteX3718" y="connsiteY3718"/>
            </a:cxn>
            <a:cxn ang="0">
              <a:pos x="connsiteX3719" y="connsiteY3719"/>
            </a:cxn>
            <a:cxn ang="0">
              <a:pos x="connsiteX3720" y="connsiteY3720"/>
            </a:cxn>
            <a:cxn ang="0">
              <a:pos x="connsiteX3721" y="connsiteY3721"/>
            </a:cxn>
            <a:cxn ang="0">
              <a:pos x="connsiteX3722" y="connsiteY3722"/>
            </a:cxn>
            <a:cxn ang="0">
              <a:pos x="connsiteX3723" y="connsiteY3723"/>
            </a:cxn>
            <a:cxn ang="0">
              <a:pos x="connsiteX3724" y="connsiteY3724"/>
            </a:cxn>
            <a:cxn ang="0">
              <a:pos x="connsiteX3725" y="connsiteY3725"/>
            </a:cxn>
            <a:cxn ang="0">
              <a:pos x="connsiteX3726" y="connsiteY3726"/>
            </a:cxn>
            <a:cxn ang="0">
              <a:pos x="connsiteX3727" y="connsiteY3727"/>
            </a:cxn>
            <a:cxn ang="0">
              <a:pos x="connsiteX3728" y="connsiteY3728"/>
            </a:cxn>
            <a:cxn ang="0">
              <a:pos x="connsiteX3729" y="connsiteY3729"/>
            </a:cxn>
            <a:cxn ang="0">
              <a:pos x="connsiteX3730" y="connsiteY3730"/>
            </a:cxn>
            <a:cxn ang="0">
              <a:pos x="connsiteX3731" y="connsiteY3731"/>
            </a:cxn>
            <a:cxn ang="0">
              <a:pos x="connsiteX3732" y="connsiteY3732"/>
            </a:cxn>
            <a:cxn ang="0">
              <a:pos x="connsiteX3733" y="connsiteY3733"/>
            </a:cxn>
            <a:cxn ang="0">
              <a:pos x="connsiteX3734" y="connsiteY3734"/>
            </a:cxn>
            <a:cxn ang="0">
              <a:pos x="connsiteX3735" y="connsiteY3735"/>
            </a:cxn>
            <a:cxn ang="0">
              <a:pos x="connsiteX3736" y="connsiteY3736"/>
            </a:cxn>
            <a:cxn ang="0">
              <a:pos x="connsiteX3737" y="connsiteY3737"/>
            </a:cxn>
            <a:cxn ang="0">
              <a:pos x="connsiteX3738" y="connsiteY3738"/>
            </a:cxn>
            <a:cxn ang="0">
              <a:pos x="connsiteX3739" y="connsiteY3739"/>
            </a:cxn>
            <a:cxn ang="0">
              <a:pos x="connsiteX3740" y="connsiteY3740"/>
            </a:cxn>
            <a:cxn ang="0">
              <a:pos x="connsiteX3741" y="connsiteY3741"/>
            </a:cxn>
            <a:cxn ang="0">
              <a:pos x="connsiteX3742" y="connsiteY3742"/>
            </a:cxn>
            <a:cxn ang="0">
              <a:pos x="connsiteX3743" y="connsiteY3743"/>
            </a:cxn>
            <a:cxn ang="0">
              <a:pos x="connsiteX3744" y="connsiteY3744"/>
            </a:cxn>
            <a:cxn ang="0">
              <a:pos x="connsiteX3745" y="connsiteY3745"/>
            </a:cxn>
            <a:cxn ang="0">
              <a:pos x="connsiteX3746" y="connsiteY3746"/>
            </a:cxn>
            <a:cxn ang="0">
              <a:pos x="connsiteX3747" y="connsiteY3747"/>
            </a:cxn>
            <a:cxn ang="0">
              <a:pos x="connsiteX3748" y="connsiteY3748"/>
            </a:cxn>
            <a:cxn ang="0">
              <a:pos x="connsiteX3749" y="connsiteY3749"/>
            </a:cxn>
            <a:cxn ang="0">
              <a:pos x="connsiteX3750" y="connsiteY3750"/>
            </a:cxn>
            <a:cxn ang="0">
              <a:pos x="connsiteX3751" y="connsiteY3751"/>
            </a:cxn>
            <a:cxn ang="0">
              <a:pos x="connsiteX3752" y="connsiteY3752"/>
            </a:cxn>
            <a:cxn ang="0">
              <a:pos x="connsiteX3753" y="connsiteY3753"/>
            </a:cxn>
            <a:cxn ang="0">
              <a:pos x="connsiteX3754" y="connsiteY3754"/>
            </a:cxn>
            <a:cxn ang="0">
              <a:pos x="connsiteX3755" y="connsiteY3755"/>
            </a:cxn>
            <a:cxn ang="0">
              <a:pos x="connsiteX3756" y="connsiteY3756"/>
            </a:cxn>
            <a:cxn ang="0">
              <a:pos x="connsiteX3757" y="connsiteY3757"/>
            </a:cxn>
            <a:cxn ang="0">
              <a:pos x="connsiteX3758" y="connsiteY3758"/>
            </a:cxn>
            <a:cxn ang="0">
              <a:pos x="connsiteX3759" y="connsiteY3759"/>
            </a:cxn>
            <a:cxn ang="0">
              <a:pos x="connsiteX3760" y="connsiteY3760"/>
            </a:cxn>
            <a:cxn ang="0">
              <a:pos x="connsiteX3761" y="connsiteY3761"/>
            </a:cxn>
            <a:cxn ang="0">
              <a:pos x="connsiteX3762" y="connsiteY3762"/>
            </a:cxn>
            <a:cxn ang="0">
              <a:pos x="connsiteX3763" y="connsiteY3763"/>
            </a:cxn>
            <a:cxn ang="0">
              <a:pos x="connsiteX3764" y="connsiteY3764"/>
            </a:cxn>
            <a:cxn ang="0">
              <a:pos x="connsiteX3765" y="connsiteY3765"/>
            </a:cxn>
            <a:cxn ang="0">
              <a:pos x="connsiteX3766" y="connsiteY3766"/>
            </a:cxn>
            <a:cxn ang="0">
              <a:pos x="connsiteX3767" y="connsiteY3767"/>
            </a:cxn>
            <a:cxn ang="0">
              <a:pos x="connsiteX3768" y="connsiteY3768"/>
            </a:cxn>
            <a:cxn ang="0">
              <a:pos x="connsiteX3769" y="connsiteY3769"/>
            </a:cxn>
            <a:cxn ang="0">
              <a:pos x="connsiteX3770" y="connsiteY3770"/>
            </a:cxn>
            <a:cxn ang="0">
              <a:pos x="connsiteX3771" y="connsiteY3771"/>
            </a:cxn>
            <a:cxn ang="0">
              <a:pos x="connsiteX3772" y="connsiteY3772"/>
            </a:cxn>
            <a:cxn ang="0">
              <a:pos x="connsiteX3773" y="connsiteY3773"/>
            </a:cxn>
            <a:cxn ang="0">
              <a:pos x="connsiteX3774" y="connsiteY3774"/>
            </a:cxn>
            <a:cxn ang="0">
              <a:pos x="connsiteX3775" y="connsiteY3775"/>
            </a:cxn>
            <a:cxn ang="0">
              <a:pos x="connsiteX3776" y="connsiteY3776"/>
            </a:cxn>
            <a:cxn ang="0">
              <a:pos x="connsiteX3777" y="connsiteY3777"/>
            </a:cxn>
            <a:cxn ang="0">
              <a:pos x="connsiteX3778" y="connsiteY3778"/>
            </a:cxn>
            <a:cxn ang="0">
              <a:pos x="connsiteX3779" y="connsiteY3779"/>
            </a:cxn>
            <a:cxn ang="0">
              <a:pos x="connsiteX3780" y="connsiteY3780"/>
            </a:cxn>
            <a:cxn ang="0">
              <a:pos x="connsiteX3781" y="connsiteY3781"/>
            </a:cxn>
            <a:cxn ang="0">
              <a:pos x="connsiteX3782" y="connsiteY3782"/>
            </a:cxn>
            <a:cxn ang="0">
              <a:pos x="connsiteX3783" y="connsiteY3783"/>
            </a:cxn>
            <a:cxn ang="0">
              <a:pos x="connsiteX3784" y="connsiteY3784"/>
            </a:cxn>
            <a:cxn ang="0">
              <a:pos x="connsiteX3785" y="connsiteY3785"/>
            </a:cxn>
            <a:cxn ang="0">
              <a:pos x="connsiteX3786" y="connsiteY3786"/>
            </a:cxn>
            <a:cxn ang="0">
              <a:pos x="connsiteX3787" y="connsiteY3787"/>
            </a:cxn>
            <a:cxn ang="0">
              <a:pos x="connsiteX3788" y="connsiteY3788"/>
            </a:cxn>
            <a:cxn ang="0">
              <a:pos x="connsiteX3789" y="connsiteY3789"/>
            </a:cxn>
            <a:cxn ang="0">
              <a:pos x="connsiteX3790" y="connsiteY3790"/>
            </a:cxn>
            <a:cxn ang="0">
              <a:pos x="connsiteX3791" y="connsiteY3791"/>
            </a:cxn>
            <a:cxn ang="0">
              <a:pos x="connsiteX3792" y="connsiteY3792"/>
            </a:cxn>
            <a:cxn ang="0">
              <a:pos x="connsiteX3793" y="connsiteY3793"/>
            </a:cxn>
            <a:cxn ang="0">
              <a:pos x="connsiteX3794" y="connsiteY3794"/>
            </a:cxn>
            <a:cxn ang="0">
              <a:pos x="connsiteX3795" y="connsiteY3795"/>
            </a:cxn>
            <a:cxn ang="0">
              <a:pos x="connsiteX3796" y="connsiteY3796"/>
            </a:cxn>
            <a:cxn ang="0">
              <a:pos x="connsiteX3797" y="connsiteY3797"/>
            </a:cxn>
            <a:cxn ang="0">
              <a:pos x="connsiteX3798" y="connsiteY3798"/>
            </a:cxn>
            <a:cxn ang="0">
              <a:pos x="connsiteX3799" y="connsiteY3799"/>
            </a:cxn>
            <a:cxn ang="0">
              <a:pos x="connsiteX3800" y="connsiteY3800"/>
            </a:cxn>
            <a:cxn ang="0">
              <a:pos x="connsiteX3801" y="connsiteY3801"/>
            </a:cxn>
            <a:cxn ang="0">
              <a:pos x="connsiteX3802" y="connsiteY3802"/>
            </a:cxn>
            <a:cxn ang="0">
              <a:pos x="connsiteX3803" y="connsiteY3803"/>
            </a:cxn>
            <a:cxn ang="0">
              <a:pos x="connsiteX3804" y="connsiteY3804"/>
            </a:cxn>
            <a:cxn ang="0">
              <a:pos x="connsiteX3805" y="connsiteY3805"/>
            </a:cxn>
            <a:cxn ang="0">
              <a:pos x="connsiteX3806" y="connsiteY3806"/>
            </a:cxn>
            <a:cxn ang="0">
              <a:pos x="connsiteX3807" y="connsiteY3807"/>
            </a:cxn>
            <a:cxn ang="0">
              <a:pos x="connsiteX3808" y="connsiteY3808"/>
            </a:cxn>
            <a:cxn ang="0">
              <a:pos x="connsiteX3809" y="connsiteY3809"/>
            </a:cxn>
            <a:cxn ang="0">
              <a:pos x="connsiteX3810" y="connsiteY3810"/>
            </a:cxn>
            <a:cxn ang="0">
              <a:pos x="connsiteX3811" y="connsiteY3811"/>
            </a:cxn>
            <a:cxn ang="0">
              <a:pos x="connsiteX3812" y="connsiteY3812"/>
            </a:cxn>
            <a:cxn ang="0">
              <a:pos x="connsiteX3813" y="connsiteY3813"/>
            </a:cxn>
            <a:cxn ang="0">
              <a:pos x="connsiteX3814" y="connsiteY3814"/>
            </a:cxn>
            <a:cxn ang="0">
              <a:pos x="connsiteX3815" y="connsiteY3815"/>
            </a:cxn>
            <a:cxn ang="0">
              <a:pos x="connsiteX3816" y="connsiteY3816"/>
            </a:cxn>
            <a:cxn ang="0">
              <a:pos x="connsiteX3817" y="connsiteY3817"/>
            </a:cxn>
            <a:cxn ang="0">
              <a:pos x="connsiteX3818" y="connsiteY3818"/>
            </a:cxn>
            <a:cxn ang="0">
              <a:pos x="connsiteX3819" y="connsiteY3819"/>
            </a:cxn>
            <a:cxn ang="0">
              <a:pos x="connsiteX3820" y="connsiteY3820"/>
            </a:cxn>
            <a:cxn ang="0">
              <a:pos x="connsiteX3821" y="connsiteY3821"/>
            </a:cxn>
            <a:cxn ang="0">
              <a:pos x="connsiteX3822" y="connsiteY3822"/>
            </a:cxn>
            <a:cxn ang="0">
              <a:pos x="connsiteX3823" y="connsiteY3823"/>
            </a:cxn>
            <a:cxn ang="0">
              <a:pos x="connsiteX3824" y="connsiteY3824"/>
            </a:cxn>
            <a:cxn ang="0">
              <a:pos x="connsiteX3825" y="connsiteY3825"/>
            </a:cxn>
            <a:cxn ang="0">
              <a:pos x="connsiteX3826" y="connsiteY3826"/>
            </a:cxn>
            <a:cxn ang="0">
              <a:pos x="connsiteX3827" y="connsiteY3827"/>
            </a:cxn>
            <a:cxn ang="0">
              <a:pos x="connsiteX3828" y="connsiteY3828"/>
            </a:cxn>
            <a:cxn ang="0">
              <a:pos x="connsiteX3829" y="connsiteY3829"/>
            </a:cxn>
            <a:cxn ang="0">
              <a:pos x="connsiteX3830" y="connsiteY3830"/>
            </a:cxn>
            <a:cxn ang="0">
              <a:pos x="connsiteX3831" y="connsiteY3831"/>
            </a:cxn>
            <a:cxn ang="0">
              <a:pos x="connsiteX3832" y="connsiteY3832"/>
            </a:cxn>
            <a:cxn ang="0">
              <a:pos x="connsiteX3833" y="connsiteY3833"/>
            </a:cxn>
            <a:cxn ang="0">
              <a:pos x="connsiteX3834" y="connsiteY3834"/>
            </a:cxn>
            <a:cxn ang="0">
              <a:pos x="connsiteX3835" y="connsiteY3835"/>
            </a:cxn>
            <a:cxn ang="0">
              <a:pos x="connsiteX3836" y="connsiteY3836"/>
            </a:cxn>
            <a:cxn ang="0">
              <a:pos x="connsiteX3837" y="connsiteY3837"/>
            </a:cxn>
            <a:cxn ang="0">
              <a:pos x="connsiteX3838" y="connsiteY3838"/>
            </a:cxn>
            <a:cxn ang="0">
              <a:pos x="connsiteX3839" y="connsiteY3839"/>
            </a:cxn>
            <a:cxn ang="0">
              <a:pos x="connsiteX3840" y="connsiteY3840"/>
            </a:cxn>
            <a:cxn ang="0">
              <a:pos x="connsiteX3841" y="connsiteY3841"/>
            </a:cxn>
            <a:cxn ang="0">
              <a:pos x="connsiteX3842" y="connsiteY3842"/>
            </a:cxn>
            <a:cxn ang="0">
              <a:pos x="connsiteX3843" y="connsiteY3843"/>
            </a:cxn>
            <a:cxn ang="0">
              <a:pos x="connsiteX3844" y="connsiteY3844"/>
            </a:cxn>
            <a:cxn ang="0">
              <a:pos x="connsiteX3845" y="connsiteY3845"/>
            </a:cxn>
            <a:cxn ang="0">
              <a:pos x="connsiteX3846" y="connsiteY3846"/>
            </a:cxn>
            <a:cxn ang="0">
              <a:pos x="connsiteX3847" y="connsiteY3847"/>
            </a:cxn>
            <a:cxn ang="0">
              <a:pos x="connsiteX3848" y="connsiteY3848"/>
            </a:cxn>
            <a:cxn ang="0">
              <a:pos x="connsiteX3849" y="connsiteY3849"/>
            </a:cxn>
            <a:cxn ang="0">
              <a:pos x="connsiteX3850" y="connsiteY3850"/>
            </a:cxn>
            <a:cxn ang="0">
              <a:pos x="connsiteX3851" y="connsiteY3851"/>
            </a:cxn>
            <a:cxn ang="0">
              <a:pos x="connsiteX3852" y="connsiteY3852"/>
            </a:cxn>
            <a:cxn ang="0">
              <a:pos x="connsiteX3853" y="connsiteY3853"/>
            </a:cxn>
            <a:cxn ang="0">
              <a:pos x="connsiteX3854" y="connsiteY3854"/>
            </a:cxn>
            <a:cxn ang="0">
              <a:pos x="connsiteX3855" y="connsiteY3855"/>
            </a:cxn>
            <a:cxn ang="0">
              <a:pos x="connsiteX3856" y="connsiteY3856"/>
            </a:cxn>
            <a:cxn ang="0">
              <a:pos x="connsiteX3857" y="connsiteY3857"/>
            </a:cxn>
            <a:cxn ang="0">
              <a:pos x="connsiteX3858" y="connsiteY3858"/>
            </a:cxn>
            <a:cxn ang="0">
              <a:pos x="connsiteX3859" y="connsiteY3859"/>
            </a:cxn>
            <a:cxn ang="0">
              <a:pos x="connsiteX3860" y="connsiteY3860"/>
            </a:cxn>
            <a:cxn ang="0">
              <a:pos x="connsiteX3861" y="connsiteY3861"/>
            </a:cxn>
            <a:cxn ang="0">
              <a:pos x="connsiteX3862" y="connsiteY3862"/>
            </a:cxn>
            <a:cxn ang="0">
              <a:pos x="connsiteX3863" y="connsiteY3863"/>
            </a:cxn>
            <a:cxn ang="0">
              <a:pos x="connsiteX3864" y="connsiteY3864"/>
            </a:cxn>
            <a:cxn ang="0">
              <a:pos x="connsiteX3865" y="connsiteY3865"/>
            </a:cxn>
            <a:cxn ang="0">
              <a:pos x="connsiteX3866" y="connsiteY3866"/>
            </a:cxn>
            <a:cxn ang="0">
              <a:pos x="connsiteX3867" y="connsiteY3867"/>
            </a:cxn>
            <a:cxn ang="0">
              <a:pos x="connsiteX3868" y="connsiteY3868"/>
            </a:cxn>
            <a:cxn ang="0">
              <a:pos x="connsiteX3869" y="connsiteY3869"/>
            </a:cxn>
            <a:cxn ang="0">
              <a:pos x="connsiteX3870" y="connsiteY3870"/>
            </a:cxn>
            <a:cxn ang="0">
              <a:pos x="connsiteX3871" y="connsiteY3871"/>
            </a:cxn>
            <a:cxn ang="0">
              <a:pos x="connsiteX3872" y="connsiteY3872"/>
            </a:cxn>
            <a:cxn ang="0">
              <a:pos x="connsiteX3873" y="connsiteY3873"/>
            </a:cxn>
            <a:cxn ang="0">
              <a:pos x="connsiteX3874" y="connsiteY3874"/>
            </a:cxn>
            <a:cxn ang="0">
              <a:pos x="connsiteX3875" y="connsiteY3875"/>
            </a:cxn>
            <a:cxn ang="0">
              <a:pos x="connsiteX3876" y="connsiteY3876"/>
            </a:cxn>
            <a:cxn ang="0">
              <a:pos x="connsiteX3877" y="connsiteY3877"/>
            </a:cxn>
            <a:cxn ang="0">
              <a:pos x="connsiteX3878" y="connsiteY3878"/>
            </a:cxn>
            <a:cxn ang="0">
              <a:pos x="connsiteX3879" y="connsiteY3879"/>
            </a:cxn>
            <a:cxn ang="0">
              <a:pos x="connsiteX3880" y="connsiteY3880"/>
            </a:cxn>
            <a:cxn ang="0">
              <a:pos x="connsiteX3881" y="connsiteY3881"/>
            </a:cxn>
            <a:cxn ang="0">
              <a:pos x="connsiteX3882" y="connsiteY3882"/>
            </a:cxn>
            <a:cxn ang="0">
              <a:pos x="connsiteX3883" y="connsiteY3883"/>
            </a:cxn>
            <a:cxn ang="0">
              <a:pos x="connsiteX3884" y="connsiteY3884"/>
            </a:cxn>
            <a:cxn ang="0">
              <a:pos x="connsiteX3885" y="connsiteY3885"/>
            </a:cxn>
            <a:cxn ang="0">
              <a:pos x="connsiteX3886" y="connsiteY3886"/>
            </a:cxn>
            <a:cxn ang="0">
              <a:pos x="connsiteX3887" y="connsiteY3887"/>
            </a:cxn>
            <a:cxn ang="0">
              <a:pos x="connsiteX3888" y="connsiteY3888"/>
            </a:cxn>
            <a:cxn ang="0">
              <a:pos x="connsiteX3889" y="connsiteY3889"/>
            </a:cxn>
            <a:cxn ang="0">
              <a:pos x="connsiteX3890" y="connsiteY3890"/>
            </a:cxn>
            <a:cxn ang="0">
              <a:pos x="connsiteX3891" y="connsiteY3891"/>
            </a:cxn>
            <a:cxn ang="0">
              <a:pos x="connsiteX3892" y="connsiteY3892"/>
            </a:cxn>
            <a:cxn ang="0">
              <a:pos x="connsiteX3893" y="connsiteY3893"/>
            </a:cxn>
            <a:cxn ang="0">
              <a:pos x="connsiteX3894" y="connsiteY3894"/>
            </a:cxn>
            <a:cxn ang="0">
              <a:pos x="connsiteX3895" y="connsiteY3895"/>
            </a:cxn>
            <a:cxn ang="0">
              <a:pos x="connsiteX3896" y="connsiteY3896"/>
            </a:cxn>
            <a:cxn ang="0">
              <a:pos x="connsiteX3897" y="connsiteY3897"/>
            </a:cxn>
            <a:cxn ang="0">
              <a:pos x="connsiteX3898" y="connsiteY3898"/>
            </a:cxn>
            <a:cxn ang="0">
              <a:pos x="connsiteX3899" y="connsiteY3899"/>
            </a:cxn>
            <a:cxn ang="0">
              <a:pos x="connsiteX3900" y="connsiteY3900"/>
            </a:cxn>
            <a:cxn ang="0">
              <a:pos x="connsiteX3901" y="connsiteY3901"/>
            </a:cxn>
            <a:cxn ang="0">
              <a:pos x="connsiteX3902" y="connsiteY3902"/>
            </a:cxn>
            <a:cxn ang="0">
              <a:pos x="connsiteX3903" y="connsiteY3903"/>
            </a:cxn>
            <a:cxn ang="0">
              <a:pos x="connsiteX3904" y="connsiteY3904"/>
            </a:cxn>
            <a:cxn ang="0">
              <a:pos x="connsiteX3905" y="connsiteY3905"/>
            </a:cxn>
            <a:cxn ang="0">
              <a:pos x="connsiteX3906" y="connsiteY3906"/>
            </a:cxn>
            <a:cxn ang="0">
              <a:pos x="connsiteX3907" y="connsiteY3907"/>
            </a:cxn>
            <a:cxn ang="0">
              <a:pos x="connsiteX3908" y="connsiteY3908"/>
            </a:cxn>
            <a:cxn ang="0">
              <a:pos x="connsiteX3909" y="connsiteY3909"/>
            </a:cxn>
            <a:cxn ang="0">
              <a:pos x="connsiteX3910" y="connsiteY3910"/>
            </a:cxn>
            <a:cxn ang="0">
              <a:pos x="connsiteX3911" y="connsiteY3911"/>
            </a:cxn>
            <a:cxn ang="0">
              <a:pos x="connsiteX3912" y="connsiteY3912"/>
            </a:cxn>
            <a:cxn ang="0">
              <a:pos x="connsiteX3913" y="connsiteY3913"/>
            </a:cxn>
            <a:cxn ang="0">
              <a:pos x="connsiteX3914" y="connsiteY3914"/>
            </a:cxn>
            <a:cxn ang="0">
              <a:pos x="connsiteX3915" y="connsiteY3915"/>
            </a:cxn>
            <a:cxn ang="0">
              <a:pos x="connsiteX3916" y="connsiteY3916"/>
            </a:cxn>
            <a:cxn ang="0">
              <a:pos x="connsiteX3917" y="connsiteY3917"/>
            </a:cxn>
            <a:cxn ang="0">
              <a:pos x="connsiteX3918" y="connsiteY3918"/>
            </a:cxn>
            <a:cxn ang="0">
              <a:pos x="connsiteX3919" y="connsiteY3919"/>
            </a:cxn>
            <a:cxn ang="0">
              <a:pos x="connsiteX3920" y="connsiteY3920"/>
            </a:cxn>
            <a:cxn ang="0">
              <a:pos x="connsiteX3921" y="connsiteY3921"/>
            </a:cxn>
            <a:cxn ang="0">
              <a:pos x="connsiteX3922" y="connsiteY3922"/>
            </a:cxn>
            <a:cxn ang="0">
              <a:pos x="connsiteX3923" y="connsiteY3923"/>
            </a:cxn>
            <a:cxn ang="0">
              <a:pos x="connsiteX3924" y="connsiteY3924"/>
            </a:cxn>
            <a:cxn ang="0">
              <a:pos x="connsiteX3925" y="connsiteY3925"/>
            </a:cxn>
            <a:cxn ang="0">
              <a:pos x="connsiteX3926" y="connsiteY3926"/>
            </a:cxn>
            <a:cxn ang="0">
              <a:pos x="connsiteX3927" y="connsiteY3927"/>
            </a:cxn>
            <a:cxn ang="0">
              <a:pos x="connsiteX3928" y="connsiteY3928"/>
            </a:cxn>
            <a:cxn ang="0">
              <a:pos x="connsiteX3929" y="connsiteY3929"/>
            </a:cxn>
            <a:cxn ang="0">
              <a:pos x="connsiteX3930" y="connsiteY3930"/>
            </a:cxn>
            <a:cxn ang="0">
              <a:pos x="connsiteX3931" y="connsiteY3931"/>
            </a:cxn>
            <a:cxn ang="0">
              <a:pos x="connsiteX3932" y="connsiteY3932"/>
            </a:cxn>
            <a:cxn ang="0">
              <a:pos x="connsiteX3933" y="connsiteY3933"/>
            </a:cxn>
            <a:cxn ang="0">
              <a:pos x="connsiteX3934" y="connsiteY3934"/>
            </a:cxn>
            <a:cxn ang="0">
              <a:pos x="connsiteX3935" y="connsiteY3935"/>
            </a:cxn>
            <a:cxn ang="0">
              <a:pos x="connsiteX3936" y="connsiteY3936"/>
            </a:cxn>
            <a:cxn ang="0">
              <a:pos x="connsiteX3937" y="connsiteY3937"/>
            </a:cxn>
            <a:cxn ang="0">
              <a:pos x="connsiteX3938" y="connsiteY3938"/>
            </a:cxn>
            <a:cxn ang="0">
              <a:pos x="connsiteX3939" y="connsiteY3939"/>
            </a:cxn>
            <a:cxn ang="0">
              <a:pos x="connsiteX3940" y="connsiteY3940"/>
            </a:cxn>
            <a:cxn ang="0">
              <a:pos x="connsiteX3941" y="connsiteY3941"/>
            </a:cxn>
            <a:cxn ang="0">
              <a:pos x="connsiteX3942" y="connsiteY3942"/>
            </a:cxn>
            <a:cxn ang="0">
              <a:pos x="connsiteX3943" y="connsiteY3943"/>
            </a:cxn>
            <a:cxn ang="0">
              <a:pos x="connsiteX3944" y="connsiteY3944"/>
            </a:cxn>
            <a:cxn ang="0">
              <a:pos x="connsiteX3945" y="connsiteY3945"/>
            </a:cxn>
            <a:cxn ang="0">
              <a:pos x="connsiteX3946" y="connsiteY3946"/>
            </a:cxn>
            <a:cxn ang="0">
              <a:pos x="connsiteX3947" y="connsiteY3947"/>
            </a:cxn>
            <a:cxn ang="0">
              <a:pos x="connsiteX3948" y="connsiteY3948"/>
            </a:cxn>
            <a:cxn ang="0">
              <a:pos x="connsiteX3949" y="connsiteY3949"/>
            </a:cxn>
            <a:cxn ang="0">
              <a:pos x="connsiteX3950" y="connsiteY3950"/>
            </a:cxn>
            <a:cxn ang="0">
              <a:pos x="connsiteX3951" y="connsiteY3951"/>
            </a:cxn>
            <a:cxn ang="0">
              <a:pos x="connsiteX3952" y="connsiteY3952"/>
            </a:cxn>
            <a:cxn ang="0">
              <a:pos x="connsiteX3953" y="connsiteY3953"/>
            </a:cxn>
            <a:cxn ang="0">
              <a:pos x="connsiteX3954" y="connsiteY3954"/>
            </a:cxn>
            <a:cxn ang="0">
              <a:pos x="connsiteX3955" y="connsiteY3955"/>
            </a:cxn>
            <a:cxn ang="0">
              <a:pos x="connsiteX3956" y="connsiteY3956"/>
            </a:cxn>
            <a:cxn ang="0">
              <a:pos x="connsiteX3957" y="connsiteY3957"/>
            </a:cxn>
            <a:cxn ang="0">
              <a:pos x="connsiteX3958" y="connsiteY3958"/>
            </a:cxn>
            <a:cxn ang="0">
              <a:pos x="connsiteX3959" y="connsiteY3959"/>
            </a:cxn>
            <a:cxn ang="0">
              <a:pos x="connsiteX3960" y="connsiteY3960"/>
            </a:cxn>
            <a:cxn ang="0">
              <a:pos x="connsiteX3961" y="connsiteY3961"/>
            </a:cxn>
            <a:cxn ang="0">
              <a:pos x="connsiteX3962" y="connsiteY3962"/>
            </a:cxn>
            <a:cxn ang="0">
              <a:pos x="connsiteX3963" y="connsiteY3963"/>
            </a:cxn>
            <a:cxn ang="0">
              <a:pos x="connsiteX3964" y="connsiteY3964"/>
            </a:cxn>
            <a:cxn ang="0">
              <a:pos x="connsiteX3965" y="connsiteY3965"/>
            </a:cxn>
            <a:cxn ang="0">
              <a:pos x="connsiteX3966" y="connsiteY3966"/>
            </a:cxn>
            <a:cxn ang="0">
              <a:pos x="connsiteX3967" y="connsiteY3967"/>
            </a:cxn>
            <a:cxn ang="0">
              <a:pos x="connsiteX3968" y="connsiteY3968"/>
            </a:cxn>
            <a:cxn ang="0">
              <a:pos x="connsiteX3969" y="connsiteY3969"/>
            </a:cxn>
            <a:cxn ang="0">
              <a:pos x="connsiteX3970" y="connsiteY3970"/>
            </a:cxn>
            <a:cxn ang="0">
              <a:pos x="connsiteX3971" y="connsiteY3971"/>
            </a:cxn>
            <a:cxn ang="0">
              <a:pos x="connsiteX3972" y="connsiteY3972"/>
            </a:cxn>
            <a:cxn ang="0">
              <a:pos x="connsiteX3973" y="connsiteY3973"/>
            </a:cxn>
            <a:cxn ang="0">
              <a:pos x="connsiteX3974" y="connsiteY3974"/>
            </a:cxn>
            <a:cxn ang="0">
              <a:pos x="connsiteX3975" y="connsiteY3975"/>
            </a:cxn>
            <a:cxn ang="0">
              <a:pos x="connsiteX3976" y="connsiteY3976"/>
            </a:cxn>
            <a:cxn ang="0">
              <a:pos x="connsiteX3977" y="connsiteY3977"/>
            </a:cxn>
            <a:cxn ang="0">
              <a:pos x="connsiteX3978" y="connsiteY3978"/>
            </a:cxn>
            <a:cxn ang="0">
              <a:pos x="connsiteX3979" y="connsiteY3979"/>
            </a:cxn>
            <a:cxn ang="0">
              <a:pos x="connsiteX3980" y="connsiteY3980"/>
            </a:cxn>
            <a:cxn ang="0">
              <a:pos x="connsiteX3981" y="connsiteY3981"/>
            </a:cxn>
            <a:cxn ang="0">
              <a:pos x="connsiteX3982" y="connsiteY3982"/>
            </a:cxn>
            <a:cxn ang="0">
              <a:pos x="connsiteX3983" y="connsiteY3983"/>
            </a:cxn>
            <a:cxn ang="0">
              <a:pos x="connsiteX3984" y="connsiteY3984"/>
            </a:cxn>
            <a:cxn ang="0">
              <a:pos x="connsiteX3985" y="connsiteY3985"/>
            </a:cxn>
            <a:cxn ang="0">
              <a:pos x="connsiteX3986" y="connsiteY3986"/>
            </a:cxn>
            <a:cxn ang="0">
              <a:pos x="connsiteX3987" y="connsiteY3987"/>
            </a:cxn>
            <a:cxn ang="0">
              <a:pos x="connsiteX3988" y="connsiteY3988"/>
            </a:cxn>
            <a:cxn ang="0">
              <a:pos x="connsiteX3989" y="connsiteY3989"/>
            </a:cxn>
            <a:cxn ang="0">
              <a:pos x="connsiteX3990" y="connsiteY3990"/>
            </a:cxn>
            <a:cxn ang="0">
              <a:pos x="connsiteX3991" y="connsiteY3991"/>
            </a:cxn>
            <a:cxn ang="0">
              <a:pos x="connsiteX3992" y="connsiteY3992"/>
            </a:cxn>
            <a:cxn ang="0">
              <a:pos x="connsiteX3993" y="connsiteY3993"/>
            </a:cxn>
            <a:cxn ang="0">
              <a:pos x="connsiteX3994" y="connsiteY3994"/>
            </a:cxn>
            <a:cxn ang="0">
              <a:pos x="connsiteX3995" y="connsiteY3995"/>
            </a:cxn>
            <a:cxn ang="0">
              <a:pos x="connsiteX3996" y="connsiteY3996"/>
            </a:cxn>
            <a:cxn ang="0">
              <a:pos x="connsiteX3997" y="connsiteY3997"/>
            </a:cxn>
            <a:cxn ang="0">
              <a:pos x="connsiteX3998" y="connsiteY3998"/>
            </a:cxn>
            <a:cxn ang="0">
              <a:pos x="connsiteX3999" y="connsiteY3999"/>
            </a:cxn>
            <a:cxn ang="0">
              <a:pos x="connsiteX4000" y="connsiteY4000"/>
            </a:cxn>
            <a:cxn ang="0">
              <a:pos x="connsiteX4001" y="connsiteY4001"/>
            </a:cxn>
            <a:cxn ang="0">
              <a:pos x="connsiteX4002" y="connsiteY4002"/>
            </a:cxn>
            <a:cxn ang="0">
              <a:pos x="connsiteX4003" y="connsiteY4003"/>
            </a:cxn>
            <a:cxn ang="0">
              <a:pos x="connsiteX4004" y="connsiteY4004"/>
            </a:cxn>
            <a:cxn ang="0">
              <a:pos x="connsiteX4005" y="connsiteY4005"/>
            </a:cxn>
            <a:cxn ang="0">
              <a:pos x="connsiteX4006" y="connsiteY4006"/>
            </a:cxn>
            <a:cxn ang="0">
              <a:pos x="connsiteX4007" y="connsiteY4007"/>
            </a:cxn>
            <a:cxn ang="0">
              <a:pos x="connsiteX4008" y="connsiteY4008"/>
            </a:cxn>
            <a:cxn ang="0">
              <a:pos x="connsiteX4009" y="connsiteY4009"/>
            </a:cxn>
            <a:cxn ang="0">
              <a:pos x="connsiteX4010" y="connsiteY4010"/>
            </a:cxn>
            <a:cxn ang="0">
              <a:pos x="connsiteX4011" y="connsiteY4011"/>
            </a:cxn>
            <a:cxn ang="0">
              <a:pos x="connsiteX4012" y="connsiteY4012"/>
            </a:cxn>
            <a:cxn ang="0">
              <a:pos x="connsiteX4013" y="connsiteY4013"/>
            </a:cxn>
            <a:cxn ang="0">
              <a:pos x="connsiteX4014" y="connsiteY4014"/>
            </a:cxn>
            <a:cxn ang="0">
              <a:pos x="connsiteX4015" y="connsiteY4015"/>
            </a:cxn>
            <a:cxn ang="0">
              <a:pos x="connsiteX4016" y="connsiteY4016"/>
            </a:cxn>
            <a:cxn ang="0">
              <a:pos x="connsiteX4017" y="connsiteY4017"/>
            </a:cxn>
            <a:cxn ang="0">
              <a:pos x="connsiteX4018" y="connsiteY4018"/>
            </a:cxn>
            <a:cxn ang="0">
              <a:pos x="connsiteX4019" y="connsiteY4019"/>
            </a:cxn>
            <a:cxn ang="0">
              <a:pos x="connsiteX4020" y="connsiteY4020"/>
            </a:cxn>
            <a:cxn ang="0">
              <a:pos x="connsiteX4021" y="connsiteY4021"/>
            </a:cxn>
            <a:cxn ang="0">
              <a:pos x="connsiteX4022" y="connsiteY4022"/>
            </a:cxn>
            <a:cxn ang="0">
              <a:pos x="connsiteX4023" y="connsiteY4023"/>
            </a:cxn>
            <a:cxn ang="0">
              <a:pos x="connsiteX4024" y="connsiteY4024"/>
            </a:cxn>
            <a:cxn ang="0">
              <a:pos x="connsiteX4025" y="connsiteY4025"/>
            </a:cxn>
            <a:cxn ang="0">
              <a:pos x="connsiteX4026" y="connsiteY4026"/>
            </a:cxn>
            <a:cxn ang="0">
              <a:pos x="connsiteX4027" y="connsiteY4027"/>
            </a:cxn>
            <a:cxn ang="0">
              <a:pos x="connsiteX4028" y="connsiteY4028"/>
            </a:cxn>
            <a:cxn ang="0">
              <a:pos x="connsiteX4029" y="connsiteY4029"/>
            </a:cxn>
            <a:cxn ang="0">
              <a:pos x="connsiteX4030" y="connsiteY4030"/>
            </a:cxn>
            <a:cxn ang="0">
              <a:pos x="connsiteX4031" y="connsiteY4031"/>
            </a:cxn>
            <a:cxn ang="0">
              <a:pos x="connsiteX4032" y="connsiteY4032"/>
            </a:cxn>
            <a:cxn ang="0">
              <a:pos x="connsiteX4033" y="connsiteY4033"/>
            </a:cxn>
            <a:cxn ang="0">
              <a:pos x="connsiteX4034" y="connsiteY4034"/>
            </a:cxn>
            <a:cxn ang="0">
              <a:pos x="connsiteX4035" y="connsiteY4035"/>
            </a:cxn>
            <a:cxn ang="0">
              <a:pos x="connsiteX4036" y="connsiteY4036"/>
            </a:cxn>
            <a:cxn ang="0">
              <a:pos x="connsiteX4037" y="connsiteY4037"/>
            </a:cxn>
            <a:cxn ang="0">
              <a:pos x="connsiteX4038" y="connsiteY4038"/>
            </a:cxn>
            <a:cxn ang="0">
              <a:pos x="connsiteX4039" y="connsiteY4039"/>
            </a:cxn>
            <a:cxn ang="0">
              <a:pos x="connsiteX4040" y="connsiteY4040"/>
            </a:cxn>
            <a:cxn ang="0">
              <a:pos x="connsiteX4041" y="connsiteY4041"/>
            </a:cxn>
            <a:cxn ang="0">
              <a:pos x="connsiteX4042" y="connsiteY4042"/>
            </a:cxn>
            <a:cxn ang="0">
              <a:pos x="connsiteX4043" y="connsiteY4043"/>
            </a:cxn>
            <a:cxn ang="0">
              <a:pos x="connsiteX4044" y="connsiteY4044"/>
            </a:cxn>
            <a:cxn ang="0">
              <a:pos x="connsiteX4045" y="connsiteY4045"/>
            </a:cxn>
            <a:cxn ang="0">
              <a:pos x="connsiteX4046" y="connsiteY4046"/>
            </a:cxn>
            <a:cxn ang="0">
              <a:pos x="connsiteX4047" y="connsiteY4047"/>
            </a:cxn>
            <a:cxn ang="0">
              <a:pos x="connsiteX4048" y="connsiteY4048"/>
            </a:cxn>
            <a:cxn ang="0">
              <a:pos x="connsiteX4049" y="connsiteY4049"/>
            </a:cxn>
            <a:cxn ang="0">
              <a:pos x="connsiteX4050" y="connsiteY4050"/>
            </a:cxn>
            <a:cxn ang="0">
              <a:pos x="connsiteX4051" y="connsiteY4051"/>
            </a:cxn>
            <a:cxn ang="0">
              <a:pos x="connsiteX4052" y="connsiteY4052"/>
            </a:cxn>
            <a:cxn ang="0">
              <a:pos x="connsiteX4053" y="connsiteY4053"/>
            </a:cxn>
            <a:cxn ang="0">
              <a:pos x="connsiteX4054" y="connsiteY4054"/>
            </a:cxn>
            <a:cxn ang="0">
              <a:pos x="connsiteX4055" y="connsiteY4055"/>
            </a:cxn>
            <a:cxn ang="0">
              <a:pos x="connsiteX4056" y="connsiteY4056"/>
            </a:cxn>
            <a:cxn ang="0">
              <a:pos x="connsiteX4057" y="connsiteY4057"/>
            </a:cxn>
            <a:cxn ang="0">
              <a:pos x="connsiteX4058" y="connsiteY4058"/>
            </a:cxn>
            <a:cxn ang="0">
              <a:pos x="connsiteX4059" y="connsiteY4059"/>
            </a:cxn>
            <a:cxn ang="0">
              <a:pos x="connsiteX4060" y="connsiteY4060"/>
            </a:cxn>
            <a:cxn ang="0">
              <a:pos x="connsiteX4061" y="connsiteY4061"/>
            </a:cxn>
            <a:cxn ang="0">
              <a:pos x="connsiteX4062" y="connsiteY4062"/>
            </a:cxn>
            <a:cxn ang="0">
              <a:pos x="connsiteX4063" y="connsiteY4063"/>
            </a:cxn>
            <a:cxn ang="0">
              <a:pos x="connsiteX4064" y="connsiteY4064"/>
            </a:cxn>
            <a:cxn ang="0">
              <a:pos x="connsiteX4065" y="connsiteY4065"/>
            </a:cxn>
            <a:cxn ang="0">
              <a:pos x="connsiteX4066" y="connsiteY4066"/>
            </a:cxn>
            <a:cxn ang="0">
              <a:pos x="connsiteX4067" y="connsiteY4067"/>
            </a:cxn>
            <a:cxn ang="0">
              <a:pos x="connsiteX4068" y="connsiteY4068"/>
            </a:cxn>
            <a:cxn ang="0">
              <a:pos x="connsiteX4069" y="connsiteY4069"/>
            </a:cxn>
            <a:cxn ang="0">
              <a:pos x="connsiteX4070" y="connsiteY4070"/>
            </a:cxn>
            <a:cxn ang="0">
              <a:pos x="connsiteX4071" y="connsiteY4071"/>
            </a:cxn>
            <a:cxn ang="0">
              <a:pos x="connsiteX4072" y="connsiteY4072"/>
            </a:cxn>
            <a:cxn ang="0">
              <a:pos x="connsiteX4073" y="connsiteY4073"/>
            </a:cxn>
            <a:cxn ang="0">
              <a:pos x="connsiteX4074" y="connsiteY4074"/>
            </a:cxn>
            <a:cxn ang="0">
              <a:pos x="connsiteX4075" y="connsiteY4075"/>
            </a:cxn>
            <a:cxn ang="0">
              <a:pos x="connsiteX4076" y="connsiteY4076"/>
            </a:cxn>
            <a:cxn ang="0">
              <a:pos x="connsiteX4077" y="connsiteY4077"/>
            </a:cxn>
            <a:cxn ang="0">
              <a:pos x="connsiteX4078" y="connsiteY4078"/>
            </a:cxn>
            <a:cxn ang="0">
              <a:pos x="connsiteX4079" y="connsiteY4079"/>
            </a:cxn>
            <a:cxn ang="0">
              <a:pos x="connsiteX4080" y="connsiteY4080"/>
            </a:cxn>
            <a:cxn ang="0">
              <a:pos x="connsiteX4081" y="connsiteY4081"/>
            </a:cxn>
            <a:cxn ang="0">
              <a:pos x="connsiteX4082" y="connsiteY4082"/>
            </a:cxn>
            <a:cxn ang="0">
              <a:pos x="connsiteX4083" y="connsiteY4083"/>
            </a:cxn>
            <a:cxn ang="0">
              <a:pos x="connsiteX4084" y="connsiteY4084"/>
            </a:cxn>
            <a:cxn ang="0">
              <a:pos x="connsiteX4085" y="connsiteY4085"/>
            </a:cxn>
            <a:cxn ang="0">
              <a:pos x="connsiteX4086" y="connsiteY4086"/>
            </a:cxn>
            <a:cxn ang="0">
              <a:pos x="connsiteX4087" y="connsiteY4087"/>
            </a:cxn>
            <a:cxn ang="0">
              <a:pos x="connsiteX4088" y="connsiteY4088"/>
            </a:cxn>
            <a:cxn ang="0">
              <a:pos x="connsiteX4089" y="connsiteY4089"/>
            </a:cxn>
            <a:cxn ang="0">
              <a:pos x="connsiteX4090" y="connsiteY4090"/>
            </a:cxn>
            <a:cxn ang="0">
              <a:pos x="connsiteX4091" y="connsiteY4091"/>
            </a:cxn>
            <a:cxn ang="0">
              <a:pos x="connsiteX4092" y="connsiteY4092"/>
            </a:cxn>
            <a:cxn ang="0">
              <a:pos x="connsiteX4093" y="connsiteY4093"/>
            </a:cxn>
            <a:cxn ang="0">
              <a:pos x="connsiteX4094" y="connsiteY4094"/>
            </a:cxn>
            <a:cxn ang="0">
              <a:pos x="connsiteX4095" y="connsiteY4095"/>
            </a:cxn>
            <a:cxn ang="0">
              <a:pos x="connsiteX4096" y="connsiteY4096"/>
            </a:cxn>
            <a:cxn ang="0">
              <a:pos x="connsiteX4097" y="connsiteY4097"/>
            </a:cxn>
            <a:cxn ang="0">
              <a:pos x="connsiteX4098" y="connsiteY4098"/>
            </a:cxn>
            <a:cxn ang="0">
              <a:pos x="connsiteX4099" y="connsiteY4099"/>
            </a:cxn>
            <a:cxn ang="0">
              <a:pos x="connsiteX4100" y="connsiteY4100"/>
            </a:cxn>
            <a:cxn ang="0">
              <a:pos x="connsiteX4101" y="connsiteY4101"/>
            </a:cxn>
            <a:cxn ang="0">
              <a:pos x="connsiteX4102" y="connsiteY4102"/>
            </a:cxn>
            <a:cxn ang="0">
              <a:pos x="connsiteX4103" y="connsiteY4103"/>
            </a:cxn>
            <a:cxn ang="0">
              <a:pos x="connsiteX4104" y="connsiteY4104"/>
            </a:cxn>
            <a:cxn ang="0">
              <a:pos x="connsiteX4105" y="connsiteY4105"/>
            </a:cxn>
            <a:cxn ang="0">
              <a:pos x="connsiteX4106" y="connsiteY4106"/>
            </a:cxn>
            <a:cxn ang="0">
              <a:pos x="connsiteX4107" y="connsiteY4107"/>
            </a:cxn>
            <a:cxn ang="0">
              <a:pos x="connsiteX4108" y="connsiteY4108"/>
            </a:cxn>
            <a:cxn ang="0">
              <a:pos x="connsiteX4109" y="connsiteY4109"/>
            </a:cxn>
            <a:cxn ang="0">
              <a:pos x="connsiteX4110" y="connsiteY4110"/>
            </a:cxn>
            <a:cxn ang="0">
              <a:pos x="connsiteX4111" y="connsiteY4111"/>
            </a:cxn>
            <a:cxn ang="0">
              <a:pos x="connsiteX4112" y="connsiteY4112"/>
            </a:cxn>
            <a:cxn ang="0">
              <a:pos x="connsiteX4113" y="connsiteY4113"/>
            </a:cxn>
            <a:cxn ang="0">
              <a:pos x="connsiteX4114" y="connsiteY4114"/>
            </a:cxn>
            <a:cxn ang="0">
              <a:pos x="connsiteX4115" y="connsiteY4115"/>
            </a:cxn>
            <a:cxn ang="0">
              <a:pos x="connsiteX4116" y="connsiteY4116"/>
            </a:cxn>
            <a:cxn ang="0">
              <a:pos x="connsiteX4117" y="connsiteY4117"/>
            </a:cxn>
            <a:cxn ang="0">
              <a:pos x="connsiteX4118" y="connsiteY4118"/>
            </a:cxn>
            <a:cxn ang="0">
              <a:pos x="connsiteX4119" y="connsiteY4119"/>
            </a:cxn>
            <a:cxn ang="0">
              <a:pos x="connsiteX4120" y="connsiteY4120"/>
            </a:cxn>
            <a:cxn ang="0">
              <a:pos x="connsiteX4121" y="connsiteY4121"/>
            </a:cxn>
            <a:cxn ang="0">
              <a:pos x="connsiteX4122" y="connsiteY4122"/>
            </a:cxn>
            <a:cxn ang="0">
              <a:pos x="connsiteX4123" y="connsiteY4123"/>
            </a:cxn>
            <a:cxn ang="0">
              <a:pos x="connsiteX4124" y="connsiteY4124"/>
            </a:cxn>
            <a:cxn ang="0">
              <a:pos x="connsiteX4125" y="connsiteY4125"/>
            </a:cxn>
            <a:cxn ang="0">
              <a:pos x="connsiteX4126" y="connsiteY4126"/>
            </a:cxn>
            <a:cxn ang="0">
              <a:pos x="connsiteX4127" y="connsiteY4127"/>
            </a:cxn>
            <a:cxn ang="0">
              <a:pos x="connsiteX4128" y="connsiteY4128"/>
            </a:cxn>
            <a:cxn ang="0">
              <a:pos x="connsiteX4129" y="connsiteY4129"/>
            </a:cxn>
            <a:cxn ang="0">
              <a:pos x="connsiteX4130" y="connsiteY4130"/>
            </a:cxn>
            <a:cxn ang="0">
              <a:pos x="connsiteX4131" y="connsiteY4131"/>
            </a:cxn>
            <a:cxn ang="0">
              <a:pos x="connsiteX4132" y="connsiteY4132"/>
            </a:cxn>
            <a:cxn ang="0">
              <a:pos x="connsiteX4133" y="connsiteY4133"/>
            </a:cxn>
            <a:cxn ang="0">
              <a:pos x="connsiteX4134" y="connsiteY4134"/>
            </a:cxn>
            <a:cxn ang="0">
              <a:pos x="connsiteX4135" y="connsiteY4135"/>
            </a:cxn>
            <a:cxn ang="0">
              <a:pos x="connsiteX4136" y="connsiteY4136"/>
            </a:cxn>
            <a:cxn ang="0">
              <a:pos x="connsiteX4137" y="connsiteY4137"/>
            </a:cxn>
            <a:cxn ang="0">
              <a:pos x="connsiteX4138" y="connsiteY4138"/>
            </a:cxn>
            <a:cxn ang="0">
              <a:pos x="connsiteX4139" y="connsiteY4139"/>
            </a:cxn>
            <a:cxn ang="0">
              <a:pos x="connsiteX4140" y="connsiteY4140"/>
            </a:cxn>
            <a:cxn ang="0">
              <a:pos x="connsiteX4141" y="connsiteY4141"/>
            </a:cxn>
            <a:cxn ang="0">
              <a:pos x="connsiteX4142" y="connsiteY4142"/>
            </a:cxn>
            <a:cxn ang="0">
              <a:pos x="connsiteX4143" y="connsiteY4143"/>
            </a:cxn>
            <a:cxn ang="0">
              <a:pos x="connsiteX4144" y="connsiteY4144"/>
            </a:cxn>
            <a:cxn ang="0">
              <a:pos x="connsiteX4145" y="connsiteY4145"/>
            </a:cxn>
            <a:cxn ang="0">
              <a:pos x="connsiteX4146" y="connsiteY4146"/>
            </a:cxn>
            <a:cxn ang="0">
              <a:pos x="connsiteX4147" y="connsiteY4147"/>
            </a:cxn>
            <a:cxn ang="0">
              <a:pos x="connsiteX4148" y="connsiteY4148"/>
            </a:cxn>
            <a:cxn ang="0">
              <a:pos x="connsiteX4149" y="connsiteY4149"/>
            </a:cxn>
            <a:cxn ang="0">
              <a:pos x="connsiteX4150" y="connsiteY4150"/>
            </a:cxn>
            <a:cxn ang="0">
              <a:pos x="connsiteX4151" y="connsiteY4151"/>
            </a:cxn>
            <a:cxn ang="0">
              <a:pos x="connsiteX4152" y="connsiteY4152"/>
            </a:cxn>
            <a:cxn ang="0">
              <a:pos x="connsiteX4153" y="connsiteY4153"/>
            </a:cxn>
            <a:cxn ang="0">
              <a:pos x="connsiteX4154" y="connsiteY4154"/>
            </a:cxn>
            <a:cxn ang="0">
              <a:pos x="connsiteX4155" y="connsiteY4155"/>
            </a:cxn>
            <a:cxn ang="0">
              <a:pos x="connsiteX4156" y="connsiteY4156"/>
            </a:cxn>
            <a:cxn ang="0">
              <a:pos x="connsiteX4157" y="connsiteY4157"/>
            </a:cxn>
            <a:cxn ang="0">
              <a:pos x="connsiteX4158" y="connsiteY4158"/>
            </a:cxn>
            <a:cxn ang="0">
              <a:pos x="connsiteX4159" y="connsiteY4159"/>
            </a:cxn>
            <a:cxn ang="0">
              <a:pos x="connsiteX4160" y="connsiteY4160"/>
            </a:cxn>
            <a:cxn ang="0">
              <a:pos x="connsiteX4161" y="connsiteY4161"/>
            </a:cxn>
            <a:cxn ang="0">
              <a:pos x="connsiteX4162" y="connsiteY4162"/>
            </a:cxn>
            <a:cxn ang="0">
              <a:pos x="connsiteX4163" y="connsiteY4163"/>
            </a:cxn>
            <a:cxn ang="0">
              <a:pos x="connsiteX4164" y="connsiteY4164"/>
            </a:cxn>
            <a:cxn ang="0">
              <a:pos x="connsiteX4165" y="connsiteY4165"/>
            </a:cxn>
            <a:cxn ang="0">
              <a:pos x="connsiteX4166" y="connsiteY4166"/>
            </a:cxn>
            <a:cxn ang="0">
              <a:pos x="connsiteX4167" y="connsiteY4167"/>
            </a:cxn>
            <a:cxn ang="0">
              <a:pos x="connsiteX4168" y="connsiteY4168"/>
            </a:cxn>
            <a:cxn ang="0">
              <a:pos x="connsiteX4169" y="connsiteY4169"/>
            </a:cxn>
            <a:cxn ang="0">
              <a:pos x="connsiteX4170" y="connsiteY4170"/>
            </a:cxn>
            <a:cxn ang="0">
              <a:pos x="connsiteX4171" y="connsiteY4171"/>
            </a:cxn>
            <a:cxn ang="0">
              <a:pos x="connsiteX4172" y="connsiteY4172"/>
            </a:cxn>
            <a:cxn ang="0">
              <a:pos x="connsiteX4173" y="connsiteY4173"/>
            </a:cxn>
            <a:cxn ang="0">
              <a:pos x="connsiteX4174" y="connsiteY4174"/>
            </a:cxn>
            <a:cxn ang="0">
              <a:pos x="connsiteX4175" y="connsiteY4175"/>
            </a:cxn>
            <a:cxn ang="0">
              <a:pos x="connsiteX4176" y="connsiteY4176"/>
            </a:cxn>
            <a:cxn ang="0">
              <a:pos x="connsiteX4177" y="connsiteY4177"/>
            </a:cxn>
            <a:cxn ang="0">
              <a:pos x="connsiteX4178" y="connsiteY4178"/>
            </a:cxn>
            <a:cxn ang="0">
              <a:pos x="connsiteX4179" y="connsiteY4179"/>
            </a:cxn>
            <a:cxn ang="0">
              <a:pos x="connsiteX4180" y="connsiteY4180"/>
            </a:cxn>
            <a:cxn ang="0">
              <a:pos x="connsiteX4181" y="connsiteY4181"/>
            </a:cxn>
            <a:cxn ang="0">
              <a:pos x="connsiteX4182" y="connsiteY4182"/>
            </a:cxn>
            <a:cxn ang="0">
              <a:pos x="connsiteX4183" y="connsiteY4183"/>
            </a:cxn>
            <a:cxn ang="0">
              <a:pos x="connsiteX4184" y="connsiteY4184"/>
            </a:cxn>
            <a:cxn ang="0">
              <a:pos x="connsiteX4185" y="connsiteY4185"/>
            </a:cxn>
            <a:cxn ang="0">
              <a:pos x="connsiteX4186" y="connsiteY4186"/>
            </a:cxn>
            <a:cxn ang="0">
              <a:pos x="connsiteX4187" y="connsiteY4187"/>
            </a:cxn>
            <a:cxn ang="0">
              <a:pos x="connsiteX4188" y="connsiteY4188"/>
            </a:cxn>
            <a:cxn ang="0">
              <a:pos x="connsiteX4189" y="connsiteY4189"/>
            </a:cxn>
            <a:cxn ang="0">
              <a:pos x="connsiteX4190" y="connsiteY4190"/>
            </a:cxn>
            <a:cxn ang="0">
              <a:pos x="connsiteX4191" y="connsiteY4191"/>
            </a:cxn>
            <a:cxn ang="0">
              <a:pos x="connsiteX4192" y="connsiteY4192"/>
            </a:cxn>
            <a:cxn ang="0">
              <a:pos x="connsiteX4193" y="connsiteY4193"/>
            </a:cxn>
            <a:cxn ang="0">
              <a:pos x="connsiteX4194" y="connsiteY4194"/>
            </a:cxn>
            <a:cxn ang="0">
              <a:pos x="connsiteX4195" y="connsiteY4195"/>
            </a:cxn>
            <a:cxn ang="0">
              <a:pos x="connsiteX4196" y="connsiteY4196"/>
            </a:cxn>
            <a:cxn ang="0">
              <a:pos x="connsiteX4197" y="connsiteY4197"/>
            </a:cxn>
            <a:cxn ang="0">
              <a:pos x="connsiteX4198" y="connsiteY4198"/>
            </a:cxn>
            <a:cxn ang="0">
              <a:pos x="connsiteX4199" y="connsiteY4199"/>
            </a:cxn>
            <a:cxn ang="0">
              <a:pos x="connsiteX4200" y="connsiteY4200"/>
            </a:cxn>
            <a:cxn ang="0">
              <a:pos x="connsiteX4201" y="connsiteY4201"/>
            </a:cxn>
            <a:cxn ang="0">
              <a:pos x="connsiteX4202" y="connsiteY4202"/>
            </a:cxn>
            <a:cxn ang="0">
              <a:pos x="connsiteX4203" y="connsiteY4203"/>
            </a:cxn>
            <a:cxn ang="0">
              <a:pos x="connsiteX4204" y="connsiteY4204"/>
            </a:cxn>
            <a:cxn ang="0">
              <a:pos x="connsiteX4205" y="connsiteY4205"/>
            </a:cxn>
            <a:cxn ang="0">
              <a:pos x="connsiteX4206" y="connsiteY4206"/>
            </a:cxn>
            <a:cxn ang="0">
              <a:pos x="connsiteX4207" y="connsiteY4207"/>
            </a:cxn>
            <a:cxn ang="0">
              <a:pos x="connsiteX4208" y="connsiteY4208"/>
            </a:cxn>
            <a:cxn ang="0">
              <a:pos x="connsiteX4209" y="connsiteY4209"/>
            </a:cxn>
            <a:cxn ang="0">
              <a:pos x="connsiteX4210" y="connsiteY4210"/>
            </a:cxn>
            <a:cxn ang="0">
              <a:pos x="connsiteX4211" y="connsiteY4211"/>
            </a:cxn>
            <a:cxn ang="0">
              <a:pos x="connsiteX4212" y="connsiteY4212"/>
            </a:cxn>
            <a:cxn ang="0">
              <a:pos x="connsiteX4213" y="connsiteY4213"/>
            </a:cxn>
            <a:cxn ang="0">
              <a:pos x="connsiteX4214" y="connsiteY4214"/>
            </a:cxn>
            <a:cxn ang="0">
              <a:pos x="connsiteX4215" y="connsiteY4215"/>
            </a:cxn>
            <a:cxn ang="0">
              <a:pos x="connsiteX4216" y="connsiteY4216"/>
            </a:cxn>
            <a:cxn ang="0">
              <a:pos x="connsiteX4217" y="connsiteY4217"/>
            </a:cxn>
            <a:cxn ang="0">
              <a:pos x="connsiteX4218" y="connsiteY4218"/>
            </a:cxn>
            <a:cxn ang="0">
              <a:pos x="connsiteX4219" y="connsiteY4219"/>
            </a:cxn>
            <a:cxn ang="0">
              <a:pos x="connsiteX4220" y="connsiteY4220"/>
            </a:cxn>
            <a:cxn ang="0">
              <a:pos x="connsiteX4221" y="connsiteY4221"/>
            </a:cxn>
            <a:cxn ang="0">
              <a:pos x="connsiteX4222" y="connsiteY4222"/>
            </a:cxn>
            <a:cxn ang="0">
              <a:pos x="connsiteX4223" y="connsiteY4223"/>
            </a:cxn>
            <a:cxn ang="0">
              <a:pos x="connsiteX4224" y="connsiteY4224"/>
            </a:cxn>
            <a:cxn ang="0">
              <a:pos x="connsiteX4225" y="connsiteY4225"/>
            </a:cxn>
            <a:cxn ang="0">
              <a:pos x="connsiteX4226" y="connsiteY4226"/>
            </a:cxn>
            <a:cxn ang="0">
              <a:pos x="connsiteX4227" y="connsiteY4227"/>
            </a:cxn>
            <a:cxn ang="0">
              <a:pos x="connsiteX4228" y="connsiteY4228"/>
            </a:cxn>
            <a:cxn ang="0">
              <a:pos x="connsiteX4229" y="connsiteY4229"/>
            </a:cxn>
            <a:cxn ang="0">
              <a:pos x="connsiteX4230" y="connsiteY4230"/>
            </a:cxn>
            <a:cxn ang="0">
              <a:pos x="connsiteX4231" y="connsiteY4231"/>
            </a:cxn>
            <a:cxn ang="0">
              <a:pos x="connsiteX4232" y="connsiteY4232"/>
            </a:cxn>
            <a:cxn ang="0">
              <a:pos x="connsiteX4233" y="connsiteY4233"/>
            </a:cxn>
            <a:cxn ang="0">
              <a:pos x="connsiteX4234" y="connsiteY4234"/>
            </a:cxn>
            <a:cxn ang="0">
              <a:pos x="connsiteX4235" y="connsiteY4235"/>
            </a:cxn>
            <a:cxn ang="0">
              <a:pos x="connsiteX4236" y="connsiteY4236"/>
            </a:cxn>
            <a:cxn ang="0">
              <a:pos x="connsiteX4237" y="connsiteY4237"/>
            </a:cxn>
            <a:cxn ang="0">
              <a:pos x="connsiteX4238" y="connsiteY4238"/>
            </a:cxn>
            <a:cxn ang="0">
              <a:pos x="connsiteX4239" y="connsiteY4239"/>
            </a:cxn>
            <a:cxn ang="0">
              <a:pos x="connsiteX4240" y="connsiteY4240"/>
            </a:cxn>
            <a:cxn ang="0">
              <a:pos x="connsiteX4241" y="connsiteY4241"/>
            </a:cxn>
            <a:cxn ang="0">
              <a:pos x="connsiteX4242" y="connsiteY4242"/>
            </a:cxn>
            <a:cxn ang="0">
              <a:pos x="connsiteX4243" y="connsiteY4243"/>
            </a:cxn>
            <a:cxn ang="0">
              <a:pos x="connsiteX4244" y="connsiteY4244"/>
            </a:cxn>
            <a:cxn ang="0">
              <a:pos x="connsiteX4245" y="connsiteY4245"/>
            </a:cxn>
            <a:cxn ang="0">
              <a:pos x="connsiteX4246" y="connsiteY4246"/>
            </a:cxn>
            <a:cxn ang="0">
              <a:pos x="connsiteX4247" y="connsiteY4247"/>
            </a:cxn>
            <a:cxn ang="0">
              <a:pos x="connsiteX4248" y="connsiteY4248"/>
            </a:cxn>
            <a:cxn ang="0">
              <a:pos x="connsiteX4249" y="connsiteY4249"/>
            </a:cxn>
            <a:cxn ang="0">
              <a:pos x="connsiteX4250" y="connsiteY4250"/>
            </a:cxn>
            <a:cxn ang="0">
              <a:pos x="connsiteX4251" y="connsiteY4251"/>
            </a:cxn>
            <a:cxn ang="0">
              <a:pos x="connsiteX4252" y="connsiteY4252"/>
            </a:cxn>
            <a:cxn ang="0">
              <a:pos x="connsiteX4253" y="connsiteY4253"/>
            </a:cxn>
            <a:cxn ang="0">
              <a:pos x="connsiteX4254" y="connsiteY4254"/>
            </a:cxn>
            <a:cxn ang="0">
              <a:pos x="connsiteX4255" y="connsiteY4255"/>
            </a:cxn>
            <a:cxn ang="0">
              <a:pos x="connsiteX4256" y="connsiteY4256"/>
            </a:cxn>
            <a:cxn ang="0">
              <a:pos x="connsiteX4257" y="connsiteY4257"/>
            </a:cxn>
            <a:cxn ang="0">
              <a:pos x="connsiteX4258" y="connsiteY4258"/>
            </a:cxn>
            <a:cxn ang="0">
              <a:pos x="connsiteX4259" y="connsiteY4259"/>
            </a:cxn>
            <a:cxn ang="0">
              <a:pos x="connsiteX4260" y="connsiteY4260"/>
            </a:cxn>
            <a:cxn ang="0">
              <a:pos x="connsiteX4261" y="connsiteY4261"/>
            </a:cxn>
            <a:cxn ang="0">
              <a:pos x="connsiteX4262" y="connsiteY4262"/>
            </a:cxn>
            <a:cxn ang="0">
              <a:pos x="connsiteX4263" y="connsiteY4263"/>
            </a:cxn>
            <a:cxn ang="0">
              <a:pos x="connsiteX4264" y="connsiteY4264"/>
            </a:cxn>
            <a:cxn ang="0">
              <a:pos x="connsiteX4265" y="connsiteY4265"/>
            </a:cxn>
            <a:cxn ang="0">
              <a:pos x="connsiteX4266" y="connsiteY4266"/>
            </a:cxn>
            <a:cxn ang="0">
              <a:pos x="connsiteX4267" y="connsiteY4267"/>
            </a:cxn>
            <a:cxn ang="0">
              <a:pos x="connsiteX4268" y="connsiteY4268"/>
            </a:cxn>
            <a:cxn ang="0">
              <a:pos x="connsiteX4269" y="connsiteY4269"/>
            </a:cxn>
            <a:cxn ang="0">
              <a:pos x="connsiteX4270" y="connsiteY4270"/>
            </a:cxn>
            <a:cxn ang="0">
              <a:pos x="connsiteX4271" y="connsiteY4271"/>
            </a:cxn>
            <a:cxn ang="0">
              <a:pos x="connsiteX4272" y="connsiteY4272"/>
            </a:cxn>
            <a:cxn ang="0">
              <a:pos x="connsiteX4273" y="connsiteY4273"/>
            </a:cxn>
            <a:cxn ang="0">
              <a:pos x="connsiteX4274" y="connsiteY4274"/>
            </a:cxn>
            <a:cxn ang="0">
              <a:pos x="connsiteX4275" y="connsiteY4275"/>
            </a:cxn>
            <a:cxn ang="0">
              <a:pos x="connsiteX4276" y="connsiteY4276"/>
            </a:cxn>
            <a:cxn ang="0">
              <a:pos x="connsiteX4277" y="connsiteY4277"/>
            </a:cxn>
            <a:cxn ang="0">
              <a:pos x="connsiteX4278" y="connsiteY4278"/>
            </a:cxn>
            <a:cxn ang="0">
              <a:pos x="connsiteX4279" y="connsiteY4279"/>
            </a:cxn>
            <a:cxn ang="0">
              <a:pos x="connsiteX4280" y="connsiteY4280"/>
            </a:cxn>
            <a:cxn ang="0">
              <a:pos x="connsiteX4281" y="connsiteY4281"/>
            </a:cxn>
            <a:cxn ang="0">
              <a:pos x="connsiteX4282" y="connsiteY4282"/>
            </a:cxn>
            <a:cxn ang="0">
              <a:pos x="connsiteX4283" y="connsiteY4283"/>
            </a:cxn>
            <a:cxn ang="0">
              <a:pos x="connsiteX4284" y="connsiteY4284"/>
            </a:cxn>
            <a:cxn ang="0">
              <a:pos x="connsiteX4285" y="connsiteY4285"/>
            </a:cxn>
            <a:cxn ang="0">
              <a:pos x="connsiteX4286" y="connsiteY4286"/>
            </a:cxn>
            <a:cxn ang="0">
              <a:pos x="connsiteX4287" y="connsiteY4287"/>
            </a:cxn>
            <a:cxn ang="0">
              <a:pos x="connsiteX4288" y="connsiteY4288"/>
            </a:cxn>
            <a:cxn ang="0">
              <a:pos x="connsiteX4289" y="connsiteY4289"/>
            </a:cxn>
            <a:cxn ang="0">
              <a:pos x="connsiteX4290" y="connsiteY4290"/>
            </a:cxn>
            <a:cxn ang="0">
              <a:pos x="connsiteX4291" y="connsiteY4291"/>
            </a:cxn>
            <a:cxn ang="0">
              <a:pos x="connsiteX4292" y="connsiteY4292"/>
            </a:cxn>
            <a:cxn ang="0">
              <a:pos x="connsiteX4293" y="connsiteY4293"/>
            </a:cxn>
            <a:cxn ang="0">
              <a:pos x="connsiteX4294" y="connsiteY4294"/>
            </a:cxn>
            <a:cxn ang="0">
              <a:pos x="connsiteX4295" y="connsiteY4295"/>
            </a:cxn>
            <a:cxn ang="0">
              <a:pos x="connsiteX4296" y="connsiteY4296"/>
            </a:cxn>
            <a:cxn ang="0">
              <a:pos x="connsiteX4297" y="connsiteY4297"/>
            </a:cxn>
            <a:cxn ang="0">
              <a:pos x="connsiteX4298" y="connsiteY4298"/>
            </a:cxn>
            <a:cxn ang="0">
              <a:pos x="connsiteX4299" y="connsiteY4299"/>
            </a:cxn>
            <a:cxn ang="0">
              <a:pos x="connsiteX4300" y="connsiteY4300"/>
            </a:cxn>
            <a:cxn ang="0">
              <a:pos x="connsiteX4301" y="connsiteY4301"/>
            </a:cxn>
            <a:cxn ang="0">
              <a:pos x="connsiteX4302" y="connsiteY4302"/>
            </a:cxn>
            <a:cxn ang="0">
              <a:pos x="connsiteX4303" y="connsiteY4303"/>
            </a:cxn>
            <a:cxn ang="0">
              <a:pos x="connsiteX4304" y="connsiteY4304"/>
            </a:cxn>
            <a:cxn ang="0">
              <a:pos x="connsiteX4305" y="connsiteY4305"/>
            </a:cxn>
            <a:cxn ang="0">
              <a:pos x="connsiteX4306" y="connsiteY4306"/>
            </a:cxn>
            <a:cxn ang="0">
              <a:pos x="connsiteX4307" y="connsiteY4307"/>
            </a:cxn>
            <a:cxn ang="0">
              <a:pos x="connsiteX4308" y="connsiteY4308"/>
            </a:cxn>
            <a:cxn ang="0">
              <a:pos x="connsiteX4309" y="connsiteY4309"/>
            </a:cxn>
            <a:cxn ang="0">
              <a:pos x="connsiteX4310" y="connsiteY4310"/>
            </a:cxn>
            <a:cxn ang="0">
              <a:pos x="connsiteX4311" y="connsiteY4311"/>
            </a:cxn>
            <a:cxn ang="0">
              <a:pos x="connsiteX4312" y="connsiteY4312"/>
            </a:cxn>
            <a:cxn ang="0">
              <a:pos x="connsiteX4313" y="connsiteY4313"/>
            </a:cxn>
            <a:cxn ang="0">
              <a:pos x="connsiteX4314" y="connsiteY4314"/>
            </a:cxn>
            <a:cxn ang="0">
              <a:pos x="connsiteX4315" y="connsiteY4315"/>
            </a:cxn>
            <a:cxn ang="0">
              <a:pos x="connsiteX4316" y="connsiteY4316"/>
            </a:cxn>
            <a:cxn ang="0">
              <a:pos x="connsiteX4317" y="connsiteY4317"/>
            </a:cxn>
            <a:cxn ang="0">
              <a:pos x="connsiteX4318" y="connsiteY4318"/>
            </a:cxn>
            <a:cxn ang="0">
              <a:pos x="connsiteX4319" y="connsiteY4319"/>
            </a:cxn>
            <a:cxn ang="0">
              <a:pos x="connsiteX4320" y="connsiteY4320"/>
            </a:cxn>
            <a:cxn ang="0">
              <a:pos x="connsiteX4321" y="connsiteY4321"/>
            </a:cxn>
            <a:cxn ang="0">
              <a:pos x="connsiteX4322" y="connsiteY4322"/>
            </a:cxn>
            <a:cxn ang="0">
              <a:pos x="connsiteX4323" y="connsiteY4323"/>
            </a:cxn>
            <a:cxn ang="0">
              <a:pos x="connsiteX4324" y="connsiteY4324"/>
            </a:cxn>
            <a:cxn ang="0">
              <a:pos x="connsiteX4325" y="connsiteY4325"/>
            </a:cxn>
            <a:cxn ang="0">
              <a:pos x="connsiteX4326" y="connsiteY4326"/>
            </a:cxn>
            <a:cxn ang="0">
              <a:pos x="connsiteX4327" y="connsiteY4327"/>
            </a:cxn>
            <a:cxn ang="0">
              <a:pos x="connsiteX4328" y="connsiteY4328"/>
            </a:cxn>
            <a:cxn ang="0">
              <a:pos x="connsiteX4329" y="connsiteY4329"/>
            </a:cxn>
            <a:cxn ang="0">
              <a:pos x="connsiteX4330" y="connsiteY4330"/>
            </a:cxn>
            <a:cxn ang="0">
              <a:pos x="connsiteX4331" y="connsiteY4331"/>
            </a:cxn>
            <a:cxn ang="0">
              <a:pos x="connsiteX4332" y="connsiteY4332"/>
            </a:cxn>
            <a:cxn ang="0">
              <a:pos x="connsiteX4333" y="connsiteY4333"/>
            </a:cxn>
            <a:cxn ang="0">
              <a:pos x="connsiteX4334" y="connsiteY4334"/>
            </a:cxn>
            <a:cxn ang="0">
              <a:pos x="connsiteX4335" y="connsiteY4335"/>
            </a:cxn>
            <a:cxn ang="0">
              <a:pos x="connsiteX4336" y="connsiteY4336"/>
            </a:cxn>
            <a:cxn ang="0">
              <a:pos x="connsiteX4337" y="connsiteY4337"/>
            </a:cxn>
            <a:cxn ang="0">
              <a:pos x="connsiteX4338" y="connsiteY4338"/>
            </a:cxn>
            <a:cxn ang="0">
              <a:pos x="connsiteX4339" y="connsiteY4339"/>
            </a:cxn>
            <a:cxn ang="0">
              <a:pos x="connsiteX4340" y="connsiteY4340"/>
            </a:cxn>
            <a:cxn ang="0">
              <a:pos x="connsiteX4341" y="connsiteY4341"/>
            </a:cxn>
            <a:cxn ang="0">
              <a:pos x="connsiteX4342" y="connsiteY4342"/>
            </a:cxn>
            <a:cxn ang="0">
              <a:pos x="connsiteX4343" y="connsiteY4343"/>
            </a:cxn>
            <a:cxn ang="0">
              <a:pos x="connsiteX4344" y="connsiteY4344"/>
            </a:cxn>
            <a:cxn ang="0">
              <a:pos x="connsiteX4345" y="connsiteY4345"/>
            </a:cxn>
            <a:cxn ang="0">
              <a:pos x="connsiteX4346" y="connsiteY4346"/>
            </a:cxn>
            <a:cxn ang="0">
              <a:pos x="connsiteX4347" y="connsiteY4347"/>
            </a:cxn>
            <a:cxn ang="0">
              <a:pos x="connsiteX4348" y="connsiteY4348"/>
            </a:cxn>
            <a:cxn ang="0">
              <a:pos x="connsiteX4349" y="connsiteY4349"/>
            </a:cxn>
            <a:cxn ang="0">
              <a:pos x="connsiteX4350" y="connsiteY4350"/>
            </a:cxn>
            <a:cxn ang="0">
              <a:pos x="connsiteX4351" y="connsiteY4351"/>
            </a:cxn>
            <a:cxn ang="0">
              <a:pos x="connsiteX4352" y="connsiteY4352"/>
            </a:cxn>
            <a:cxn ang="0">
              <a:pos x="connsiteX4353" y="connsiteY4353"/>
            </a:cxn>
            <a:cxn ang="0">
              <a:pos x="connsiteX4354" y="connsiteY4354"/>
            </a:cxn>
            <a:cxn ang="0">
              <a:pos x="connsiteX4355" y="connsiteY4355"/>
            </a:cxn>
            <a:cxn ang="0">
              <a:pos x="connsiteX4356" y="connsiteY4356"/>
            </a:cxn>
            <a:cxn ang="0">
              <a:pos x="connsiteX4357" y="connsiteY4357"/>
            </a:cxn>
            <a:cxn ang="0">
              <a:pos x="connsiteX4358" y="connsiteY4358"/>
            </a:cxn>
            <a:cxn ang="0">
              <a:pos x="connsiteX4359" y="connsiteY4359"/>
            </a:cxn>
            <a:cxn ang="0">
              <a:pos x="connsiteX4360" y="connsiteY4360"/>
            </a:cxn>
            <a:cxn ang="0">
              <a:pos x="connsiteX4361" y="connsiteY4361"/>
            </a:cxn>
            <a:cxn ang="0">
              <a:pos x="connsiteX4362" y="connsiteY4362"/>
            </a:cxn>
            <a:cxn ang="0">
              <a:pos x="connsiteX4363" y="connsiteY4363"/>
            </a:cxn>
            <a:cxn ang="0">
              <a:pos x="connsiteX4364" y="connsiteY4364"/>
            </a:cxn>
            <a:cxn ang="0">
              <a:pos x="connsiteX4365" y="connsiteY4365"/>
            </a:cxn>
            <a:cxn ang="0">
              <a:pos x="connsiteX4366" y="connsiteY4366"/>
            </a:cxn>
            <a:cxn ang="0">
              <a:pos x="connsiteX4367" y="connsiteY4367"/>
            </a:cxn>
            <a:cxn ang="0">
              <a:pos x="connsiteX4368" y="connsiteY4368"/>
            </a:cxn>
            <a:cxn ang="0">
              <a:pos x="connsiteX4369" y="connsiteY4369"/>
            </a:cxn>
            <a:cxn ang="0">
              <a:pos x="connsiteX4370" y="connsiteY4370"/>
            </a:cxn>
            <a:cxn ang="0">
              <a:pos x="connsiteX4371" y="connsiteY4371"/>
            </a:cxn>
            <a:cxn ang="0">
              <a:pos x="connsiteX4372" y="connsiteY4372"/>
            </a:cxn>
            <a:cxn ang="0">
              <a:pos x="connsiteX4373" y="connsiteY4373"/>
            </a:cxn>
            <a:cxn ang="0">
              <a:pos x="connsiteX4374" y="connsiteY4374"/>
            </a:cxn>
            <a:cxn ang="0">
              <a:pos x="connsiteX4375" y="connsiteY4375"/>
            </a:cxn>
            <a:cxn ang="0">
              <a:pos x="connsiteX4376" y="connsiteY4376"/>
            </a:cxn>
            <a:cxn ang="0">
              <a:pos x="connsiteX4377" y="connsiteY4377"/>
            </a:cxn>
            <a:cxn ang="0">
              <a:pos x="connsiteX4378" y="connsiteY4378"/>
            </a:cxn>
            <a:cxn ang="0">
              <a:pos x="connsiteX4379" y="connsiteY4379"/>
            </a:cxn>
            <a:cxn ang="0">
              <a:pos x="connsiteX4380" y="connsiteY4380"/>
            </a:cxn>
            <a:cxn ang="0">
              <a:pos x="connsiteX4381" y="connsiteY4381"/>
            </a:cxn>
            <a:cxn ang="0">
              <a:pos x="connsiteX4382" y="connsiteY4382"/>
            </a:cxn>
            <a:cxn ang="0">
              <a:pos x="connsiteX4383" y="connsiteY4383"/>
            </a:cxn>
            <a:cxn ang="0">
              <a:pos x="connsiteX4384" y="connsiteY4384"/>
            </a:cxn>
            <a:cxn ang="0">
              <a:pos x="connsiteX4385" y="connsiteY4385"/>
            </a:cxn>
            <a:cxn ang="0">
              <a:pos x="connsiteX4386" y="connsiteY4386"/>
            </a:cxn>
            <a:cxn ang="0">
              <a:pos x="connsiteX4387" y="connsiteY4387"/>
            </a:cxn>
            <a:cxn ang="0">
              <a:pos x="connsiteX4388" y="connsiteY4388"/>
            </a:cxn>
            <a:cxn ang="0">
              <a:pos x="connsiteX4389" y="connsiteY4389"/>
            </a:cxn>
            <a:cxn ang="0">
              <a:pos x="connsiteX4390" y="connsiteY4390"/>
            </a:cxn>
            <a:cxn ang="0">
              <a:pos x="connsiteX4391" y="connsiteY4391"/>
            </a:cxn>
            <a:cxn ang="0">
              <a:pos x="connsiteX4392" y="connsiteY4392"/>
            </a:cxn>
            <a:cxn ang="0">
              <a:pos x="connsiteX4393" y="connsiteY4393"/>
            </a:cxn>
            <a:cxn ang="0">
              <a:pos x="connsiteX4394" y="connsiteY4394"/>
            </a:cxn>
            <a:cxn ang="0">
              <a:pos x="connsiteX4395" y="connsiteY4395"/>
            </a:cxn>
            <a:cxn ang="0">
              <a:pos x="connsiteX4396" y="connsiteY4396"/>
            </a:cxn>
            <a:cxn ang="0">
              <a:pos x="connsiteX4397" y="connsiteY4397"/>
            </a:cxn>
            <a:cxn ang="0">
              <a:pos x="connsiteX4398" y="connsiteY4398"/>
            </a:cxn>
            <a:cxn ang="0">
              <a:pos x="connsiteX4399" y="connsiteY4399"/>
            </a:cxn>
            <a:cxn ang="0">
              <a:pos x="connsiteX4400" y="connsiteY4400"/>
            </a:cxn>
            <a:cxn ang="0">
              <a:pos x="connsiteX4401" y="connsiteY4401"/>
            </a:cxn>
            <a:cxn ang="0">
              <a:pos x="connsiteX4402" y="connsiteY4402"/>
            </a:cxn>
            <a:cxn ang="0">
              <a:pos x="connsiteX4403" y="connsiteY4403"/>
            </a:cxn>
            <a:cxn ang="0">
              <a:pos x="connsiteX4404" y="connsiteY4404"/>
            </a:cxn>
            <a:cxn ang="0">
              <a:pos x="connsiteX4405" y="connsiteY4405"/>
            </a:cxn>
            <a:cxn ang="0">
              <a:pos x="connsiteX4406" y="connsiteY4406"/>
            </a:cxn>
            <a:cxn ang="0">
              <a:pos x="connsiteX4407" y="connsiteY4407"/>
            </a:cxn>
            <a:cxn ang="0">
              <a:pos x="connsiteX4408" y="connsiteY4408"/>
            </a:cxn>
            <a:cxn ang="0">
              <a:pos x="connsiteX4409" y="connsiteY4409"/>
            </a:cxn>
            <a:cxn ang="0">
              <a:pos x="connsiteX4410" y="connsiteY4410"/>
            </a:cxn>
            <a:cxn ang="0">
              <a:pos x="connsiteX4411" y="connsiteY4411"/>
            </a:cxn>
            <a:cxn ang="0">
              <a:pos x="connsiteX4412" y="connsiteY4412"/>
            </a:cxn>
            <a:cxn ang="0">
              <a:pos x="connsiteX4413" y="connsiteY4413"/>
            </a:cxn>
            <a:cxn ang="0">
              <a:pos x="connsiteX4414" y="connsiteY4414"/>
            </a:cxn>
            <a:cxn ang="0">
              <a:pos x="connsiteX4415" y="connsiteY4415"/>
            </a:cxn>
            <a:cxn ang="0">
              <a:pos x="connsiteX4416" y="connsiteY4416"/>
            </a:cxn>
            <a:cxn ang="0">
              <a:pos x="connsiteX4417" y="connsiteY4417"/>
            </a:cxn>
            <a:cxn ang="0">
              <a:pos x="connsiteX4418" y="connsiteY4418"/>
            </a:cxn>
            <a:cxn ang="0">
              <a:pos x="connsiteX4419" y="connsiteY4419"/>
            </a:cxn>
            <a:cxn ang="0">
              <a:pos x="connsiteX4420" y="connsiteY4420"/>
            </a:cxn>
            <a:cxn ang="0">
              <a:pos x="connsiteX4421" y="connsiteY4421"/>
            </a:cxn>
            <a:cxn ang="0">
              <a:pos x="connsiteX4422" y="connsiteY4422"/>
            </a:cxn>
            <a:cxn ang="0">
              <a:pos x="connsiteX4423" y="connsiteY4423"/>
            </a:cxn>
            <a:cxn ang="0">
              <a:pos x="connsiteX4424" y="connsiteY4424"/>
            </a:cxn>
            <a:cxn ang="0">
              <a:pos x="connsiteX4425" y="connsiteY4425"/>
            </a:cxn>
            <a:cxn ang="0">
              <a:pos x="connsiteX4426" y="connsiteY4426"/>
            </a:cxn>
            <a:cxn ang="0">
              <a:pos x="connsiteX4427" y="connsiteY4427"/>
            </a:cxn>
            <a:cxn ang="0">
              <a:pos x="connsiteX4428" y="connsiteY4428"/>
            </a:cxn>
            <a:cxn ang="0">
              <a:pos x="connsiteX4429" y="connsiteY4429"/>
            </a:cxn>
            <a:cxn ang="0">
              <a:pos x="connsiteX4430" y="connsiteY4430"/>
            </a:cxn>
            <a:cxn ang="0">
              <a:pos x="connsiteX4431" y="connsiteY4431"/>
            </a:cxn>
            <a:cxn ang="0">
              <a:pos x="connsiteX4432" y="connsiteY4432"/>
            </a:cxn>
            <a:cxn ang="0">
              <a:pos x="connsiteX4433" y="connsiteY4433"/>
            </a:cxn>
            <a:cxn ang="0">
              <a:pos x="connsiteX4434" y="connsiteY4434"/>
            </a:cxn>
            <a:cxn ang="0">
              <a:pos x="connsiteX4435" y="connsiteY4435"/>
            </a:cxn>
            <a:cxn ang="0">
              <a:pos x="connsiteX4436" y="connsiteY4436"/>
            </a:cxn>
            <a:cxn ang="0">
              <a:pos x="connsiteX4437" y="connsiteY4437"/>
            </a:cxn>
            <a:cxn ang="0">
              <a:pos x="connsiteX4438" y="connsiteY4438"/>
            </a:cxn>
            <a:cxn ang="0">
              <a:pos x="connsiteX4439" y="connsiteY4439"/>
            </a:cxn>
            <a:cxn ang="0">
              <a:pos x="connsiteX4440" y="connsiteY4440"/>
            </a:cxn>
            <a:cxn ang="0">
              <a:pos x="connsiteX4441" y="connsiteY4441"/>
            </a:cxn>
            <a:cxn ang="0">
              <a:pos x="connsiteX4442" y="connsiteY4442"/>
            </a:cxn>
            <a:cxn ang="0">
              <a:pos x="connsiteX4443" y="connsiteY4443"/>
            </a:cxn>
            <a:cxn ang="0">
              <a:pos x="connsiteX4444" y="connsiteY4444"/>
            </a:cxn>
            <a:cxn ang="0">
              <a:pos x="connsiteX4445" y="connsiteY4445"/>
            </a:cxn>
            <a:cxn ang="0">
              <a:pos x="connsiteX4446" y="connsiteY4446"/>
            </a:cxn>
            <a:cxn ang="0">
              <a:pos x="connsiteX4447" y="connsiteY4447"/>
            </a:cxn>
            <a:cxn ang="0">
              <a:pos x="connsiteX4448" y="connsiteY4448"/>
            </a:cxn>
            <a:cxn ang="0">
              <a:pos x="connsiteX4449" y="connsiteY4449"/>
            </a:cxn>
            <a:cxn ang="0">
              <a:pos x="connsiteX4450" y="connsiteY4450"/>
            </a:cxn>
            <a:cxn ang="0">
              <a:pos x="connsiteX4451" y="connsiteY4451"/>
            </a:cxn>
            <a:cxn ang="0">
              <a:pos x="connsiteX4452" y="connsiteY4452"/>
            </a:cxn>
            <a:cxn ang="0">
              <a:pos x="connsiteX4453" y="connsiteY4453"/>
            </a:cxn>
            <a:cxn ang="0">
              <a:pos x="connsiteX4454" y="connsiteY4454"/>
            </a:cxn>
            <a:cxn ang="0">
              <a:pos x="connsiteX4455" y="connsiteY4455"/>
            </a:cxn>
            <a:cxn ang="0">
              <a:pos x="connsiteX4456" y="connsiteY4456"/>
            </a:cxn>
            <a:cxn ang="0">
              <a:pos x="connsiteX4457" y="connsiteY4457"/>
            </a:cxn>
            <a:cxn ang="0">
              <a:pos x="connsiteX4458" y="connsiteY4458"/>
            </a:cxn>
            <a:cxn ang="0">
              <a:pos x="connsiteX4459" y="connsiteY4459"/>
            </a:cxn>
            <a:cxn ang="0">
              <a:pos x="connsiteX4460" y="connsiteY4460"/>
            </a:cxn>
            <a:cxn ang="0">
              <a:pos x="connsiteX4461" y="connsiteY4461"/>
            </a:cxn>
            <a:cxn ang="0">
              <a:pos x="connsiteX4462" y="connsiteY4462"/>
            </a:cxn>
            <a:cxn ang="0">
              <a:pos x="connsiteX4463" y="connsiteY4463"/>
            </a:cxn>
            <a:cxn ang="0">
              <a:pos x="connsiteX4464" y="connsiteY4464"/>
            </a:cxn>
            <a:cxn ang="0">
              <a:pos x="connsiteX4465" y="connsiteY4465"/>
            </a:cxn>
            <a:cxn ang="0">
              <a:pos x="connsiteX4466" y="connsiteY4466"/>
            </a:cxn>
            <a:cxn ang="0">
              <a:pos x="connsiteX4467" y="connsiteY4467"/>
            </a:cxn>
            <a:cxn ang="0">
              <a:pos x="connsiteX4468" y="connsiteY4468"/>
            </a:cxn>
            <a:cxn ang="0">
              <a:pos x="connsiteX4469" y="connsiteY4469"/>
            </a:cxn>
            <a:cxn ang="0">
              <a:pos x="connsiteX4470" y="connsiteY4470"/>
            </a:cxn>
            <a:cxn ang="0">
              <a:pos x="connsiteX4471" y="connsiteY4471"/>
            </a:cxn>
            <a:cxn ang="0">
              <a:pos x="connsiteX4472" y="connsiteY4472"/>
            </a:cxn>
            <a:cxn ang="0">
              <a:pos x="connsiteX4473" y="connsiteY4473"/>
            </a:cxn>
            <a:cxn ang="0">
              <a:pos x="connsiteX4474" y="connsiteY4474"/>
            </a:cxn>
            <a:cxn ang="0">
              <a:pos x="connsiteX4475" y="connsiteY4475"/>
            </a:cxn>
            <a:cxn ang="0">
              <a:pos x="connsiteX4476" y="connsiteY4476"/>
            </a:cxn>
            <a:cxn ang="0">
              <a:pos x="connsiteX4477" y="connsiteY4477"/>
            </a:cxn>
            <a:cxn ang="0">
              <a:pos x="connsiteX4478" y="connsiteY4478"/>
            </a:cxn>
            <a:cxn ang="0">
              <a:pos x="connsiteX4479" y="connsiteY4479"/>
            </a:cxn>
            <a:cxn ang="0">
              <a:pos x="connsiteX4480" y="connsiteY4480"/>
            </a:cxn>
            <a:cxn ang="0">
              <a:pos x="connsiteX4481" y="connsiteY4481"/>
            </a:cxn>
            <a:cxn ang="0">
              <a:pos x="connsiteX4482" y="connsiteY4482"/>
            </a:cxn>
            <a:cxn ang="0">
              <a:pos x="connsiteX4483" y="connsiteY4483"/>
            </a:cxn>
            <a:cxn ang="0">
              <a:pos x="connsiteX4484" y="connsiteY4484"/>
            </a:cxn>
            <a:cxn ang="0">
              <a:pos x="connsiteX4485" y="connsiteY4485"/>
            </a:cxn>
            <a:cxn ang="0">
              <a:pos x="connsiteX4486" y="connsiteY4486"/>
            </a:cxn>
            <a:cxn ang="0">
              <a:pos x="connsiteX4487" y="connsiteY4487"/>
            </a:cxn>
            <a:cxn ang="0">
              <a:pos x="connsiteX4488" y="connsiteY4488"/>
            </a:cxn>
            <a:cxn ang="0">
              <a:pos x="connsiteX4489" y="connsiteY4489"/>
            </a:cxn>
            <a:cxn ang="0">
              <a:pos x="connsiteX4490" y="connsiteY4490"/>
            </a:cxn>
            <a:cxn ang="0">
              <a:pos x="connsiteX4491" y="connsiteY4491"/>
            </a:cxn>
            <a:cxn ang="0">
              <a:pos x="connsiteX4492" y="connsiteY4492"/>
            </a:cxn>
            <a:cxn ang="0">
              <a:pos x="connsiteX4493" y="connsiteY4493"/>
            </a:cxn>
            <a:cxn ang="0">
              <a:pos x="connsiteX4494" y="connsiteY4494"/>
            </a:cxn>
            <a:cxn ang="0">
              <a:pos x="connsiteX4495" y="connsiteY4495"/>
            </a:cxn>
            <a:cxn ang="0">
              <a:pos x="connsiteX4496" y="connsiteY4496"/>
            </a:cxn>
            <a:cxn ang="0">
              <a:pos x="connsiteX4497" y="connsiteY4497"/>
            </a:cxn>
            <a:cxn ang="0">
              <a:pos x="connsiteX4498" y="connsiteY4498"/>
            </a:cxn>
            <a:cxn ang="0">
              <a:pos x="connsiteX4499" y="connsiteY4499"/>
            </a:cxn>
            <a:cxn ang="0">
              <a:pos x="connsiteX4500" y="connsiteY4500"/>
            </a:cxn>
            <a:cxn ang="0">
              <a:pos x="connsiteX4501" y="connsiteY4501"/>
            </a:cxn>
            <a:cxn ang="0">
              <a:pos x="connsiteX4502" y="connsiteY4502"/>
            </a:cxn>
            <a:cxn ang="0">
              <a:pos x="connsiteX4503" y="connsiteY4503"/>
            </a:cxn>
            <a:cxn ang="0">
              <a:pos x="connsiteX4504" y="connsiteY4504"/>
            </a:cxn>
            <a:cxn ang="0">
              <a:pos x="connsiteX4505" y="connsiteY4505"/>
            </a:cxn>
            <a:cxn ang="0">
              <a:pos x="connsiteX4506" y="connsiteY4506"/>
            </a:cxn>
            <a:cxn ang="0">
              <a:pos x="connsiteX4507" y="connsiteY4507"/>
            </a:cxn>
            <a:cxn ang="0">
              <a:pos x="connsiteX4508" y="connsiteY4508"/>
            </a:cxn>
            <a:cxn ang="0">
              <a:pos x="connsiteX4509" y="connsiteY4509"/>
            </a:cxn>
            <a:cxn ang="0">
              <a:pos x="connsiteX4510" y="connsiteY4510"/>
            </a:cxn>
            <a:cxn ang="0">
              <a:pos x="connsiteX4511" y="connsiteY4511"/>
            </a:cxn>
            <a:cxn ang="0">
              <a:pos x="connsiteX4512" y="connsiteY4512"/>
            </a:cxn>
            <a:cxn ang="0">
              <a:pos x="connsiteX4513" y="connsiteY4513"/>
            </a:cxn>
            <a:cxn ang="0">
              <a:pos x="connsiteX4514" y="connsiteY4514"/>
            </a:cxn>
            <a:cxn ang="0">
              <a:pos x="connsiteX4515" y="connsiteY4515"/>
            </a:cxn>
            <a:cxn ang="0">
              <a:pos x="connsiteX4516" y="connsiteY4516"/>
            </a:cxn>
            <a:cxn ang="0">
              <a:pos x="connsiteX4517" y="connsiteY4517"/>
            </a:cxn>
            <a:cxn ang="0">
              <a:pos x="connsiteX4518" y="connsiteY4518"/>
            </a:cxn>
            <a:cxn ang="0">
              <a:pos x="connsiteX4519" y="connsiteY4519"/>
            </a:cxn>
            <a:cxn ang="0">
              <a:pos x="connsiteX4520" y="connsiteY4520"/>
            </a:cxn>
            <a:cxn ang="0">
              <a:pos x="connsiteX4521" y="connsiteY4521"/>
            </a:cxn>
            <a:cxn ang="0">
              <a:pos x="connsiteX4522" y="connsiteY4522"/>
            </a:cxn>
            <a:cxn ang="0">
              <a:pos x="connsiteX4523" y="connsiteY4523"/>
            </a:cxn>
            <a:cxn ang="0">
              <a:pos x="connsiteX4524" y="connsiteY4524"/>
            </a:cxn>
            <a:cxn ang="0">
              <a:pos x="connsiteX4525" y="connsiteY4525"/>
            </a:cxn>
            <a:cxn ang="0">
              <a:pos x="connsiteX4526" y="connsiteY4526"/>
            </a:cxn>
            <a:cxn ang="0">
              <a:pos x="connsiteX4527" y="connsiteY4527"/>
            </a:cxn>
            <a:cxn ang="0">
              <a:pos x="connsiteX4528" y="connsiteY4528"/>
            </a:cxn>
            <a:cxn ang="0">
              <a:pos x="connsiteX4529" y="connsiteY4529"/>
            </a:cxn>
            <a:cxn ang="0">
              <a:pos x="connsiteX4530" y="connsiteY4530"/>
            </a:cxn>
            <a:cxn ang="0">
              <a:pos x="connsiteX4531" y="connsiteY4531"/>
            </a:cxn>
            <a:cxn ang="0">
              <a:pos x="connsiteX4532" y="connsiteY4532"/>
            </a:cxn>
            <a:cxn ang="0">
              <a:pos x="connsiteX4533" y="connsiteY4533"/>
            </a:cxn>
            <a:cxn ang="0">
              <a:pos x="connsiteX4534" y="connsiteY4534"/>
            </a:cxn>
            <a:cxn ang="0">
              <a:pos x="connsiteX4535" y="connsiteY4535"/>
            </a:cxn>
            <a:cxn ang="0">
              <a:pos x="connsiteX4536" y="connsiteY4536"/>
            </a:cxn>
            <a:cxn ang="0">
              <a:pos x="connsiteX4537" y="connsiteY4537"/>
            </a:cxn>
            <a:cxn ang="0">
              <a:pos x="connsiteX4538" y="connsiteY4538"/>
            </a:cxn>
            <a:cxn ang="0">
              <a:pos x="connsiteX4539" y="connsiteY4539"/>
            </a:cxn>
            <a:cxn ang="0">
              <a:pos x="connsiteX4540" y="connsiteY4540"/>
            </a:cxn>
            <a:cxn ang="0">
              <a:pos x="connsiteX4541" y="connsiteY4541"/>
            </a:cxn>
            <a:cxn ang="0">
              <a:pos x="connsiteX4542" y="connsiteY4542"/>
            </a:cxn>
            <a:cxn ang="0">
              <a:pos x="connsiteX4543" y="connsiteY4543"/>
            </a:cxn>
            <a:cxn ang="0">
              <a:pos x="connsiteX4544" y="connsiteY4544"/>
            </a:cxn>
            <a:cxn ang="0">
              <a:pos x="connsiteX4545" y="connsiteY4545"/>
            </a:cxn>
            <a:cxn ang="0">
              <a:pos x="connsiteX4546" y="connsiteY4546"/>
            </a:cxn>
            <a:cxn ang="0">
              <a:pos x="connsiteX4547" y="connsiteY4547"/>
            </a:cxn>
            <a:cxn ang="0">
              <a:pos x="connsiteX4548" y="connsiteY4548"/>
            </a:cxn>
            <a:cxn ang="0">
              <a:pos x="connsiteX4549" y="connsiteY4549"/>
            </a:cxn>
            <a:cxn ang="0">
              <a:pos x="connsiteX4550" y="connsiteY4550"/>
            </a:cxn>
            <a:cxn ang="0">
              <a:pos x="connsiteX4551" y="connsiteY4551"/>
            </a:cxn>
            <a:cxn ang="0">
              <a:pos x="connsiteX4552" y="connsiteY4552"/>
            </a:cxn>
            <a:cxn ang="0">
              <a:pos x="connsiteX4553" y="connsiteY4553"/>
            </a:cxn>
            <a:cxn ang="0">
              <a:pos x="connsiteX4554" y="connsiteY4554"/>
            </a:cxn>
            <a:cxn ang="0">
              <a:pos x="connsiteX4555" y="connsiteY4555"/>
            </a:cxn>
            <a:cxn ang="0">
              <a:pos x="connsiteX4556" y="connsiteY4556"/>
            </a:cxn>
            <a:cxn ang="0">
              <a:pos x="connsiteX4557" y="connsiteY4557"/>
            </a:cxn>
            <a:cxn ang="0">
              <a:pos x="connsiteX4558" y="connsiteY4558"/>
            </a:cxn>
            <a:cxn ang="0">
              <a:pos x="connsiteX4559" y="connsiteY4559"/>
            </a:cxn>
            <a:cxn ang="0">
              <a:pos x="connsiteX4560" y="connsiteY4560"/>
            </a:cxn>
            <a:cxn ang="0">
              <a:pos x="connsiteX4561" y="connsiteY4561"/>
            </a:cxn>
            <a:cxn ang="0">
              <a:pos x="connsiteX4562" y="connsiteY4562"/>
            </a:cxn>
            <a:cxn ang="0">
              <a:pos x="connsiteX4563" y="connsiteY4563"/>
            </a:cxn>
            <a:cxn ang="0">
              <a:pos x="connsiteX4564" y="connsiteY4564"/>
            </a:cxn>
            <a:cxn ang="0">
              <a:pos x="connsiteX4565" y="connsiteY4565"/>
            </a:cxn>
            <a:cxn ang="0">
              <a:pos x="connsiteX4566" y="connsiteY4566"/>
            </a:cxn>
            <a:cxn ang="0">
              <a:pos x="connsiteX4567" y="connsiteY4567"/>
            </a:cxn>
            <a:cxn ang="0">
              <a:pos x="connsiteX4568" y="connsiteY4568"/>
            </a:cxn>
            <a:cxn ang="0">
              <a:pos x="connsiteX4569" y="connsiteY4569"/>
            </a:cxn>
            <a:cxn ang="0">
              <a:pos x="connsiteX4570" y="connsiteY4570"/>
            </a:cxn>
            <a:cxn ang="0">
              <a:pos x="connsiteX4571" y="connsiteY4571"/>
            </a:cxn>
            <a:cxn ang="0">
              <a:pos x="connsiteX4572" y="connsiteY4572"/>
            </a:cxn>
            <a:cxn ang="0">
              <a:pos x="connsiteX4573" y="connsiteY4573"/>
            </a:cxn>
            <a:cxn ang="0">
              <a:pos x="connsiteX4574" y="connsiteY4574"/>
            </a:cxn>
            <a:cxn ang="0">
              <a:pos x="connsiteX4575" y="connsiteY4575"/>
            </a:cxn>
            <a:cxn ang="0">
              <a:pos x="connsiteX4576" y="connsiteY4576"/>
            </a:cxn>
            <a:cxn ang="0">
              <a:pos x="connsiteX4577" y="connsiteY4577"/>
            </a:cxn>
            <a:cxn ang="0">
              <a:pos x="connsiteX4578" y="connsiteY4578"/>
            </a:cxn>
            <a:cxn ang="0">
              <a:pos x="connsiteX4579" y="connsiteY4579"/>
            </a:cxn>
            <a:cxn ang="0">
              <a:pos x="connsiteX4580" y="connsiteY4580"/>
            </a:cxn>
            <a:cxn ang="0">
              <a:pos x="connsiteX4581" y="connsiteY4581"/>
            </a:cxn>
            <a:cxn ang="0">
              <a:pos x="connsiteX4582" y="connsiteY4582"/>
            </a:cxn>
            <a:cxn ang="0">
              <a:pos x="connsiteX4583" y="connsiteY4583"/>
            </a:cxn>
            <a:cxn ang="0">
              <a:pos x="connsiteX4584" y="connsiteY4584"/>
            </a:cxn>
            <a:cxn ang="0">
              <a:pos x="connsiteX4585" y="connsiteY4585"/>
            </a:cxn>
            <a:cxn ang="0">
              <a:pos x="connsiteX4586" y="connsiteY4586"/>
            </a:cxn>
            <a:cxn ang="0">
              <a:pos x="connsiteX4587" y="connsiteY4587"/>
            </a:cxn>
            <a:cxn ang="0">
              <a:pos x="connsiteX4588" y="connsiteY4588"/>
            </a:cxn>
            <a:cxn ang="0">
              <a:pos x="connsiteX4589" y="connsiteY4589"/>
            </a:cxn>
            <a:cxn ang="0">
              <a:pos x="connsiteX4590" y="connsiteY4590"/>
            </a:cxn>
            <a:cxn ang="0">
              <a:pos x="connsiteX4591" y="connsiteY4591"/>
            </a:cxn>
            <a:cxn ang="0">
              <a:pos x="connsiteX4592" y="connsiteY4592"/>
            </a:cxn>
            <a:cxn ang="0">
              <a:pos x="connsiteX4593" y="connsiteY4593"/>
            </a:cxn>
            <a:cxn ang="0">
              <a:pos x="connsiteX4594" y="connsiteY4594"/>
            </a:cxn>
            <a:cxn ang="0">
              <a:pos x="connsiteX4595" y="connsiteY4595"/>
            </a:cxn>
            <a:cxn ang="0">
              <a:pos x="connsiteX4596" y="connsiteY4596"/>
            </a:cxn>
            <a:cxn ang="0">
              <a:pos x="connsiteX4597" y="connsiteY4597"/>
            </a:cxn>
            <a:cxn ang="0">
              <a:pos x="connsiteX4598" y="connsiteY4598"/>
            </a:cxn>
            <a:cxn ang="0">
              <a:pos x="connsiteX4599" y="connsiteY4599"/>
            </a:cxn>
            <a:cxn ang="0">
              <a:pos x="connsiteX4600" y="connsiteY4600"/>
            </a:cxn>
            <a:cxn ang="0">
              <a:pos x="connsiteX4601" y="connsiteY4601"/>
            </a:cxn>
            <a:cxn ang="0">
              <a:pos x="connsiteX4602" y="connsiteY4602"/>
            </a:cxn>
            <a:cxn ang="0">
              <a:pos x="connsiteX4603" y="connsiteY4603"/>
            </a:cxn>
            <a:cxn ang="0">
              <a:pos x="connsiteX4604" y="connsiteY4604"/>
            </a:cxn>
            <a:cxn ang="0">
              <a:pos x="connsiteX4605" y="connsiteY4605"/>
            </a:cxn>
            <a:cxn ang="0">
              <a:pos x="connsiteX4606" y="connsiteY4606"/>
            </a:cxn>
            <a:cxn ang="0">
              <a:pos x="connsiteX4607" y="connsiteY4607"/>
            </a:cxn>
            <a:cxn ang="0">
              <a:pos x="connsiteX4608" y="connsiteY4608"/>
            </a:cxn>
            <a:cxn ang="0">
              <a:pos x="connsiteX4609" y="connsiteY4609"/>
            </a:cxn>
            <a:cxn ang="0">
              <a:pos x="connsiteX4610" y="connsiteY4610"/>
            </a:cxn>
            <a:cxn ang="0">
              <a:pos x="connsiteX4611" y="connsiteY4611"/>
            </a:cxn>
            <a:cxn ang="0">
              <a:pos x="connsiteX4612" y="connsiteY4612"/>
            </a:cxn>
            <a:cxn ang="0">
              <a:pos x="connsiteX4613" y="connsiteY4613"/>
            </a:cxn>
            <a:cxn ang="0">
              <a:pos x="connsiteX4614" y="connsiteY4614"/>
            </a:cxn>
            <a:cxn ang="0">
              <a:pos x="connsiteX4615" y="connsiteY4615"/>
            </a:cxn>
            <a:cxn ang="0">
              <a:pos x="connsiteX4616" y="connsiteY4616"/>
            </a:cxn>
            <a:cxn ang="0">
              <a:pos x="connsiteX4617" y="connsiteY4617"/>
            </a:cxn>
            <a:cxn ang="0">
              <a:pos x="connsiteX4618" y="connsiteY4618"/>
            </a:cxn>
            <a:cxn ang="0">
              <a:pos x="connsiteX4619" y="connsiteY4619"/>
            </a:cxn>
            <a:cxn ang="0">
              <a:pos x="connsiteX4620" y="connsiteY4620"/>
            </a:cxn>
            <a:cxn ang="0">
              <a:pos x="connsiteX4621" y="connsiteY4621"/>
            </a:cxn>
            <a:cxn ang="0">
              <a:pos x="connsiteX4622" y="connsiteY4622"/>
            </a:cxn>
            <a:cxn ang="0">
              <a:pos x="connsiteX4623" y="connsiteY4623"/>
            </a:cxn>
            <a:cxn ang="0">
              <a:pos x="connsiteX4624" y="connsiteY4624"/>
            </a:cxn>
            <a:cxn ang="0">
              <a:pos x="connsiteX4625" y="connsiteY4625"/>
            </a:cxn>
            <a:cxn ang="0">
              <a:pos x="connsiteX4626" y="connsiteY4626"/>
            </a:cxn>
            <a:cxn ang="0">
              <a:pos x="connsiteX4627" y="connsiteY4627"/>
            </a:cxn>
            <a:cxn ang="0">
              <a:pos x="connsiteX4628" y="connsiteY4628"/>
            </a:cxn>
            <a:cxn ang="0">
              <a:pos x="connsiteX4629" y="connsiteY4629"/>
            </a:cxn>
            <a:cxn ang="0">
              <a:pos x="connsiteX4630" y="connsiteY4630"/>
            </a:cxn>
            <a:cxn ang="0">
              <a:pos x="connsiteX4631" y="connsiteY4631"/>
            </a:cxn>
            <a:cxn ang="0">
              <a:pos x="connsiteX4632" y="connsiteY4632"/>
            </a:cxn>
            <a:cxn ang="0">
              <a:pos x="connsiteX4633" y="connsiteY4633"/>
            </a:cxn>
            <a:cxn ang="0">
              <a:pos x="connsiteX4634" y="connsiteY4634"/>
            </a:cxn>
            <a:cxn ang="0">
              <a:pos x="connsiteX4635" y="connsiteY4635"/>
            </a:cxn>
            <a:cxn ang="0">
              <a:pos x="connsiteX4636" y="connsiteY4636"/>
            </a:cxn>
            <a:cxn ang="0">
              <a:pos x="connsiteX4637" y="connsiteY4637"/>
            </a:cxn>
            <a:cxn ang="0">
              <a:pos x="connsiteX4638" y="connsiteY4638"/>
            </a:cxn>
            <a:cxn ang="0">
              <a:pos x="connsiteX4639" y="connsiteY4639"/>
            </a:cxn>
            <a:cxn ang="0">
              <a:pos x="connsiteX4640" y="connsiteY4640"/>
            </a:cxn>
            <a:cxn ang="0">
              <a:pos x="connsiteX4641" y="connsiteY4641"/>
            </a:cxn>
            <a:cxn ang="0">
              <a:pos x="connsiteX4642" y="connsiteY4642"/>
            </a:cxn>
            <a:cxn ang="0">
              <a:pos x="connsiteX4643" y="connsiteY4643"/>
            </a:cxn>
            <a:cxn ang="0">
              <a:pos x="connsiteX4644" y="connsiteY4644"/>
            </a:cxn>
            <a:cxn ang="0">
              <a:pos x="connsiteX4645" y="connsiteY4645"/>
            </a:cxn>
            <a:cxn ang="0">
              <a:pos x="connsiteX4646" y="connsiteY4646"/>
            </a:cxn>
            <a:cxn ang="0">
              <a:pos x="connsiteX4647" y="connsiteY4647"/>
            </a:cxn>
            <a:cxn ang="0">
              <a:pos x="connsiteX4648" y="connsiteY4648"/>
            </a:cxn>
            <a:cxn ang="0">
              <a:pos x="connsiteX4649" y="connsiteY4649"/>
            </a:cxn>
            <a:cxn ang="0">
              <a:pos x="connsiteX4650" y="connsiteY4650"/>
            </a:cxn>
            <a:cxn ang="0">
              <a:pos x="connsiteX4651" y="connsiteY4651"/>
            </a:cxn>
            <a:cxn ang="0">
              <a:pos x="connsiteX4652" y="connsiteY4652"/>
            </a:cxn>
            <a:cxn ang="0">
              <a:pos x="connsiteX4653" y="connsiteY4653"/>
            </a:cxn>
            <a:cxn ang="0">
              <a:pos x="connsiteX4654" y="connsiteY4654"/>
            </a:cxn>
            <a:cxn ang="0">
              <a:pos x="connsiteX4655" y="connsiteY4655"/>
            </a:cxn>
            <a:cxn ang="0">
              <a:pos x="connsiteX4656" y="connsiteY4656"/>
            </a:cxn>
            <a:cxn ang="0">
              <a:pos x="connsiteX4657" y="connsiteY4657"/>
            </a:cxn>
            <a:cxn ang="0">
              <a:pos x="connsiteX4658" y="connsiteY4658"/>
            </a:cxn>
            <a:cxn ang="0">
              <a:pos x="connsiteX4659" y="connsiteY4659"/>
            </a:cxn>
            <a:cxn ang="0">
              <a:pos x="connsiteX4660" y="connsiteY4660"/>
            </a:cxn>
            <a:cxn ang="0">
              <a:pos x="connsiteX4661" y="connsiteY4661"/>
            </a:cxn>
            <a:cxn ang="0">
              <a:pos x="connsiteX4662" y="connsiteY4662"/>
            </a:cxn>
            <a:cxn ang="0">
              <a:pos x="connsiteX4663" y="connsiteY4663"/>
            </a:cxn>
            <a:cxn ang="0">
              <a:pos x="connsiteX4664" y="connsiteY4664"/>
            </a:cxn>
            <a:cxn ang="0">
              <a:pos x="connsiteX4665" y="connsiteY4665"/>
            </a:cxn>
            <a:cxn ang="0">
              <a:pos x="connsiteX4666" y="connsiteY4666"/>
            </a:cxn>
            <a:cxn ang="0">
              <a:pos x="connsiteX4667" y="connsiteY4667"/>
            </a:cxn>
            <a:cxn ang="0">
              <a:pos x="connsiteX4668" y="connsiteY4668"/>
            </a:cxn>
            <a:cxn ang="0">
              <a:pos x="connsiteX4669" y="connsiteY4669"/>
            </a:cxn>
            <a:cxn ang="0">
              <a:pos x="connsiteX4670" y="connsiteY4670"/>
            </a:cxn>
            <a:cxn ang="0">
              <a:pos x="connsiteX4671" y="connsiteY4671"/>
            </a:cxn>
            <a:cxn ang="0">
              <a:pos x="connsiteX4672" y="connsiteY4672"/>
            </a:cxn>
            <a:cxn ang="0">
              <a:pos x="connsiteX4673" y="connsiteY4673"/>
            </a:cxn>
            <a:cxn ang="0">
              <a:pos x="connsiteX4674" y="connsiteY4674"/>
            </a:cxn>
            <a:cxn ang="0">
              <a:pos x="connsiteX4675" y="connsiteY4675"/>
            </a:cxn>
            <a:cxn ang="0">
              <a:pos x="connsiteX4676" y="connsiteY4676"/>
            </a:cxn>
            <a:cxn ang="0">
              <a:pos x="connsiteX4677" y="connsiteY4677"/>
            </a:cxn>
            <a:cxn ang="0">
              <a:pos x="connsiteX4678" y="connsiteY4678"/>
            </a:cxn>
            <a:cxn ang="0">
              <a:pos x="connsiteX4679" y="connsiteY4679"/>
            </a:cxn>
            <a:cxn ang="0">
              <a:pos x="connsiteX4680" y="connsiteY4680"/>
            </a:cxn>
            <a:cxn ang="0">
              <a:pos x="connsiteX4681" y="connsiteY4681"/>
            </a:cxn>
            <a:cxn ang="0">
              <a:pos x="connsiteX4682" y="connsiteY4682"/>
            </a:cxn>
            <a:cxn ang="0">
              <a:pos x="connsiteX4683" y="connsiteY4683"/>
            </a:cxn>
            <a:cxn ang="0">
              <a:pos x="connsiteX4684" y="connsiteY4684"/>
            </a:cxn>
            <a:cxn ang="0">
              <a:pos x="connsiteX4685" y="connsiteY4685"/>
            </a:cxn>
            <a:cxn ang="0">
              <a:pos x="connsiteX4686" y="connsiteY4686"/>
            </a:cxn>
            <a:cxn ang="0">
              <a:pos x="connsiteX4687" y="connsiteY4687"/>
            </a:cxn>
            <a:cxn ang="0">
              <a:pos x="connsiteX4688" y="connsiteY4688"/>
            </a:cxn>
            <a:cxn ang="0">
              <a:pos x="connsiteX4689" y="connsiteY4689"/>
            </a:cxn>
            <a:cxn ang="0">
              <a:pos x="connsiteX4690" y="connsiteY4690"/>
            </a:cxn>
            <a:cxn ang="0">
              <a:pos x="connsiteX4691" y="connsiteY4691"/>
            </a:cxn>
            <a:cxn ang="0">
              <a:pos x="connsiteX4692" y="connsiteY4692"/>
            </a:cxn>
            <a:cxn ang="0">
              <a:pos x="connsiteX4693" y="connsiteY4693"/>
            </a:cxn>
            <a:cxn ang="0">
              <a:pos x="connsiteX4694" y="connsiteY4694"/>
            </a:cxn>
            <a:cxn ang="0">
              <a:pos x="connsiteX4695" y="connsiteY4695"/>
            </a:cxn>
            <a:cxn ang="0">
              <a:pos x="connsiteX4696" y="connsiteY4696"/>
            </a:cxn>
            <a:cxn ang="0">
              <a:pos x="connsiteX4697" y="connsiteY4697"/>
            </a:cxn>
            <a:cxn ang="0">
              <a:pos x="connsiteX4698" y="connsiteY4698"/>
            </a:cxn>
            <a:cxn ang="0">
              <a:pos x="connsiteX4699" y="connsiteY4699"/>
            </a:cxn>
            <a:cxn ang="0">
              <a:pos x="connsiteX4700" y="connsiteY4700"/>
            </a:cxn>
            <a:cxn ang="0">
              <a:pos x="connsiteX4701" y="connsiteY4701"/>
            </a:cxn>
            <a:cxn ang="0">
              <a:pos x="connsiteX4702" y="connsiteY4702"/>
            </a:cxn>
            <a:cxn ang="0">
              <a:pos x="connsiteX4703" y="connsiteY4703"/>
            </a:cxn>
            <a:cxn ang="0">
              <a:pos x="connsiteX4704" y="connsiteY4704"/>
            </a:cxn>
            <a:cxn ang="0">
              <a:pos x="connsiteX4705" y="connsiteY4705"/>
            </a:cxn>
            <a:cxn ang="0">
              <a:pos x="connsiteX4706" y="connsiteY4706"/>
            </a:cxn>
            <a:cxn ang="0">
              <a:pos x="connsiteX4707" y="connsiteY4707"/>
            </a:cxn>
            <a:cxn ang="0">
              <a:pos x="connsiteX4708" y="connsiteY4708"/>
            </a:cxn>
            <a:cxn ang="0">
              <a:pos x="connsiteX4709" y="connsiteY4709"/>
            </a:cxn>
            <a:cxn ang="0">
              <a:pos x="connsiteX4710" y="connsiteY4710"/>
            </a:cxn>
            <a:cxn ang="0">
              <a:pos x="connsiteX4711" y="connsiteY4711"/>
            </a:cxn>
            <a:cxn ang="0">
              <a:pos x="connsiteX4712" y="connsiteY4712"/>
            </a:cxn>
            <a:cxn ang="0">
              <a:pos x="connsiteX4713" y="connsiteY4713"/>
            </a:cxn>
            <a:cxn ang="0">
              <a:pos x="connsiteX4714" y="connsiteY4714"/>
            </a:cxn>
            <a:cxn ang="0">
              <a:pos x="connsiteX4715" y="connsiteY4715"/>
            </a:cxn>
            <a:cxn ang="0">
              <a:pos x="connsiteX4716" y="connsiteY4716"/>
            </a:cxn>
            <a:cxn ang="0">
              <a:pos x="connsiteX4717" y="connsiteY4717"/>
            </a:cxn>
            <a:cxn ang="0">
              <a:pos x="connsiteX4718" y="connsiteY4718"/>
            </a:cxn>
            <a:cxn ang="0">
              <a:pos x="connsiteX4719" y="connsiteY4719"/>
            </a:cxn>
            <a:cxn ang="0">
              <a:pos x="connsiteX4720" y="connsiteY4720"/>
            </a:cxn>
            <a:cxn ang="0">
              <a:pos x="connsiteX4721" y="connsiteY4721"/>
            </a:cxn>
            <a:cxn ang="0">
              <a:pos x="connsiteX4722" y="connsiteY4722"/>
            </a:cxn>
            <a:cxn ang="0">
              <a:pos x="connsiteX4723" y="connsiteY4723"/>
            </a:cxn>
            <a:cxn ang="0">
              <a:pos x="connsiteX4724" y="connsiteY4724"/>
            </a:cxn>
            <a:cxn ang="0">
              <a:pos x="connsiteX4725" y="connsiteY4725"/>
            </a:cxn>
            <a:cxn ang="0">
              <a:pos x="connsiteX4726" y="connsiteY4726"/>
            </a:cxn>
            <a:cxn ang="0">
              <a:pos x="connsiteX4727" y="connsiteY4727"/>
            </a:cxn>
            <a:cxn ang="0">
              <a:pos x="connsiteX4728" y="connsiteY4728"/>
            </a:cxn>
            <a:cxn ang="0">
              <a:pos x="connsiteX4729" y="connsiteY4729"/>
            </a:cxn>
            <a:cxn ang="0">
              <a:pos x="connsiteX4730" y="connsiteY4730"/>
            </a:cxn>
            <a:cxn ang="0">
              <a:pos x="connsiteX4731" y="connsiteY4731"/>
            </a:cxn>
            <a:cxn ang="0">
              <a:pos x="connsiteX4732" y="connsiteY4732"/>
            </a:cxn>
            <a:cxn ang="0">
              <a:pos x="connsiteX4733" y="connsiteY4733"/>
            </a:cxn>
            <a:cxn ang="0">
              <a:pos x="connsiteX4734" y="connsiteY4734"/>
            </a:cxn>
            <a:cxn ang="0">
              <a:pos x="connsiteX4735" y="connsiteY4735"/>
            </a:cxn>
            <a:cxn ang="0">
              <a:pos x="connsiteX4736" y="connsiteY4736"/>
            </a:cxn>
            <a:cxn ang="0">
              <a:pos x="connsiteX4737" y="connsiteY4737"/>
            </a:cxn>
            <a:cxn ang="0">
              <a:pos x="connsiteX4738" y="connsiteY4738"/>
            </a:cxn>
            <a:cxn ang="0">
              <a:pos x="connsiteX4739" y="connsiteY4739"/>
            </a:cxn>
            <a:cxn ang="0">
              <a:pos x="connsiteX4740" y="connsiteY4740"/>
            </a:cxn>
            <a:cxn ang="0">
              <a:pos x="connsiteX4741" y="connsiteY4741"/>
            </a:cxn>
            <a:cxn ang="0">
              <a:pos x="connsiteX4742" y="connsiteY4742"/>
            </a:cxn>
            <a:cxn ang="0">
              <a:pos x="connsiteX4743" y="connsiteY4743"/>
            </a:cxn>
            <a:cxn ang="0">
              <a:pos x="connsiteX4744" y="connsiteY4744"/>
            </a:cxn>
            <a:cxn ang="0">
              <a:pos x="connsiteX4745" y="connsiteY4745"/>
            </a:cxn>
            <a:cxn ang="0">
              <a:pos x="connsiteX4746" y="connsiteY4746"/>
            </a:cxn>
            <a:cxn ang="0">
              <a:pos x="connsiteX4747" y="connsiteY4747"/>
            </a:cxn>
            <a:cxn ang="0">
              <a:pos x="connsiteX4748" y="connsiteY4748"/>
            </a:cxn>
            <a:cxn ang="0">
              <a:pos x="connsiteX4749" y="connsiteY4749"/>
            </a:cxn>
            <a:cxn ang="0">
              <a:pos x="connsiteX4750" y="connsiteY4750"/>
            </a:cxn>
            <a:cxn ang="0">
              <a:pos x="connsiteX4751" y="connsiteY4751"/>
            </a:cxn>
            <a:cxn ang="0">
              <a:pos x="connsiteX4752" y="connsiteY4752"/>
            </a:cxn>
            <a:cxn ang="0">
              <a:pos x="connsiteX4753" y="connsiteY4753"/>
            </a:cxn>
            <a:cxn ang="0">
              <a:pos x="connsiteX4754" y="connsiteY4754"/>
            </a:cxn>
            <a:cxn ang="0">
              <a:pos x="connsiteX4755" y="connsiteY4755"/>
            </a:cxn>
            <a:cxn ang="0">
              <a:pos x="connsiteX4756" y="connsiteY4756"/>
            </a:cxn>
            <a:cxn ang="0">
              <a:pos x="connsiteX4757" y="connsiteY4757"/>
            </a:cxn>
            <a:cxn ang="0">
              <a:pos x="connsiteX4758" y="connsiteY4758"/>
            </a:cxn>
            <a:cxn ang="0">
              <a:pos x="connsiteX4759" y="connsiteY4759"/>
            </a:cxn>
            <a:cxn ang="0">
              <a:pos x="connsiteX4760" y="connsiteY4760"/>
            </a:cxn>
            <a:cxn ang="0">
              <a:pos x="connsiteX4761" y="connsiteY4761"/>
            </a:cxn>
            <a:cxn ang="0">
              <a:pos x="connsiteX4762" y="connsiteY4762"/>
            </a:cxn>
            <a:cxn ang="0">
              <a:pos x="connsiteX4763" y="connsiteY4763"/>
            </a:cxn>
            <a:cxn ang="0">
              <a:pos x="connsiteX4764" y="connsiteY4764"/>
            </a:cxn>
            <a:cxn ang="0">
              <a:pos x="connsiteX4765" y="connsiteY4765"/>
            </a:cxn>
            <a:cxn ang="0">
              <a:pos x="connsiteX4766" y="connsiteY4766"/>
            </a:cxn>
            <a:cxn ang="0">
              <a:pos x="connsiteX4767" y="connsiteY4767"/>
            </a:cxn>
            <a:cxn ang="0">
              <a:pos x="connsiteX4768" y="connsiteY4768"/>
            </a:cxn>
            <a:cxn ang="0">
              <a:pos x="connsiteX4769" y="connsiteY4769"/>
            </a:cxn>
            <a:cxn ang="0">
              <a:pos x="connsiteX4770" y="connsiteY4770"/>
            </a:cxn>
            <a:cxn ang="0">
              <a:pos x="connsiteX4771" y="connsiteY4771"/>
            </a:cxn>
            <a:cxn ang="0">
              <a:pos x="connsiteX4772" y="connsiteY4772"/>
            </a:cxn>
            <a:cxn ang="0">
              <a:pos x="connsiteX4773" y="connsiteY4773"/>
            </a:cxn>
            <a:cxn ang="0">
              <a:pos x="connsiteX4774" y="connsiteY4774"/>
            </a:cxn>
            <a:cxn ang="0">
              <a:pos x="connsiteX4775" y="connsiteY4775"/>
            </a:cxn>
            <a:cxn ang="0">
              <a:pos x="connsiteX4776" y="connsiteY4776"/>
            </a:cxn>
            <a:cxn ang="0">
              <a:pos x="connsiteX4777" y="connsiteY4777"/>
            </a:cxn>
            <a:cxn ang="0">
              <a:pos x="connsiteX4778" y="connsiteY4778"/>
            </a:cxn>
            <a:cxn ang="0">
              <a:pos x="connsiteX4779" y="connsiteY4779"/>
            </a:cxn>
            <a:cxn ang="0">
              <a:pos x="connsiteX4780" y="connsiteY4780"/>
            </a:cxn>
            <a:cxn ang="0">
              <a:pos x="connsiteX4781" y="connsiteY4781"/>
            </a:cxn>
            <a:cxn ang="0">
              <a:pos x="connsiteX4782" y="connsiteY4782"/>
            </a:cxn>
            <a:cxn ang="0">
              <a:pos x="connsiteX4783" y="connsiteY4783"/>
            </a:cxn>
            <a:cxn ang="0">
              <a:pos x="connsiteX4784" y="connsiteY4784"/>
            </a:cxn>
            <a:cxn ang="0">
              <a:pos x="connsiteX4785" y="connsiteY4785"/>
            </a:cxn>
            <a:cxn ang="0">
              <a:pos x="connsiteX4786" y="connsiteY4786"/>
            </a:cxn>
            <a:cxn ang="0">
              <a:pos x="connsiteX4787" y="connsiteY4787"/>
            </a:cxn>
            <a:cxn ang="0">
              <a:pos x="connsiteX4788" y="connsiteY4788"/>
            </a:cxn>
            <a:cxn ang="0">
              <a:pos x="connsiteX4789" y="connsiteY4789"/>
            </a:cxn>
            <a:cxn ang="0">
              <a:pos x="connsiteX4790" y="connsiteY4790"/>
            </a:cxn>
            <a:cxn ang="0">
              <a:pos x="connsiteX4791" y="connsiteY4791"/>
            </a:cxn>
            <a:cxn ang="0">
              <a:pos x="connsiteX4792" y="connsiteY4792"/>
            </a:cxn>
            <a:cxn ang="0">
              <a:pos x="connsiteX4793" y="connsiteY4793"/>
            </a:cxn>
            <a:cxn ang="0">
              <a:pos x="connsiteX4794" y="connsiteY4794"/>
            </a:cxn>
            <a:cxn ang="0">
              <a:pos x="connsiteX4795" y="connsiteY4795"/>
            </a:cxn>
            <a:cxn ang="0">
              <a:pos x="connsiteX4796" y="connsiteY4796"/>
            </a:cxn>
            <a:cxn ang="0">
              <a:pos x="connsiteX4797" y="connsiteY4797"/>
            </a:cxn>
            <a:cxn ang="0">
              <a:pos x="connsiteX4798" y="connsiteY4798"/>
            </a:cxn>
            <a:cxn ang="0">
              <a:pos x="connsiteX4799" y="connsiteY4799"/>
            </a:cxn>
            <a:cxn ang="0">
              <a:pos x="connsiteX4800" y="connsiteY4800"/>
            </a:cxn>
            <a:cxn ang="0">
              <a:pos x="connsiteX4801" y="connsiteY4801"/>
            </a:cxn>
            <a:cxn ang="0">
              <a:pos x="connsiteX4802" y="connsiteY4802"/>
            </a:cxn>
            <a:cxn ang="0">
              <a:pos x="connsiteX4803" y="connsiteY4803"/>
            </a:cxn>
            <a:cxn ang="0">
              <a:pos x="connsiteX4804" y="connsiteY4804"/>
            </a:cxn>
            <a:cxn ang="0">
              <a:pos x="connsiteX4805" y="connsiteY4805"/>
            </a:cxn>
            <a:cxn ang="0">
              <a:pos x="connsiteX4806" y="connsiteY4806"/>
            </a:cxn>
            <a:cxn ang="0">
              <a:pos x="connsiteX4807" y="connsiteY4807"/>
            </a:cxn>
            <a:cxn ang="0">
              <a:pos x="connsiteX4808" y="connsiteY4808"/>
            </a:cxn>
            <a:cxn ang="0">
              <a:pos x="connsiteX4809" y="connsiteY4809"/>
            </a:cxn>
            <a:cxn ang="0">
              <a:pos x="connsiteX4810" y="connsiteY4810"/>
            </a:cxn>
            <a:cxn ang="0">
              <a:pos x="connsiteX4811" y="connsiteY4811"/>
            </a:cxn>
            <a:cxn ang="0">
              <a:pos x="connsiteX4812" y="connsiteY4812"/>
            </a:cxn>
            <a:cxn ang="0">
              <a:pos x="connsiteX4813" y="connsiteY4813"/>
            </a:cxn>
            <a:cxn ang="0">
              <a:pos x="connsiteX4814" y="connsiteY4814"/>
            </a:cxn>
            <a:cxn ang="0">
              <a:pos x="connsiteX4815" y="connsiteY4815"/>
            </a:cxn>
            <a:cxn ang="0">
              <a:pos x="connsiteX4816" y="connsiteY4816"/>
            </a:cxn>
            <a:cxn ang="0">
              <a:pos x="connsiteX4817" y="connsiteY4817"/>
            </a:cxn>
            <a:cxn ang="0">
              <a:pos x="connsiteX4818" y="connsiteY4818"/>
            </a:cxn>
            <a:cxn ang="0">
              <a:pos x="connsiteX4819" y="connsiteY4819"/>
            </a:cxn>
            <a:cxn ang="0">
              <a:pos x="connsiteX4820" y="connsiteY4820"/>
            </a:cxn>
            <a:cxn ang="0">
              <a:pos x="connsiteX4821" y="connsiteY4821"/>
            </a:cxn>
            <a:cxn ang="0">
              <a:pos x="connsiteX4822" y="connsiteY4822"/>
            </a:cxn>
            <a:cxn ang="0">
              <a:pos x="connsiteX4823" y="connsiteY4823"/>
            </a:cxn>
            <a:cxn ang="0">
              <a:pos x="connsiteX4824" y="connsiteY4824"/>
            </a:cxn>
            <a:cxn ang="0">
              <a:pos x="connsiteX4825" y="connsiteY4825"/>
            </a:cxn>
            <a:cxn ang="0">
              <a:pos x="connsiteX4826" y="connsiteY4826"/>
            </a:cxn>
            <a:cxn ang="0">
              <a:pos x="connsiteX4827" y="connsiteY4827"/>
            </a:cxn>
            <a:cxn ang="0">
              <a:pos x="connsiteX4828" y="connsiteY4828"/>
            </a:cxn>
            <a:cxn ang="0">
              <a:pos x="connsiteX4829" y="connsiteY4829"/>
            </a:cxn>
            <a:cxn ang="0">
              <a:pos x="connsiteX4830" y="connsiteY4830"/>
            </a:cxn>
            <a:cxn ang="0">
              <a:pos x="connsiteX4831" y="connsiteY4831"/>
            </a:cxn>
            <a:cxn ang="0">
              <a:pos x="connsiteX4832" y="connsiteY4832"/>
            </a:cxn>
            <a:cxn ang="0">
              <a:pos x="connsiteX4833" y="connsiteY4833"/>
            </a:cxn>
            <a:cxn ang="0">
              <a:pos x="connsiteX4834" y="connsiteY4834"/>
            </a:cxn>
            <a:cxn ang="0">
              <a:pos x="connsiteX4835" y="connsiteY4835"/>
            </a:cxn>
            <a:cxn ang="0">
              <a:pos x="connsiteX4836" y="connsiteY4836"/>
            </a:cxn>
            <a:cxn ang="0">
              <a:pos x="connsiteX4837" y="connsiteY4837"/>
            </a:cxn>
            <a:cxn ang="0">
              <a:pos x="connsiteX4838" y="connsiteY4838"/>
            </a:cxn>
            <a:cxn ang="0">
              <a:pos x="connsiteX4839" y="connsiteY4839"/>
            </a:cxn>
            <a:cxn ang="0">
              <a:pos x="connsiteX4840" y="connsiteY4840"/>
            </a:cxn>
            <a:cxn ang="0">
              <a:pos x="connsiteX4841" y="connsiteY4841"/>
            </a:cxn>
            <a:cxn ang="0">
              <a:pos x="connsiteX4842" y="connsiteY4842"/>
            </a:cxn>
            <a:cxn ang="0">
              <a:pos x="connsiteX4843" y="connsiteY4843"/>
            </a:cxn>
            <a:cxn ang="0">
              <a:pos x="connsiteX4844" y="connsiteY4844"/>
            </a:cxn>
            <a:cxn ang="0">
              <a:pos x="connsiteX4845" y="connsiteY4845"/>
            </a:cxn>
            <a:cxn ang="0">
              <a:pos x="connsiteX4846" y="connsiteY4846"/>
            </a:cxn>
            <a:cxn ang="0">
              <a:pos x="connsiteX4847" y="connsiteY4847"/>
            </a:cxn>
            <a:cxn ang="0">
              <a:pos x="connsiteX4848" y="connsiteY4848"/>
            </a:cxn>
            <a:cxn ang="0">
              <a:pos x="connsiteX4849" y="connsiteY4849"/>
            </a:cxn>
            <a:cxn ang="0">
              <a:pos x="connsiteX4850" y="connsiteY4850"/>
            </a:cxn>
            <a:cxn ang="0">
              <a:pos x="connsiteX4851" y="connsiteY4851"/>
            </a:cxn>
            <a:cxn ang="0">
              <a:pos x="connsiteX4852" y="connsiteY4852"/>
            </a:cxn>
            <a:cxn ang="0">
              <a:pos x="connsiteX4853" y="connsiteY4853"/>
            </a:cxn>
            <a:cxn ang="0">
              <a:pos x="connsiteX4854" y="connsiteY4854"/>
            </a:cxn>
            <a:cxn ang="0">
              <a:pos x="connsiteX4855" y="connsiteY4855"/>
            </a:cxn>
            <a:cxn ang="0">
              <a:pos x="connsiteX4856" y="connsiteY4856"/>
            </a:cxn>
            <a:cxn ang="0">
              <a:pos x="connsiteX4857" y="connsiteY4857"/>
            </a:cxn>
            <a:cxn ang="0">
              <a:pos x="connsiteX4858" y="connsiteY4858"/>
            </a:cxn>
            <a:cxn ang="0">
              <a:pos x="connsiteX4859" y="connsiteY4859"/>
            </a:cxn>
            <a:cxn ang="0">
              <a:pos x="connsiteX4860" y="connsiteY4860"/>
            </a:cxn>
            <a:cxn ang="0">
              <a:pos x="connsiteX4861" y="connsiteY4861"/>
            </a:cxn>
            <a:cxn ang="0">
              <a:pos x="connsiteX4862" y="connsiteY4862"/>
            </a:cxn>
            <a:cxn ang="0">
              <a:pos x="connsiteX4863" y="connsiteY4863"/>
            </a:cxn>
            <a:cxn ang="0">
              <a:pos x="connsiteX4864" y="connsiteY4864"/>
            </a:cxn>
            <a:cxn ang="0">
              <a:pos x="connsiteX4865" y="connsiteY4865"/>
            </a:cxn>
            <a:cxn ang="0">
              <a:pos x="connsiteX4866" y="connsiteY4866"/>
            </a:cxn>
            <a:cxn ang="0">
              <a:pos x="connsiteX4867" y="connsiteY4867"/>
            </a:cxn>
            <a:cxn ang="0">
              <a:pos x="connsiteX4868" y="connsiteY4868"/>
            </a:cxn>
            <a:cxn ang="0">
              <a:pos x="connsiteX4869" y="connsiteY4869"/>
            </a:cxn>
            <a:cxn ang="0">
              <a:pos x="connsiteX4870" y="connsiteY4870"/>
            </a:cxn>
            <a:cxn ang="0">
              <a:pos x="connsiteX4871" y="connsiteY4871"/>
            </a:cxn>
            <a:cxn ang="0">
              <a:pos x="connsiteX4872" y="connsiteY4872"/>
            </a:cxn>
            <a:cxn ang="0">
              <a:pos x="connsiteX4873" y="connsiteY4873"/>
            </a:cxn>
            <a:cxn ang="0">
              <a:pos x="connsiteX4874" y="connsiteY4874"/>
            </a:cxn>
            <a:cxn ang="0">
              <a:pos x="connsiteX4875" y="connsiteY4875"/>
            </a:cxn>
            <a:cxn ang="0">
              <a:pos x="connsiteX4876" y="connsiteY4876"/>
            </a:cxn>
            <a:cxn ang="0">
              <a:pos x="connsiteX4877" y="connsiteY4877"/>
            </a:cxn>
            <a:cxn ang="0">
              <a:pos x="connsiteX4878" y="connsiteY4878"/>
            </a:cxn>
            <a:cxn ang="0">
              <a:pos x="connsiteX4879" y="connsiteY4879"/>
            </a:cxn>
            <a:cxn ang="0">
              <a:pos x="connsiteX4880" y="connsiteY4880"/>
            </a:cxn>
            <a:cxn ang="0">
              <a:pos x="connsiteX4881" y="connsiteY4881"/>
            </a:cxn>
            <a:cxn ang="0">
              <a:pos x="connsiteX4882" y="connsiteY4882"/>
            </a:cxn>
            <a:cxn ang="0">
              <a:pos x="connsiteX4883" y="connsiteY4883"/>
            </a:cxn>
            <a:cxn ang="0">
              <a:pos x="connsiteX4884" y="connsiteY4884"/>
            </a:cxn>
            <a:cxn ang="0">
              <a:pos x="connsiteX4885" y="connsiteY4885"/>
            </a:cxn>
            <a:cxn ang="0">
              <a:pos x="connsiteX4886" y="connsiteY4886"/>
            </a:cxn>
            <a:cxn ang="0">
              <a:pos x="connsiteX4887" y="connsiteY4887"/>
            </a:cxn>
            <a:cxn ang="0">
              <a:pos x="connsiteX4888" y="connsiteY4888"/>
            </a:cxn>
            <a:cxn ang="0">
              <a:pos x="connsiteX4889" y="connsiteY4889"/>
            </a:cxn>
            <a:cxn ang="0">
              <a:pos x="connsiteX4890" y="connsiteY4890"/>
            </a:cxn>
            <a:cxn ang="0">
              <a:pos x="connsiteX4891" y="connsiteY4891"/>
            </a:cxn>
            <a:cxn ang="0">
              <a:pos x="connsiteX4892" y="connsiteY4892"/>
            </a:cxn>
            <a:cxn ang="0">
              <a:pos x="connsiteX4893" y="connsiteY4893"/>
            </a:cxn>
            <a:cxn ang="0">
              <a:pos x="connsiteX4894" y="connsiteY4894"/>
            </a:cxn>
            <a:cxn ang="0">
              <a:pos x="connsiteX4895" y="connsiteY4895"/>
            </a:cxn>
            <a:cxn ang="0">
              <a:pos x="connsiteX4896" y="connsiteY4896"/>
            </a:cxn>
            <a:cxn ang="0">
              <a:pos x="connsiteX4897" y="connsiteY4897"/>
            </a:cxn>
            <a:cxn ang="0">
              <a:pos x="connsiteX4898" y="connsiteY4898"/>
            </a:cxn>
            <a:cxn ang="0">
              <a:pos x="connsiteX4899" y="connsiteY4899"/>
            </a:cxn>
            <a:cxn ang="0">
              <a:pos x="connsiteX4900" y="connsiteY4900"/>
            </a:cxn>
            <a:cxn ang="0">
              <a:pos x="connsiteX4901" y="connsiteY4901"/>
            </a:cxn>
            <a:cxn ang="0">
              <a:pos x="connsiteX4902" y="connsiteY4902"/>
            </a:cxn>
            <a:cxn ang="0">
              <a:pos x="connsiteX4903" y="connsiteY4903"/>
            </a:cxn>
            <a:cxn ang="0">
              <a:pos x="connsiteX4904" y="connsiteY4904"/>
            </a:cxn>
            <a:cxn ang="0">
              <a:pos x="connsiteX4905" y="connsiteY4905"/>
            </a:cxn>
            <a:cxn ang="0">
              <a:pos x="connsiteX4906" y="connsiteY4906"/>
            </a:cxn>
            <a:cxn ang="0">
              <a:pos x="connsiteX4907" y="connsiteY4907"/>
            </a:cxn>
            <a:cxn ang="0">
              <a:pos x="connsiteX4908" y="connsiteY4908"/>
            </a:cxn>
            <a:cxn ang="0">
              <a:pos x="connsiteX4909" y="connsiteY4909"/>
            </a:cxn>
            <a:cxn ang="0">
              <a:pos x="connsiteX4910" y="connsiteY4910"/>
            </a:cxn>
            <a:cxn ang="0">
              <a:pos x="connsiteX4911" y="connsiteY4911"/>
            </a:cxn>
            <a:cxn ang="0">
              <a:pos x="connsiteX4912" y="connsiteY4912"/>
            </a:cxn>
            <a:cxn ang="0">
              <a:pos x="connsiteX4913" y="connsiteY4913"/>
            </a:cxn>
            <a:cxn ang="0">
              <a:pos x="connsiteX4914" y="connsiteY4914"/>
            </a:cxn>
            <a:cxn ang="0">
              <a:pos x="connsiteX4915" y="connsiteY4915"/>
            </a:cxn>
            <a:cxn ang="0">
              <a:pos x="connsiteX4916" y="connsiteY4916"/>
            </a:cxn>
            <a:cxn ang="0">
              <a:pos x="connsiteX4917" y="connsiteY4917"/>
            </a:cxn>
            <a:cxn ang="0">
              <a:pos x="connsiteX4918" y="connsiteY4918"/>
            </a:cxn>
            <a:cxn ang="0">
              <a:pos x="connsiteX4919" y="connsiteY4919"/>
            </a:cxn>
            <a:cxn ang="0">
              <a:pos x="connsiteX4920" y="connsiteY4920"/>
            </a:cxn>
            <a:cxn ang="0">
              <a:pos x="connsiteX4921" y="connsiteY4921"/>
            </a:cxn>
            <a:cxn ang="0">
              <a:pos x="connsiteX4922" y="connsiteY4922"/>
            </a:cxn>
            <a:cxn ang="0">
              <a:pos x="connsiteX4923" y="connsiteY4923"/>
            </a:cxn>
            <a:cxn ang="0">
              <a:pos x="connsiteX4924" y="connsiteY4924"/>
            </a:cxn>
            <a:cxn ang="0">
              <a:pos x="connsiteX4925" y="connsiteY4925"/>
            </a:cxn>
            <a:cxn ang="0">
              <a:pos x="connsiteX4926" y="connsiteY4926"/>
            </a:cxn>
            <a:cxn ang="0">
              <a:pos x="connsiteX4927" y="connsiteY4927"/>
            </a:cxn>
            <a:cxn ang="0">
              <a:pos x="connsiteX4928" y="connsiteY4928"/>
            </a:cxn>
            <a:cxn ang="0">
              <a:pos x="connsiteX4929" y="connsiteY4929"/>
            </a:cxn>
            <a:cxn ang="0">
              <a:pos x="connsiteX4930" y="connsiteY4930"/>
            </a:cxn>
            <a:cxn ang="0">
              <a:pos x="connsiteX4931" y="connsiteY4931"/>
            </a:cxn>
            <a:cxn ang="0">
              <a:pos x="connsiteX4932" y="connsiteY4932"/>
            </a:cxn>
            <a:cxn ang="0">
              <a:pos x="connsiteX4933" y="connsiteY4933"/>
            </a:cxn>
            <a:cxn ang="0">
              <a:pos x="connsiteX4934" y="connsiteY4934"/>
            </a:cxn>
            <a:cxn ang="0">
              <a:pos x="connsiteX4935" y="connsiteY4935"/>
            </a:cxn>
            <a:cxn ang="0">
              <a:pos x="connsiteX4936" y="connsiteY4936"/>
            </a:cxn>
            <a:cxn ang="0">
              <a:pos x="connsiteX4937" y="connsiteY4937"/>
            </a:cxn>
            <a:cxn ang="0">
              <a:pos x="connsiteX4938" y="connsiteY4938"/>
            </a:cxn>
            <a:cxn ang="0">
              <a:pos x="connsiteX4939" y="connsiteY4939"/>
            </a:cxn>
            <a:cxn ang="0">
              <a:pos x="connsiteX4940" y="connsiteY4940"/>
            </a:cxn>
            <a:cxn ang="0">
              <a:pos x="connsiteX4941" y="connsiteY4941"/>
            </a:cxn>
            <a:cxn ang="0">
              <a:pos x="connsiteX4942" y="connsiteY4942"/>
            </a:cxn>
            <a:cxn ang="0">
              <a:pos x="connsiteX4943" y="connsiteY4943"/>
            </a:cxn>
            <a:cxn ang="0">
              <a:pos x="connsiteX4944" y="connsiteY4944"/>
            </a:cxn>
            <a:cxn ang="0">
              <a:pos x="connsiteX4945" y="connsiteY4945"/>
            </a:cxn>
            <a:cxn ang="0">
              <a:pos x="connsiteX4946" y="connsiteY4946"/>
            </a:cxn>
            <a:cxn ang="0">
              <a:pos x="connsiteX4947" y="connsiteY4947"/>
            </a:cxn>
            <a:cxn ang="0">
              <a:pos x="connsiteX4948" y="connsiteY4948"/>
            </a:cxn>
            <a:cxn ang="0">
              <a:pos x="connsiteX4949" y="connsiteY4949"/>
            </a:cxn>
            <a:cxn ang="0">
              <a:pos x="connsiteX4950" y="connsiteY4950"/>
            </a:cxn>
            <a:cxn ang="0">
              <a:pos x="connsiteX4951" y="connsiteY4951"/>
            </a:cxn>
            <a:cxn ang="0">
              <a:pos x="connsiteX4952" y="connsiteY4952"/>
            </a:cxn>
            <a:cxn ang="0">
              <a:pos x="connsiteX4953" y="connsiteY4953"/>
            </a:cxn>
            <a:cxn ang="0">
              <a:pos x="connsiteX4954" y="connsiteY4954"/>
            </a:cxn>
            <a:cxn ang="0">
              <a:pos x="connsiteX4955" y="connsiteY4955"/>
            </a:cxn>
            <a:cxn ang="0">
              <a:pos x="connsiteX4956" y="connsiteY4956"/>
            </a:cxn>
            <a:cxn ang="0">
              <a:pos x="connsiteX4957" y="connsiteY4957"/>
            </a:cxn>
            <a:cxn ang="0">
              <a:pos x="connsiteX4958" y="connsiteY4958"/>
            </a:cxn>
            <a:cxn ang="0">
              <a:pos x="connsiteX4959" y="connsiteY4959"/>
            </a:cxn>
            <a:cxn ang="0">
              <a:pos x="connsiteX4960" y="connsiteY4960"/>
            </a:cxn>
            <a:cxn ang="0">
              <a:pos x="connsiteX4961" y="connsiteY4961"/>
            </a:cxn>
            <a:cxn ang="0">
              <a:pos x="connsiteX4962" y="connsiteY4962"/>
            </a:cxn>
            <a:cxn ang="0">
              <a:pos x="connsiteX4963" y="connsiteY4963"/>
            </a:cxn>
            <a:cxn ang="0">
              <a:pos x="connsiteX4964" y="connsiteY4964"/>
            </a:cxn>
            <a:cxn ang="0">
              <a:pos x="connsiteX4965" y="connsiteY4965"/>
            </a:cxn>
            <a:cxn ang="0">
              <a:pos x="connsiteX4966" y="connsiteY4966"/>
            </a:cxn>
            <a:cxn ang="0">
              <a:pos x="connsiteX4967" y="connsiteY4967"/>
            </a:cxn>
            <a:cxn ang="0">
              <a:pos x="connsiteX4968" y="connsiteY4968"/>
            </a:cxn>
            <a:cxn ang="0">
              <a:pos x="connsiteX4969" y="connsiteY4969"/>
            </a:cxn>
            <a:cxn ang="0">
              <a:pos x="connsiteX4970" y="connsiteY4970"/>
            </a:cxn>
            <a:cxn ang="0">
              <a:pos x="connsiteX4971" y="connsiteY4971"/>
            </a:cxn>
            <a:cxn ang="0">
              <a:pos x="connsiteX4972" y="connsiteY4972"/>
            </a:cxn>
            <a:cxn ang="0">
              <a:pos x="connsiteX4973" y="connsiteY4973"/>
            </a:cxn>
            <a:cxn ang="0">
              <a:pos x="connsiteX4974" y="connsiteY4974"/>
            </a:cxn>
            <a:cxn ang="0">
              <a:pos x="connsiteX4975" y="connsiteY4975"/>
            </a:cxn>
            <a:cxn ang="0">
              <a:pos x="connsiteX4976" y="connsiteY4976"/>
            </a:cxn>
            <a:cxn ang="0">
              <a:pos x="connsiteX4977" y="connsiteY4977"/>
            </a:cxn>
            <a:cxn ang="0">
              <a:pos x="connsiteX4978" y="connsiteY4978"/>
            </a:cxn>
            <a:cxn ang="0">
              <a:pos x="connsiteX4979" y="connsiteY4979"/>
            </a:cxn>
            <a:cxn ang="0">
              <a:pos x="connsiteX4980" y="connsiteY4980"/>
            </a:cxn>
            <a:cxn ang="0">
              <a:pos x="connsiteX4981" y="connsiteY4981"/>
            </a:cxn>
            <a:cxn ang="0">
              <a:pos x="connsiteX4982" y="connsiteY4982"/>
            </a:cxn>
            <a:cxn ang="0">
              <a:pos x="connsiteX4983" y="connsiteY4983"/>
            </a:cxn>
            <a:cxn ang="0">
              <a:pos x="connsiteX4984" y="connsiteY4984"/>
            </a:cxn>
            <a:cxn ang="0">
              <a:pos x="connsiteX4985" y="connsiteY4985"/>
            </a:cxn>
            <a:cxn ang="0">
              <a:pos x="connsiteX4986" y="connsiteY4986"/>
            </a:cxn>
            <a:cxn ang="0">
              <a:pos x="connsiteX4987" y="connsiteY4987"/>
            </a:cxn>
            <a:cxn ang="0">
              <a:pos x="connsiteX4988" y="connsiteY4988"/>
            </a:cxn>
            <a:cxn ang="0">
              <a:pos x="connsiteX4989" y="connsiteY4989"/>
            </a:cxn>
            <a:cxn ang="0">
              <a:pos x="connsiteX4990" y="connsiteY4990"/>
            </a:cxn>
            <a:cxn ang="0">
              <a:pos x="connsiteX4991" y="connsiteY4991"/>
            </a:cxn>
            <a:cxn ang="0">
              <a:pos x="connsiteX4992" y="connsiteY4992"/>
            </a:cxn>
            <a:cxn ang="0">
              <a:pos x="connsiteX4993" y="connsiteY4993"/>
            </a:cxn>
            <a:cxn ang="0">
              <a:pos x="connsiteX4994" y="connsiteY4994"/>
            </a:cxn>
            <a:cxn ang="0">
              <a:pos x="connsiteX4995" y="connsiteY4995"/>
            </a:cxn>
            <a:cxn ang="0">
              <a:pos x="connsiteX4996" y="connsiteY4996"/>
            </a:cxn>
            <a:cxn ang="0">
              <a:pos x="connsiteX4997" y="connsiteY4997"/>
            </a:cxn>
            <a:cxn ang="0">
              <a:pos x="connsiteX4998" y="connsiteY4998"/>
            </a:cxn>
            <a:cxn ang="0">
              <a:pos x="connsiteX4999" y="connsiteY4999"/>
            </a:cxn>
            <a:cxn ang="0">
              <a:pos x="connsiteX5000" y="connsiteY5000"/>
            </a:cxn>
            <a:cxn ang="0">
              <a:pos x="connsiteX5001" y="connsiteY5001"/>
            </a:cxn>
            <a:cxn ang="0">
              <a:pos x="connsiteX5002" y="connsiteY5002"/>
            </a:cxn>
            <a:cxn ang="0">
              <a:pos x="connsiteX5003" y="connsiteY5003"/>
            </a:cxn>
            <a:cxn ang="0">
              <a:pos x="connsiteX5004" y="connsiteY5004"/>
            </a:cxn>
            <a:cxn ang="0">
              <a:pos x="connsiteX5005" y="connsiteY5005"/>
            </a:cxn>
            <a:cxn ang="0">
              <a:pos x="connsiteX5006" y="connsiteY5006"/>
            </a:cxn>
            <a:cxn ang="0">
              <a:pos x="connsiteX5007" y="connsiteY5007"/>
            </a:cxn>
            <a:cxn ang="0">
              <a:pos x="connsiteX5008" y="connsiteY5008"/>
            </a:cxn>
            <a:cxn ang="0">
              <a:pos x="connsiteX5009" y="connsiteY5009"/>
            </a:cxn>
            <a:cxn ang="0">
              <a:pos x="connsiteX5010" y="connsiteY5010"/>
            </a:cxn>
            <a:cxn ang="0">
              <a:pos x="connsiteX5011" y="connsiteY5011"/>
            </a:cxn>
            <a:cxn ang="0">
              <a:pos x="connsiteX5012" y="connsiteY5012"/>
            </a:cxn>
            <a:cxn ang="0">
              <a:pos x="connsiteX5013" y="connsiteY5013"/>
            </a:cxn>
            <a:cxn ang="0">
              <a:pos x="connsiteX5014" y="connsiteY5014"/>
            </a:cxn>
            <a:cxn ang="0">
              <a:pos x="connsiteX5015" y="connsiteY5015"/>
            </a:cxn>
            <a:cxn ang="0">
              <a:pos x="connsiteX5016" y="connsiteY5016"/>
            </a:cxn>
            <a:cxn ang="0">
              <a:pos x="connsiteX5017" y="connsiteY5017"/>
            </a:cxn>
            <a:cxn ang="0">
              <a:pos x="connsiteX5018" y="connsiteY5018"/>
            </a:cxn>
            <a:cxn ang="0">
              <a:pos x="connsiteX5019" y="connsiteY5019"/>
            </a:cxn>
            <a:cxn ang="0">
              <a:pos x="connsiteX5020" y="connsiteY5020"/>
            </a:cxn>
            <a:cxn ang="0">
              <a:pos x="connsiteX5021" y="connsiteY5021"/>
            </a:cxn>
            <a:cxn ang="0">
              <a:pos x="connsiteX5022" y="connsiteY5022"/>
            </a:cxn>
            <a:cxn ang="0">
              <a:pos x="connsiteX5023" y="connsiteY5023"/>
            </a:cxn>
            <a:cxn ang="0">
              <a:pos x="connsiteX5024" y="connsiteY5024"/>
            </a:cxn>
            <a:cxn ang="0">
              <a:pos x="connsiteX5025" y="connsiteY5025"/>
            </a:cxn>
            <a:cxn ang="0">
              <a:pos x="connsiteX5026" y="connsiteY5026"/>
            </a:cxn>
            <a:cxn ang="0">
              <a:pos x="connsiteX5027" y="connsiteY5027"/>
            </a:cxn>
            <a:cxn ang="0">
              <a:pos x="connsiteX5028" y="connsiteY5028"/>
            </a:cxn>
            <a:cxn ang="0">
              <a:pos x="connsiteX5029" y="connsiteY5029"/>
            </a:cxn>
            <a:cxn ang="0">
              <a:pos x="connsiteX5030" y="connsiteY5030"/>
            </a:cxn>
            <a:cxn ang="0">
              <a:pos x="connsiteX5031" y="connsiteY5031"/>
            </a:cxn>
            <a:cxn ang="0">
              <a:pos x="connsiteX5032" y="connsiteY5032"/>
            </a:cxn>
            <a:cxn ang="0">
              <a:pos x="connsiteX5033" y="connsiteY5033"/>
            </a:cxn>
            <a:cxn ang="0">
              <a:pos x="connsiteX5034" y="connsiteY5034"/>
            </a:cxn>
            <a:cxn ang="0">
              <a:pos x="connsiteX5035" y="connsiteY5035"/>
            </a:cxn>
            <a:cxn ang="0">
              <a:pos x="connsiteX5036" y="connsiteY5036"/>
            </a:cxn>
            <a:cxn ang="0">
              <a:pos x="connsiteX5037" y="connsiteY5037"/>
            </a:cxn>
            <a:cxn ang="0">
              <a:pos x="connsiteX5038" y="connsiteY5038"/>
            </a:cxn>
            <a:cxn ang="0">
              <a:pos x="connsiteX5039" y="connsiteY5039"/>
            </a:cxn>
            <a:cxn ang="0">
              <a:pos x="connsiteX5040" y="connsiteY5040"/>
            </a:cxn>
            <a:cxn ang="0">
              <a:pos x="connsiteX5041" y="connsiteY5041"/>
            </a:cxn>
            <a:cxn ang="0">
              <a:pos x="connsiteX5042" y="connsiteY5042"/>
            </a:cxn>
            <a:cxn ang="0">
              <a:pos x="connsiteX5043" y="connsiteY5043"/>
            </a:cxn>
            <a:cxn ang="0">
              <a:pos x="connsiteX5044" y="connsiteY5044"/>
            </a:cxn>
            <a:cxn ang="0">
              <a:pos x="connsiteX5045" y="connsiteY5045"/>
            </a:cxn>
            <a:cxn ang="0">
              <a:pos x="connsiteX5046" y="connsiteY5046"/>
            </a:cxn>
            <a:cxn ang="0">
              <a:pos x="connsiteX5047" y="connsiteY5047"/>
            </a:cxn>
            <a:cxn ang="0">
              <a:pos x="connsiteX5048" y="connsiteY5048"/>
            </a:cxn>
            <a:cxn ang="0">
              <a:pos x="connsiteX5049" y="connsiteY5049"/>
            </a:cxn>
            <a:cxn ang="0">
              <a:pos x="connsiteX5050" y="connsiteY5050"/>
            </a:cxn>
            <a:cxn ang="0">
              <a:pos x="connsiteX5051" y="connsiteY5051"/>
            </a:cxn>
            <a:cxn ang="0">
              <a:pos x="connsiteX5052" y="connsiteY5052"/>
            </a:cxn>
            <a:cxn ang="0">
              <a:pos x="connsiteX5053" y="connsiteY5053"/>
            </a:cxn>
            <a:cxn ang="0">
              <a:pos x="connsiteX5054" y="connsiteY5054"/>
            </a:cxn>
            <a:cxn ang="0">
              <a:pos x="connsiteX5055" y="connsiteY5055"/>
            </a:cxn>
            <a:cxn ang="0">
              <a:pos x="connsiteX5056" y="connsiteY5056"/>
            </a:cxn>
            <a:cxn ang="0">
              <a:pos x="connsiteX5057" y="connsiteY5057"/>
            </a:cxn>
            <a:cxn ang="0">
              <a:pos x="connsiteX5058" y="connsiteY5058"/>
            </a:cxn>
            <a:cxn ang="0">
              <a:pos x="connsiteX5059" y="connsiteY5059"/>
            </a:cxn>
            <a:cxn ang="0">
              <a:pos x="connsiteX5060" y="connsiteY5060"/>
            </a:cxn>
            <a:cxn ang="0">
              <a:pos x="connsiteX5061" y="connsiteY5061"/>
            </a:cxn>
            <a:cxn ang="0">
              <a:pos x="connsiteX5062" y="connsiteY5062"/>
            </a:cxn>
            <a:cxn ang="0">
              <a:pos x="connsiteX5063" y="connsiteY5063"/>
            </a:cxn>
            <a:cxn ang="0">
              <a:pos x="connsiteX5064" y="connsiteY5064"/>
            </a:cxn>
            <a:cxn ang="0">
              <a:pos x="connsiteX5065" y="connsiteY5065"/>
            </a:cxn>
            <a:cxn ang="0">
              <a:pos x="connsiteX5066" y="connsiteY5066"/>
            </a:cxn>
            <a:cxn ang="0">
              <a:pos x="connsiteX5067" y="connsiteY5067"/>
            </a:cxn>
            <a:cxn ang="0">
              <a:pos x="connsiteX5068" y="connsiteY5068"/>
            </a:cxn>
            <a:cxn ang="0">
              <a:pos x="connsiteX5069" y="connsiteY5069"/>
            </a:cxn>
            <a:cxn ang="0">
              <a:pos x="connsiteX5070" y="connsiteY5070"/>
            </a:cxn>
            <a:cxn ang="0">
              <a:pos x="connsiteX5071" y="connsiteY5071"/>
            </a:cxn>
            <a:cxn ang="0">
              <a:pos x="connsiteX5072" y="connsiteY5072"/>
            </a:cxn>
            <a:cxn ang="0">
              <a:pos x="connsiteX5073" y="connsiteY5073"/>
            </a:cxn>
            <a:cxn ang="0">
              <a:pos x="connsiteX5074" y="connsiteY5074"/>
            </a:cxn>
            <a:cxn ang="0">
              <a:pos x="connsiteX5075" y="connsiteY5075"/>
            </a:cxn>
            <a:cxn ang="0">
              <a:pos x="connsiteX5076" y="connsiteY5076"/>
            </a:cxn>
            <a:cxn ang="0">
              <a:pos x="connsiteX5077" y="connsiteY5077"/>
            </a:cxn>
            <a:cxn ang="0">
              <a:pos x="connsiteX5078" y="connsiteY5078"/>
            </a:cxn>
            <a:cxn ang="0">
              <a:pos x="connsiteX5079" y="connsiteY5079"/>
            </a:cxn>
            <a:cxn ang="0">
              <a:pos x="connsiteX5080" y="connsiteY5080"/>
            </a:cxn>
            <a:cxn ang="0">
              <a:pos x="connsiteX5081" y="connsiteY5081"/>
            </a:cxn>
            <a:cxn ang="0">
              <a:pos x="connsiteX5082" y="connsiteY5082"/>
            </a:cxn>
            <a:cxn ang="0">
              <a:pos x="connsiteX5083" y="connsiteY5083"/>
            </a:cxn>
            <a:cxn ang="0">
              <a:pos x="connsiteX5084" y="connsiteY5084"/>
            </a:cxn>
            <a:cxn ang="0">
              <a:pos x="connsiteX5085" y="connsiteY5085"/>
            </a:cxn>
            <a:cxn ang="0">
              <a:pos x="connsiteX5086" y="connsiteY5086"/>
            </a:cxn>
            <a:cxn ang="0">
              <a:pos x="connsiteX5087" y="connsiteY5087"/>
            </a:cxn>
            <a:cxn ang="0">
              <a:pos x="connsiteX5088" y="connsiteY5088"/>
            </a:cxn>
            <a:cxn ang="0">
              <a:pos x="connsiteX5089" y="connsiteY5089"/>
            </a:cxn>
            <a:cxn ang="0">
              <a:pos x="connsiteX5090" y="connsiteY5090"/>
            </a:cxn>
            <a:cxn ang="0">
              <a:pos x="connsiteX5091" y="connsiteY5091"/>
            </a:cxn>
            <a:cxn ang="0">
              <a:pos x="connsiteX5092" y="connsiteY5092"/>
            </a:cxn>
            <a:cxn ang="0">
              <a:pos x="connsiteX5093" y="connsiteY5093"/>
            </a:cxn>
            <a:cxn ang="0">
              <a:pos x="connsiteX5094" y="connsiteY5094"/>
            </a:cxn>
            <a:cxn ang="0">
              <a:pos x="connsiteX5095" y="connsiteY5095"/>
            </a:cxn>
            <a:cxn ang="0">
              <a:pos x="connsiteX5096" y="connsiteY5096"/>
            </a:cxn>
            <a:cxn ang="0">
              <a:pos x="connsiteX5097" y="connsiteY5097"/>
            </a:cxn>
            <a:cxn ang="0">
              <a:pos x="connsiteX5098" y="connsiteY5098"/>
            </a:cxn>
            <a:cxn ang="0">
              <a:pos x="connsiteX5099" y="connsiteY5099"/>
            </a:cxn>
            <a:cxn ang="0">
              <a:pos x="connsiteX5100" y="connsiteY5100"/>
            </a:cxn>
            <a:cxn ang="0">
              <a:pos x="connsiteX5101" y="connsiteY5101"/>
            </a:cxn>
            <a:cxn ang="0">
              <a:pos x="connsiteX5102" y="connsiteY5102"/>
            </a:cxn>
            <a:cxn ang="0">
              <a:pos x="connsiteX5103" y="connsiteY5103"/>
            </a:cxn>
            <a:cxn ang="0">
              <a:pos x="connsiteX5104" y="connsiteY5104"/>
            </a:cxn>
            <a:cxn ang="0">
              <a:pos x="connsiteX5105" y="connsiteY5105"/>
            </a:cxn>
            <a:cxn ang="0">
              <a:pos x="connsiteX5106" y="connsiteY5106"/>
            </a:cxn>
            <a:cxn ang="0">
              <a:pos x="connsiteX5107" y="connsiteY5107"/>
            </a:cxn>
            <a:cxn ang="0">
              <a:pos x="connsiteX5108" y="connsiteY5108"/>
            </a:cxn>
            <a:cxn ang="0">
              <a:pos x="connsiteX5109" y="connsiteY5109"/>
            </a:cxn>
            <a:cxn ang="0">
              <a:pos x="connsiteX5110" y="connsiteY5110"/>
            </a:cxn>
            <a:cxn ang="0">
              <a:pos x="connsiteX5111" y="connsiteY5111"/>
            </a:cxn>
            <a:cxn ang="0">
              <a:pos x="connsiteX5112" y="connsiteY5112"/>
            </a:cxn>
            <a:cxn ang="0">
              <a:pos x="connsiteX5113" y="connsiteY5113"/>
            </a:cxn>
            <a:cxn ang="0">
              <a:pos x="connsiteX5114" y="connsiteY5114"/>
            </a:cxn>
            <a:cxn ang="0">
              <a:pos x="connsiteX5115" y="connsiteY5115"/>
            </a:cxn>
            <a:cxn ang="0">
              <a:pos x="connsiteX5116" y="connsiteY5116"/>
            </a:cxn>
            <a:cxn ang="0">
              <a:pos x="connsiteX5117" y="connsiteY5117"/>
            </a:cxn>
            <a:cxn ang="0">
              <a:pos x="connsiteX5118" y="connsiteY5118"/>
            </a:cxn>
            <a:cxn ang="0">
              <a:pos x="connsiteX5119" y="connsiteY5119"/>
            </a:cxn>
            <a:cxn ang="0">
              <a:pos x="connsiteX5120" y="connsiteY5120"/>
            </a:cxn>
            <a:cxn ang="0">
              <a:pos x="connsiteX5121" y="connsiteY5121"/>
            </a:cxn>
            <a:cxn ang="0">
              <a:pos x="connsiteX5122" y="connsiteY5122"/>
            </a:cxn>
            <a:cxn ang="0">
              <a:pos x="connsiteX5123" y="connsiteY5123"/>
            </a:cxn>
            <a:cxn ang="0">
              <a:pos x="connsiteX5124" y="connsiteY5124"/>
            </a:cxn>
            <a:cxn ang="0">
              <a:pos x="connsiteX5125" y="connsiteY5125"/>
            </a:cxn>
            <a:cxn ang="0">
              <a:pos x="connsiteX5126" y="connsiteY5126"/>
            </a:cxn>
            <a:cxn ang="0">
              <a:pos x="connsiteX5127" y="connsiteY5127"/>
            </a:cxn>
            <a:cxn ang="0">
              <a:pos x="connsiteX5128" y="connsiteY5128"/>
            </a:cxn>
            <a:cxn ang="0">
              <a:pos x="connsiteX5129" y="connsiteY5129"/>
            </a:cxn>
            <a:cxn ang="0">
              <a:pos x="connsiteX5130" y="connsiteY5130"/>
            </a:cxn>
            <a:cxn ang="0">
              <a:pos x="connsiteX5131" y="connsiteY5131"/>
            </a:cxn>
            <a:cxn ang="0">
              <a:pos x="connsiteX5132" y="connsiteY5132"/>
            </a:cxn>
            <a:cxn ang="0">
              <a:pos x="connsiteX5133" y="connsiteY5133"/>
            </a:cxn>
            <a:cxn ang="0">
              <a:pos x="connsiteX5134" y="connsiteY5134"/>
            </a:cxn>
            <a:cxn ang="0">
              <a:pos x="connsiteX5135" y="connsiteY5135"/>
            </a:cxn>
            <a:cxn ang="0">
              <a:pos x="connsiteX5136" y="connsiteY5136"/>
            </a:cxn>
            <a:cxn ang="0">
              <a:pos x="connsiteX5137" y="connsiteY5137"/>
            </a:cxn>
            <a:cxn ang="0">
              <a:pos x="connsiteX5138" y="connsiteY5138"/>
            </a:cxn>
            <a:cxn ang="0">
              <a:pos x="connsiteX5139" y="connsiteY5139"/>
            </a:cxn>
            <a:cxn ang="0">
              <a:pos x="connsiteX5140" y="connsiteY5140"/>
            </a:cxn>
            <a:cxn ang="0">
              <a:pos x="connsiteX5141" y="connsiteY5141"/>
            </a:cxn>
            <a:cxn ang="0">
              <a:pos x="connsiteX5142" y="connsiteY5142"/>
            </a:cxn>
            <a:cxn ang="0">
              <a:pos x="connsiteX5143" y="connsiteY5143"/>
            </a:cxn>
            <a:cxn ang="0">
              <a:pos x="connsiteX5144" y="connsiteY5144"/>
            </a:cxn>
            <a:cxn ang="0">
              <a:pos x="connsiteX5145" y="connsiteY5145"/>
            </a:cxn>
            <a:cxn ang="0">
              <a:pos x="connsiteX5146" y="connsiteY5146"/>
            </a:cxn>
            <a:cxn ang="0">
              <a:pos x="connsiteX5147" y="connsiteY5147"/>
            </a:cxn>
            <a:cxn ang="0">
              <a:pos x="connsiteX5148" y="connsiteY5148"/>
            </a:cxn>
            <a:cxn ang="0">
              <a:pos x="connsiteX5149" y="connsiteY5149"/>
            </a:cxn>
            <a:cxn ang="0">
              <a:pos x="connsiteX5150" y="connsiteY5150"/>
            </a:cxn>
            <a:cxn ang="0">
              <a:pos x="connsiteX5151" y="connsiteY5151"/>
            </a:cxn>
            <a:cxn ang="0">
              <a:pos x="connsiteX5152" y="connsiteY5152"/>
            </a:cxn>
            <a:cxn ang="0">
              <a:pos x="connsiteX5153" y="connsiteY5153"/>
            </a:cxn>
            <a:cxn ang="0">
              <a:pos x="connsiteX5154" y="connsiteY5154"/>
            </a:cxn>
            <a:cxn ang="0">
              <a:pos x="connsiteX5155" y="connsiteY5155"/>
            </a:cxn>
            <a:cxn ang="0">
              <a:pos x="connsiteX5156" y="connsiteY5156"/>
            </a:cxn>
            <a:cxn ang="0">
              <a:pos x="connsiteX5157" y="connsiteY5157"/>
            </a:cxn>
            <a:cxn ang="0">
              <a:pos x="connsiteX5158" y="connsiteY5158"/>
            </a:cxn>
            <a:cxn ang="0">
              <a:pos x="connsiteX5159" y="connsiteY5159"/>
            </a:cxn>
            <a:cxn ang="0">
              <a:pos x="connsiteX5160" y="connsiteY5160"/>
            </a:cxn>
            <a:cxn ang="0">
              <a:pos x="connsiteX5161" y="connsiteY5161"/>
            </a:cxn>
            <a:cxn ang="0">
              <a:pos x="connsiteX5162" y="connsiteY5162"/>
            </a:cxn>
            <a:cxn ang="0">
              <a:pos x="connsiteX5163" y="connsiteY5163"/>
            </a:cxn>
            <a:cxn ang="0">
              <a:pos x="connsiteX5164" y="connsiteY5164"/>
            </a:cxn>
            <a:cxn ang="0">
              <a:pos x="connsiteX5165" y="connsiteY5165"/>
            </a:cxn>
            <a:cxn ang="0">
              <a:pos x="connsiteX5166" y="connsiteY5166"/>
            </a:cxn>
            <a:cxn ang="0">
              <a:pos x="connsiteX5167" y="connsiteY5167"/>
            </a:cxn>
            <a:cxn ang="0">
              <a:pos x="connsiteX5168" y="connsiteY5168"/>
            </a:cxn>
            <a:cxn ang="0">
              <a:pos x="connsiteX5169" y="connsiteY5169"/>
            </a:cxn>
            <a:cxn ang="0">
              <a:pos x="connsiteX5170" y="connsiteY5170"/>
            </a:cxn>
            <a:cxn ang="0">
              <a:pos x="connsiteX5171" y="connsiteY5171"/>
            </a:cxn>
            <a:cxn ang="0">
              <a:pos x="connsiteX5172" y="connsiteY5172"/>
            </a:cxn>
            <a:cxn ang="0">
              <a:pos x="connsiteX5173" y="connsiteY5173"/>
            </a:cxn>
            <a:cxn ang="0">
              <a:pos x="connsiteX5174" y="connsiteY5174"/>
            </a:cxn>
            <a:cxn ang="0">
              <a:pos x="connsiteX5175" y="connsiteY5175"/>
            </a:cxn>
            <a:cxn ang="0">
              <a:pos x="connsiteX5176" y="connsiteY5176"/>
            </a:cxn>
            <a:cxn ang="0">
              <a:pos x="connsiteX5177" y="connsiteY5177"/>
            </a:cxn>
            <a:cxn ang="0">
              <a:pos x="connsiteX5178" y="connsiteY5178"/>
            </a:cxn>
            <a:cxn ang="0">
              <a:pos x="connsiteX5179" y="connsiteY5179"/>
            </a:cxn>
            <a:cxn ang="0">
              <a:pos x="connsiteX5180" y="connsiteY5180"/>
            </a:cxn>
            <a:cxn ang="0">
              <a:pos x="connsiteX5181" y="connsiteY5181"/>
            </a:cxn>
            <a:cxn ang="0">
              <a:pos x="connsiteX5182" y="connsiteY5182"/>
            </a:cxn>
            <a:cxn ang="0">
              <a:pos x="connsiteX5183" y="connsiteY5183"/>
            </a:cxn>
            <a:cxn ang="0">
              <a:pos x="connsiteX5184" y="connsiteY5184"/>
            </a:cxn>
            <a:cxn ang="0">
              <a:pos x="connsiteX5185" y="connsiteY5185"/>
            </a:cxn>
            <a:cxn ang="0">
              <a:pos x="connsiteX5186" y="connsiteY5186"/>
            </a:cxn>
            <a:cxn ang="0">
              <a:pos x="connsiteX5187" y="connsiteY5187"/>
            </a:cxn>
            <a:cxn ang="0">
              <a:pos x="connsiteX5188" y="connsiteY5188"/>
            </a:cxn>
            <a:cxn ang="0">
              <a:pos x="connsiteX5189" y="connsiteY5189"/>
            </a:cxn>
            <a:cxn ang="0">
              <a:pos x="connsiteX5190" y="connsiteY5190"/>
            </a:cxn>
            <a:cxn ang="0">
              <a:pos x="connsiteX5191" y="connsiteY5191"/>
            </a:cxn>
            <a:cxn ang="0">
              <a:pos x="connsiteX5192" y="connsiteY5192"/>
            </a:cxn>
            <a:cxn ang="0">
              <a:pos x="connsiteX5193" y="connsiteY5193"/>
            </a:cxn>
            <a:cxn ang="0">
              <a:pos x="connsiteX5194" y="connsiteY5194"/>
            </a:cxn>
            <a:cxn ang="0">
              <a:pos x="connsiteX5195" y="connsiteY5195"/>
            </a:cxn>
            <a:cxn ang="0">
              <a:pos x="connsiteX5196" y="connsiteY5196"/>
            </a:cxn>
            <a:cxn ang="0">
              <a:pos x="connsiteX5197" y="connsiteY5197"/>
            </a:cxn>
            <a:cxn ang="0">
              <a:pos x="connsiteX5198" y="connsiteY5198"/>
            </a:cxn>
            <a:cxn ang="0">
              <a:pos x="connsiteX5199" y="connsiteY5199"/>
            </a:cxn>
            <a:cxn ang="0">
              <a:pos x="connsiteX5200" y="connsiteY5200"/>
            </a:cxn>
            <a:cxn ang="0">
              <a:pos x="connsiteX5201" y="connsiteY5201"/>
            </a:cxn>
            <a:cxn ang="0">
              <a:pos x="connsiteX5202" y="connsiteY5202"/>
            </a:cxn>
            <a:cxn ang="0">
              <a:pos x="connsiteX5203" y="connsiteY5203"/>
            </a:cxn>
            <a:cxn ang="0">
              <a:pos x="connsiteX5204" y="connsiteY5204"/>
            </a:cxn>
            <a:cxn ang="0">
              <a:pos x="connsiteX5205" y="connsiteY5205"/>
            </a:cxn>
            <a:cxn ang="0">
              <a:pos x="connsiteX5206" y="connsiteY5206"/>
            </a:cxn>
            <a:cxn ang="0">
              <a:pos x="connsiteX5207" y="connsiteY5207"/>
            </a:cxn>
            <a:cxn ang="0">
              <a:pos x="connsiteX5208" y="connsiteY5208"/>
            </a:cxn>
            <a:cxn ang="0">
              <a:pos x="connsiteX5209" y="connsiteY5209"/>
            </a:cxn>
            <a:cxn ang="0">
              <a:pos x="connsiteX5210" y="connsiteY5210"/>
            </a:cxn>
            <a:cxn ang="0">
              <a:pos x="connsiteX5211" y="connsiteY5211"/>
            </a:cxn>
            <a:cxn ang="0">
              <a:pos x="connsiteX5212" y="connsiteY5212"/>
            </a:cxn>
            <a:cxn ang="0">
              <a:pos x="connsiteX5213" y="connsiteY5213"/>
            </a:cxn>
            <a:cxn ang="0">
              <a:pos x="connsiteX5214" y="connsiteY5214"/>
            </a:cxn>
            <a:cxn ang="0">
              <a:pos x="connsiteX5215" y="connsiteY5215"/>
            </a:cxn>
            <a:cxn ang="0">
              <a:pos x="connsiteX5216" y="connsiteY5216"/>
            </a:cxn>
            <a:cxn ang="0">
              <a:pos x="connsiteX5217" y="connsiteY5217"/>
            </a:cxn>
            <a:cxn ang="0">
              <a:pos x="connsiteX5218" y="connsiteY5218"/>
            </a:cxn>
            <a:cxn ang="0">
              <a:pos x="connsiteX5219" y="connsiteY5219"/>
            </a:cxn>
            <a:cxn ang="0">
              <a:pos x="connsiteX5220" y="connsiteY5220"/>
            </a:cxn>
            <a:cxn ang="0">
              <a:pos x="connsiteX5221" y="connsiteY5221"/>
            </a:cxn>
            <a:cxn ang="0">
              <a:pos x="connsiteX5222" y="connsiteY5222"/>
            </a:cxn>
            <a:cxn ang="0">
              <a:pos x="connsiteX5223" y="connsiteY5223"/>
            </a:cxn>
            <a:cxn ang="0">
              <a:pos x="connsiteX5224" y="connsiteY5224"/>
            </a:cxn>
            <a:cxn ang="0">
              <a:pos x="connsiteX5225" y="connsiteY5225"/>
            </a:cxn>
            <a:cxn ang="0">
              <a:pos x="connsiteX5226" y="connsiteY5226"/>
            </a:cxn>
            <a:cxn ang="0">
              <a:pos x="connsiteX5227" y="connsiteY5227"/>
            </a:cxn>
            <a:cxn ang="0">
              <a:pos x="connsiteX5228" y="connsiteY5228"/>
            </a:cxn>
            <a:cxn ang="0">
              <a:pos x="connsiteX5229" y="connsiteY5229"/>
            </a:cxn>
            <a:cxn ang="0">
              <a:pos x="connsiteX5230" y="connsiteY5230"/>
            </a:cxn>
            <a:cxn ang="0">
              <a:pos x="connsiteX5231" y="connsiteY5231"/>
            </a:cxn>
            <a:cxn ang="0">
              <a:pos x="connsiteX5232" y="connsiteY5232"/>
            </a:cxn>
            <a:cxn ang="0">
              <a:pos x="connsiteX5233" y="connsiteY5233"/>
            </a:cxn>
            <a:cxn ang="0">
              <a:pos x="connsiteX5234" y="connsiteY5234"/>
            </a:cxn>
            <a:cxn ang="0">
              <a:pos x="connsiteX5235" y="connsiteY5235"/>
            </a:cxn>
            <a:cxn ang="0">
              <a:pos x="connsiteX5236" y="connsiteY5236"/>
            </a:cxn>
            <a:cxn ang="0">
              <a:pos x="connsiteX5237" y="connsiteY5237"/>
            </a:cxn>
            <a:cxn ang="0">
              <a:pos x="connsiteX5238" y="connsiteY5238"/>
            </a:cxn>
            <a:cxn ang="0">
              <a:pos x="connsiteX5239" y="connsiteY5239"/>
            </a:cxn>
            <a:cxn ang="0">
              <a:pos x="connsiteX5240" y="connsiteY5240"/>
            </a:cxn>
            <a:cxn ang="0">
              <a:pos x="connsiteX5241" y="connsiteY5241"/>
            </a:cxn>
            <a:cxn ang="0">
              <a:pos x="connsiteX5242" y="connsiteY5242"/>
            </a:cxn>
            <a:cxn ang="0">
              <a:pos x="connsiteX5243" y="connsiteY5243"/>
            </a:cxn>
            <a:cxn ang="0">
              <a:pos x="connsiteX5244" y="connsiteY5244"/>
            </a:cxn>
            <a:cxn ang="0">
              <a:pos x="connsiteX5245" y="connsiteY5245"/>
            </a:cxn>
            <a:cxn ang="0">
              <a:pos x="connsiteX5246" y="connsiteY5246"/>
            </a:cxn>
            <a:cxn ang="0">
              <a:pos x="connsiteX5247" y="connsiteY5247"/>
            </a:cxn>
            <a:cxn ang="0">
              <a:pos x="connsiteX5248" y="connsiteY5248"/>
            </a:cxn>
            <a:cxn ang="0">
              <a:pos x="connsiteX5249" y="connsiteY5249"/>
            </a:cxn>
            <a:cxn ang="0">
              <a:pos x="connsiteX5250" y="connsiteY5250"/>
            </a:cxn>
            <a:cxn ang="0">
              <a:pos x="connsiteX5251" y="connsiteY5251"/>
            </a:cxn>
            <a:cxn ang="0">
              <a:pos x="connsiteX5252" y="connsiteY5252"/>
            </a:cxn>
            <a:cxn ang="0">
              <a:pos x="connsiteX5253" y="connsiteY5253"/>
            </a:cxn>
            <a:cxn ang="0">
              <a:pos x="connsiteX5254" y="connsiteY5254"/>
            </a:cxn>
            <a:cxn ang="0">
              <a:pos x="connsiteX5255" y="connsiteY5255"/>
            </a:cxn>
            <a:cxn ang="0">
              <a:pos x="connsiteX5256" y="connsiteY5256"/>
            </a:cxn>
            <a:cxn ang="0">
              <a:pos x="connsiteX5257" y="connsiteY5257"/>
            </a:cxn>
            <a:cxn ang="0">
              <a:pos x="connsiteX5258" y="connsiteY5258"/>
            </a:cxn>
            <a:cxn ang="0">
              <a:pos x="connsiteX5259" y="connsiteY5259"/>
            </a:cxn>
            <a:cxn ang="0">
              <a:pos x="connsiteX5260" y="connsiteY5260"/>
            </a:cxn>
            <a:cxn ang="0">
              <a:pos x="connsiteX5261" y="connsiteY5261"/>
            </a:cxn>
            <a:cxn ang="0">
              <a:pos x="connsiteX5262" y="connsiteY5262"/>
            </a:cxn>
            <a:cxn ang="0">
              <a:pos x="connsiteX5263" y="connsiteY5263"/>
            </a:cxn>
            <a:cxn ang="0">
              <a:pos x="connsiteX5264" y="connsiteY5264"/>
            </a:cxn>
            <a:cxn ang="0">
              <a:pos x="connsiteX5265" y="connsiteY5265"/>
            </a:cxn>
            <a:cxn ang="0">
              <a:pos x="connsiteX5266" y="connsiteY5266"/>
            </a:cxn>
            <a:cxn ang="0">
              <a:pos x="connsiteX5267" y="connsiteY5267"/>
            </a:cxn>
            <a:cxn ang="0">
              <a:pos x="connsiteX5268" y="connsiteY5268"/>
            </a:cxn>
            <a:cxn ang="0">
              <a:pos x="connsiteX5269" y="connsiteY5269"/>
            </a:cxn>
            <a:cxn ang="0">
              <a:pos x="connsiteX5270" y="connsiteY5270"/>
            </a:cxn>
            <a:cxn ang="0">
              <a:pos x="connsiteX5271" y="connsiteY5271"/>
            </a:cxn>
            <a:cxn ang="0">
              <a:pos x="connsiteX5272" y="connsiteY5272"/>
            </a:cxn>
            <a:cxn ang="0">
              <a:pos x="connsiteX5273" y="connsiteY5273"/>
            </a:cxn>
            <a:cxn ang="0">
              <a:pos x="connsiteX5274" y="connsiteY5274"/>
            </a:cxn>
            <a:cxn ang="0">
              <a:pos x="connsiteX5275" y="connsiteY5275"/>
            </a:cxn>
            <a:cxn ang="0">
              <a:pos x="connsiteX5276" y="connsiteY5276"/>
            </a:cxn>
            <a:cxn ang="0">
              <a:pos x="connsiteX5277" y="connsiteY5277"/>
            </a:cxn>
            <a:cxn ang="0">
              <a:pos x="connsiteX5278" y="connsiteY5278"/>
            </a:cxn>
            <a:cxn ang="0">
              <a:pos x="connsiteX5279" y="connsiteY5279"/>
            </a:cxn>
            <a:cxn ang="0">
              <a:pos x="connsiteX5280" y="connsiteY5280"/>
            </a:cxn>
            <a:cxn ang="0">
              <a:pos x="connsiteX5281" y="connsiteY5281"/>
            </a:cxn>
            <a:cxn ang="0">
              <a:pos x="connsiteX5282" y="connsiteY5282"/>
            </a:cxn>
            <a:cxn ang="0">
              <a:pos x="connsiteX5283" y="connsiteY5283"/>
            </a:cxn>
            <a:cxn ang="0">
              <a:pos x="connsiteX5284" y="connsiteY5284"/>
            </a:cxn>
            <a:cxn ang="0">
              <a:pos x="connsiteX5285" y="connsiteY5285"/>
            </a:cxn>
            <a:cxn ang="0">
              <a:pos x="connsiteX5286" y="connsiteY5286"/>
            </a:cxn>
            <a:cxn ang="0">
              <a:pos x="connsiteX5287" y="connsiteY5287"/>
            </a:cxn>
            <a:cxn ang="0">
              <a:pos x="connsiteX5288" y="connsiteY5288"/>
            </a:cxn>
            <a:cxn ang="0">
              <a:pos x="connsiteX5289" y="connsiteY5289"/>
            </a:cxn>
            <a:cxn ang="0">
              <a:pos x="connsiteX5290" y="connsiteY5290"/>
            </a:cxn>
            <a:cxn ang="0">
              <a:pos x="connsiteX5291" y="connsiteY5291"/>
            </a:cxn>
            <a:cxn ang="0">
              <a:pos x="connsiteX5292" y="connsiteY5292"/>
            </a:cxn>
            <a:cxn ang="0">
              <a:pos x="connsiteX5293" y="connsiteY5293"/>
            </a:cxn>
            <a:cxn ang="0">
              <a:pos x="connsiteX5294" y="connsiteY5294"/>
            </a:cxn>
            <a:cxn ang="0">
              <a:pos x="connsiteX5295" y="connsiteY5295"/>
            </a:cxn>
            <a:cxn ang="0">
              <a:pos x="connsiteX5296" y="connsiteY5296"/>
            </a:cxn>
            <a:cxn ang="0">
              <a:pos x="connsiteX5297" y="connsiteY5297"/>
            </a:cxn>
            <a:cxn ang="0">
              <a:pos x="connsiteX5298" y="connsiteY5298"/>
            </a:cxn>
            <a:cxn ang="0">
              <a:pos x="connsiteX5299" y="connsiteY5299"/>
            </a:cxn>
            <a:cxn ang="0">
              <a:pos x="connsiteX5300" y="connsiteY5300"/>
            </a:cxn>
            <a:cxn ang="0">
              <a:pos x="connsiteX5301" y="connsiteY5301"/>
            </a:cxn>
            <a:cxn ang="0">
              <a:pos x="connsiteX5302" y="connsiteY5302"/>
            </a:cxn>
            <a:cxn ang="0">
              <a:pos x="connsiteX5303" y="connsiteY5303"/>
            </a:cxn>
            <a:cxn ang="0">
              <a:pos x="connsiteX5304" y="connsiteY5304"/>
            </a:cxn>
            <a:cxn ang="0">
              <a:pos x="connsiteX5305" y="connsiteY5305"/>
            </a:cxn>
            <a:cxn ang="0">
              <a:pos x="connsiteX5306" y="connsiteY5306"/>
            </a:cxn>
            <a:cxn ang="0">
              <a:pos x="connsiteX5307" y="connsiteY5307"/>
            </a:cxn>
            <a:cxn ang="0">
              <a:pos x="connsiteX5308" y="connsiteY5308"/>
            </a:cxn>
            <a:cxn ang="0">
              <a:pos x="connsiteX5309" y="connsiteY5309"/>
            </a:cxn>
            <a:cxn ang="0">
              <a:pos x="connsiteX5310" y="connsiteY5310"/>
            </a:cxn>
            <a:cxn ang="0">
              <a:pos x="connsiteX5311" y="connsiteY5311"/>
            </a:cxn>
            <a:cxn ang="0">
              <a:pos x="connsiteX5312" y="connsiteY5312"/>
            </a:cxn>
            <a:cxn ang="0">
              <a:pos x="connsiteX5313" y="connsiteY5313"/>
            </a:cxn>
            <a:cxn ang="0">
              <a:pos x="connsiteX5314" y="connsiteY5314"/>
            </a:cxn>
            <a:cxn ang="0">
              <a:pos x="connsiteX5315" y="connsiteY5315"/>
            </a:cxn>
            <a:cxn ang="0">
              <a:pos x="connsiteX5316" y="connsiteY5316"/>
            </a:cxn>
            <a:cxn ang="0">
              <a:pos x="connsiteX5317" y="connsiteY5317"/>
            </a:cxn>
            <a:cxn ang="0">
              <a:pos x="connsiteX5318" y="connsiteY5318"/>
            </a:cxn>
            <a:cxn ang="0">
              <a:pos x="connsiteX5319" y="connsiteY5319"/>
            </a:cxn>
            <a:cxn ang="0">
              <a:pos x="connsiteX5320" y="connsiteY5320"/>
            </a:cxn>
            <a:cxn ang="0">
              <a:pos x="connsiteX5321" y="connsiteY5321"/>
            </a:cxn>
            <a:cxn ang="0">
              <a:pos x="connsiteX5322" y="connsiteY5322"/>
            </a:cxn>
            <a:cxn ang="0">
              <a:pos x="connsiteX5323" y="connsiteY5323"/>
            </a:cxn>
            <a:cxn ang="0">
              <a:pos x="connsiteX5324" y="connsiteY5324"/>
            </a:cxn>
            <a:cxn ang="0">
              <a:pos x="connsiteX5325" y="connsiteY5325"/>
            </a:cxn>
            <a:cxn ang="0">
              <a:pos x="connsiteX5326" y="connsiteY5326"/>
            </a:cxn>
            <a:cxn ang="0">
              <a:pos x="connsiteX5327" y="connsiteY5327"/>
            </a:cxn>
            <a:cxn ang="0">
              <a:pos x="connsiteX5328" y="connsiteY5328"/>
            </a:cxn>
            <a:cxn ang="0">
              <a:pos x="connsiteX5329" y="connsiteY5329"/>
            </a:cxn>
            <a:cxn ang="0">
              <a:pos x="connsiteX5330" y="connsiteY5330"/>
            </a:cxn>
            <a:cxn ang="0">
              <a:pos x="connsiteX5331" y="connsiteY5331"/>
            </a:cxn>
            <a:cxn ang="0">
              <a:pos x="connsiteX5332" y="connsiteY5332"/>
            </a:cxn>
            <a:cxn ang="0">
              <a:pos x="connsiteX5333" y="connsiteY5333"/>
            </a:cxn>
            <a:cxn ang="0">
              <a:pos x="connsiteX5334" y="connsiteY5334"/>
            </a:cxn>
            <a:cxn ang="0">
              <a:pos x="connsiteX5335" y="connsiteY5335"/>
            </a:cxn>
            <a:cxn ang="0">
              <a:pos x="connsiteX5336" y="connsiteY5336"/>
            </a:cxn>
            <a:cxn ang="0">
              <a:pos x="connsiteX5337" y="connsiteY5337"/>
            </a:cxn>
            <a:cxn ang="0">
              <a:pos x="connsiteX5338" y="connsiteY5338"/>
            </a:cxn>
            <a:cxn ang="0">
              <a:pos x="connsiteX5339" y="connsiteY5339"/>
            </a:cxn>
            <a:cxn ang="0">
              <a:pos x="connsiteX5340" y="connsiteY5340"/>
            </a:cxn>
            <a:cxn ang="0">
              <a:pos x="connsiteX5341" y="connsiteY5341"/>
            </a:cxn>
            <a:cxn ang="0">
              <a:pos x="connsiteX5342" y="connsiteY5342"/>
            </a:cxn>
            <a:cxn ang="0">
              <a:pos x="connsiteX5343" y="connsiteY5343"/>
            </a:cxn>
            <a:cxn ang="0">
              <a:pos x="connsiteX5344" y="connsiteY5344"/>
            </a:cxn>
            <a:cxn ang="0">
              <a:pos x="connsiteX5345" y="connsiteY5345"/>
            </a:cxn>
            <a:cxn ang="0">
              <a:pos x="connsiteX5346" y="connsiteY5346"/>
            </a:cxn>
            <a:cxn ang="0">
              <a:pos x="connsiteX5347" y="connsiteY5347"/>
            </a:cxn>
            <a:cxn ang="0">
              <a:pos x="connsiteX5348" y="connsiteY5348"/>
            </a:cxn>
            <a:cxn ang="0">
              <a:pos x="connsiteX5349" y="connsiteY5349"/>
            </a:cxn>
            <a:cxn ang="0">
              <a:pos x="connsiteX5350" y="connsiteY5350"/>
            </a:cxn>
            <a:cxn ang="0">
              <a:pos x="connsiteX5351" y="connsiteY5351"/>
            </a:cxn>
            <a:cxn ang="0">
              <a:pos x="connsiteX5352" y="connsiteY5352"/>
            </a:cxn>
            <a:cxn ang="0">
              <a:pos x="connsiteX5353" y="connsiteY5353"/>
            </a:cxn>
            <a:cxn ang="0">
              <a:pos x="connsiteX5354" y="connsiteY5354"/>
            </a:cxn>
            <a:cxn ang="0">
              <a:pos x="connsiteX5355" y="connsiteY5355"/>
            </a:cxn>
            <a:cxn ang="0">
              <a:pos x="connsiteX5356" y="connsiteY5356"/>
            </a:cxn>
            <a:cxn ang="0">
              <a:pos x="connsiteX5357" y="connsiteY5357"/>
            </a:cxn>
            <a:cxn ang="0">
              <a:pos x="connsiteX5358" y="connsiteY5358"/>
            </a:cxn>
            <a:cxn ang="0">
              <a:pos x="connsiteX5359" y="connsiteY5359"/>
            </a:cxn>
            <a:cxn ang="0">
              <a:pos x="connsiteX5360" y="connsiteY5360"/>
            </a:cxn>
            <a:cxn ang="0">
              <a:pos x="connsiteX5361" y="connsiteY5361"/>
            </a:cxn>
            <a:cxn ang="0">
              <a:pos x="connsiteX5362" y="connsiteY5362"/>
            </a:cxn>
            <a:cxn ang="0">
              <a:pos x="connsiteX5363" y="connsiteY5363"/>
            </a:cxn>
            <a:cxn ang="0">
              <a:pos x="connsiteX5364" y="connsiteY5364"/>
            </a:cxn>
            <a:cxn ang="0">
              <a:pos x="connsiteX5365" y="connsiteY5365"/>
            </a:cxn>
            <a:cxn ang="0">
              <a:pos x="connsiteX5366" y="connsiteY5366"/>
            </a:cxn>
            <a:cxn ang="0">
              <a:pos x="connsiteX5367" y="connsiteY5367"/>
            </a:cxn>
            <a:cxn ang="0">
              <a:pos x="connsiteX5368" y="connsiteY5368"/>
            </a:cxn>
            <a:cxn ang="0">
              <a:pos x="connsiteX5369" y="connsiteY5369"/>
            </a:cxn>
            <a:cxn ang="0">
              <a:pos x="connsiteX5370" y="connsiteY5370"/>
            </a:cxn>
            <a:cxn ang="0">
              <a:pos x="connsiteX5371" y="connsiteY5371"/>
            </a:cxn>
            <a:cxn ang="0">
              <a:pos x="connsiteX5372" y="connsiteY5372"/>
            </a:cxn>
            <a:cxn ang="0">
              <a:pos x="connsiteX5373" y="connsiteY5373"/>
            </a:cxn>
            <a:cxn ang="0">
              <a:pos x="connsiteX5374" y="connsiteY5374"/>
            </a:cxn>
            <a:cxn ang="0">
              <a:pos x="connsiteX5375" y="connsiteY5375"/>
            </a:cxn>
            <a:cxn ang="0">
              <a:pos x="connsiteX5376" y="connsiteY5376"/>
            </a:cxn>
            <a:cxn ang="0">
              <a:pos x="connsiteX5377" y="connsiteY5377"/>
            </a:cxn>
            <a:cxn ang="0">
              <a:pos x="connsiteX5378" y="connsiteY5378"/>
            </a:cxn>
            <a:cxn ang="0">
              <a:pos x="connsiteX5379" y="connsiteY5379"/>
            </a:cxn>
            <a:cxn ang="0">
              <a:pos x="connsiteX5380" y="connsiteY5380"/>
            </a:cxn>
            <a:cxn ang="0">
              <a:pos x="connsiteX5381" y="connsiteY5381"/>
            </a:cxn>
            <a:cxn ang="0">
              <a:pos x="connsiteX5382" y="connsiteY5382"/>
            </a:cxn>
            <a:cxn ang="0">
              <a:pos x="connsiteX5383" y="connsiteY5383"/>
            </a:cxn>
            <a:cxn ang="0">
              <a:pos x="connsiteX5384" y="connsiteY5384"/>
            </a:cxn>
            <a:cxn ang="0">
              <a:pos x="connsiteX5385" y="connsiteY5385"/>
            </a:cxn>
            <a:cxn ang="0">
              <a:pos x="connsiteX5386" y="connsiteY5386"/>
            </a:cxn>
            <a:cxn ang="0">
              <a:pos x="connsiteX5387" y="connsiteY5387"/>
            </a:cxn>
            <a:cxn ang="0">
              <a:pos x="connsiteX5388" y="connsiteY5388"/>
            </a:cxn>
            <a:cxn ang="0">
              <a:pos x="connsiteX5389" y="connsiteY5389"/>
            </a:cxn>
            <a:cxn ang="0">
              <a:pos x="connsiteX5390" y="connsiteY5390"/>
            </a:cxn>
            <a:cxn ang="0">
              <a:pos x="connsiteX5391" y="connsiteY5391"/>
            </a:cxn>
            <a:cxn ang="0">
              <a:pos x="connsiteX5392" y="connsiteY5392"/>
            </a:cxn>
            <a:cxn ang="0">
              <a:pos x="connsiteX5393" y="connsiteY5393"/>
            </a:cxn>
            <a:cxn ang="0">
              <a:pos x="connsiteX5394" y="connsiteY5394"/>
            </a:cxn>
            <a:cxn ang="0">
              <a:pos x="connsiteX5395" y="connsiteY5395"/>
            </a:cxn>
            <a:cxn ang="0">
              <a:pos x="connsiteX5396" y="connsiteY5396"/>
            </a:cxn>
            <a:cxn ang="0">
              <a:pos x="connsiteX5397" y="connsiteY5397"/>
            </a:cxn>
            <a:cxn ang="0">
              <a:pos x="connsiteX5398" y="connsiteY5398"/>
            </a:cxn>
            <a:cxn ang="0">
              <a:pos x="connsiteX5399" y="connsiteY5399"/>
            </a:cxn>
            <a:cxn ang="0">
              <a:pos x="connsiteX5400" y="connsiteY5400"/>
            </a:cxn>
            <a:cxn ang="0">
              <a:pos x="connsiteX5401" y="connsiteY5401"/>
            </a:cxn>
            <a:cxn ang="0">
              <a:pos x="connsiteX5402" y="connsiteY5402"/>
            </a:cxn>
            <a:cxn ang="0">
              <a:pos x="connsiteX5403" y="connsiteY5403"/>
            </a:cxn>
            <a:cxn ang="0">
              <a:pos x="connsiteX5404" y="connsiteY5404"/>
            </a:cxn>
            <a:cxn ang="0">
              <a:pos x="connsiteX5405" y="connsiteY5405"/>
            </a:cxn>
            <a:cxn ang="0">
              <a:pos x="connsiteX5406" y="connsiteY5406"/>
            </a:cxn>
            <a:cxn ang="0">
              <a:pos x="connsiteX5407" y="connsiteY5407"/>
            </a:cxn>
            <a:cxn ang="0">
              <a:pos x="connsiteX5408" y="connsiteY5408"/>
            </a:cxn>
            <a:cxn ang="0">
              <a:pos x="connsiteX5409" y="connsiteY5409"/>
            </a:cxn>
            <a:cxn ang="0">
              <a:pos x="connsiteX5410" y="connsiteY5410"/>
            </a:cxn>
            <a:cxn ang="0">
              <a:pos x="connsiteX5411" y="connsiteY5411"/>
            </a:cxn>
            <a:cxn ang="0">
              <a:pos x="connsiteX5412" y="connsiteY5412"/>
            </a:cxn>
            <a:cxn ang="0">
              <a:pos x="connsiteX5413" y="connsiteY5413"/>
            </a:cxn>
            <a:cxn ang="0">
              <a:pos x="connsiteX5414" y="connsiteY5414"/>
            </a:cxn>
            <a:cxn ang="0">
              <a:pos x="connsiteX5415" y="connsiteY5415"/>
            </a:cxn>
            <a:cxn ang="0">
              <a:pos x="connsiteX5416" y="connsiteY5416"/>
            </a:cxn>
            <a:cxn ang="0">
              <a:pos x="connsiteX5417" y="connsiteY5417"/>
            </a:cxn>
            <a:cxn ang="0">
              <a:pos x="connsiteX5418" y="connsiteY5418"/>
            </a:cxn>
            <a:cxn ang="0">
              <a:pos x="connsiteX5419" y="connsiteY5419"/>
            </a:cxn>
            <a:cxn ang="0">
              <a:pos x="connsiteX5420" y="connsiteY5420"/>
            </a:cxn>
            <a:cxn ang="0">
              <a:pos x="connsiteX5421" y="connsiteY5421"/>
            </a:cxn>
            <a:cxn ang="0">
              <a:pos x="connsiteX5422" y="connsiteY5422"/>
            </a:cxn>
            <a:cxn ang="0">
              <a:pos x="connsiteX5423" y="connsiteY5423"/>
            </a:cxn>
            <a:cxn ang="0">
              <a:pos x="connsiteX5424" y="connsiteY5424"/>
            </a:cxn>
            <a:cxn ang="0">
              <a:pos x="connsiteX5425" y="connsiteY5425"/>
            </a:cxn>
            <a:cxn ang="0">
              <a:pos x="connsiteX5426" y="connsiteY5426"/>
            </a:cxn>
            <a:cxn ang="0">
              <a:pos x="connsiteX5427" y="connsiteY5427"/>
            </a:cxn>
            <a:cxn ang="0">
              <a:pos x="connsiteX5428" y="connsiteY5428"/>
            </a:cxn>
            <a:cxn ang="0">
              <a:pos x="connsiteX5429" y="connsiteY5429"/>
            </a:cxn>
            <a:cxn ang="0">
              <a:pos x="connsiteX5430" y="connsiteY5430"/>
            </a:cxn>
            <a:cxn ang="0">
              <a:pos x="connsiteX5431" y="connsiteY5431"/>
            </a:cxn>
            <a:cxn ang="0">
              <a:pos x="connsiteX5432" y="connsiteY5432"/>
            </a:cxn>
            <a:cxn ang="0">
              <a:pos x="connsiteX5433" y="connsiteY5433"/>
            </a:cxn>
            <a:cxn ang="0">
              <a:pos x="connsiteX5434" y="connsiteY5434"/>
            </a:cxn>
            <a:cxn ang="0">
              <a:pos x="connsiteX5435" y="connsiteY5435"/>
            </a:cxn>
            <a:cxn ang="0">
              <a:pos x="connsiteX5436" y="connsiteY5436"/>
            </a:cxn>
            <a:cxn ang="0">
              <a:pos x="connsiteX5437" y="connsiteY5437"/>
            </a:cxn>
            <a:cxn ang="0">
              <a:pos x="connsiteX5438" y="connsiteY5438"/>
            </a:cxn>
            <a:cxn ang="0">
              <a:pos x="connsiteX5439" y="connsiteY5439"/>
            </a:cxn>
            <a:cxn ang="0">
              <a:pos x="connsiteX5440" y="connsiteY5440"/>
            </a:cxn>
            <a:cxn ang="0">
              <a:pos x="connsiteX5441" y="connsiteY5441"/>
            </a:cxn>
            <a:cxn ang="0">
              <a:pos x="connsiteX5442" y="connsiteY5442"/>
            </a:cxn>
            <a:cxn ang="0">
              <a:pos x="connsiteX5443" y="connsiteY5443"/>
            </a:cxn>
            <a:cxn ang="0">
              <a:pos x="connsiteX5444" y="connsiteY5444"/>
            </a:cxn>
            <a:cxn ang="0">
              <a:pos x="connsiteX5445" y="connsiteY5445"/>
            </a:cxn>
            <a:cxn ang="0">
              <a:pos x="connsiteX5446" y="connsiteY5446"/>
            </a:cxn>
            <a:cxn ang="0">
              <a:pos x="connsiteX5447" y="connsiteY5447"/>
            </a:cxn>
            <a:cxn ang="0">
              <a:pos x="connsiteX5448" y="connsiteY5448"/>
            </a:cxn>
            <a:cxn ang="0">
              <a:pos x="connsiteX5449" y="connsiteY5449"/>
            </a:cxn>
            <a:cxn ang="0">
              <a:pos x="connsiteX5450" y="connsiteY5450"/>
            </a:cxn>
            <a:cxn ang="0">
              <a:pos x="connsiteX5451" y="connsiteY5451"/>
            </a:cxn>
            <a:cxn ang="0">
              <a:pos x="connsiteX5452" y="connsiteY5452"/>
            </a:cxn>
            <a:cxn ang="0">
              <a:pos x="connsiteX5453" y="connsiteY5453"/>
            </a:cxn>
            <a:cxn ang="0">
              <a:pos x="connsiteX5454" y="connsiteY5454"/>
            </a:cxn>
            <a:cxn ang="0">
              <a:pos x="connsiteX5455" y="connsiteY5455"/>
            </a:cxn>
            <a:cxn ang="0">
              <a:pos x="connsiteX5456" y="connsiteY5456"/>
            </a:cxn>
            <a:cxn ang="0">
              <a:pos x="connsiteX5457" y="connsiteY5457"/>
            </a:cxn>
            <a:cxn ang="0">
              <a:pos x="connsiteX5458" y="connsiteY5458"/>
            </a:cxn>
            <a:cxn ang="0">
              <a:pos x="connsiteX5459" y="connsiteY5459"/>
            </a:cxn>
            <a:cxn ang="0">
              <a:pos x="connsiteX5460" y="connsiteY5460"/>
            </a:cxn>
            <a:cxn ang="0">
              <a:pos x="connsiteX5461" y="connsiteY5461"/>
            </a:cxn>
            <a:cxn ang="0">
              <a:pos x="connsiteX5462" y="connsiteY5462"/>
            </a:cxn>
            <a:cxn ang="0">
              <a:pos x="connsiteX5463" y="connsiteY5463"/>
            </a:cxn>
            <a:cxn ang="0">
              <a:pos x="connsiteX5464" y="connsiteY5464"/>
            </a:cxn>
            <a:cxn ang="0">
              <a:pos x="connsiteX5465" y="connsiteY5465"/>
            </a:cxn>
            <a:cxn ang="0">
              <a:pos x="connsiteX5466" y="connsiteY5466"/>
            </a:cxn>
            <a:cxn ang="0">
              <a:pos x="connsiteX5467" y="connsiteY5467"/>
            </a:cxn>
            <a:cxn ang="0">
              <a:pos x="connsiteX5468" y="connsiteY5468"/>
            </a:cxn>
            <a:cxn ang="0">
              <a:pos x="connsiteX5469" y="connsiteY5469"/>
            </a:cxn>
            <a:cxn ang="0">
              <a:pos x="connsiteX5470" y="connsiteY5470"/>
            </a:cxn>
            <a:cxn ang="0">
              <a:pos x="connsiteX5471" y="connsiteY5471"/>
            </a:cxn>
            <a:cxn ang="0">
              <a:pos x="connsiteX5472" y="connsiteY5472"/>
            </a:cxn>
            <a:cxn ang="0">
              <a:pos x="connsiteX5473" y="connsiteY5473"/>
            </a:cxn>
            <a:cxn ang="0">
              <a:pos x="connsiteX5474" y="connsiteY5474"/>
            </a:cxn>
            <a:cxn ang="0">
              <a:pos x="connsiteX5475" y="connsiteY5475"/>
            </a:cxn>
            <a:cxn ang="0">
              <a:pos x="connsiteX5476" y="connsiteY5476"/>
            </a:cxn>
            <a:cxn ang="0">
              <a:pos x="connsiteX5477" y="connsiteY5477"/>
            </a:cxn>
            <a:cxn ang="0">
              <a:pos x="connsiteX5478" y="connsiteY5478"/>
            </a:cxn>
            <a:cxn ang="0">
              <a:pos x="connsiteX5479" y="connsiteY5479"/>
            </a:cxn>
            <a:cxn ang="0">
              <a:pos x="connsiteX5480" y="connsiteY5480"/>
            </a:cxn>
            <a:cxn ang="0">
              <a:pos x="connsiteX5481" y="connsiteY5481"/>
            </a:cxn>
            <a:cxn ang="0">
              <a:pos x="connsiteX5482" y="connsiteY5482"/>
            </a:cxn>
            <a:cxn ang="0">
              <a:pos x="connsiteX5483" y="connsiteY5483"/>
            </a:cxn>
            <a:cxn ang="0">
              <a:pos x="connsiteX5484" y="connsiteY5484"/>
            </a:cxn>
            <a:cxn ang="0">
              <a:pos x="connsiteX5485" y="connsiteY5485"/>
            </a:cxn>
            <a:cxn ang="0">
              <a:pos x="connsiteX5486" y="connsiteY5486"/>
            </a:cxn>
            <a:cxn ang="0">
              <a:pos x="connsiteX5487" y="connsiteY5487"/>
            </a:cxn>
            <a:cxn ang="0">
              <a:pos x="connsiteX5488" y="connsiteY5488"/>
            </a:cxn>
            <a:cxn ang="0">
              <a:pos x="connsiteX5489" y="connsiteY5489"/>
            </a:cxn>
            <a:cxn ang="0">
              <a:pos x="connsiteX5490" y="connsiteY5490"/>
            </a:cxn>
            <a:cxn ang="0">
              <a:pos x="connsiteX5491" y="connsiteY5491"/>
            </a:cxn>
            <a:cxn ang="0">
              <a:pos x="connsiteX5492" y="connsiteY5492"/>
            </a:cxn>
            <a:cxn ang="0">
              <a:pos x="connsiteX5493" y="connsiteY5493"/>
            </a:cxn>
            <a:cxn ang="0">
              <a:pos x="connsiteX5494" y="connsiteY5494"/>
            </a:cxn>
            <a:cxn ang="0">
              <a:pos x="connsiteX5495" y="connsiteY5495"/>
            </a:cxn>
            <a:cxn ang="0">
              <a:pos x="connsiteX5496" y="connsiteY5496"/>
            </a:cxn>
            <a:cxn ang="0">
              <a:pos x="connsiteX5497" y="connsiteY5497"/>
            </a:cxn>
            <a:cxn ang="0">
              <a:pos x="connsiteX5498" y="connsiteY5498"/>
            </a:cxn>
            <a:cxn ang="0">
              <a:pos x="connsiteX5499" y="connsiteY5499"/>
            </a:cxn>
            <a:cxn ang="0">
              <a:pos x="connsiteX5500" y="connsiteY5500"/>
            </a:cxn>
            <a:cxn ang="0">
              <a:pos x="connsiteX5501" y="connsiteY5501"/>
            </a:cxn>
            <a:cxn ang="0">
              <a:pos x="connsiteX5502" y="connsiteY5502"/>
            </a:cxn>
            <a:cxn ang="0">
              <a:pos x="connsiteX5503" y="connsiteY5503"/>
            </a:cxn>
            <a:cxn ang="0">
              <a:pos x="connsiteX5504" y="connsiteY5504"/>
            </a:cxn>
            <a:cxn ang="0">
              <a:pos x="connsiteX5505" y="connsiteY5505"/>
            </a:cxn>
            <a:cxn ang="0">
              <a:pos x="connsiteX5506" y="connsiteY5506"/>
            </a:cxn>
            <a:cxn ang="0">
              <a:pos x="connsiteX5507" y="connsiteY5507"/>
            </a:cxn>
            <a:cxn ang="0">
              <a:pos x="connsiteX5508" y="connsiteY5508"/>
            </a:cxn>
            <a:cxn ang="0">
              <a:pos x="connsiteX5509" y="connsiteY5509"/>
            </a:cxn>
            <a:cxn ang="0">
              <a:pos x="connsiteX5510" y="connsiteY5510"/>
            </a:cxn>
            <a:cxn ang="0">
              <a:pos x="connsiteX5511" y="connsiteY5511"/>
            </a:cxn>
            <a:cxn ang="0">
              <a:pos x="connsiteX5512" y="connsiteY5512"/>
            </a:cxn>
            <a:cxn ang="0">
              <a:pos x="connsiteX5513" y="connsiteY5513"/>
            </a:cxn>
            <a:cxn ang="0">
              <a:pos x="connsiteX5514" y="connsiteY5514"/>
            </a:cxn>
            <a:cxn ang="0">
              <a:pos x="connsiteX5515" y="connsiteY5515"/>
            </a:cxn>
            <a:cxn ang="0">
              <a:pos x="connsiteX5516" y="connsiteY5516"/>
            </a:cxn>
            <a:cxn ang="0">
              <a:pos x="connsiteX5517" y="connsiteY5517"/>
            </a:cxn>
            <a:cxn ang="0">
              <a:pos x="connsiteX5518" y="connsiteY5518"/>
            </a:cxn>
            <a:cxn ang="0">
              <a:pos x="connsiteX5519" y="connsiteY5519"/>
            </a:cxn>
            <a:cxn ang="0">
              <a:pos x="connsiteX5520" y="connsiteY5520"/>
            </a:cxn>
            <a:cxn ang="0">
              <a:pos x="connsiteX5521" y="connsiteY5521"/>
            </a:cxn>
            <a:cxn ang="0">
              <a:pos x="connsiteX5522" y="connsiteY5522"/>
            </a:cxn>
            <a:cxn ang="0">
              <a:pos x="connsiteX5523" y="connsiteY5523"/>
            </a:cxn>
            <a:cxn ang="0">
              <a:pos x="connsiteX5524" y="connsiteY5524"/>
            </a:cxn>
            <a:cxn ang="0">
              <a:pos x="connsiteX5525" y="connsiteY5525"/>
            </a:cxn>
            <a:cxn ang="0">
              <a:pos x="connsiteX5526" y="connsiteY5526"/>
            </a:cxn>
            <a:cxn ang="0">
              <a:pos x="connsiteX5527" y="connsiteY5527"/>
            </a:cxn>
            <a:cxn ang="0">
              <a:pos x="connsiteX5528" y="connsiteY5528"/>
            </a:cxn>
            <a:cxn ang="0">
              <a:pos x="connsiteX5529" y="connsiteY5529"/>
            </a:cxn>
            <a:cxn ang="0">
              <a:pos x="connsiteX5530" y="connsiteY5530"/>
            </a:cxn>
            <a:cxn ang="0">
              <a:pos x="connsiteX5531" y="connsiteY5531"/>
            </a:cxn>
            <a:cxn ang="0">
              <a:pos x="connsiteX5532" y="connsiteY5532"/>
            </a:cxn>
            <a:cxn ang="0">
              <a:pos x="connsiteX5533" y="connsiteY5533"/>
            </a:cxn>
            <a:cxn ang="0">
              <a:pos x="connsiteX5534" y="connsiteY5534"/>
            </a:cxn>
            <a:cxn ang="0">
              <a:pos x="connsiteX5535" y="connsiteY5535"/>
            </a:cxn>
            <a:cxn ang="0">
              <a:pos x="connsiteX5536" y="connsiteY5536"/>
            </a:cxn>
            <a:cxn ang="0">
              <a:pos x="connsiteX5537" y="connsiteY5537"/>
            </a:cxn>
            <a:cxn ang="0">
              <a:pos x="connsiteX5538" y="connsiteY5538"/>
            </a:cxn>
            <a:cxn ang="0">
              <a:pos x="connsiteX5539" y="connsiteY5539"/>
            </a:cxn>
            <a:cxn ang="0">
              <a:pos x="connsiteX5540" y="connsiteY5540"/>
            </a:cxn>
            <a:cxn ang="0">
              <a:pos x="connsiteX5541" y="connsiteY5541"/>
            </a:cxn>
            <a:cxn ang="0">
              <a:pos x="connsiteX5542" y="connsiteY5542"/>
            </a:cxn>
            <a:cxn ang="0">
              <a:pos x="connsiteX5543" y="connsiteY5543"/>
            </a:cxn>
            <a:cxn ang="0">
              <a:pos x="connsiteX5544" y="connsiteY5544"/>
            </a:cxn>
            <a:cxn ang="0">
              <a:pos x="connsiteX5545" y="connsiteY5545"/>
            </a:cxn>
            <a:cxn ang="0">
              <a:pos x="connsiteX5546" y="connsiteY5546"/>
            </a:cxn>
            <a:cxn ang="0">
              <a:pos x="connsiteX5547" y="connsiteY5547"/>
            </a:cxn>
            <a:cxn ang="0">
              <a:pos x="connsiteX5548" y="connsiteY5548"/>
            </a:cxn>
            <a:cxn ang="0">
              <a:pos x="connsiteX5549" y="connsiteY5549"/>
            </a:cxn>
            <a:cxn ang="0">
              <a:pos x="connsiteX5550" y="connsiteY5550"/>
            </a:cxn>
            <a:cxn ang="0">
              <a:pos x="connsiteX5551" y="connsiteY5551"/>
            </a:cxn>
            <a:cxn ang="0">
              <a:pos x="connsiteX5552" y="connsiteY5552"/>
            </a:cxn>
            <a:cxn ang="0">
              <a:pos x="connsiteX5553" y="connsiteY5553"/>
            </a:cxn>
            <a:cxn ang="0">
              <a:pos x="connsiteX5554" y="connsiteY5554"/>
            </a:cxn>
            <a:cxn ang="0">
              <a:pos x="connsiteX5555" y="connsiteY5555"/>
            </a:cxn>
            <a:cxn ang="0">
              <a:pos x="connsiteX5556" y="connsiteY5556"/>
            </a:cxn>
            <a:cxn ang="0">
              <a:pos x="connsiteX5557" y="connsiteY5557"/>
            </a:cxn>
            <a:cxn ang="0">
              <a:pos x="connsiteX5558" y="connsiteY5558"/>
            </a:cxn>
            <a:cxn ang="0">
              <a:pos x="connsiteX5559" y="connsiteY5559"/>
            </a:cxn>
            <a:cxn ang="0">
              <a:pos x="connsiteX5560" y="connsiteY5560"/>
            </a:cxn>
            <a:cxn ang="0">
              <a:pos x="connsiteX5561" y="connsiteY5561"/>
            </a:cxn>
            <a:cxn ang="0">
              <a:pos x="connsiteX5562" y="connsiteY5562"/>
            </a:cxn>
            <a:cxn ang="0">
              <a:pos x="connsiteX5563" y="connsiteY5563"/>
            </a:cxn>
            <a:cxn ang="0">
              <a:pos x="connsiteX5564" y="connsiteY5564"/>
            </a:cxn>
            <a:cxn ang="0">
              <a:pos x="connsiteX5565" y="connsiteY5565"/>
            </a:cxn>
            <a:cxn ang="0">
              <a:pos x="connsiteX5566" y="connsiteY5566"/>
            </a:cxn>
            <a:cxn ang="0">
              <a:pos x="connsiteX5567" y="connsiteY5567"/>
            </a:cxn>
            <a:cxn ang="0">
              <a:pos x="connsiteX5568" y="connsiteY5568"/>
            </a:cxn>
            <a:cxn ang="0">
              <a:pos x="connsiteX5569" y="connsiteY5569"/>
            </a:cxn>
            <a:cxn ang="0">
              <a:pos x="connsiteX5570" y="connsiteY5570"/>
            </a:cxn>
            <a:cxn ang="0">
              <a:pos x="connsiteX5571" y="connsiteY5571"/>
            </a:cxn>
            <a:cxn ang="0">
              <a:pos x="connsiteX5572" y="connsiteY5572"/>
            </a:cxn>
            <a:cxn ang="0">
              <a:pos x="connsiteX5573" y="connsiteY5573"/>
            </a:cxn>
            <a:cxn ang="0">
              <a:pos x="connsiteX5574" y="connsiteY5574"/>
            </a:cxn>
            <a:cxn ang="0">
              <a:pos x="connsiteX5575" y="connsiteY5575"/>
            </a:cxn>
            <a:cxn ang="0">
              <a:pos x="connsiteX5576" y="connsiteY5576"/>
            </a:cxn>
            <a:cxn ang="0">
              <a:pos x="connsiteX5577" y="connsiteY5577"/>
            </a:cxn>
            <a:cxn ang="0">
              <a:pos x="connsiteX5578" y="connsiteY5578"/>
            </a:cxn>
            <a:cxn ang="0">
              <a:pos x="connsiteX5579" y="connsiteY5579"/>
            </a:cxn>
            <a:cxn ang="0">
              <a:pos x="connsiteX5580" y="connsiteY5580"/>
            </a:cxn>
            <a:cxn ang="0">
              <a:pos x="connsiteX5581" y="connsiteY5581"/>
            </a:cxn>
            <a:cxn ang="0">
              <a:pos x="connsiteX5582" y="connsiteY5582"/>
            </a:cxn>
            <a:cxn ang="0">
              <a:pos x="connsiteX5583" y="connsiteY5583"/>
            </a:cxn>
            <a:cxn ang="0">
              <a:pos x="connsiteX5584" y="connsiteY5584"/>
            </a:cxn>
            <a:cxn ang="0">
              <a:pos x="connsiteX5585" y="connsiteY5585"/>
            </a:cxn>
            <a:cxn ang="0">
              <a:pos x="connsiteX5586" y="connsiteY5586"/>
            </a:cxn>
            <a:cxn ang="0">
              <a:pos x="connsiteX5587" y="connsiteY5587"/>
            </a:cxn>
            <a:cxn ang="0">
              <a:pos x="connsiteX5588" y="connsiteY5588"/>
            </a:cxn>
            <a:cxn ang="0">
              <a:pos x="connsiteX5589" y="connsiteY5589"/>
            </a:cxn>
            <a:cxn ang="0">
              <a:pos x="connsiteX5590" y="connsiteY5590"/>
            </a:cxn>
            <a:cxn ang="0">
              <a:pos x="connsiteX5591" y="connsiteY5591"/>
            </a:cxn>
            <a:cxn ang="0">
              <a:pos x="connsiteX5592" y="connsiteY5592"/>
            </a:cxn>
            <a:cxn ang="0">
              <a:pos x="connsiteX5593" y="connsiteY5593"/>
            </a:cxn>
            <a:cxn ang="0">
              <a:pos x="connsiteX5594" y="connsiteY5594"/>
            </a:cxn>
            <a:cxn ang="0">
              <a:pos x="connsiteX5595" y="connsiteY5595"/>
            </a:cxn>
            <a:cxn ang="0">
              <a:pos x="connsiteX5596" y="connsiteY5596"/>
            </a:cxn>
            <a:cxn ang="0">
              <a:pos x="connsiteX5597" y="connsiteY5597"/>
            </a:cxn>
            <a:cxn ang="0">
              <a:pos x="connsiteX5598" y="connsiteY5598"/>
            </a:cxn>
            <a:cxn ang="0">
              <a:pos x="connsiteX5599" y="connsiteY5599"/>
            </a:cxn>
            <a:cxn ang="0">
              <a:pos x="connsiteX5600" y="connsiteY5600"/>
            </a:cxn>
            <a:cxn ang="0">
              <a:pos x="connsiteX5601" y="connsiteY5601"/>
            </a:cxn>
            <a:cxn ang="0">
              <a:pos x="connsiteX5602" y="connsiteY5602"/>
            </a:cxn>
            <a:cxn ang="0">
              <a:pos x="connsiteX5603" y="connsiteY5603"/>
            </a:cxn>
            <a:cxn ang="0">
              <a:pos x="connsiteX5604" y="connsiteY5604"/>
            </a:cxn>
            <a:cxn ang="0">
              <a:pos x="connsiteX5605" y="connsiteY5605"/>
            </a:cxn>
            <a:cxn ang="0">
              <a:pos x="connsiteX5606" y="connsiteY5606"/>
            </a:cxn>
            <a:cxn ang="0">
              <a:pos x="connsiteX5607" y="connsiteY5607"/>
            </a:cxn>
            <a:cxn ang="0">
              <a:pos x="connsiteX5608" y="connsiteY5608"/>
            </a:cxn>
            <a:cxn ang="0">
              <a:pos x="connsiteX5609" y="connsiteY5609"/>
            </a:cxn>
            <a:cxn ang="0">
              <a:pos x="connsiteX5610" y="connsiteY5610"/>
            </a:cxn>
            <a:cxn ang="0">
              <a:pos x="connsiteX5611" y="connsiteY5611"/>
            </a:cxn>
            <a:cxn ang="0">
              <a:pos x="connsiteX5612" y="connsiteY5612"/>
            </a:cxn>
            <a:cxn ang="0">
              <a:pos x="connsiteX5613" y="connsiteY5613"/>
            </a:cxn>
            <a:cxn ang="0">
              <a:pos x="connsiteX5614" y="connsiteY5614"/>
            </a:cxn>
            <a:cxn ang="0">
              <a:pos x="connsiteX5615" y="connsiteY5615"/>
            </a:cxn>
            <a:cxn ang="0">
              <a:pos x="connsiteX5616" y="connsiteY5616"/>
            </a:cxn>
            <a:cxn ang="0">
              <a:pos x="connsiteX5617" y="connsiteY5617"/>
            </a:cxn>
            <a:cxn ang="0">
              <a:pos x="connsiteX5618" y="connsiteY5618"/>
            </a:cxn>
            <a:cxn ang="0">
              <a:pos x="connsiteX5619" y="connsiteY5619"/>
            </a:cxn>
            <a:cxn ang="0">
              <a:pos x="connsiteX5620" y="connsiteY5620"/>
            </a:cxn>
            <a:cxn ang="0">
              <a:pos x="connsiteX5621" y="connsiteY5621"/>
            </a:cxn>
            <a:cxn ang="0">
              <a:pos x="connsiteX5622" y="connsiteY5622"/>
            </a:cxn>
            <a:cxn ang="0">
              <a:pos x="connsiteX5623" y="connsiteY5623"/>
            </a:cxn>
            <a:cxn ang="0">
              <a:pos x="connsiteX5624" y="connsiteY5624"/>
            </a:cxn>
            <a:cxn ang="0">
              <a:pos x="connsiteX5625" y="connsiteY5625"/>
            </a:cxn>
            <a:cxn ang="0">
              <a:pos x="connsiteX5626" y="connsiteY5626"/>
            </a:cxn>
            <a:cxn ang="0">
              <a:pos x="connsiteX5627" y="connsiteY5627"/>
            </a:cxn>
            <a:cxn ang="0">
              <a:pos x="connsiteX5628" y="connsiteY5628"/>
            </a:cxn>
            <a:cxn ang="0">
              <a:pos x="connsiteX5629" y="connsiteY5629"/>
            </a:cxn>
            <a:cxn ang="0">
              <a:pos x="connsiteX5630" y="connsiteY5630"/>
            </a:cxn>
            <a:cxn ang="0">
              <a:pos x="connsiteX5631" y="connsiteY5631"/>
            </a:cxn>
            <a:cxn ang="0">
              <a:pos x="connsiteX5632" y="connsiteY5632"/>
            </a:cxn>
            <a:cxn ang="0">
              <a:pos x="connsiteX5633" y="connsiteY5633"/>
            </a:cxn>
            <a:cxn ang="0">
              <a:pos x="connsiteX5634" y="connsiteY5634"/>
            </a:cxn>
            <a:cxn ang="0">
              <a:pos x="connsiteX5635" y="connsiteY5635"/>
            </a:cxn>
            <a:cxn ang="0">
              <a:pos x="connsiteX5636" y="connsiteY5636"/>
            </a:cxn>
            <a:cxn ang="0">
              <a:pos x="connsiteX5637" y="connsiteY5637"/>
            </a:cxn>
            <a:cxn ang="0">
              <a:pos x="connsiteX5638" y="connsiteY5638"/>
            </a:cxn>
            <a:cxn ang="0">
              <a:pos x="connsiteX5639" y="connsiteY5639"/>
            </a:cxn>
            <a:cxn ang="0">
              <a:pos x="connsiteX5640" y="connsiteY5640"/>
            </a:cxn>
            <a:cxn ang="0">
              <a:pos x="connsiteX5641" y="connsiteY5641"/>
            </a:cxn>
            <a:cxn ang="0">
              <a:pos x="connsiteX5642" y="connsiteY5642"/>
            </a:cxn>
            <a:cxn ang="0">
              <a:pos x="connsiteX5643" y="connsiteY5643"/>
            </a:cxn>
            <a:cxn ang="0">
              <a:pos x="connsiteX5644" y="connsiteY5644"/>
            </a:cxn>
            <a:cxn ang="0">
              <a:pos x="connsiteX5645" y="connsiteY5645"/>
            </a:cxn>
            <a:cxn ang="0">
              <a:pos x="connsiteX5646" y="connsiteY5646"/>
            </a:cxn>
            <a:cxn ang="0">
              <a:pos x="connsiteX5647" y="connsiteY5647"/>
            </a:cxn>
            <a:cxn ang="0">
              <a:pos x="connsiteX5648" y="connsiteY5648"/>
            </a:cxn>
            <a:cxn ang="0">
              <a:pos x="connsiteX5649" y="connsiteY5649"/>
            </a:cxn>
            <a:cxn ang="0">
              <a:pos x="connsiteX5650" y="connsiteY5650"/>
            </a:cxn>
            <a:cxn ang="0">
              <a:pos x="connsiteX5651" y="connsiteY5651"/>
            </a:cxn>
            <a:cxn ang="0">
              <a:pos x="connsiteX5652" y="connsiteY5652"/>
            </a:cxn>
            <a:cxn ang="0">
              <a:pos x="connsiteX5653" y="connsiteY5653"/>
            </a:cxn>
            <a:cxn ang="0">
              <a:pos x="connsiteX5654" y="connsiteY5654"/>
            </a:cxn>
            <a:cxn ang="0">
              <a:pos x="connsiteX5655" y="connsiteY5655"/>
            </a:cxn>
            <a:cxn ang="0">
              <a:pos x="connsiteX5656" y="connsiteY5656"/>
            </a:cxn>
            <a:cxn ang="0">
              <a:pos x="connsiteX5657" y="connsiteY5657"/>
            </a:cxn>
            <a:cxn ang="0">
              <a:pos x="connsiteX5658" y="connsiteY5658"/>
            </a:cxn>
            <a:cxn ang="0">
              <a:pos x="connsiteX5659" y="connsiteY5659"/>
            </a:cxn>
            <a:cxn ang="0">
              <a:pos x="connsiteX5660" y="connsiteY5660"/>
            </a:cxn>
            <a:cxn ang="0">
              <a:pos x="connsiteX5661" y="connsiteY5661"/>
            </a:cxn>
            <a:cxn ang="0">
              <a:pos x="connsiteX5662" y="connsiteY5662"/>
            </a:cxn>
            <a:cxn ang="0">
              <a:pos x="connsiteX5663" y="connsiteY5663"/>
            </a:cxn>
            <a:cxn ang="0">
              <a:pos x="connsiteX5664" y="connsiteY5664"/>
            </a:cxn>
            <a:cxn ang="0">
              <a:pos x="connsiteX5665" y="connsiteY5665"/>
            </a:cxn>
            <a:cxn ang="0">
              <a:pos x="connsiteX5666" y="connsiteY5666"/>
            </a:cxn>
            <a:cxn ang="0">
              <a:pos x="connsiteX5667" y="connsiteY5667"/>
            </a:cxn>
            <a:cxn ang="0">
              <a:pos x="connsiteX5668" y="connsiteY5668"/>
            </a:cxn>
            <a:cxn ang="0">
              <a:pos x="connsiteX5669" y="connsiteY5669"/>
            </a:cxn>
            <a:cxn ang="0">
              <a:pos x="connsiteX5670" y="connsiteY5670"/>
            </a:cxn>
            <a:cxn ang="0">
              <a:pos x="connsiteX5671" y="connsiteY5671"/>
            </a:cxn>
            <a:cxn ang="0">
              <a:pos x="connsiteX5672" y="connsiteY5672"/>
            </a:cxn>
            <a:cxn ang="0">
              <a:pos x="connsiteX5673" y="connsiteY5673"/>
            </a:cxn>
            <a:cxn ang="0">
              <a:pos x="connsiteX5674" y="connsiteY5674"/>
            </a:cxn>
            <a:cxn ang="0">
              <a:pos x="connsiteX5675" y="connsiteY5675"/>
            </a:cxn>
            <a:cxn ang="0">
              <a:pos x="connsiteX5676" y="connsiteY5676"/>
            </a:cxn>
            <a:cxn ang="0">
              <a:pos x="connsiteX5677" y="connsiteY5677"/>
            </a:cxn>
            <a:cxn ang="0">
              <a:pos x="connsiteX5678" y="connsiteY5678"/>
            </a:cxn>
            <a:cxn ang="0">
              <a:pos x="connsiteX5679" y="connsiteY5679"/>
            </a:cxn>
            <a:cxn ang="0">
              <a:pos x="connsiteX5680" y="connsiteY5680"/>
            </a:cxn>
            <a:cxn ang="0">
              <a:pos x="connsiteX5681" y="connsiteY5681"/>
            </a:cxn>
            <a:cxn ang="0">
              <a:pos x="connsiteX5682" y="connsiteY5682"/>
            </a:cxn>
            <a:cxn ang="0">
              <a:pos x="connsiteX5683" y="connsiteY5683"/>
            </a:cxn>
            <a:cxn ang="0">
              <a:pos x="connsiteX5684" y="connsiteY5684"/>
            </a:cxn>
            <a:cxn ang="0">
              <a:pos x="connsiteX5685" y="connsiteY5685"/>
            </a:cxn>
            <a:cxn ang="0">
              <a:pos x="connsiteX5686" y="connsiteY5686"/>
            </a:cxn>
            <a:cxn ang="0">
              <a:pos x="connsiteX5687" y="connsiteY5687"/>
            </a:cxn>
            <a:cxn ang="0">
              <a:pos x="connsiteX5688" y="connsiteY5688"/>
            </a:cxn>
            <a:cxn ang="0">
              <a:pos x="connsiteX5689" y="connsiteY5689"/>
            </a:cxn>
            <a:cxn ang="0">
              <a:pos x="connsiteX5690" y="connsiteY5690"/>
            </a:cxn>
            <a:cxn ang="0">
              <a:pos x="connsiteX5691" y="connsiteY5691"/>
            </a:cxn>
            <a:cxn ang="0">
              <a:pos x="connsiteX5692" y="connsiteY5692"/>
            </a:cxn>
            <a:cxn ang="0">
              <a:pos x="connsiteX5693" y="connsiteY5693"/>
            </a:cxn>
            <a:cxn ang="0">
              <a:pos x="connsiteX5694" y="connsiteY5694"/>
            </a:cxn>
            <a:cxn ang="0">
              <a:pos x="connsiteX5695" y="connsiteY5695"/>
            </a:cxn>
            <a:cxn ang="0">
              <a:pos x="connsiteX5696" y="connsiteY5696"/>
            </a:cxn>
            <a:cxn ang="0">
              <a:pos x="connsiteX5697" y="connsiteY5697"/>
            </a:cxn>
            <a:cxn ang="0">
              <a:pos x="connsiteX5698" y="connsiteY5698"/>
            </a:cxn>
            <a:cxn ang="0">
              <a:pos x="connsiteX5699" y="connsiteY5699"/>
            </a:cxn>
            <a:cxn ang="0">
              <a:pos x="connsiteX5700" y="connsiteY5700"/>
            </a:cxn>
            <a:cxn ang="0">
              <a:pos x="connsiteX5701" y="connsiteY5701"/>
            </a:cxn>
            <a:cxn ang="0">
              <a:pos x="connsiteX5702" y="connsiteY5702"/>
            </a:cxn>
            <a:cxn ang="0">
              <a:pos x="connsiteX5703" y="connsiteY5703"/>
            </a:cxn>
            <a:cxn ang="0">
              <a:pos x="connsiteX5704" y="connsiteY5704"/>
            </a:cxn>
            <a:cxn ang="0">
              <a:pos x="connsiteX5705" y="connsiteY5705"/>
            </a:cxn>
            <a:cxn ang="0">
              <a:pos x="connsiteX5706" y="connsiteY5706"/>
            </a:cxn>
            <a:cxn ang="0">
              <a:pos x="connsiteX5707" y="connsiteY5707"/>
            </a:cxn>
            <a:cxn ang="0">
              <a:pos x="connsiteX5708" y="connsiteY5708"/>
            </a:cxn>
            <a:cxn ang="0">
              <a:pos x="connsiteX5709" y="connsiteY5709"/>
            </a:cxn>
            <a:cxn ang="0">
              <a:pos x="connsiteX5710" y="connsiteY5710"/>
            </a:cxn>
            <a:cxn ang="0">
              <a:pos x="connsiteX5711" y="connsiteY5711"/>
            </a:cxn>
            <a:cxn ang="0">
              <a:pos x="connsiteX5712" y="connsiteY5712"/>
            </a:cxn>
            <a:cxn ang="0">
              <a:pos x="connsiteX5713" y="connsiteY5713"/>
            </a:cxn>
            <a:cxn ang="0">
              <a:pos x="connsiteX5714" y="connsiteY5714"/>
            </a:cxn>
            <a:cxn ang="0">
              <a:pos x="connsiteX5715" y="connsiteY5715"/>
            </a:cxn>
            <a:cxn ang="0">
              <a:pos x="connsiteX5716" y="connsiteY5716"/>
            </a:cxn>
            <a:cxn ang="0">
              <a:pos x="connsiteX5717" y="connsiteY5717"/>
            </a:cxn>
            <a:cxn ang="0">
              <a:pos x="connsiteX5718" y="connsiteY5718"/>
            </a:cxn>
            <a:cxn ang="0">
              <a:pos x="connsiteX5719" y="connsiteY5719"/>
            </a:cxn>
            <a:cxn ang="0">
              <a:pos x="connsiteX5720" y="connsiteY5720"/>
            </a:cxn>
            <a:cxn ang="0">
              <a:pos x="connsiteX5721" y="connsiteY5721"/>
            </a:cxn>
            <a:cxn ang="0">
              <a:pos x="connsiteX5722" y="connsiteY5722"/>
            </a:cxn>
            <a:cxn ang="0">
              <a:pos x="connsiteX5723" y="connsiteY5723"/>
            </a:cxn>
            <a:cxn ang="0">
              <a:pos x="connsiteX5724" y="connsiteY5724"/>
            </a:cxn>
            <a:cxn ang="0">
              <a:pos x="connsiteX5725" y="connsiteY5725"/>
            </a:cxn>
            <a:cxn ang="0">
              <a:pos x="connsiteX5726" y="connsiteY5726"/>
            </a:cxn>
            <a:cxn ang="0">
              <a:pos x="connsiteX5727" y="connsiteY5727"/>
            </a:cxn>
            <a:cxn ang="0">
              <a:pos x="connsiteX5728" y="connsiteY5728"/>
            </a:cxn>
            <a:cxn ang="0">
              <a:pos x="connsiteX5729" y="connsiteY5729"/>
            </a:cxn>
            <a:cxn ang="0">
              <a:pos x="connsiteX5730" y="connsiteY5730"/>
            </a:cxn>
            <a:cxn ang="0">
              <a:pos x="connsiteX5731" y="connsiteY5731"/>
            </a:cxn>
            <a:cxn ang="0">
              <a:pos x="connsiteX5732" y="connsiteY5732"/>
            </a:cxn>
            <a:cxn ang="0">
              <a:pos x="connsiteX5733" y="connsiteY5733"/>
            </a:cxn>
            <a:cxn ang="0">
              <a:pos x="connsiteX5734" y="connsiteY5734"/>
            </a:cxn>
            <a:cxn ang="0">
              <a:pos x="connsiteX5735" y="connsiteY5735"/>
            </a:cxn>
            <a:cxn ang="0">
              <a:pos x="connsiteX5736" y="connsiteY5736"/>
            </a:cxn>
            <a:cxn ang="0">
              <a:pos x="connsiteX5737" y="connsiteY5737"/>
            </a:cxn>
            <a:cxn ang="0">
              <a:pos x="connsiteX5738" y="connsiteY5738"/>
            </a:cxn>
            <a:cxn ang="0">
              <a:pos x="connsiteX5739" y="connsiteY5739"/>
            </a:cxn>
            <a:cxn ang="0">
              <a:pos x="connsiteX5740" y="connsiteY5740"/>
            </a:cxn>
            <a:cxn ang="0">
              <a:pos x="connsiteX5741" y="connsiteY5741"/>
            </a:cxn>
            <a:cxn ang="0">
              <a:pos x="connsiteX5742" y="connsiteY5742"/>
            </a:cxn>
            <a:cxn ang="0">
              <a:pos x="connsiteX5743" y="connsiteY5743"/>
            </a:cxn>
            <a:cxn ang="0">
              <a:pos x="connsiteX5744" y="connsiteY5744"/>
            </a:cxn>
            <a:cxn ang="0">
              <a:pos x="connsiteX5745" y="connsiteY5745"/>
            </a:cxn>
            <a:cxn ang="0">
              <a:pos x="connsiteX5746" y="connsiteY5746"/>
            </a:cxn>
            <a:cxn ang="0">
              <a:pos x="connsiteX5747" y="connsiteY5747"/>
            </a:cxn>
            <a:cxn ang="0">
              <a:pos x="connsiteX5748" y="connsiteY5748"/>
            </a:cxn>
            <a:cxn ang="0">
              <a:pos x="connsiteX5749" y="connsiteY5749"/>
            </a:cxn>
            <a:cxn ang="0">
              <a:pos x="connsiteX5750" y="connsiteY5750"/>
            </a:cxn>
            <a:cxn ang="0">
              <a:pos x="connsiteX5751" y="connsiteY5751"/>
            </a:cxn>
            <a:cxn ang="0">
              <a:pos x="connsiteX5752" y="connsiteY5752"/>
            </a:cxn>
            <a:cxn ang="0">
              <a:pos x="connsiteX5753" y="connsiteY5753"/>
            </a:cxn>
            <a:cxn ang="0">
              <a:pos x="connsiteX5754" y="connsiteY5754"/>
            </a:cxn>
            <a:cxn ang="0">
              <a:pos x="connsiteX5755" y="connsiteY5755"/>
            </a:cxn>
            <a:cxn ang="0">
              <a:pos x="connsiteX5756" y="connsiteY5756"/>
            </a:cxn>
            <a:cxn ang="0">
              <a:pos x="connsiteX5757" y="connsiteY5757"/>
            </a:cxn>
            <a:cxn ang="0">
              <a:pos x="connsiteX5758" y="connsiteY5758"/>
            </a:cxn>
            <a:cxn ang="0">
              <a:pos x="connsiteX5759" y="connsiteY5759"/>
            </a:cxn>
            <a:cxn ang="0">
              <a:pos x="connsiteX5760" y="connsiteY5760"/>
            </a:cxn>
            <a:cxn ang="0">
              <a:pos x="connsiteX5761" y="connsiteY5761"/>
            </a:cxn>
            <a:cxn ang="0">
              <a:pos x="connsiteX5762" y="connsiteY5762"/>
            </a:cxn>
            <a:cxn ang="0">
              <a:pos x="connsiteX5763" y="connsiteY5763"/>
            </a:cxn>
            <a:cxn ang="0">
              <a:pos x="connsiteX5764" y="connsiteY5764"/>
            </a:cxn>
            <a:cxn ang="0">
              <a:pos x="connsiteX5765" y="connsiteY5765"/>
            </a:cxn>
            <a:cxn ang="0">
              <a:pos x="connsiteX5766" y="connsiteY5766"/>
            </a:cxn>
            <a:cxn ang="0">
              <a:pos x="connsiteX5767" y="connsiteY5767"/>
            </a:cxn>
            <a:cxn ang="0">
              <a:pos x="connsiteX5768" y="connsiteY5768"/>
            </a:cxn>
            <a:cxn ang="0">
              <a:pos x="connsiteX5769" y="connsiteY5769"/>
            </a:cxn>
            <a:cxn ang="0">
              <a:pos x="connsiteX5770" y="connsiteY5770"/>
            </a:cxn>
            <a:cxn ang="0">
              <a:pos x="connsiteX5771" y="connsiteY5771"/>
            </a:cxn>
            <a:cxn ang="0">
              <a:pos x="connsiteX5772" y="connsiteY5772"/>
            </a:cxn>
            <a:cxn ang="0">
              <a:pos x="connsiteX5773" y="connsiteY5773"/>
            </a:cxn>
            <a:cxn ang="0">
              <a:pos x="connsiteX5774" y="connsiteY5774"/>
            </a:cxn>
            <a:cxn ang="0">
              <a:pos x="connsiteX5775" y="connsiteY5775"/>
            </a:cxn>
            <a:cxn ang="0">
              <a:pos x="connsiteX5776" y="connsiteY5776"/>
            </a:cxn>
            <a:cxn ang="0">
              <a:pos x="connsiteX5777" y="connsiteY5777"/>
            </a:cxn>
            <a:cxn ang="0">
              <a:pos x="connsiteX5778" y="connsiteY5778"/>
            </a:cxn>
            <a:cxn ang="0">
              <a:pos x="connsiteX5779" y="connsiteY5779"/>
            </a:cxn>
            <a:cxn ang="0">
              <a:pos x="connsiteX5780" y="connsiteY5780"/>
            </a:cxn>
            <a:cxn ang="0">
              <a:pos x="connsiteX5781" y="connsiteY5781"/>
            </a:cxn>
            <a:cxn ang="0">
              <a:pos x="connsiteX5782" y="connsiteY5782"/>
            </a:cxn>
            <a:cxn ang="0">
              <a:pos x="connsiteX5783" y="connsiteY5783"/>
            </a:cxn>
            <a:cxn ang="0">
              <a:pos x="connsiteX5784" y="connsiteY5784"/>
            </a:cxn>
            <a:cxn ang="0">
              <a:pos x="connsiteX5785" y="connsiteY5785"/>
            </a:cxn>
            <a:cxn ang="0">
              <a:pos x="connsiteX5786" y="connsiteY5786"/>
            </a:cxn>
            <a:cxn ang="0">
              <a:pos x="connsiteX5787" y="connsiteY5787"/>
            </a:cxn>
            <a:cxn ang="0">
              <a:pos x="connsiteX5788" y="connsiteY5788"/>
            </a:cxn>
            <a:cxn ang="0">
              <a:pos x="connsiteX5789" y="connsiteY5789"/>
            </a:cxn>
            <a:cxn ang="0">
              <a:pos x="connsiteX5790" y="connsiteY5790"/>
            </a:cxn>
            <a:cxn ang="0">
              <a:pos x="connsiteX5791" y="connsiteY5791"/>
            </a:cxn>
            <a:cxn ang="0">
              <a:pos x="connsiteX5792" y="connsiteY5792"/>
            </a:cxn>
            <a:cxn ang="0">
              <a:pos x="connsiteX5793" y="connsiteY5793"/>
            </a:cxn>
            <a:cxn ang="0">
              <a:pos x="connsiteX5794" y="connsiteY5794"/>
            </a:cxn>
            <a:cxn ang="0">
              <a:pos x="connsiteX5795" y="connsiteY5795"/>
            </a:cxn>
            <a:cxn ang="0">
              <a:pos x="connsiteX5796" y="connsiteY5796"/>
            </a:cxn>
            <a:cxn ang="0">
              <a:pos x="connsiteX5797" y="connsiteY5797"/>
            </a:cxn>
            <a:cxn ang="0">
              <a:pos x="connsiteX5798" y="connsiteY5798"/>
            </a:cxn>
            <a:cxn ang="0">
              <a:pos x="connsiteX5799" y="connsiteY5799"/>
            </a:cxn>
            <a:cxn ang="0">
              <a:pos x="connsiteX5800" y="connsiteY5800"/>
            </a:cxn>
            <a:cxn ang="0">
              <a:pos x="connsiteX5801" y="connsiteY5801"/>
            </a:cxn>
            <a:cxn ang="0">
              <a:pos x="connsiteX5802" y="connsiteY5802"/>
            </a:cxn>
            <a:cxn ang="0">
              <a:pos x="connsiteX5803" y="connsiteY5803"/>
            </a:cxn>
            <a:cxn ang="0">
              <a:pos x="connsiteX5804" y="connsiteY5804"/>
            </a:cxn>
            <a:cxn ang="0">
              <a:pos x="connsiteX5805" y="connsiteY5805"/>
            </a:cxn>
            <a:cxn ang="0">
              <a:pos x="connsiteX5806" y="connsiteY5806"/>
            </a:cxn>
            <a:cxn ang="0">
              <a:pos x="connsiteX5807" y="connsiteY5807"/>
            </a:cxn>
            <a:cxn ang="0">
              <a:pos x="connsiteX5808" y="connsiteY5808"/>
            </a:cxn>
            <a:cxn ang="0">
              <a:pos x="connsiteX5809" y="connsiteY5809"/>
            </a:cxn>
            <a:cxn ang="0">
              <a:pos x="connsiteX5810" y="connsiteY5810"/>
            </a:cxn>
            <a:cxn ang="0">
              <a:pos x="connsiteX5811" y="connsiteY5811"/>
            </a:cxn>
            <a:cxn ang="0">
              <a:pos x="connsiteX5812" y="connsiteY5812"/>
            </a:cxn>
            <a:cxn ang="0">
              <a:pos x="connsiteX5813" y="connsiteY5813"/>
            </a:cxn>
            <a:cxn ang="0">
              <a:pos x="connsiteX5814" y="connsiteY5814"/>
            </a:cxn>
            <a:cxn ang="0">
              <a:pos x="connsiteX5815" y="connsiteY5815"/>
            </a:cxn>
            <a:cxn ang="0">
              <a:pos x="connsiteX5816" y="connsiteY5816"/>
            </a:cxn>
            <a:cxn ang="0">
              <a:pos x="connsiteX5817" y="connsiteY5817"/>
            </a:cxn>
            <a:cxn ang="0">
              <a:pos x="connsiteX5818" y="connsiteY5818"/>
            </a:cxn>
            <a:cxn ang="0">
              <a:pos x="connsiteX5819" y="connsiteY5819"/>
            </a:cxn>
            <a:cxn ang="0">
              <a:pos x="connsiteX5820" y="connsiteY5820"/>
            </a:cxn>
            <a:cxn ang="0">
              <a:pos x="connsiteX5821" y="connsiteY5821"/>
            </a:cxn>
            <a:cxn ang="0">
              <a:pos x="connsiteX5822" y="connsiteY5822"/>
            </a:cxn>
            <a:cxn ang="0">
              <a:pos x="connsiteX5823" y="connsiteY5823"/>
            </a:cxn>
            <a:cxn ang="0">
              <a:pos x="connsiteX5824" y="connsiteY5824"/>
            </a:cxn>
            <a:cxn ang="0">
              <a:pos x="connsiteX5825" y="connsiteY5825"/>
            </a:cxn>
            <a:cxn ang="0">
              <a:pos x="connsiteX5826" y="connsiteY5826"/>
            </a:cxn>
            <a:cxn ang="0">
              <a:pos x="connsiteX5827" y="connsiteY5827"/>
            </a:cxn>
            <a:cxn ang="0">
              <a:pos x="connsiteX5828" y="connsiteY5828"/>
            </a:cxn>
            <a:cxn ang="0">
              <a:pos x="connsiteX5829" y="connsiteY5829"/>
            </a:cxn>
            <a:cxn ang="0">
              <a:pos x="connsiteX5830" y="connsiteY5830"/>
            </a:cxn>
            <a:cxn ang="0">
              <a:pos x="connsiteX5831" y="connsiteY5831"/>
            </a:cxn>
            <a:cxn ang="0">
              <a:pos x="connsiteX5832" y="connsiteY5832"/>
            </a:cxn>
            <a:cxn ang="0">
              <a:pos x="connsiteX5833" y="connsiteY5833"/>
            </a:cxn>
            <a:cxn ang="0">
              <a:pos x="connsiteX5834" y="connsiteY5834"/>
            </a:cxn>
            <a:cxn ang="0">
              <a:pos x="connsiteX5835" y="connsiteY5835"/>
            </a:cxn>
            <a:cxn ang="0">
              <a:pos x="connsiteX5836" y="connsiteY5836"/>
            </a:cxn>
            <a:cxn ang="0">
              <a:pos x="connsiteX5837" y="connsiteY5837"/>
            </a:cxn>
            <a:cxn ang="0">
              <a:pos x="connsiteX5838" y="connsiteY5838"/>
            </a:cxn>
            <a:cxn ang="0">
              <a:pos x="connsiteX5839" y="connsiteY5839"/>
            </a:cxn>
            <a:cxn ang="0">
              <a:pos x="connsiteX5840" y="connsiteY5840"/>
            </a:cxn>
            <a:cxn ang="0">
              <a:pos x="connsiteX5841" y="connsiteY5841"/>
            </a:cxn>
            <a:cxn ang="0">
              <a:pos x="connsiteX5842" y="connsiteY5842"/>
            </a:cxn>
            <a:cxn ang="0">
              <a:pos x="connsiteX5843" y="connsiteY5843"/>
            </a:cxn>
            <a:cxn ang="0">
              <a:pos x="connsiteX5844" y="connsiteY5844"/>
            </a:cxn>
            <a:cxn ang="0">
              <a:pos x="connsiteX5845" y="connsiteY5845"/>
            </a:cxn>
            <a:cxn ang="0">
              <a:pos x="connsiteX5846" y="connsiteY5846"/>
            </a:cxn>
            <a:cxn ang="0">
              <a:pos x="connsiteX5847" y="connsiteY5847"/>
            </a:cxn>
            <a:cxn ang="0">
              <a:pos x="connsiteX5848" y="connsiteY5848"/>
            </a:cxn>
            <a:cxn ang="0">
              <a:pos x="connsiteX5849" y="connsiteY5849"/>
            </a:cxn>
            <a:cxn ang="0">
              <a:pos x="connsiteX5850" y="connsiteY5850"/>
            </a:cxn>
            <a:cxn ang="0">
              <a:pos x="connsiteX5851" y="connsiteY5851"/>
            </a:cxn>
            <a:cxn ang="0">
              <a:pos x="connsiteX5852" y="connsiteY5852"/>
            </a:cxn>
            <a:cxn ang="0">
              <a:pos x="connsiteX5853" y="connsiteY5853"/>
            </a:cxn>
            <a:cxn ang="0">
              <a:pos x="connsiteX5854" y="connsiteY5854"/>
            </a:cxn>
            <a:cxn ang="0">
              <a:pos x="connsiteX5855" y="connsiteY5855"/>
            </a:cxn>
            <a:cxn ang="0">
              <a:pos x="connsiteX5856" y="connsiteY5856"/>
            </a:cxn>
            <a:cxn ang="0">
              <a:pos x="connsiteX5857" y="connsiteY5857"/>
            </a:cxn>
            <a:cxn ang="0">
              <a:pos x="connsiteX5858" y="connsiteY5858"/>
            </a:cxn>
            <a:cxn ang="0">
              <a:pos x="connsiteX5859" y="connsiteY5859"/>
            </a:cxn>
            <a:cxn ang="0">
              <a:pos x="connsiteX5860" y="connsiteY5860"/>
            </a:cxn>
            <a:cxn ang="0">
              <a:pos x="connsiteX5861" y="connsiteY5861"/>
            </a:cxn>
            <a:cxn ang="0">
              <a:pos x="connsiteX5862" y="connsiteY5862"/>
            </a:cxn>
            <a:cxn ang="0">
              <a:pos x="connsiteX5863" y="connsiteY5863"/>
            </a:cxn>
            <a:cxn ang="0">
              <a:pos x="connsiteX5864" y="connsiteY5864"/>
            </a:cxn>
            <a:cxn ang="0">
              <a:pos x="connsiteX5865" y="connsiteY5865"/>
            </a:cxn>
            <a:cxn ang="0">
              <a:pos x="connsiteX5866" y="connsiteY5866"/>
            </a:cxn>
            <a:cxn ang="0">
              <a:pos x="connsiteX5867" y="connsiteY5867"/>
            </a:cxn>
            <a:cxn ang="0">
              <a:pos x="connsiteX5868" y="connsiteY5868"/>
            </a:cxn>
            <a:cxn ang="0">
              <a:pos x="connsiteX5869" y="connsiteY5869"/>
            </a:cxn>
            <a:cxn ang="0">
              <a:pos x="connsiteX5870" y="connsiteY5870"/>
            </a:cxn>
            <a:cxn ang="0">
              <a:pos x="connsiteX5871" y="connsiteY5871"/>
            </a:cxn>
            <a:cxn ang="0">
              <a:pos x="connsiteX5872" y="connsiteY5872"/>
            </a:cxn>
            <a:cxn ang="0">
              <a:pos x="connsiteX5873" y="connsiteY5873"/>
            </a:cxn>
            <a:cxn ang="0">
              <a:pos x="connsiteX5874" y="connsiteY5874"/>
            </a:cxn>
            <a:cxn ang="0">
              <a:pos x="connsiteX5875" y="connsiteY5875"/>
            </a:cxn>
            <a:cxn ang="0">
              <a:pos x="connsiteX5876" y="connsiteY5876"/>
            </a:cxn>
            <a:cxn ang="0">
              <a:pos x="connsiteX5877" y="connsiteY5877"/>
            </a:cxn>
            <a:cxn ang="0">
              <a:pos x="connsiteX5878" y="connsiteY5878"/>
            </a:cxn>
            <a:cxn ang="0">
              <a:pos x="connsiteX5879" y="connsiteY5879"/>
            </a:cxn>
            <a:cxn ang="0">
              <a:pos x="connsiteX5880" y="connsiteY5880"/>
            </a:cxn>
            <a:cxn ang="0">
              <a:pos x="connsiteX5881" y="connsiteY5881"/>
            </a:cxn>
            <a:cxn ang="0">
              <a:pos x="connsiteX5882" y="connsiteY5882"/>
            </a:cxn>
            <a:cxn ang="0">
              <a:pos x="connsiteX5883" y="connsiteY5883"/>
            </a:cxn>
            <a:cxn ang="0">
              <a:pos x="connsiteX5884" y="connsiteY5884"/>
            </a:cxn>
            <a:cxn ang="0">
              <a:pos x="connsiteX5885" y="connsiteY5885"/>
            </a:cxn>
            <a:cxn ang="0">
              <a:pos x="connsiteX5886" y="connsiteY5886"/>
            </a:cxn>
            <a:cxn ang="0">
              <a:pos x="connsiteX5887" y="connsiteY5887"/>
            </a:cxn>
            <a:cxn ang="0">
              <a:pos x="connsiteX5888" y="connsiteY5888"/>
            </a:cxn>
            <a:cxn ang="0">
              <a:pos x="connsiteX5889" y="connsiteY5889"/>
            </a:cxn>
            <a:cxn ang="0">
              <a:pos x="connsiteX5890" y="connsiteY5890"/>
            </a:cxn>
            <a:cxn ang="0">
              <a:pos x="connsiteX5891" y="connsiteY5891"/>
            </a:cxn>
            <a:cxn ang="0">
              <a:pos x="connsiteX5892" y="connsiteY5892"/>
            </a:cxn>
            <a:cxn ang="0">
              <a:pos x="connsiteX5893" y="connsiteY5893"/>
            </a:cxn>
            <a:cxn ang="0">
              <a:pos x="connsiteX5894" y="connsiteY5894"/>
            </a:cxn>
            <a:cxn ang="0">
              <a:pos x="connsiteX5895" y="connsiteY5895"/>
            </a:cxn>
            <a:cxn ang="0">
              <a:pos x="connsiteX5896" y="connsiteY5896"/>
            </a:cxn>
            <a:cxn ang="0">
              <a:pos x="connsiteX5897" y="connsiteY5897"/>
            </a:cxn>
            <a:cxn ang="0">
              <a:pos x="connsiteX5898" y="connsiteY5898"/>
            </a:cxn>
            <a:cxn ang="0">
              <a:pos x="connsiteX5899" y="connsiteY5899"/>
            </a:cxn>
            <a:cxn ang="0">
              <a:pos x="connsiteX5900" y="connsiteY5900"/>
            </a:cxn>
            <a:cxn ang="0">
              <a:pos x="connsiteX5901" y="connsiteY5901"/>
            </a:cxn>
            <a:cxn ang="0">
              <a:pos x="connsiteX5902" y="connsiteY5902"/>
            </a:cxn>
            <a:cxn ang="0">
              <a:pos x="connsiteX5903" y="connsiteY5903"/>
            </a:cxn>
            <a:cxn ang="0">
              <a:pos x="connsiteX5904" y="connsiteY5904"/>
            </a:cxn>
            <a:cxn ang="0">
              <a:pos x="connsiteX5905" y="connsiteY5905"/>
            </a:cxn>
            <a:cxn ang="0">
              <a:pos x="connsiteX5906" y="connsiteY5906"/>
            </a:cxn>
            <a:cxn ang="0">
              <a:pos x="connsiteX5907" y="connsiteY5907"/>
            </a:cxn>
            <a:cxn ang="0">
              <a:pos x="connsiteX5908" y="connsiteY5908"/>
            </a:cxn>
            <a:cxn ang="0">
              <a:pos x="connsiteX5909" y="connsiteY5909"/>
            </a:cxn>
            <a:cxn ang="0">
              <a:pos x="connsiteX5910" y="connsiteY5910"/>
            </a:cxn>
            <a:cxn ang="0">
              <a:pos x="connsiteX5911" y="connsiteY5911"/>
            </a:cxn>
            <a:cxn ang="0">
              <a:pos x="connsiteX5912" y="connsiteY5912"/>
            </a:cxn>
            <a:cxn ang="0">
              <a:pos x="connsiteX5913" y="connsiteY5913"/>
            </a:cxn>
            <a:cxn ang="0">
              <a:pos x="connsiteX5914" y="connsiteY5914"/>
            </a:cxn>
            <a:cxn ang="0">
              <a:pos x="connsiteX5915" y="connsiteY5915"/>
            </a:cxn>
            <a:cxn ang="0">
              <a:pos x="connsiteX5916" y="connsiteY5916"/>
            </a:cxn>
            <a:cxn ang="0">
              <a:pos x="connsiteX5917" y="connsiteY5917"/>
            </a:cxn>
            <a:cxn ang="0">
              <a:pos x="connsiteX5918" y="connsiteY5918"/>
            </a:cxn>
            <a:cxn ang="0">
              <a:pos x="connsiteX5919" y="connsiteY5919"/>
            </a:cxn>
            <a:cxn ang="0">
              <a:pos x="connsiteX5920" y="connsiteY5920"/>
            </a:cxn>
            <a:cxn ang="0">
              <a:pos x="connsiteX5921" y="connsiteY5921"/>
            </a:cxn>
            <a:cxn ang="0">
              <a:pos x="connsiteX5922" y="connsiteY5922"/>
            </a:cxn>
            <a:cxn ang="0">
              <a:pos x="connsiteX5923" y="connsiteY5923"/>
            </a:cxn>
            <a:cxn ang="0">
              <a:pos x="connsiteX5924" y="connsiteY5924"/>
            </a:cxn>
            <a:cxn ang="0">
              <a:pos x="connsiteX5925" y="connsiteY5925"/>
            </a:cxn>
            <a:cxn ang="0">
              <a:pos x="connsiteX5926" y="connsiteY5926"/>
            </a:cxn>
            <a:cxn ang="0">
              <a:pos x="connsiteX5927" y="connsiteY5927"/>
            </a:cxn>
            <a:cxn ang="0">
              <a:pos x="connsiteX5928" y="connsiteY5928"/>
            </a:cxn>
            <a:cxn ang="0">
              <a:pos x="connsiteX5929" y="connsiteY5929"/>
            </a:cxn>
            <a:cxn ang="0">
              <a:pos x="connsiteX5930" y="connsiteY5930"/>
            </a:cxn>
            <a:cxn ang="0">
              <a:pos x="connsiteX5931" y="connsiteY5931"/>
            </a:cxn>
            <a:cxn ang="0">
              <a:pos x="connsiteX5932" y="connsiteY5932"/>
            </a:cxn>
            <a:cxn ang="0">
              <a:pos x="connsiteX5933" y="connsiteY5933"/>
            </a:cxn>
            <a:cxn ang="0">
              <a:pos x="connsiteX5934" y="connsiteY5934"/>
            </a:cxn>
            <a:cxn ang="0">
              <a:pos x="connsiteX5935" y="connsiteY5935"/>
            </a:cxn>
            <a:cxn ang="0">
              <a:pos x="connsiteX5936" y="connsiteY5936"/>
            </a:cxn>
            <a:cxn ang="0">
              <a:pos x="connsiteX5937" y="connsiteY5937"/>
            </a:cxn>
            <a:cxn ang="0">
              <a:pos x="connsiteX5938" y="connsiteY5938"/>
            </a:cxn>
            <a:cxn ang="0">
              <a:pos x="connsiteX5939" y="connsiteY5939"/>
            </a:cxn>
            <a:cxn ang="0">
              <a:pos x="connsiteX5940" y="connsiteY5940"/>
            </a:cxn>
            <a:cxn ang="0">
              <a:pos x="connsiteX5941" y="connsiteY5941"/>
            </a:cxn>
            <a:cxn ang="0">
              <a:pos x="connsiteX5942" y="connsiteY5942"/>
            </a:cxn>
            <a:cxn ang="0">
              <a:pos x="connsiteX5943" y="connsiteY5943"/>
            </a:cxn>
            <a:cxn ang="0">
              <a:pos x="connsiteX5944" y="connsiteY5944"/>
            </a:cxn>
            <a:cxn ang="0">
              <a:pos x="connsiteX5945" y="connsiteY5945"/>
            </a:cxn>
            <a:cxn ang="0">
              <a:pos x="connsiteX5946" y="connsiteY5946"/>
            </a:cxn>
            <a:cxn ang="0">
              <a:pos x="connsiteX5947" y="connsiteY5947"/>
            </a:cxn>
            <a:cxn ang="0">
              <a:pos x="connsiteX5948" y="connsiteY5948"/>
            </a:cxn>
            <a:cxn ang="0">
              <a:pos x="connsiteX5949" y="connsiteY5949"/>
            </a:cxn>
            <a:cxn ang="0">
              <a:pos x="connsiteX5950" y="connsiteY5950"/>
            </a:cxn>
            <a:cxn ang="0">
              <a:pos x="connsiteX5951" y="connsiteY5951"/>
            </a:cxn>
            <a:cxn ang="0">
              <a:pos x="connsiteX5952" y="connsiteY5952"/>
            </a:cxn>
            <a:cxn ang="0">
              <a:pos x="connsiteX5953" y="connsiteY5953"/>
            </a:cxn>
            <a:cxn ang="0">
              <a:pos x="connsiteX5954" y="connsiteY5954"/>
            </a:cxn>
            <a:cxn ang="0">
              <a:pos x="connsiteX5955" y="connsiteY5955"/>
            </a:cxn>
            <a:cxn ang="0">
              <a:pos x="connsiteX5956" y="connsiteY5956"/>
            </a:cxn>
            <a:cxn ang="0">
              <a:pos x="connsiteX5957" y="connsiteY5957"/>
            </a:cxn>
            <a:cxn ang="0">
              <a:pos x="connsiteX5958" y="connsiteY5958"/>
            </a:cxn>
            <a:cxn ang="0">
              <a:pos x="connsiteX5959" y="connsiteY5959"/>
            </a:cxn>
            <a:cxn ang="0">
              <a:pos x="connsiteX5960" y="connsiteY5960"/>
            </a:cxn>
            <a:cxn ang="0">
              <a:pos x="connsiteX5961" y="connsiteY5961"/>
            </a:cxn>
            <a:cxn ang="0">
              <a:pos x="connsiteX5962" y="connsiteY5962"/>
            </a:cxn>
            <a:cxn ang="0">
              <a:pos x="connsiteX5963" y="connsiteY5963"/>
            </a:cxn>
            <a:cxn ang="0">
              <a:pos x="connsiteX5964" y="connsiteY5964"/>
            </a:cxn>
            <a:cxn ang="0">
              <a:pos x="connsiteX5965" y="connsiteY5965"/>
            </a:cxn>
            <a:cxn ang="0">
              <a:pos x="connsiteX5966" y="connsiteY5966"/>
            </a:cxn>
            <a:cxn ang="0">
              <a:pos x="connsiteX5967" y="connsiteY5967"/>
            </a:cxn>
            <a:cxn ang="0">
              <a:pos x="connsiteX5968" y="connsiteY5968"/>
            </a:cxn>
            <a:cxn ang="0">
              <a:pos x="connsiteX5969" y="connsiteY5969"/>
            </a:cxn>
            <a:cxn ang="0">
              <a:pos x="connsiteX5970" y="connsiteY5970"/>
            </a:cxn>
            <a:cxn ang="0">
              <a:pos x="connsiteX5971" y="connsiteY5971"/>
            </a:cxn>
            <a:cxn ang="0">
              <a:pos x="connsiteX5972" y="connsiteY5972"/>
            </a:cxn>
            <a:cxn ang="0">
              <a:pos x="connsiteX5973" y="connsiteY5973"/>
            </a:cxn>
            <a:cxn ang="0">
              <a:pos x="connsiteX5974" y="connsiteY5974"/>
            </a:cxn>
            <a:cxn ang="0">
              <a:pos x="connsiteX5975" y="connsiteY5975"/>
            </a:cxn>
            <a:cxn ang="0">
              <a:pos x="connsiteX5976" y="connsiteY5976"/>
            </a:cxn>
            <a:cxn ang="0">
              <a:pos x="connsiteX5977" y="connsiteY5977"/>
            </a:cxn>
            <a:cxn ang="0">
              <a:pos x="connsiteX5978" y="connsiteY5978"/>
            </a:cxn>
            <a:cxn ang="0">
              <a:pos x="connsiteX5979" y="connsiteY5979"/>
            </a:cxn>
            <a:cxn ang="0">
              <a:pos x="connsiteX5980" y="connsiteY5980"/>
            </a:cxn>
            <a:cxn ang="0">
              <a:pos x="connsiteX5981" y="connsiteY5981"/>
            </a:cxn>
            <a:cxn ang="0">
              <a:pos x="connsiteX5982" y="connsiteY5982"/>
            </a:cxn>
            <a:cxn ang="0">
              <a:pos x="connsiteX5983" y="connsiteY5983"/>
            </a:cxn>
            <a:cxn ang="0">
              <a:pos x="connsiteX5984" y="connsiteY5984"/>
            </a:cxn>
            <a:cxn ang="0">
              <a:pos x="connsiteX5985" y="connsiteY5985"/>
            </a:cxn>
            <a:cxn ang="0">
              <a:pos x="connsiteX5986" y="connsiteY5986"/>
            </a:cxn>
            <a:cxn ang="0">
              <a:pos x="connsiteX5987" y="connsiteY5987"/>
            </a:cxn>
            <a:cxn ang="0">
              <a:pos x="connsiteX5988" y="connsiteY5988"/>
            </a:cxn>
            <a:cxn ang="0">
              <a:pos x="connsiteX5989" y="connsiteY5989"/>
            </a:cxn>
            <a:cxn ang="0">
              <a:pos x="connsiteX5990" y="connsiteY5990"/>
            </a:cxn>
            <a:cxn ang="0">
              <a:pos x="connsiteX5991" y="connsiteY5991"/>
            </a:cxn>
            <a:cxn ang="0">
              <a:pos x="connsiteX5992" y="connsiteY5992"/>
            </a:cxn>
            <a:cxn ang="0">
              <a:pos x="connsiteX5993" y="connsiteY5993"/>
            </a:cxn>
            <a:cxn ang="0">
              <a:pos x="connsiteX5994" y="connsiteY5994"/>
            </a:cxn>
            <a:cxn ang="0">
              <a:pos x="connsiteX5995" y="connsiteY5995"/>
            </a:cxn>
            <a:cxn ang="0">
              <a:pos x="connsiteX5996" y="connsiteY5996"/>
            </a:cxn>
            <a:cxn ang="0">
              <a:pos x="connsiteX5997" y="connsiteY5997"/>
            </a:cxn>
            <a:cxn ang="0">
              <a:pos x="connsiteX5998" y="connsiteY5998"/>
            </a:cxn>
            <a:cxn ang="0">
              <a:pos x="connsiteX5999" y="connsiteY5999"/>
            </a:cxn>
            <a:cxn ang="0">
              <a:pos x="connsiteX6000" y="connsiteY6000"/>
            </a:cxn>
            <a:cxn ang="0">
              <a:pos x="connsiteX6001" y="connsiteY6001"/>
            </a:cxn>
            <a:cxn ang="0">
              <a:pos x="connsiteX6002" y="connsiteY6002"/>
            </a:cxn>
            <a:cxn ang="0">
              <a:pos x="connsiteX6003" y="connsiteY6003"/>
            </a:cxn>
            <a:cxn ang="0">
              <a:pos x="connsiteX6004" y="connsiteY6004"/>
            </a:cxn>
            <a:cxn ang="0">
              <a:pos x="connsiteX6005" y="connsiteY6005"/>
            </a:cxn>
            <a:cxn ang="0">
              <a:pos x="connsiteX6006" y="connsiteY6006"/>
            </a:cxn>
            <a:cxn ang="0">
              <a:pos x="connsiteX6007" y="connsiteY6007"/>
            </a:cxn>
            <a:cxn ang="0">
              <a:pos x="connsiteX6008" y="connsiteY6008"/>
            </a:cxn>
            <a:cxn ang="0">
              <a:pos x="connsiteX6009" y="connsiteY6009"/>
            </a:cxn>
            <a:cxn ang="0">
              <a:pos x="connsiteX6010" y="connsiteY6010"/>
            </a:cxn>
            <a:cxn ang="0">
              <a:pos x="connsiteX6011" y="connsiteY6011"/>
            </a:cxn>
            <a:cxn ang="0">
              <a:pos x="connsiteX6012" y="connsiteY6012"/>
            </a:cxn>
            <a:cxn ang="0">
              <a:pos x="connsiteX6013" y="connsiteY6013"/>
            </a:cxn>
            <a:cxn ang="0">
              <a:pos x="connsiteX6014" y="connsiteY6014"/>
            </a:cxn>
            <a:cxn ang="0">
              <a:pos x="connsiteX6015" y="connsiteY6015"/>
            </a:cxn>
            <a:cxn ang="0">
              <a:pos x="connsiteX6016" y="connsiteY6016"/>
            </a:cxn>
            <a:cxn ang="0">
              <a:pos x="connsiteX6017" y="connsiteY6017"/>
            </a:cxn>
            <a:cxn ang="0">
              <a:pos x="connsiteX6018" y="connsiteY6018"/>
            </a:cxn>
            <a:cxn ang="0">
              <a:pos x="connsiteX6019" y="connsiteY6019"/>
            </a:cxn>
            <a:cxn ang="0">
              <a:pos x="connsiteX6020" y="connsiteY6020"/>
            </a:cxn>
            <a:cxn ang="0">
              <a:pos x="connsiteX6021" y="connsiteY6021"/>
            </a:cxn>
            <a:cxn ang="0">
              <a:pos x="connsiteX6022" y="connsiteY6022"/>
            </a:cxn>
            <a:cxn ang="0">
              <a:pos x="connsiteX6023" y="connsiteY6023"/>
            </a:cxn>
            <a:cxn ang="0">
              <a:pos x="connsiteX6024" y="connsiteY6024"/>
            </a:cxn>
            <a:cxn ang="0">
              <a:pos x="connsiteX6025" y="connsiteY6025"/>
            </a:cxn>
            <a:cxn ang="0">
              <a:pos x="connsiteX6026" y="connsiteY6026"/>
            </a:cxn>
            <a:cxn ang="0">
              <a:pos x="connsiteX6027" y="connsiteY6027"/>
            </a:cxn>
            <a:cxn ang="0">
              <a:pos x="connsiteX6028" y="connsiteY6028"/>
            </a:cxn>
            <a:cxn ang="0">
              <a:pos x="connsiteX6029" y="connsiteY6029"/>
            </a:cxn>
            <a:cxn ang="0">
              <a:pos x="connsiteX6030" y="connsiteY6030"/>
            </a:cxn>
            <a:cxn ang="0">
              <a:pos x="connsiteX6031" y="connsiteY6031"/>
            </a:cxn>
            <a:cxn ang="0">
              <a:pos x="connsiteX6032" y="connsiteY6032"/>
            </a:cxn>
            <a:cxn ang="0">
              <a:pos x="connsiteX6033" y="connsiteY6033"/>
            </a:cxn>
            <a:cxn ang="0">
              <a:pos x="connsiteX6034" y="connsiteY6034"/>
            </a:cxn>
            <a:cxn ang="0">
              <a:pos x="connsiteX6035" y="connsiteY6035"/>
            </a:cxn>
            <a:cxn ang="0">
              <a:pos x="connsiteX6036" y="connsiteY6036"/>
            </a:cxn>
            <a:cxn ang="0">
              <a:pos x="connsiteX6037" y="connsiteY6037"/>
            </a:cxn>
            <a:cxn ang="0">
              <a:pos x="connsiteX6038" y="connsiteY6038"/>
            </a:cxn>
            <a:cxn ang="0">
              <a:pos x="connsiteX6039" y="connsiteY6039"/>
            </a:cxn>
            <a:cxn ang="0">
              <a:pos x="connsiteX6040" y="connsiteY6040"/>
            </a:cxn>
            <a:cxn ang="0">
              <a:pos x="connsiteX6041" y="connsiteY6041"/>
            </a:cxn>
            <a:cxn ang="0">
              <a:pos x="connsiteX6042" y="connsiteY6042"/>
            </a:cxn>
            <a:cxn ang="0">
              <a:pos x="connsiteX6043" y="connsiteY6043"/>
            </a:cxn>
            <a:cxn ang="0">
              <a:pos x="connsiteX6044" y="connsiteY6044"/>
            </a:cxn>
            <a:cxn ang="0">
              <a:pos x="connsiteX6045" y="connsiteY6045"/>
            </a:cxn>
            <a:cxn ang="0">
              <a:pos x="connsiteX6046" y="connsiteY6046"/>
            </a:cxn>
            <a:cxn ang="0">
              <a:pos x="connsiteX6047" y="connsiteY6047"/>
            </a:cxn>
            <a:cxn ang="0">
              <a:pos x="connsiteX6048" y="connsiteY6048"/>
            </a:cxn>
            <a:cxn ang="0">
              <a:pos x="connsiteX6049" y="connsiteY6049"/>
            </a:cxn>
            <a:cxn ang="0">
              <a:pos x="connsiteX6050" y="connsiteY6050"/>
            </a:cxn>
            <a:cxn ang="0">
              <a:pos x="connsiteX6051" y="connsiteY6051"/>
            </a:cxn>
            <a:cxn ang="0">
              <a:pos x="connsiteX6052" y="connsiteY6052"/>
            </a:cxn>
            <a:cxn ang="0">
              <a:pos x="connsiteX6053" y="connsiteY6053"/>
            </a:cxn>
            <a:cxn ang="0">
              <a:pos x="connsiteX6054" y="connsiteY6054"/>
            </a:cxn>
            <a:cxn ang="0">
              <a:pos x="connsiteX6055" y="connsiteY6055"/>
            </a:cxn>
            <a:cxn ang="0">
              <a:pos x="connsiteX6056" y="connsiteY6056"/>
            </a:cxn>
            <a:cxn ang="0">
              <a:pos x="connsiteX6057" y="connsiteY6057"/>
            </a:cxn>
            <a:cxn ang="0">
              <a:pos x="connsiteX6058" y="connsiteY6058"/>
            </a:cxn>
            <a:cxn ang="0">
              <a:pos x="connsiteX6059" y="connsiteY6059"/>
            </a:cxn>
            <a:cxn ang="0">
              <a:pos x="connsiteX6060" y="connsiteY6060"/>
            </a:cxn>
            <a:cxn ang="0">
              <a:pos x="connsiteX6061" y="connsiteY6061"/>
            </a:cxn>
            <a:cxn ang="0">
              <a:pos x="connsiteX6062" y="connsiteY6062"/>
            </a:cxn>
            <a:cxn ang="0">
              <a:pos x="connsiteX6063" y="connsiteY6063"/>
            </a:cxn>
            <a:cxn ang="0">
              <a:pos x="connsiteX6064" y="connsiteY6064"/>
            </a:cxn>
            <a:cxn ang="0">
              <a:pos x="connsiteX6065" y="connsiteY6065"/>
            </a:cxn>
            <a:cxn ang="0">
              <a:pos x="connsiteX6066" y="connsiteY6066"/>
            </a:cxn>
            <a:cxn ang="0">
              <a:pos x="connsiteX6067" y="connsiteY6067"/>
            </a:cxn>
            <a:cxn ang="0">
              <a:pos x="connsiteX6068" y="connsiteY6068"/>
            </a:cxn>
            <a:cxn ang="0">
              <a:pos x="connsiteX6069" y="connsiteY6069"/>
            </a:cxn>
            <a:cxn ang="0">
              <a:pos x="connsiteX6070" y="connsiteY6070"/>
            </a:cxn>
            <a:cxn ang="0">
              <a:pos x="connsiteX6071" y="connsiteY6071"/>
            </a:cxn>
            <a:cxn ang="0">
              <a:pos x="connsiteX6072" y="connsiteY6072"/>
            </a:cxn>
            <a:cxn ang="0">
              <a:pos x="connsiteX6073" y="connsiteY6073"/>
            </a:cxn>
            <a:cxn ang="0">
              <a:pos x="connsiteX6074" y="connsiteY6074"/>
            </a:cxn>
            <a:cxn ang="0">
              <a:pos x="connsiteX6075" y="connsiteY6075"/>
            </a:cxn>
            <a:cxn ang="0">
              <a:pos x="connsiteX6076" y="connsiteY6076"/>
            </a:cxn>
            <a:cxn ang="0">
              <a:pos x="connsiteX6077" y="connsiteY6077"/>
            </a:cxn>
            <a:cxn ang="0">
              <a:pos x="connsiteX6078" y="connsiteY6078"/>
            </a:cxn>
            <a:cxn ang="0">
              <a:pos x="connsiteX6079" y="connsiteY6079"/>
            </a:cxn>
            <a:cxn ang="0">
              <a:pos x="connsiteX6080" y="connsiteY6080"/>
            </a:cxn>
            <a:cxn ang="0">
              <a:pos x="connsiteX6081" y="connsiteY6081"/>
            </a:cxn>
            <a:cxn ang="0">
              <a:pos x="connsiteX6082" y="connsiteY6082"/>
            </a:cxn>
            <a:cxn ang="0">
              <a:pos x="connsiteX6083" y="connsiteY6083"/>
            </a:cxn>
            <a:cxn ang="0">
              <a:pos x="connsiteX6084" y="connsiteY6084"/>
            </a:cxn>
            <a:cxn ang="0">
              <a:pos x="connsiteX6085" y="connsiteY6085"/>
            </a:cxn>
            <a:cxn ang="0">
              <a:pos x="connsiteX6086" y="connsiteY6086"/>
            </a:cxn>
            <a:cxn ang="0">
              <a:pos x="connsiteX6087" y="connsiteY6087"/>
            </a:cxn>
            <a:cxn ang="0">
              <a:pos x="connsiteX6088" y="connsiteY6088"/>
            </a:cxn>
            <a:cxn ang="0">
              <a:pos x="connsiteX6089" y="connsiteY6089"/>
            </a:cxn>
            <a:cxn ang="0">
              <a:pos x="connsiteX6090" y="connsiteY6090"/>
            </a:cxn>
            <a:cxn ang="0">
              <a:pos x="connsiteX6091" y="connsiteY6091"/>
            </a:cxn>
            <a:cxn ang="0">
              <a:pos x="connsiteX6092" y="connsiteY6092"/>
            </a:cxn>
            <a:cxn ang="0">
              <a:pos x="connsiteX6093" y="connsiteY6093"/>
            </a:cxn>
            <a:cxn ang="0">
              <a:pos x="connsiteX6094" y="connsiteY6094"/>
            </a:cxn>
            <a:cxn ang="0">
              <a:pos x="connsiteX6095" y="connsiteY6095"/>
            </a:cxn>
            <a:cxn ang="0">
              <a:pos x="connsiteX6096" y="connsiteY6096"/>
            </a:cxn>
            <a:cxn ang="0">
              <a:pos x="connsiteX6097" y="connsiteY6097"/>
            </a:cxn>
            <a:cxn ang="0">
              <a:pos x="connsiteX6098" y="connsiteY6098"/>
            </a:cxn>
            <a:cxn ang="0">
              <a:pos x="connsiteX6099" y="connsiteY6099"/>
            </a:cxn>
            <a:cxn ang="0">
              <a:pos x="connsiteX6100" y="connsiteY6100"/>
            </a:cxn>
            <a:cxn ang="0">
              <a:pos x="connsiteX6101" y="connsiteY6101"/>
            </a:cxn>
            <a:cxn ang="0">
              <a:pos x="connsiteX6102" y="connsiteY6102"/>
            </a:cxn>
            <a:cxn ang="0">
              <a:pos x="connsiteX6103" y="connsiteY6103"/>
            </a:cxn>
            <a:cxn ang="0">
              <a:pos x="connsiteX6104" y="connsiteY6104"/>
            </a:cxn>
            <a:cxn ang="0">
              <a:pos x="connsiteX6105" y="connsiteY6105"/>
            </a:cxn>
            <a:cxn ang="0">
              <a:pos x="connsiteX6106" y="connsiteY6106"/>
            </a:cxn>
            <a:cxn ang="0">
              <a:pos x="connsiteX6107" y="connsiteY6107"/>
            </a:cxn>
            <a:cxn ang="0">
              <a:pos x="connsiteX6108" y="connsiteY6108"/>
            </a:cxn>
            <a:cxn ang="0">
              <a:pos x="connsiteX6109" y="connsiteY6109"/>
            </a:cxn>
            <a:cxn ang="0">
              <a:pos x="connsiteX6110" y="connsiteY6110"/>
            </a:cxn>
            <a:cxn ang="0">
              <a:pos x="connsiteX6111" y="connsiteY6111"/>
            </a:cxn>
            <a:cxn ang="0">
              <a:pos x="connsiteX6112" y="connsiteY6112"/>
            </a:cxn>
            <a:cxn ang="0">
              <a:pos x="connsiteX6113" y="connsiteY6113"/>
            </a:cxn>
            <a:cxn ang="0">
              <a:pos x="connsiteX6114" y="connsiteY6114"/>
            </a:cxn>
            <a:cxn ang="0">
              <a:pos x="connsiteX6115" y="connsiteY6115"/>
            </a:cxn>
            <a:cxn ang="0">
              <a:pos x="connsiteX6116" y="connsiteY6116"/>
            </a:cxn>
            <a:cxn ang="0">
              <a:pos x="connsiteX6117" y="connsiteY6117"/>
            </a:cxn>
            <a:cxn ang="0">
              <a:pos x="connsiteX6118" y="connsiteY6118"/>
            </a:cxn>
            <a:cxn ang="0">
              <a:pos x="connsiteX6119" y="connsiteY6119"/>
            </a:cxn>
            <a:cxn ang="0">
              <a:pos x="connsiteX6120" y="connsiteY6120"/>
            </a:cxn>
            <a:cxn ang="0">
              <a:pos x="connsiteX6121" y="connsiteY6121"/>
            </a:cxn>
            <a:cxn ang="0">
              <a:pos x="connsiteX6122" y="connsiteY6122"/>
            </a:cxn>
            <a:cxn ang="0">
              <a:pos x="connsiteX6123" y="connsiteY6123"/>
            </a:cxn>
            <a:cxn ang="0">
              <a:pos x="connsiteX6124" y="connsiteY6124"/>
            </a:cxn>
            <a:cxn ang="0">
              <a:pos x="connsiteX6125" y="connsiteY6125"/>
            </a:cxn>
            <a:cxn ang="0">
              <a:pos x="connsiteX6126" y="connsiteY6126"/>
            </a:cxn>
            <a:cxn ang="0">
              <a:pos x="connsiteX6127" y="connsiteY6127"/>
            </a:cxn>
            <a:cxn ang="0">
              <a:pos x="connsiteX6128" y="connsiteY6128"/>
            </a:cxn>
            <a:cxn ang="0">
              <a:pos x="connsiteX6129" y="connsiteY6129"/>
            </a:cxn>
            <a:cxn ang="0">
              <a:pos x="connsiteX6130" y="connsiteY6130"/>
            </a:cxn>
            <a:cxn ang="0">
              <a:pos x="connsiteX6131" y="connsiteY6131"/>
            </a:cxn>
            <a:cxn ang="0">
              <a:pos x="connsiteX6132" y="connsiteY6132"/>
            </a:cxn>
            <a:cxn ang="0">
              <a:pos x="connsiteX6133" y="connsiteY6133"/>
            </a:cxn>
            <a:cxn ang="0">
              <a:pos x="connsiteX6134" y="connsiteY6134"/>
            </a:cxn>
            <a:cxn ang="0">
              <a:pos x="connsiteX6135" y="connsiteY6135"/>
            </a:cxn>
            <a:cxn ang="0">
              <a:pos x="connsiteX6136" y="connsiteY6136"/>
            </a:cxn>
            <a:cxn ang="0">
              <a:pos x="connsiteX6137" y="connsiteY6137"/>
            </a:cxn>
            <a:cxn ang="0">
              <a:pos x="connsiteX6138" y="connsiteY6138"/>
            </a:cxn>
            <a:cxn ang="0">
              <a:pos x="connsiteX6139" y="connsiteY6139"/>
            </a:cxn>
            <a:cxn ang="0">
              <a:pos x="connsiteX6140" y="connsiteY6140"/>
            </a:cxn>
            <a:cxn ang="0">
              <a:pos x="connsiteX6141" y="connsiteY6141"/>
            </a:cxn>
            <a:cxn ang="0">
              <a:pos x="connsiteX6142" y="connsiteY6142"/>
            </a:cxn>
            <a:cxn ang="0">
              <a:pos x="connsiteX6143" y="connsiteY6143"/>
            </a:cxn>
            <a:cxn ang="0">
              <a:pos x="connsiteX6144" y="connsiteY6144"/>
            </a:cxn>
            <a:cxn ang="0">
              <a:pos x="connsiteX6145" y="connsiteY6145"/>
            </a:cxn>
            <a:cxn ang="0">
              <a:pos x="connsiteX6146" y="connsiteY6146"/>
            </a:cxn>
            <a:cxn ang="0">
              <a:pos x="connsiteX6147" y="connsiteY6147"/>
            </a:cxn>
            <a:cxn ang="0">
              <a:pos x="connsiteX6148" y="connsiteY6148"/>
            </a:cxn>
            <a:cxn ang="0">
              <a:pos x="connsiteX6149" y="connsiteY6149"/>
            </a:cxn>
            <a:cxn ang="0">
              <a:pos x="connsiteX6150" y="connsiteY6150"/>
            </a:cxn>
            <a:cxn ang="0">
              <a:pos x="connsiteX6151" y="connsiteY6151"/>
            </a:cxn>
            <a:cxn ang="0">
              <a:pos x="connsiteX6152" y="connsiteY6152"/>
            </a:cxn>
            <a:cxn ang="0">
              <a:pos x="connsiteX6153" y="connsiteY6153"/>
            </a:cxn>
            <a:cxn ang="0">
              <a:pos x="connsiteX6154" y="connsiteY6154"/>
            </a:cxn>
            <a:cxn ang="0">
              <a:pos x="connsiteX6155" y="connsiteY6155"/>
            </a:cxn>
            <a:cxn ang="0">
              <a:pos x="connsiteX6156" y="connsiteY6156"/>
            </a:cxn>
            <a:cxn ang="0">
              <a:pos x="connsiteX6157" y="connsiteY6157"/>
            </a:cxn>
            <a:cxn ang="0">
              <a:pos x="connsiteX6158" y="connsiteY6158"/>
            </a:cxn>
            <a:cxn ang="0">
              <a:pos x="connsiteX6159" y="connsiteY6159"/>
            </a:cxn>
            <a:cxn ang="0">
              <a:pos x="connsiteX6160" y="connsiteY6160"/>
            </a:cxn>
            <a:cxn ang="0">
              <a:pos x="connsiteX6161" y="connsiteY6161"/>
            </a:cxn>
            <a:cxn ang="0">
              <a:pos x="connsiteX6162" y="connsiteY6162"/>
            </a:cxn>
            <a:cxn ang="0">
              <a:pos x="connsiteX6163" y="connsiteY6163"/>
            </a:cxn>
            <a:cxn ang="0">
              <a:pos x="connsiteX6164" y="connsiteY6164"/>
            </a:cxn>
            <a:cxn ang="0">
              <a:pos x="connsiteX6165" y="connsiteY6165"/>
            </a:cxn>
            <a:cxn ang="0">
              <a:pos x="connsiteX6166" y="connsiteY6166"/>
            </a:cxn>
            <a:cxn ang="0">
              <a:pos x="connsiteX6167" y="connsiteY6167"/>
            </a:cxn>
            <a:cxn ang="0">
              <a:pos x="connsiteX6168" y="connsiteY6168"/>
            </a:cxn>
            <a:cxn ang="0">
              <a:pos x="connsiteX6169" y="connsiteY6169"/>
            </a:cxn>
            <a:cxn ang="0">
              <a:pos x="connsiteX6170" y="connsiteY6170"/>
            </a:cxn>
            <a:cxn ang="0">
              <a:pos x="connsiteX6171" y="connsiteY6171"/>
            </a:cxn>
            <a:cxn ang="0">
              <a:pos x="connsiteX6172" y="connsiteY6172"/>
            </a:cxn>
            <a:cxn ang="0">
              <a:pos x="connsiteX6173" y="connsiteY6173"/>
            </a:cxn>
            <a:cxn ang="0">
              <a:pos x="connsiteX6174" y="connsiteY6174"/>
            </a:cxn>
            <a:cxn ang="0">
              <a:pos x="connsiteX6175" y="connsiteY6175"/>
            </a:cxn>
            <a:cxn ang="0">
              <a:pos x="connsiteX6176" y="connsiteY6176"/>
            </a:cxn>
            <a:cxn ang="0">
              <a:pos x="connsiteX6177" y="connsiteY6177"/>
            </a:cxn>
            <a:cxn ang="0">
              <a:pos x="connsiteX6178" y="connsiteY6178"/>
            </a:cxn>
            <a:cxn ang="0">
              <a:pos x="connsiteX6179" y="connsiteY6179"/>
            </a:cxn>
            <a:cxn ang="0">
              <a:pos x="connsiteX6180" y="connsiteY6180"/>
            </a:cxn>
            <a:cxn ang="0">
              <a:pos x="connsiteX6181" y="connsiteY6181"/>
            </a:cxn>
            <a:cxn ang="0">
              <a:pos x="connsiteX6182" y="connsiteY6182"/>
            </a:cxn>
            <a:cxn ang="0">
              <a:pos x="connsiteX6183" y="connsiteY6183"/>
            </a:cxn>
            <a:cxn ang="0">
              <a:pos x="connsiteX6184" y="connsiteY6184"/>
            </a:cxn>
            <a:cxn ang="0">
              <a:pos x="connsiteX6185" y="connsiteY6185"/>
            </a:cxn>
            <a:cxn ang="0">
              <a:pos x="connsiteX6186" y="connsiteY6186"/>
            </a:cxn>
            <a:cxn ang="0">
              <a:pos x="connsiteX6187" y="connsiteY6187"/>
            </a:cxn>
            <a:cxn ang="0">
              <a:pos x="connsiteX6188" y="connsiteY6188"/>
            </a:cxn>
            <a:cxn ang="0">
              <a:pos x="connsiteX6189" y="connsiteY6189"/>
            </a:cxn>
            <a:cxn ang="0">
              <a:pos x="connsiteX6190" y="connsiteY6190"/>
            </a:cxn>
            <a:cxn ang="0">
              <a:pos x="connsiteX6191" y="connsiteY6191"/>
            </a:cxn>
            <a:cxn ang="0">
              <a:pos x="connsiteX6192" y="connsiteY6192"/>
            </a:cxn>
            <a:cxn ang="0">
              <a:pos x="connsiteX6193" y="connsiteY6193"/>
            </a:cxn>
            <a:cxn ang="0">
              <a:pos x="connsiteX6194" y="connsiteY6194"/>
            </a:cxn>
            <a:cxn ang="0">
              <a:pos x="connsiteX6195" y="connsiteY6195"/>
            </a:cxn>
            <a:cxn ang="0">
              <a:pos x="connsiteX6196" y="connsiteY6196"/>
            </a:cxn>
            <a:cxn ang="0">
              <a:pos x="connsiteX6197" y="connsiteY6197"/>
            </a:cxn>
            <a:cxn ang="0">
              <a:pos x="connsiteX6198" y="connsiteY6198"/>
            </a:cxn>
            <a:cxn ang="0">
              <a:pos x="connsiteX6199" y="connsiteY6199"/>
            </a:cxn>
            <a:cxn ang="0">
              <a:pos x="connsiteX6200" y="connsiteY6200"/>
            </a:cxn>
            <a:cxn ang="0">
              <a:pos x="connsiteX6201" y="connsiteY6201"/>
            </a:cxn>
            <a:cxn ang="0">
              <a:pos x="connsiteX6202" y="connsiteY6202"/>
            </a:cxn>
            <a:cxn ang="0">
              <a:pos x="connsiteX6203" y="connsiteY6203"/>
            </a:cxn>
            <a:cxn ang="0">
              <a:pos x="connsiteX6204" y="connsiteY6204"/>
            </a:cxn>
            <a:cxn ang="0">
              <a:pos x="connsiteX6205" y="connsiteY6205"/>
            </a:cxn>
            <a:cxn ang="0">
              <a:pos x="connsiteX6206" y="connsiteY6206"/>
            </a:cxn>
            <a:cxn ang="0">
              <a:pos x="connsiteX6207" y="connsiteY6207"/>
            </a:cxn>
            <a:cxn ang="0">
              <a:pos x="connsiteX6208" y="connsiteY6208"/>
            </a:cxn>
            <a:cxn ang="0">
              <a:pos x="connsiteX6209" y="connsiteY6209"/>
            </a:cxn>
            <a:cxn ang="0">
              <a:pos x="connsiteX6210" y="connsiteY6210"/>
            </a:cxn>
            <a:cxn ang="0">
              <a:pos x="connsiteX6211" y="connsiteY6211"/>
            </a:cxn>
            <a:cxn ang="0">
              <a:pos x="connsiteX6212" y="connsiteY6212"/>
            </a:cxn>
            <a:cxn ang="0">
              <a:pos x="connsiteX6213" y="connsiteY6213"/>
            </a:cxn>
            <a:cxn ang="0">
              <a:pos x="connsiteX6214" y="connsiteY6214"/>
            </a:cxn>
            <a:cxn ang="0">
              <a:pos x="connsiteX6215" y="connsiteY6215"/>
            </a:cxn>
            <a:cxn ang="0">
              <a:pos x="connsiteX6216" y="connsiteY6216"/>
            </a:cxn>
            <a:cxn ang="0">
              <a:pos x="connsiteX6217" y="connsiteY6217"/>
            </a:cxn>
            <a:cxn ang="0">
              <a:pos x="connsiteX6218" y="connsiteY6218"/>
            </a:cxn>
            <a:cxn ang="0">
              <a:pos x="connsiteX6219" y="connsiteY6219"/>
            </a:cxn>
            <a:cxn ang="0">
              <a:pos x="connsiteX6220" y="connsiteY6220"/>
            </a:cxn>
            <a:cxn ang="0">
              <a:pos x="connsiteX6221" y="connsiteY6221"/>
            </a:cxn>
            <a:cxn ang="0">
              <a:pos x="connsiteX6222" y="connsiteY6222"/>
            </a:cxn>
            <a:cxn ang="0">
              <a:pos x="connsiteX6223" y="connsiteY6223"/>
            </a:cxn>
            <a:cxn ang="0">
              <a:pos x="connsiteX6224" y="connsiteY6224"/>
            </a:cxn>
            <a:cxn ang="0">
              <a:pos x="connsiteX6225" y="connsiteY6225"/>
            </a:cxn>
            <a:cxn ang="0">
              <a:pos x="connsiteX6226" y="connsiteY6226"/>
            </a:cxn>
            <a:cxn ang="0">
              <a:pos x="connsiteX6227" y="connsiteY6227"/>
            </a:cxn>
            <a:cxn ang="0">
              <a:pos x="connsiteX6228" y="connsiteY6228"/>
            </a:cxn>
            <a:cxn ang="0">
              <a:pos x="connsiteX6229" y="connsiteY6229"/>
            </a:cxn>
            <a:cxn ang="0">
              <a:pos x="connsiteX6230" y="connsiteY6230"/>
            </a:cxn>
            <a:cxn ang="0">
              <a:pos x="connsiteX6231" y="connsiteY6231"/>
            </a:cxn>
            <a:cxn ang="0">
              <a:pos x="connsiteX6232" y="connsiteY6232"/>
            </a:cxn>
            <a:cxn ang="0">
              <a:pos x="connsiteX6233" y="connsiteY6233"/>
            </a:cxn>
            <a:cxn ang="0">
              <a:pos x="connsiteX6234" y="connsiteY6234"/>
            </a:cxn>
            <a:cxn ang="0">
              <a:pos x="connsiteX6235" y="connsiteY6235"/>
            </a:cxn>
            <a:cxn ang="0">
              <a:pos x="connsiteX6236" y="connsiteY6236"/>
            </a:cxn>
            <a:cxn ang="0">
              <a:pos x="connsiteX6237" y="connsiteY6237"/>
            </a:cxn>
            <a:cxn ang="0">
              <a:pos x="connsiteX6238" y="connsiteY6238"/>
            </a:cxn>
            <a:cxn ang="0">
              <a:pos x="connsiteX6239" y="connsiteY6239"/>
            </a:cxn>
            <a:cxn ang="0">
              <a:pos x="connsiteX6240" y="connsiteY6240"/>
            </a:cxn>
            <a:cxn ang="0">
              <a:pos x="connsiteX6241" y="connsiteY6241"/>
            </a:cxn>
            <a:cxn ang="0">
              <a:pos x="connsiteX6242" y="connsiteY6242"/>
            </a:cxn>
            <a:cxn ang="0">
              <a:pos x="connsiteX6243" y="connsiteY6243"/>
            </a:cxn>
            <a:cxn ang="0">
              <a:pos x="connsiteX6244" y="connsiteY6244"/>
            </a:cxn>
            <a:cxn ang="0">
              <a:pos x="connsiteX6245" y="connsiteY6245"/>
            </a:cxn>
            <a:cxn ang="0">
              <a:pos x="connsiteX6246" y="connsiteY6246"/>
            </a:cxn>
            <a:cxn ang="0">
              <a:pos x="connsiteX6247" y="connsiteY6247"/>
            </a:cxn>
            <a:cxn ang="0">
              <a:pos x="connsiteX6248" y="connsiteY6248"/>
            </a:cxn>
            <a:cxn ang="0">
              <a:pos x="connsiteX6249" y="connsiteY6249"/>
            </a:cxn>
            <a:cxn ang="0">
              <a:pos x="connsiteX6250" y="connsiteY6250"/>
            </a:cxn>
            <a:cxn ang="0">
              <a:pos x="connsiteX6251" y="connsiteY6251"/>
            </a:cxn>
            <a:cxn ang="0">
              <a:pos x="connsiteX6252" y="connsiteY6252"/>
            </a:cxn>
            <a:cxn ang="0">
              <a:pos x="connsiteX6253" y="connsiteY6253"/>
            </a:cxn>
            <a:cxn ang="0">
              <a:pos x="connsiteX6254" y="connsiteY6254"/>
            </a:cxn>
            <a:cxn ang="0">
              <a:pos x="connsiteX6255" y="connsiteY6255"/>
            </a:cxn>
            <a:cxn ang="0">
              <a:pos x="connsiteX6256" y="connsiteY6256"/>
            </a:cxn>
            <a:cxn ang="0">
              <a:pos x="connsiteX6257" y="connsiteY6257"/>
            </a:cxn>
            <a:cxn ang="0">
              <a:pos x="connsiteX6258" y="connsiteY6258"/>
            </a:cxn>
            <a:cxn ang="0">
              <a:pos x="connsiteX6259" y="connsiteY6259"/>
            </a:cxn>
            <a:cxn ang="0">
              <a:pos x="connsiteX6260" y="connsiteY6260"/>
            </a:cxn>
            <a:cxn ang="0">
              <a:pos x="connsiteX6261" y="connsiteY6261"/>
            </a:cxn>
            <a:cxn ang="0">
              <a:pos x="connsiteX6262" y="connsiteY6262"/>
            </a:cxn>
            <a:cxn ang="0">
              <a:pos x="connsiteX6263" y="connsiteY6263"/>
            </a:cxn>
            <a:cxn ang="0">
              <a:pos x="connsiteX6264" y="connsiteY6264"/>
            </a:cxn>
            <a:cxn ang="0">
              <a:pos x="connsiteX6265" y="connsiteY6265"/>
            </a:cxn>
            <a:cxn ang="0">
              <a:pos x="connsiteX6266" y="connsiteY6266"/>
            </a:cxn>
            <a:cxn ang="0">
              <a:pos x="connsiteX6267" y="connsiteY6267"/>
            </a:cxn>
            <a:cxn ang="0">
              <a:pos x="connsiteX6268" y="connsiteY6268"/>
            </a:cxn>
            <a:cxn ang="0">
              <a:pos x="connsiteX6269" y="connsiteY6269"/>
            </a:cxn>
            <a:cxn ang="0">
              <a:pos x="connsiteX6270" y="connsiteY6270"/>
            </a:cxn>
            <a:cxn ang="0">
              <a:pos x="connsiteX6271" y="connsiteY6271"/>
            </a:cxn>
            <a:cxn ang="0">
              <a:pos x="connsiteX6272" y="connsiteY6272"/>
            </a:cxn>
            <a:cxn ang="0">
              <a:pos x="connsiteX6273" y="connsiteY6273"/>
            </a:cxn>
            <a:cxn ang="0">
              <a:pos x="connsiteX6274" y="connsiteY6274"/>
            </a:cxn>
            <a:cxn ang="0">
              <a:pos x="connsiteX6275" y="connsiteY6275"/>
            </a:cxn>
            <a:cxn ang="0">
              <a:pos x="connsiteX6276" y="connsiteY6276"/>
            </a:cxn>
            <a:cxn ang="0">
              <a:pos x="connsiteX6277" y="connsiteY6277"/>
            </a:cxn>
            <a:cxn ang="0">
              <a:pos x="connsiteX6278" y="connsiteY6278"/>
            </a:cxn>
            <a:cxn ang="0">
              <a:pos x="connsiteX6279" y="connsiteY6279"/>
            </a:cxn>
            <a:cxn ang="0">
              <a:pos x="connsiteX6280" y="connsiteY6280"/>
            </a:cxn>
            <a:cxn ang="0">
              <a:pos x="connsiteX6281" y="connsiteY6281"/>
            </a:cxn>
            <a:cxn ang="0">
              <a:pos x="connsiteX6282" y="connsiteY6282"/>
            </a:cxn>
            <a:cxn ang="0">
              <a:pos x="connsiteX6283" y="connsiteY6283"/>
            </a:cxn>
            <a:cxn ang="0">
              <a:pos x="connsiteX6284" y="connsiteY6284"/>
            </a:cxn>
            <a:cxn ang="0">
              <a:pos x="connsiteX6285" y="connsiteY6285"/>
            </a:cxn>
            <a:cxn ang="0">
              <a:pos x="connsiteX6286" y="connsiteY6286"/>
            </a:cxn>
            <a:cxn ang="0">
              <a:pos x="connsiteX6287" y="connsiteY6287"/>
            </a:cxn>
            <a:cxn ang="0">
              <a:pos x="connsiteX6288" y="connsiteY6288"/>
            </a:cxn>
            <a:cxn ang="0">
              <a:pos x="connsiteX6289" y="connsiteY6289"/>
            </a:cxn>
            <a:cxn ang="0">
              <a:pos x="connsiteX6290" y="connsiteY6290"/>
            </a:cxn>
            <a:cxn ang="0">
              <a:pos x="connsiteX6291" y="connsiteY6291"/>
            </a:cxn>
            <a:cxn ang="0">
              <a:pos x="connsiteX6292" y="connsiteY6292"/>
            </a:cxn>
            <a:cxn ang="0">
              <a:pos x="connsiteX6293" y="connsiteY6293"/>
            </a:cxn>
            <a:cxn ang="0">
              <a:pos x="connsiteX6294" y="connsiteY6294"/>
            </a:cxn>
            <a:cxn ang="0">
              <a:pos x="connsiteX6295" y="connsiteY6295"/>
            </a:cxn>
            <a:cxn ang="0">
              <a:pos x="connsiteX6296" y="connsiteY6296"/>
            </a:cxn>
            <a:cxn ang="0">
              <a:pos x="connsiteX6297" y="connsiteY6297"/>
            </a:cxn>
            <a:cxn ang="0">
              <a:pos x="connsiteX6298" y="connsiteY6298"/>
            </a:cxn>
            <a:cxn ang="0">
              <a:pos x="connsiteX6299" y="connsiteY6299"/>
            </a:cxn>
            <a:cxn ang="0">
              <a:pos x="connsiteX6300" y="connsiteY6300"/>
            </a:cxn>
            <a:cxn ang="0">
              <a:pos x="connsiteX6301" y="connsiteY6301"/>
            </a:cxn>
            <a:cxn ang="0">
              <a:pos x="connsiteX6302" y="connsiteY6302"/>
            </a:cxn>
            <a:cxn ang="0">
              <a:pos x="connsiteX6303" y="connsiteY6303"/>
            </a:cxn>
            <a:cxn ang="0">
              <a:pos x="connsiteX6304" y="connsiteY6304"/>
            </a:cxn>
            <a:cxn ang="0">
              <a:pos x="connsiteX6305" y="connsiteY6305"/>
            </a:cxn>
            <a:cxn ang="0">
              <a:pos x="connsiteX6306" y="connsiteY6306"/>
            </a:cxn>
            <a:cxn ang="0">
              <a:pos x="connsiteX6307" y="connsiteY6307"/>
            </a:cxn>
            <a:cxn ang="0">
              <a:pos x="connsiteX6308" y="connsiteY6308"/>
            </a:cxn>
            <a:cxn ang="0">
              <a:pos x="connsiteX6309" y="connsiteY6309"/>
            </a:cxn>
            <a:cxn ang="0">
              <a:pos x="connsiteX6310" y="connsiteY6310"/>
            </a:cxn>
            <a:cxn ang="0">
              <a:pos x="connsiteX6311" y="connsiteY6311"/>
            </a:cxn>
            <a:cxn ang="0">
              <a:pos x="connsiteX6312" y="connsiteY6312"/>
            </a:cxn>
            <a:cxn ang="0">
              <a:pos x="connsiteX6313" y="connsiteY6313"/>
            </a:cxn>
            <a:cxn ang="0">
              <a:pos x="connsiteX6314" y="connsiteY6314"/>
            </a:cxn>
            <a:cxn ang="0">
              <a:pos x="connsiteX6315" y="connsiteY6315"/>
            </a:cxn>
            <a:cxn ang="0">
              <a:pos x="connsiteX6316" y="connsiteY6316"/>
            </a:cxn>
            <a:cxn ang="0">
              <a:pos x="connsiteX6317" y="connsiteY6317"/>
            </a:cxn>
            <a:cxn ang="0">
              <a:pos x="connsiteX6318" y="connsiteY6318"/>
            </a:cxn>
            <a:cxn ang="0">
              <a:pos x="connsiteX6319" y="connsiteY6319"/>
            </a:cxn>
            <a:cxn ang="0">
              <a:pos x="connsiteX6320" y="connsiteY6320"/>
            </a:cxn>
            <a:cxn ang="0">
              <a:pos x="connsiteX6321" y="connsiteY6321"/>
            </a:cxn>
            <a:cxn ang="0">
              <a:pos x="connsiteX6322" y="connsiteY6322"/>
            </a:cxn>
            <a:cxn ang="0">
              <a:pos x="connsiteX6323" y="connsiteY6323"/>
            </a:cxn>
            <a:cxn ang="0">
              <a:pos x="connsiteX6324" y="connsiteY6324"/>
            </a:cxn>
            <a:cxn ang="0">
              <a:pos x="connsiteX6325" y="connsiteY6325"/>
            </a:cxn>
            <a:cxn ang="0">
              <a:pos x="connsiteX6326" y="connsiteY6326"/>
            </a:cxn>
            <a:cxn ang="0">
              <a:pos x="connsiteX6327" y="connsiteY6327"/>
            </a:cxn>
            <a:cxn ang="0">
              <a:pos x="connsiteX6328" y="connsiteY6328"/>
            </a:cxn>
            <a:cxn ang="0">
              <a:pos x="connsiteX6329" y="connsiteY6329"/>
            </a:cxn>
            <a:cxn ang="0">
              <a:pos x="connsiteX6330" y="connsiteY6330"/>
            </a:cxn>
            <a:cxn ang="0">
              <a:pos x="connsiteX6331" y="connsiteY6331"/>
            </a:cxn>
            <a:cxn ang="0">
              <a:pos x="connsiteX6332" y="connsiteY6332"/>
            </a:cxn>
            <a:cxn ang="0">
              <a:pos x="connsiteX6333" y="connsiteY6333"/>
            </a:cxn>
            <a:cxn ang="0">
              <a:pos x="connsiteX6334" y="connsiteY6334"/>
            </a:cxn>
            <a:cxn ang="0">
              <a:pos x="connsiteX6335" y="connsiteY6335"/>
            </a:cxn>
            <a:cxn ang="0">
              <a:pos x="connsiteX6336" y="connsiteY6336"/>
            </a:cxn>
            <a:cxn ang="0">
              <a:pos x="connsiteX6337" y="connsiteY6337"/>
            </a:cxn>
            <a:cxn ang="0">
              <a:pos x="connsiteX6338" y="connsiteY6338"/>
            </a:cxn>
            <a:cxn ang="0">
              <a:pos x="connsiteX6339" y="connsiteY6339"/>
            </a:cxn>
            <a:cxn ang="0">
              <a:pos x="connsiteX6340" y="connsiteY6340"/>
            </a:cxn>
            <a:cxn ang="0">
              <a:pos x="connsiteX6341" y="connsiteY6341"/>
            </a:cxn>
            <a:cxn ang="0">
              <a:pos x="connsiteX6342" y="connsiteY6342"/>
            </a:cxn>
            <a:cxn ang="0">
              <a:pos x="connsiteX6343" y="connsiteY6343"/>
            </a:cxn>
            <a:cxn ang="0">
              <a:pos x="connsiteX6344" y="connsiteY6344"/>
            </a:cxn>
            <a:cxn ang="0">
              <a:pos x="connsiteX6345" y="connsiteY6345"/>
            </a:cxn>
            <a:cxn ang="0">
              <a:pos x="connsiteX6346" y="connsiteY6346"/>
            </a:cxn>
            <a:cxn ang="0">
              <a:pos x="connsiteX6347" y="connsiteY6347"/>
            </a:cxn>
            <a:cxn ang="0">
              <a:pos x="connsiteX6348" y="connsiteY6348"/>
            </a:cxn>
            <a:cxn ang="0">
              <a:pos x="connsiteX6349" y="connsiteY6349"/>
            </a:cxn>
            <a:cxn ang="0">
              <a:pos x="connsiteX6350" y="connsiteY6350"/>
            </a:cxn>
            <a:cxn ang="0">
              <a:pos x="connsiteX6351" y="connsiteY6351"/>
            </a:cxn>
            <a:cxn ang="0">
              <a:pos x="connsiteX6352" y="connsiteY6352"/>
            </a:cxn>
            <a:cxn ang="0">
              <a:pos x="connsiteX6353" y="connsiteY6353"/>
            </a:cxn>
            <a:cxn ang="0">
              <a:pos x="connsiteX6354" y="connsiteY6354"/>
            </a:cxn>
            <a:cxn ang="0">
              <a:pos x="connsiteX6355" y="connsiteY6355"/>
            </a:cxn>
            <a:cxn ang="0">
              <a:pos x="connsiteX6356" y="connsiteY6356"/>
            </a:cxn>
            <a:cxn ang="0">
              <a:pos x="connsiteX6357" y="connsiteY6357"/>
            </a:cxn>
            <a:cxn ang="0">
              <a:pos x="connsiteX6358" y="connsiteY6358"/>
            </a:cxn>
            <a:cxn ang="0">
              <a:pos x="connsiteX6359" y="connsiteY6359"/>
            </a:cxn>
            <a:cxn ang="0">
              <a:pos x="connsiteX6360" y="connsiteY6360"/>
            </a:cxn>
            <a:cxn ang="0">
              <a:pos x="connsiteX6361" y="connsiteY6361"/>
            </a:cxn>
            <a:cxn ang="0">
              <a:pos x="connsiteX6362" y="connsiteY6362"/>
            </a:cxn>
            <a:cxn ang="0">
              <a:pos x="connsiteX6363" y="connsiteY6363"/>
            </a:cxn>
            <a:cxn ang="0">
              <a:pos x="connsiteX6364" y="connsiteY6364"/>
            </a:cxn>
            <a:cxn ang="0">
              <a:pos x="connsiteX6365" y="connsiteY6365"/>
            </a:cxn>
            <a:cxn ang="0">
              <a:pos x="connsiteX6366" y="connsiteY6366"/>
            </a:cxn>
            <a:cxn ang="0">
              <a:pos x="connsiteX6367" y="connsiteY6367"/>
            </a:cxn>
            <a:cxn ang="0">
              <a:pos x="connsiteX6368" y="connsiteY6368"/>
            </a:cxn>
            <a:cxn ang="0">
              <a:pos x="connsiteX6369" y="connsiteY6369"/>
            </a:cxn>
            <a:cxn ang="0">
              <a:pos x="connsiteX6370" y="connsiteY6370"/>
            </a:cxn>
            <a:cxn ang="0">
              <a:pos x="connsiteX6371" y="connsiteY6371"/>
            </a:cxn>
            <a:cxn ang="0">
              <a:pos x="connsiteX6372" y="connsiteY6372"/>
            </a:cxn>
            <a:cxn ang="0">
              <a:pos x="connsiteX6373" y="connsiteY6373"/>
            </a:cxn>
            <a:cxn ang="0">
              <a:pos x="connsiteX6374" y="connsiteY6374"/>
            </a:cxn>
            <a:cxn ang="0">
              <a:pos x="connsiteX6375" y="connsiteY6375"/>
            </a:cxn>
            <a:cxn ang="0">
              <a:pos x="connsiteX6376" y="connsiteY6376"/>
            </a:cxn>
            <a:cxn ang="0">
              <a:pos x="connsiteX6377" y="connsiteY6377"/>
            </a:cxn>
            <a:cxn ang="0">
              <a:pos x="connsiteX6378" y="connsiteY6378"/>
            </a:cxn>
            <a:cxn ang="0">
              <a:pos x="connsiteX6379" y="connsiteY6379"/>
            </a:cxn>
            <a:cxn ang="0">
              <a:pos x="connsiteX6380" y="connsiteY6380"/>
            </a:cxn>
            <a:cxn ang="0">
              <a:pos x="connsiteX6381" y="connsiteY6381"/>
            </a:cxn>
            <a:cxn ang="0">
              <a:pos x="connsiteX6382" y="connsiteY6382"/>
            </a:cxn>
            <a:cxn ang="0">
              <a:pos x="connsiteX6383" y="connsiteY6383"/>
            </a:cxn>
            <a:cxn ang="0">
              <a:pos x="connsiteX6384" y="connsiteY6384"/>
            </a:cxn>
            <a:cxn ang="0">
              <a:pos x="connsiteX6385" y="connsiteY6385"/>
            </a:cxn>
            <a:cxn ang="0">
              <a:pos x="connsiteX6386" y="connsiteY6386"/>
            </a:cxn>
            <a:cxn ang="0">
              <a:pos x="connsiteX6387" y="connsiteY6387"/>
            </a:cxn>
            <a:cxn ang="0">
              <a:pos x="connsiteX6388" y="connsiteY6388"/>
            </a:cxn>
            <a:cxn ang="0">
              <a:pos x="connsiteX6389" y="connsiteY6389"/>
            </a:cxn>
            <a:cxn ang="0">
              <a:pos x="connsiteX6390" y="connsiteY6390"/>
            </a:cxn>
            <a:cxn ang="0">
              <a:pos x="connsiteX6391" y="connsiteY6391"/>
            </a:cxn>
            <a:cxn ang="0">
              <a:pos x="connsiteX6392" y="connsiteY6392"/>
            </a:cxn>
            <a:cxn ang="0">
              <a:pos x="connsiteX6393" y="connsiteY6393"/>
            </a:cxn>
            <a:cxn ang="0">
              <a:pos x="connsiteX6394" y="connsiteY6394"/>
            </a:cxn>
            <a:cxn ang="0">
              <a:pos x="connsiteX6395" y="connsiteY6395"/>
            </a:cxn>
            <a:cxn ang="0">
              <a:pos x="connsiteX6396" y="connsiteY6396"/>
            </a:cxn>
            <a:cxn ang="0">
              <a:pos x="connsiteX6397" y="connsiteY6397"/>
            </a:cxn>
            <a:cxn ang="0">
              <a:pos x="connsiteX6398" y="connsiteY6398"/>
            </a:cxn>
            <a:cxn ang="0">
              <a:pos x="connsiteX6399" y="connsiteY6399"/>
            </a:cxn>
            <a:cxn ang="0">
              <a:pos x="connsiteX6400" y="connsiteY6400"/>
            </a:cxn>
            <a:cxn ang="0">
              <a:pos x="connsiteX6401" y="connsiteY6401"/>
            </a:cxn>
            <a:cxn ang="0">
              <a:pos x="connsiteX6402" y="connsiteY6402"/>
            </a:cxn>
            <a:cxn ang="0">
              <a:pos x="connsiteX6403" y="connsiteY6403"/>
            </a:cxn>
            <a:cxn ang="0">
              <a:pos x="connsiteX6404" y="connsiteY6404"/>
            </a:cxn>
            <a:cxn ang="0">
              <a:pos x="connsiteX6405" y="connsiteY6405"/>
            </a:cxn>
            <a:cxn ang="0">
              <a:pos x="connsiteX6406" y="connsiteY6406"/>
            </a:cxn>
            <a:cxn ang="0">
              <a:pos x="connsiteX6407" y="connsiteY6407"/>
            </a:cxn>
            <a:cxn ang="0">
              <a:pos x="connsiteX6408" y="connsiteY6408"/>
            </a:cxn>
            <a:cxn ang="0">
              <a:pos x="connsiteX6409" y="connsiteY6409"/>
            </a:cxn>
            <a:cxn ang="0">
              <a:pos x="connsiteX6410" y="connsiteY6410"/>
            </a:cxn>
            <a:cxn ang="0">
              <a:pos x="connsiteX6411" y="connsiteY6411"/>
            </a:cxn>
            <a:cxn ang="0">
              <a:pos x="connsiteX6412" y="connsiteY6412"/>
            </a:cxn>
            <a:cxn ang="0">
              <a:pos x="connsiteX6413" y="connsiteY6413"/>
            </a:cxn>
            <a:cxn ang="0">
              <a:pos x="connsiteX6414" y="connsiteY6414"/>
            </a:cxn>
            <a:cxn ang="0">
              <a:pos x="connsiteX6415" y="connsiteY6415"/>
            </a:cxn>
            <a:cxn ang="0">
              <a:pos x="connsiteX6416" y="connsiteY6416"/>
            </a:cxn>
            <a:cxn ang="0">
              <a:pos x="connsiteX6417" y="connsiteY6417"/>
            </a:cxn>
            <a:cxn ang="0">
              <a:pos x="connsiteX6418" y="connsiteY6418"/>
            </a:cxn>
            <a:cxn ang="0">
              <a:pos x="connsiteX6419" y="connsiteY6419"/>
            </a:cxn>
            <a:cxn ang="0">
              <a:pos x="connsiteX6420" y="connsiteY6420"/>
            </a:cxn>
            <a:cxn ang="0">
              <a:pos x="connsiteX6421" y="connsiteY6421"/>
            </a:cxn>
            <a:cxn ang="0">
              <a:pos x="connsiteX6422" y="connsiteY6422"/>
            </a:cxn>
            <a:cxn ang="0">
              <a:pos x="connsiteX6423" y="connsiteY6423"/>
            </a:cxn>
            <a:cxn ang="0">
              <a:pos x="connsiteX6424" y="connsiteY6424"/>
            </a:cxn>
            <a:cxn ang="0">
              <a:pos x="connsiteX6425" y="connsiteY6425"/>
            </a:cxn>
            <a:cxn ang="0">
              <a:pos x="connsiteX6426" y="connsiteY6426"/>
            </a:cxn>
            <a:cxn ang="0">
              <a:pos x="connsiteX6427" y="connsiteY6427"/>
            </a:cxn>
            <a:cxn ang="0">
              <a:pos x="connsiteX6428" y="connsiteY6428"/>
            </a:cxn>
            <a:cxn ang="0">
              <a:pos x="connsiteX6429" y="connsiteY6429"/>
            </a:cxn>
            <a:cxn ang="0">
              <a:pos x="connsiteX6430" y="connsiteY6430"/>
            </a:cxn>
            <a:cxn ang="0">
              <a:pos x="connsiteX6431" y="connsiteY6431"/>
            </a:cxn>
            <a:cxn ang="0">
              <a:pos x="connsiteX6432" y="connsiteY6432"/>
            </a:cxn>
            <a:cxn ang="0">
              <a:pos x="connsiteX6433" y="connsiteY6433"/>
            </a:cxn>
            <a:cxn ang="0">
              <a:pos x="connsiteX6434" y="connsiteY6434"/>
            </a:cxn>
            <a:cxn ang="0">
              <a:pos x="connsiteX6435" y="connsiteY6435"/>
            </a:cxn>
            <a:cxn ang="0">
              <a:pos x="connsiteX6436" y="connsiteY6436"/>
            </a:cxn>
            <a:cxn ang="0">
              <a:pos x="connsiteX6437" y="connsiteY6437"/>
            </a:cxn>
            <a:cxn ang="0">
              <a:pos x="connsiteX6438" y="connsiteY6438"/>
            </a:cxn>
            <a:cxn ang="0">
              <a:pos x="connsiteX6439" y="connsiteY6439"/>
            </a:cxn>
            <a:cxn ang="0">
              <a:pos x="connsiteX6440" y="connsiteY6440"/>
            </a:cxn>
            <a:cxn ang="0">
              <a:pos x="connsiteX6441" y="connsiteY6441"/>
            </a:cxn>
            <a:cxn ang="0">
              <a:pos x="connsiteX6442" y="connsiteY6442"/>
            </a:cxn>
            <a:cxn ang="0">
              <a:pos x="connsiteX6443" y="connsiteY6443"/>
            </a:cxn>
            <a:cxn ang="0">
              <a:pos x="connsiteX6444" y="connsiteY6444"/>
            </a:cxn>
            <a:cxn ang="0">
              <a:pos x="connsiteX6445" y="connsiteY6445"/>
            </a:cxn>
            <a:cxn ang="0">
              <a:pos x="connsiteX6446" y="connsiteY6446"/>
            </a:cxn>
            <a:cxn ang="0">
              <a:pos x="connsiteX6447" y="connsiteY6447"/>
            </a:cxn>
            <a:cxn ang="0">
              <a:pos x="connsiteX6448" y="connsiteY6448"/>
            </a:cxn>
            <a:cxn ang="0">
              <a:pos x="connsiteX6449" y="connsiteY6449"/>
            </a:cxn>
            <a:cxn ang="0">
              <a:pos x="connsiteX6450" y="connsiteY6450"/>
            </a:cxn>
            <a:cxn ang="0">
              <a:pos x="connsiteX6451" y="connsiteY6451"/>
            </a:cxn>
            <a:cxn ang="0">
              <a:pos x="connsiteX6452" y="connsiteY6452"/>
            </a:cxn>
            <a:cxn ang="0">
              <a:pos x="connsiteX6453" y="connsiteY6453"/>
            </a:cxn>
            <a:cxn ang="0">
              <a:pos x="connsiteX6454" y="connsiteY6454"/>
            </a:cxn>
            <a:cxn ang="0">
              <a:pos x="connsiteX6455" y="connsiteY6455"/>
            </a:cxn>
            <a:cxn ang="0">
              <a:pos x="connsiteX6456" y="connsiteY6456"/>
            </a:cxn>
            <a:cxn ang="0">
              <a:pos x="connsiteX6457" y="connsiteY6457"/>
            </a:cxn>
            <a:cxn ang="0">
              <a:pos x="connsiteX6458" y="connsiteY6458"/>
            </a:cxn>
            <a:cxn ang="0">
              <a:pos x="connsiteX6459" y="connsiteY6459"/>
            </a:cxn>
            <a:cxn ang="0">
              <a:pos x="connsiteX6460" y="connsiteY6460"/>
            </a:cxn>
            <a:cxn ang="0">
              <a:pos x="connsiteX6461" y="connsiteY6461"/>
            </a:cxn>
            <a:cxn ang="0">
              <a:pos x="connsiteX6462" y="connsiteY6462"/>
            </a:cxn>
            <a:cxn ang="0">
              <a:pos x="connsiteX6463" y="connsiteY6463"/>
            </a:cxn>
            <a:cxn ang="0">
              <a:pos x="connsiteX6464" y="connsiteY6464"/>
            </a:cxn>
            <a:cxn ang="0">
              <a:pos x="connsiteX6465" y="connsiteY6465"/>
            </a:cxn>
            <a:cxn ang="0">
              <a:pos x="connsiteX6466" y="connsiteY6466"/>
            </a:cxn>
            <a:cxn ang="0">
              <a:pos x="connsiteX6467" y="connsiteY6467"/>
            </a:cxn>
            <a:cxn ang="0">
              <a:pos x="connsiteX6468" y="connsiteY6468"/>
            </a:cxn>
            <a:cxn ang="0">
              <a:pos x="connsiteX6469" y="connsiteY6469"/>
            </a:cxn>
            <a:cxn ang="0">
              <a:pos x="connsiteX6470" y="connsiteY6470"/>
            </a:cxn>
            <a:cxn ang="0">
              <a:pos x="connsiteX6471" y="connsiteY6471"/>
            </a:cxn>
            <a:cxn ang="0">
              <a:pos x="connsiteX6472" y="connsiteY6472"/>
            </a:cxn>
            <a:cxn ang="0">
              <a:pos x="connsiteX6473" y="connsiteY6473"/>
            </a:cxn>
            <a:cxn ang="0">
              <a:pos x="connsiteX6474" y="connsiteY6474"/>
            </a:cxn>
            <a:cxn ang="0">
              <a:pos x="connsiteX6475" y="connsiteY6475"/>
            </a:cxn>
            <a:cxn ang="0">
              <a:pos x="connsiteX6476" y="connsiteY6476"/>
            </a:cxn>
            <a:cxn ang="0">
              <a:pos x="connsiteX6477" y="connsiteY6477"/>
            </a:cxn>
            <a:cxn ang="0">
              <a:pos x="connsiteX6478" y="connsiteY6478"/>
            </a:cxn>
            <a:cxn ang="0">
              <a:pos x="connsiteX6479" y="connsiteY6479"/>
            </a:cxn>
            <a:cxn ang="0">
              <a:pos x="connsiteX6480" y="connsiteY6480"/>
            </a:cxn>
            <a:cxn ang="0">
              <a:pos x="connsiteX6481" y="connsiteY6481"/>
            </a:cxn>
            <a:cxn ang="0">
              <a:pos x="connsiteX6482" y="connsiteY6482"/>
            </a:cxn>
            <a:cxn ang="0">
              <a:pos x="connsiteX6483" y="connsiteY6483"/>
            </a:cxn>
            <a:cxn ang="0">
              <a:pos x="connsiteX6484" y="connsiteY6484"/>
            </a:cxn>
            <a:cxn ang="0">
              <a:pos x="connsiteX6485" y="connsiteY6485"/>
            </a:cxn>
            <a:cxn ang="0">
              <a:pos x="connsiteX6486" y="connsiteY6486"/>
            </a:cxn>
            <a:cxn ang="0">
              <a:pos x="connsiteX6487" y="connsiteY6487"/>
            </a:cxn>
            <a:cxn ang="0">
              <a:pos x="connsiteX6488" y="connsiteY6488"/>
            </a:cxn>
            <a:cxn ang="0">
              <a:pos x="connsiteX6489" y="connsiteY6489"/>
            </a:cxn>
            <a:cxn ang="0">
              <a:pos x="connsiteX6490" y="connsiteY6490"/>
            </a:cxn>
            <a:cxn ang="0">
              <a:pos x="connsiteX6491" y="connsiteY6491"/>
            </a:cxn>
            <a:cxn ang="0">
              <a:pos x="connsiteX6492" y="connsiteY6492"/>
            </a:cxn>
            <a:cxn ang="0">
              <a:pos x="connsiteX6493" y="connsiteY6493"/>
            </a:cxn>
            <a:cxn ang="0">
              <a:pos x="connsiteX6494" y="connsiteY6494"/>
            </a:cxn>
            <a:cxn ang="0">
              <a:pos x="connsiteX6495" y="connsiteY6495"/>
            </a:cxn>
            <a:cxn ang="0">
              <a:pos x="connsiteX6496" y="connsiteY6496"/>
            </a:cxn>
            <a:cxn ang="0">
              <a:pos x="connsiteX6497" y="connsiteY6497"/>
            </a:cxn>
            <a:cxn ang="0">
              <a:pos x="connsiteX6498" y="connsiteY6498"/>
            </a:cxn>
            <a:cxn ang="0">
              <a:pos x="connsiteX6499" y="connsiteY6499"/>
            </a:cxn>
            <a:cxn ang="0">
              <a:pos x="connsiteX6500" y="connsiteY6500"/>
            </a:cxn>
            <a:cxn ang="0">
              <a:pos x="connsiteX6501" y="connsiteY6501"/>
            </a:cxn>
            <a:cxn ang="0">
              <a:pos x="connsiteX6502" y="connsiteY6502"/>
            </a:cxn>
            <a:cxn ang="0">
              <a:pos x="connsiteX6503" y="connsiteY6503"/>
            </a:cxn>
            <a:cxn ang="0">
              <a:pos x="connsiteX6504" y="connsiteY6504"/>
            </a:cxn>
            <a:cxn ang="0">
              <a:pos x="connsiteX6505" y="connsiteY6505"/>
            </a:cxn>
            <a:cxn ang="0">
              <a:pos x="connsiteX6506" y="connsiteY6506"/>
            </a:cxn>
            <a:cxn ang="0">
              <a:pos x="connsiteX6507" y="connsiteY6507"/>
            </a:cxn>
            <a:cxn ang="0">
              <a:pos x="connsiteX6508" y="connsiteY6508"/>
            </a:cxn>
            <a:cxn ang="0">
              <a:pos x="connsiteX6509" y="connsiteY6509"/>
            </a:cxn>
            <a:cxn ang="0">
              <a:pos x="connsiteX6510" y="connsiteY6510"/>
            </a:cxn>
            <a:cxn ang="0">
              <a:pos x="connsiteX6511" y="connsiteY6511"/>
            </a:cxn>
            <a:cxn ang="0">
              <a:pos x="connsiteX6512" y="connsiteY6512"/>
            </a:cxn>
            <a:cxn ang="0">
              <a:pos x="connsiteX6513" y="connsiteY6513"/>
            </a:cxn>
            <a:cxn ang="0">
              <a:pos x="connsiteX6514" y="connsiteY6514"/>
            </a:cxn>
            <a:cxn ang="0">
              <a:pos x="connsiteX6515" y="connsiteY6515"/>
            </a:cxn>
            <a:cxn ang="0">
              <a:pos x="connsiteX6516" y="connsiteY6516"/>
            </a:cxn>
            <a:cxn ang="0">
              <a:pos x="connsiteX6517" y="connsiteY6517"/>
            </a:cxn>
            <a:cxn ang="0">
              <a:pos x="connsiteX6518" y="connsiteY6518"/>
            </a:cxn>
            <a:cxn ang="0">
              <a:pos x="connsiteX6519" y="connsiteY6519"/>
            </a:cxn>
            <a:cxn ang="0">
              <a:pos x="connsiteX6520" y="connsiteY6520"/>
            </a:cxn>
            <a:cxn ang="0">
              <a:pos x="connsiteX6521" y="connsiteY6521"/>
            </a:cxn>
            <a:cxn ang="0">
              <a:pos x="connsiteX6522" y="connsiteY6522"/>
            </a:cxn>
            <a:cxn ang="0">
              <a:pos x="connsiteX6523" y="connsiteY6523"/>
            </a:cxn>
            <a:cxn ang="0">
              <a:pos x="connsiteX6524" y="connsiteY6524"/>
            </a:cxn>
            <a:cxn ang="0">
              <a:pos x="connsiteX6525" y="connsiteY6525"/>
            </a:cxn>
            <a:cxn ang="0">
              <a:pos x="connsiteX6526" y="connsiteY6526"/>
            </a:cxn>
            <a:cxn ang="0">
              <a:pos x="connsiteX6527" y="connsiteY6527"/>
            </a:cxn>
            <a:cxn ang="0">
              <a:pos x="connsiteX6528" y="connsiteY6528"/>
            </a:cxn>
            <a:cxn ang="0">
              <a:pos x="connsiteX6529" y="connsiteY6529"/>
            </a:cxn>
            <a:cxn ang="0">
              <a:pos x="connsiteX6530" y="connsiteY6530"/>
            </a:cxn>
            <a:cxn ang="0">
              <a:pos x="connsiteX6531" y="connsiteY6531"/>
            </a:cxn>
            <a:cxn ang="0">
              <a:pos x="connsiteX6532" y="connsiteY6532"/>
            </a:cxn>
            <a:cxn ang="0">
              <a:pos x="connsiteX6533" y="connsiteY6533"/>
            </a:cxn>
            <a:cxn ang="0">
              <a:pos x="connsiteX6534" y="connsiteY6534"/>
            </a:cxn>
            <a:cxn ang="0">
              <a:pos x="connsiteX6535" y="connsiteY6535"/>
            </a:cxn>
            <a:cxn ang="0">
              <a:pos x="connsiteX6536" y="connsiteY6536"/>
            </a:cxn>
            <a:cxn ang="0">
              <a:pos x="connsiteX6537" y="connsiteY6537"/>
            </a:cxn>
            <a:cxn ang="0">
              <a:pos x="connsiteX6538" y="connsiteY6538"/>
            </a:cxn>
            <a:cxn ang="0">
              <a:pos x="connsiteX6539" y="connsiteY6539"/>
            </a:cxn>
            <a:cxn ang="0">
              <a:pos x="connsiteX6540" y="connsiteY6540"/>
            </a:cxn>
            <a:cxn ang="0">
              <a:pos x="connsiteX6541" y="connsiteY6541"/>
            </a:cxn>
            <a:cxn ang="0">
              <a:pos x="connsiteX6542" y="connsiteY6542"/>
            </a:cxn>
            <a:cxn ang="0">
              <a:pos x="connsiteX6543" y="connsiteY6543"/>
            </a:cxn>
            <a:cxn ang="0">
              <a:pos x="connsiteX6544" y="connsiteY6544"/>
            </a:cxn>
            <a:cxn ang="0">
              <a:pos x="connsiteX6545" y="connsiteY6545"/>
            </a:cxn>
            <a:cxn ang="0">
              <a:pos x="connsiteX6546" y="connsiteY6546"/>
            </a:cxn>
            <a:cxn ang="0">
              <a:pos x="connsiteX6547" y="connsiteY6547"/>
            </a:cxn>
            <a:cxn ang="0">
              <a:pos x="connsiteX6548" y="connsiteY6548"/>
            </a:cxn>
            <a:cxn ang="0">
              <a:pos x="connsiteX6549" y="connsiteY6549"/>
            </a:cxn>
            <a:cxn ang="0">
              <a:pos x="connsiteX6550" y="connsiteY6550"/>
            </a:cxn>
            <a:cxn ang="0">
              <a:pos x="connsiteX6551" y="connsiteY6551"/>
            </a:cxn>
            <a:cxn ang="0">
              <a:pos x="connsiteX6552" y="connsiteY6552"/>
            </a:cxn>
            <a:cxn ang="0">
              <a:pos x="connsiteX6553" y="connsiteY6553"/>
            </a:cxn>
            <a:cxn ang="0">
              <a:pos x="connsiteX6554" y="connsiteY6554"/>
            </a:cxn>
            <a:cxn ang="0">
              <a:pos x="connsiteX6555" y="connsiteY6555"/>
            </a:cxn>
            <a:cxn ang="0">
              <a:pos x="connsiteX6556" y="connsiteY6556"/>
            </a:cxn>
            <a:cxn ang="0">
              <a:pos x="connsiteX6557" y="connsiteY6557"/>
            </a:cxn>
            <a:cxn ang="0">
              <a:pos x="connsiteX6558" y="connsiteY6558"/>
            </a:cxn>
            <a:cxn ang="0">
              <a:pos x="connsiteX6559" y="connsiteY6559"/>
            </a:cxn>
            <a:cxn ang="0">
              <a:pos x="connsiteX6560" y="connsiteY6560"/>
            </a:cxn>
            <a:cxn ang="0">
              <a:pos x="connsiteX6561" y="connsiteY6561"/>
            </a:cxn>
            <a:cxn ang="0">
              <a:pos x="connsiteX6562" y="connsiteY6562"/>
            </a:cxn>
            <a:cxn ang="0">
              <a:pos x="connsiteX6563" y="connsiteY6563"/>
            </a:cxn>
            <a:cxn ang="0">
              <a:pos x="connsiteX6564" y="connsiteY6564"/>
            </a:cxn>
            <a:cxn ang="0">
              <a:pos x="connsiteX6565" y="connsiteY6565"/>
            </a:cxn>
            <a:cxn ang="0">
              <a:pos x="connsiteX6566" y="connsiteY6566"/>
            </a:cxn>
            <a:cxn ang="0">
              <a:pos x="connsiteX6567" y="connsiteY6567"/>
            </a:cxn>
            <a:cxn ang="0">
              <a:pos x="connsiteX6568" y="connsiteY6568"/>
            </a:cxn>
            <a:cxn ang="0">
              <a:pos x="connsiteX6569" y="connsiteY6569"/>
            </a:cxn>
            <a:cxn ang="0">
              <a:pos x="connsiteX6570" y="connsiteY6570"/>
            </a:cxn>
            <a:cxn ang="0">
              <a:pos x="connsiteX6571" y="connsiteY6571"/>
            </a:cxn>
            <a:cxn ang="0">
              <a:pos x="connsiteX6572" y="connsiteY6572"/>
            </a:cxn>
            <a:cxn ang="0">
              <a:pos x="connsiteX6573" y="connsiteY6573"/>
            </a:cxn>
            <a:cxn ang="0">
              <a:pos x="connsiteX6574" y="connsiteY6574"/>
            </a:cxn>
            <a:cxn ang="0">
              <a:pos x="connsiteX6575" y="connsiteY6575"/>
            </a:cxn>
            <a:cxn ang="0">
              <a:pos x="connsiteX6576" y="connsiteY6576"/>
            </a:cxn>
            <a:cxn ang="0">
              <a:pos x="connsiteX6577" y="connsiteY6577"/>
            </a:cxn>
            <a:cxn ang="0">
              <a:pos x="connsiteX6578" y="connsiteY6578"/>
            </a:cxn>
            <a:cxn ang="0">
              <a:pos x="connsiteX6579" y="connsiteY6579"/>
            </a:cxn>
            <a:cxn ang="0">
              <a:pos x="connsiteX6580" y="connsiteY6580"/>
            </a:cxn>
            <a:cxn ang="0">
              <a:pos x="connsiteX6581" y="connsiteY6581"/>
            </a:cxn>
            <a:cxn ang="0">
              <a:pos x="connsiteX6582" y="connsiteY6582"/>
            </a:cxn>
            <a:cxn ang="0">
              <a:pos x="connsiteX6583" y="connsiteY6583"/>
            </a:cxn>
            <a:cxn ang="0">
              <a:pos x="connsiteX6584" y="connsiteY6584"/>
            </a:cxn>
            <a:cxn ang="0">
              <a:pos x="connsiteX6585" y="connsiteY6585"/>
            </a:cxn>
            <a:cxn ang="0">
              <a:pos x="connsiteX6586" y="connsiteY6586"/>
            </a:cxn>
            <a:cxn ang="0">
              <a:pos x="connsiteX6587" y="connsiteY6587"/>
            </a:cxn>
            <a:cxn ang="0">
              <a:pos x="connsiteX6588" y="connsiteY6588"/>
            </a:cxn>
            <a:cxn ang="0">
              <a:pos x="connsiteX6589" y="connsiteY6589"/>
            </a:cxn>
            <a:cxn ang="0">
              <a:pos x="connsiteX6590" y="connsiteY6590"/>
            </a:cxn>
            <a:cxn ang="0">
              <a:pos x="connsiteX6591" y="connsiteY6591"/>
            </a:cxn>
            <a:cxn ang="0">
              <a:pos x="connsiteX6592" y="connsiteY6592"/>
            </a:cxn>
            <a:cxn ang="0">
              <a:pos x="connsiteX6593" y="connsiteY6593"/>
            </a:cxn>
            <a:cxn ang="0">
              <a:pos x="connsiteX6594" y="connsiteY6594"/>
            </a:cxn>
            <a:cxn ang="0">
              <a:pos x="connsiteX6595" y="connsiteY6595"/>
            </a:cxn>
            <a:cxn ang="0">
              <a:pos x="connsiteX6596" y="connsiteY6596"/>
            </a:cxn>
            <a:cxn ang="0">
              <a:pos x="connsiteX6597" y="connsiteY6597"/>
            </a:cxn>
            <a:cxn ang="0">
              <a:pos x="connsiteX6598" y="connsiteY6598"/>
            </a:cxn>
            <a:cxn ang="0">
              <a:pos x="connsiteX6599" y="connsiteY6599"/>
            </a:cxn>
            <a:cxn ang="0">
              <a:pos x="connsiteX6600" y="connsiteY6600"/>
            </a:cxn>
            <a:cxn ang="0">
              <a:pos x="connsiteX6601" y="connsiteY6601"/>
            </a:cxn>
            <a:cxn ang="0">
              <a:pos x="connsiteX6602" y="connsiteY6602"/>
            </a:cxn>
            <a:cxn ang="0">
              <a:pos x="connsiteX6603" y="connsiteY6603"/>
            </a:cxn>
            <a:cxn ang="0">
              <a:pos x="connsiteX6604" y="connsiteY6604"/>
            </a:cxn>
            <a:cxn ang="0">
              <a:pos x="connsiteX6605" y="connsiteY6605"/>
            </a:cxn>
            <a:cxn ang="0">
              <a:pos x="connsiteX6606" y="connsiteY6606"/>
            </a:cxn>
            <a:cxn ang="0">
              <a:pos x="connsiteX6607" y="connsiteY6607"/>
            </a:cxn>
            <a:cxn ang="0">
              <a:pos x="connsiteX6608" y="connsiteY6608"/>
            </a:cxn>
            <a:cxn ang="0">
              <a:pos x="connsiteX6609" y="connsiteY6609"/>
            </a:cxn>
            <a:cxn ang="0">
              <a:pos x="connsiteX6610" y="connsiteY6610"/>
            </a:cxn>
            <a:cxn ang="0">
              <a:pos x="connsiteX6611" y="connsiteY6611"/>
            </a:cxn>
            <a:cxn ang="0">
              <a:pos x="connsiteX6612" y="connsiteY6612"/>
            </a:cxn>
            <a:cxn ang="0">
              <a:pos x="connsiteX6613" y="connsiteY6613"/>
            </a:cxn>
            <a:cxn ang="0">
              <a:pos x="connsiteX6614" y="connsiteY6614"/>
            </a:cxn>
            <a:cxn ang="0">
              <a:pos x="connsiteX6615" y="connsiteY6615"/>
            </a:cxn>
            <a:cxn ang="0">
              <a:pos x="connsiteX6616" y="connsiteY6616"/>
            </a:cxn>
            <a:cxn ang="0">
              <a:pos x="connsiteX6617" y="connsiteY6617"/>
            </a:cxn>
            <a:cxn ang="0">
              <a:pos x="connsiteX6618" y="connsiteY6618"/>
            </a:cxn>
            <a:cxn ang="0">
              <a:pos x="connsiteX6619" y="connsiteY6619"/>
            </a:cxn>
            <a:cxn ang="0">
              <a:pos x="connsiteX6620" y="connsiteY6620"/>
            </a:cxn>
            <a:cxn ang="0">
              <a:pos x="connsiteX6621" y="connsiteY6621"/>
            </a:cxn>
            <a:cxn ang="0">
              <a:pos x="connsiteX6622" y="connsiteY6622"/>
            </a:cxn>
            <a:cxn ang="0">
              <a:pos x="connsiteX6623" y="connsiteY6623"/>
            </a:cxn>
            <a:cxn ang="0">
              <a:pos x="connsiteX6624" y="connsiteY6624"/>
            </a:cxn>
            <a:cxn ang="0">
              <a:pos x="connsiteX6625" y="connsiteY6625"/>
            </a:cxn>
            <a:cxn ang="0">
              <a:pos x="connsiteX6626" y="connsiteY6626"/>
            </a:cxn>
            <a:cxn ang="0">
              <a:pos x="connsiteX6627" y="connsiteY6627"/>
            </a:cxn>
            <a:cxn ang="0">
              <a:pos x="connsiteX6628" y="connsiteY6628"/>
            </a:cxn>
            <a:cxn ang="0">
              <a:pos x="connsiteX6629" y="connsiteY6629"/>
            </a:cxn>
            <a:cxn ang="0">
              <a:pos x="connsiteX6630" y="connsiteY6630"/>
            </a:cxn>
            <a:cxn ang="0">
              <a:pos x="connsiteX6631" y="connsiteY6631"/>
            </a:cxn>
            <a:cxn ang="0">
              <a:pos x="connsiteX6632" y="connsiteY6632"/>
            </a:cxn>
            <a:cxn ang="0">
              <a:pos x="connsiteX6633" y="connsiteY6633"/>
            </a:cxn>
            <a:cxn ang="0">
              <a:pos x="connsiteX6634" y="connsiteY6634"/>
            </a:cxn>
            <a:cxn ang="0">
              <a:pos x="connsiteX6635" y="connsiteY6635"/>
            </a:cxn>
            <a:cxn ang="0">
              <a:pos x="connsiteX6636" y="connsiteY6636"/>
            </a:cxn>
            <a:cxn ang="0">
              <a:pos x="connsiteX6637" y="connsiteY6637"/>
            </a:cxn>
            <a:cxn ang="0">
              <a:pos x="connsiteX6638" y="connsiteY6638"/>
            </a:cxn>
            <a:cxn ang="0">
              <a:pos x="connsiteX6639" y="connsiteY6639"/>
            </a:cxn>
            <a:cxn ang="0">
              <a:pos x="connsiteX6640" y="connsiteY6640"/>
            </a:cxn>
            <a:cxn ang="0">
              <a:pos x="connsiteX6641" y="connsiteY6641"/>
            </a:cxn>
            <a:cxn ang="0">
              <a:pos x="connsiteX6642" y="connsiteY6642"/>
            </a:cxn>
            <a:cxn ang="0">
              <a:pos x="connsiteX6643" y="connsiteY6643"/>
            </a:cxn>
            <a:cxn ang="0">
              <a:pos x="connsiteX6644" y="connsiteY6644"/>
            </a:cxn>
            <a:cxn ang="0">
              <a:pos x="connsiteX6645" y="connsiteY6645"/>
            </a:cxn>
            <a:cxn ang="0">
              <a:pos x="connsiteX6646" y="connsiteY6646"/>
            </a:cxn>
            <a:cxn ang="0">
              <a:pos x="connsiteX6647" y="connsiteY6647"/>
            </a:cxn>
            <a:cxn ang="0">
              <a:pos x="connsiteX6648" y="connsiteY6648"/>
            </a:cxn>
            <a:cxn ang="0">
              <a:pos x="connsiteX6649" y="connsiteY6649"/>
            </a:cxn>
            <a:cxn ang="0">
              <a:pos x="connsiteX6650" y="connsiteY6650"/>
            </a:cxn>
            <a:cxn ang="0">
              <a:pos x="connsiteX6651" y="connsiteY6651"/>
            </a:cxn>
            <a:cxn ang="0">
              <a:pos x="connsiteX6652" y="connsiteY6652"/>
            </a:cxn>
            <a:cxn ang="0">
              <a:pos x="connsiteX6653" y="connsiteY6653"/>
            </a:cxn>
            <a:cxn ang="0">
              <a:pos x="connsiteX6654" y="connsiteY6654"/>
            </a:cxn>
            <a:cxn ang="0">
              <a:pos x="connsiteX6655" y="connsiteY6655"/>
            </a:cxn>
            <a:cxn ang="0">
              <a:pos x="connsiteX6656" y="connsiteY6656"/>
            </a:cxn>
            <a:cxn ang="0">
              <a:pos x="connsiteX6657" y="connsiteY6657"/>
            </a:cxn>
            <a:cxn ang="0">
              <a:pos x="connsiteX6658" y="connsiteY6658"/>
            </a:cxn>
            <a:cxn ang="0">
              <a:pos x="connsiteX6659" y="connsiteY6659"/>
            </a:cxn>
            <a:cxn ang="0">
              <a:pos x="connsiteX6660" y="connsiteY6660"/>
            </a:cxn>
            <a:cxn ang="0">
              <a:pos x="connsiteX6661" y="connsiteY6661"/>
            </a:cxn>
            <a:cxn ang="0">
              <a:pos x="connsiteX6662" y="connsiteY6662"/>
            </a:cxn>
            <a:cxn ang="0">
              <a:pos x="connsiteX6663" y="connsiteY6663"/>
            </a:cxn>
            <a:cxn ang="0">
              <a:pos x="connsiteX6664" y="connsiteY6664"/>
            </a:cxn>
            <a:cxn ang="0">
              <a:pos x="connsiteX6665" y="connsiteY6665"/>
            </a:cxn>
            <a:cxn ang="0">
              <a:pos x="connsiteX6666" y="connsiteY6666"/>
            </a:cxn>
            <a:cxn ang="0">
              <a:pos x="connsiteX6667" y="connsiteY6667"/>
            </a:cxn>
            <a:cxn ang="0">
              <a:pos x="connsiteX6668" y="connsiteY6668"/>
            </a:cxn>
            <a:cxn ang="0">
              <a:pos x="connsiteX6669" y="connsiteY6669"/>
            </a:cxn>
            <a:cxn ang="0">
              <a:pos x="connsiteX6670" y="connsiteY6670"/>
            </a:cxn>
            <a:cxn ang="0">
              <a:pos x="connsiteX6671" y="connsiteY6671"/>
            </a:cxn>
            <a:cxn ang="0">
              <a:pos x="connsiteX6672" y="connsiteY6672"/>
            </a:cxn>
            <a:cxn ang="0">
              <a:pos x="connsiteX6673" y="connsiteY6673"/>
            </a:cxn>
            <a:cxn ang="0">
              <a:pos x="connsiteX6674" y="connsiteY6674"/>
            </a:cxn>
            <a:cxn ang="0">
              <a:pos x="connsiteX6675" y="connsiteY6675"/>
            </a:cxn>
            <a:cxn ang="0">
              <a:pos x="connsiteX6676" y="connsiteY6676"/>
            </a:cxn>
            <a:cxn ang="0">
              <a:pos x="connsiteX6677" y="connsiteY6677"/>
            </a:cxn>
            <a:cxn ang="0">
              <a:pos x="connsiteX6678" y="connsiteY6678"/>
            </a:cxn>
            <a:cxn ang="0">
              <a:pos x="connsiteX6679" y="connsiteY6679"/>
            </a:cxn>
            <a:cxn ang="0">
              <a:pos x="connsiteX6680" y="connsiteY6680"/>
            </a:cxn>
            <a:cxn ang="0">
              <a:pos x="connsiteX6681" y="connsiteY6681"/>
            </a:cxn>
            <a:cxn ang="0">
              <a:pos x="connsiteX6682" y="connsiteY6682"/>
            </a:cxn>
            <a:cxn ang="0">
              <a:pos x="connsiteX6683" y="connsiteY6683"/>
            </a:cxn>
            <a:cxn ang="0">
              <a:pos x="connsiteX6684" y="connsiteY6684"/>
            </a:cxn>
            <a:cxn ang="0">
              <a:pos x="connsiteX6685" y="connsiteY6685"/>
            </a:cxn>
            <a:cxn ang="0">
              <a:pos x="connsiteX6686" y="connsiteY6686"/>
            </a:cxn>
            <a:cxn ang="0">
              <a:pos x="connsiteX6687" y="connsiteY6687"/>
            </a:cxn>
            <a:cxn ang="0">
              <a:pos x="connsiteX6688" y="connsiteY6688"/>
            </a:cxn>
            <a:cxn ang="0">
              <a:pos x="connsiteX6689" y="connsiteY6689"/>
            </a:cxn>
            <a:cxn ang="0">
              <a:pos x="connsiteX6690" y="connsiteY6690"/>
            </a:cxn>
            <a:cxn ang="0">
              <a:pos x="connsiteX6691" y="connsiteY6691"/>
            </a:cxn>
            <a:cxn ang="0">
              <a:pos x="connsiteX6692" y="connsiteY6692"/>
            </a:cxn>
            <a:cxn ang="0">
              <a:pos x="connsiteX6693" y="connsiteY6693"/>
            </a:cxn>
            <a:cxn ang="0">
              <a:pos x="connsiteX6694" y="connsiteY6694"/>
            </a:cxn>
            <a:cxn ang="0">
              <a:pos x="connsiteX6695" y="connsiteY6695"/>
            </a:cxn>
            <a:cxn ang="0">
              <a:pos x="connsiteX6696" y="connsiteY6696"/>
            </a:cxn>
            <a:cxn ang="0">
              <a:pos x="connsiteX6697" y="connsiteY6697"/>
            </a:cxn>
            <a:cxn ang="0">
              <a:pos x="connsiteX6698" y="connsiteY6698"/>
            </a:cxn>
            <a:cxn ang="0">
              <a:pos x="connsiteX6699" y="connsiteY6699"/>
            </a:cxn>
            <a:cxn ang="0">
              <a:pos x="connsiteX6700" y="connsiteY6700"/>
            </a:cxn>
            <a:cxn ang="0">
              <a:pos x="connsiteX6701" y="connsiteY6701"/>
            </a:cxn>
            <a:cxn ang="0">
              <a:pos x="connsiteX6702" y="connsiteY6702"/>
            </a:cxn>
            <a:cxn ang="0">
              <a:pos x="connsiteX6703" y="connsiteY6703"/>
            </a:cxn>
            <a:cxn ang="0">
              <a:pos x="connsiteX6704" y="connsiteY6704"/>
            </a:cxn>
            <a:cxn ang="0">
              <a:pos x="connsiteX6705" y="connsiteY6705"/>
            </a:cxn>
            <a:cxn ang="0">
              <a:pos x="connsiteX6706" y="connsiteY6706"/>
            </a:cxn>
            <a:cxn ang="0">
              <a:pos x="connsiteX6707" y="connsiteY6707"/>
            </a:cxn>
            <a:cxn ang="0">
              <a:pos x="connsiteX6708" y="connsiteY6708"/>
            </a:cxn>
            <a:cxn ang="0">
              <a:pos x="connsiteX6709" y="connsiteY6709"/>
            </a:cxn>
            <a:cxn ang="0">
              <a:pos x="connsiteX6710" y="connsiteY6710"/>
            </a:cxn>
            <a:cxn ang="0">
              <a:pos x="connsiteX6711" y="connsiteY6711"/>
            </a:cxn>
            <a:cxn ang="0">
              <a:pos x="connsiteX6712" y="connsiteY6712"/>
            </a:cxn>
            <a:cxn ang="0">
              <a:pos x="connsiteX6713" y="connsiteY6713"/>
            </a:cxn>
            <a:cxn ang="0">
              <a:pos x="connsiteX6714" y="connsiteY6714"/>
            </a:cxn>
            <a:cxn ang="0">
              <a:pos x="connsiteX6715" y="connsiteY6715"/>
            </a:cxn>
            <a:cxn ang="0">
              <a:pos x="connsiteX6716" y="connsiteY6716"/>
            </a:cxn>
            <a:cxn ang="0">
              <a:pos x="connsiteX6717" y="connsiteY6717"/>
            </a:cxn>
            <a:cxn ang="0">
              <a:pos x="connsiteX6718" y="connsiteY6718"/>
            </a:cxn>
            <a:cxn ang="0">
              <a:pos x="connsiteX6719" y="connsiteY6719"/>
            </a:cxn>
            <a:cxn ang="0">
              <a:pos x="connsiteX6720" y="connsiteY6720"/>
            </a:cxn>
            <a:cxn ang="0">
              <a:pos x="connsiteX6721" y="connsiteY6721"/>
            </a:cxn>
            <a:cxn ang="0">
              <a:pos x="connsiteX6722" y="connsiteY6722"/>
            </a:cxn>
            <a:cxn ang="0">
              <a:pos x="connsiteX6723" y="connsiteY6723"/>
            </a:cxn>
            <a:cxn ang="0">
              <a:pos x="connsiteX6724" y="connsiteY6724"/>
            </a:cxn>
            <a:cxn ang="0">
              <a:pos x="connsiteX6725" y="connsiteY6725"/>
            </a:cxn>
            <a:cxn ang="0">
              <a:pos x="connsiteX6726" y="connsiteY6726"/>
            </a:cxn>
            <a:cxn ang="0">
              <a:pos x="connsiteX6727" y="connsiteY6727"/>
            </a:cxn>
            <a:cxn ang="0">
              <a:pos x="connsiteX6728" y="connsiteY6728"/>
            </a:cxn>
            <a:cxn ang="0">
              <a:pos x="connsiteX6729" y="connsiteY6729"/>
            </a:cxn>
            <a:cxn ang="0">
              <a:pos x="connsiteX6730" y="connsiteY6730"/>
            </a:cxn>
            <a:cxn ang="0">
              <a:pos x="connsiteX6731" y="connsiteY6731"/>
            </a:cxn>
            <a:cxn ang="0">
              <a:pos x="connsiteX6732" y="connsiteY6732"/>
            </a:cxn>
            <a:cxn ang="0">
              <a:pos x="connsiteX6733" y="connsiteY6733"/>
            </a:cxn>
            <a:cxn ang="0">
              <a:pos x="connsiteX6734" y="connsiteY6734"/>
            </a:cxn>
            <a:cxn ang="0">
              <a:pos x="connsiteX6735" y="connsiteY6735"/>
            </a:cxn>
            <a:cxn ang="0">
              <a:pos x="connsiteX6736" y="connsiteY6736"/>
            </a:cxn>
            <a:cxn ang="0">
              <a:pos x="connsiteX6737" y="connsiteY6737"/>
            </a:cxn>
            <a:cxn ang="0">
              <a:pos x="connsiteX6738" y="connsiteY6738"/>
            </a:cxn>
            <a:cxn ang="0">
              <a:pos x="connsiteX6739" y="connsiteY6739"/>
            </a:cxn>
            <a:cxn ang="0">
              <a:pos x="connsiteX6740" y="connsiteY6740"/>
            </a:cxn>
            <a:cxn ang="0">
              <a:pos x="connsiteX6741" y="connsiteY6741"/>
            </a:cxn>
            <a:cxn ang="0">
              <a:pos x="connsiteX6742" y="connsiteY6742"/>
            </a:cxn>
            <a:cxn ang="0">
              <a:pos x="connsiteX6743" y="connsiteY6743"/>
            </a:cxn>
            <a:cxn ang="0">
              <a:pos x="connsiteX6744" y="connsiteY6744"/>
            </a:cxn>
            <a:cxn ang="0">
              <a:pos x="connsiteX6745" y="connsiteY6745"/>
            </a:cxn>
            <a:cxn ang="0">
              <a:pos x="connsiteX6746" y="connsiteY6746"/>
            </a:cxn>
            <a:cxn ang="0">
              <a:pos x="connsiteX6747" y="connsiteY6747"/>
            </a:cxn>
            <a:cxn ang="0">
              <a:pos x="connsiteX6748" y="connsiteY6748"/>
            </a:cxn>
            <a:cxn ang="0">
              <a:pos x="connsiteX6749" y="connsiteY6749"/>
            </a:cxn>
            <a:cxn ang="0">
              <a:pos x="connsiteX6750" y="connsiteY6750"/>
            </a:cxn>
            <a:cxn ang="0">
              <a:pos x="connsiteX6751" y="connsiteY6751"/>
            </a:cxn>
            <a:cxn ang="0">
              <a:pos x="connsiteX6752" y="connsiteY6752"/>
            </a:cxn>
            <a:cxn ang="0">
              <a:pos x="connsiteX6753" y="connsiteY6753"/>
            </a:cxn>
            <a:cxn ang="0">
              <a:pos x="connsiteX6754" y="connsiteY6754"/>
            </a:cxn>
            <a:cxn ang="0">
              <a:pos x="connsiteX6755" y="connsiteY6755"/>
            </a:cxn>
            <a:cxn ang="0">
              <a:pos x="connsiteX6756" y="connsiteY6756"/>
            </a:cxn>
            <a:cxn ang="0">
              <a:pos x="connsiteX6757" y="connsiteY6757"/>
            </a:cxn>
            <a:cxn ang="0">
              <a:pos x="connsiteX6758" y="connsiteY6758"/>
            </a:cxn>
            <a:cxn ang="0">
              <a:pos x="connsiteX6759" y="connsiteY6759"/>
            </a:cxn>
            <a:cxn ang="0">
              <a:pos x="connsiteX6760" y="connsiteY6760"/>
            </a:cxn>
            <a:cxn ang="0">
              <a:pos x="connsiteX6761" y="connsiteY6761"/>
            </a:cxn>
            <a:cxn ang="0">
              <a:pos x="connsiteX6762" y="connsiteY6762"/>
            </a:cxn>
            <a:cxn ang="0">
              <a:pos x="connsiteX6763" y="connsiteY6763"/>
            </a:cxn>
            <a:cxn ang="0">
              <a:pos x="connsiteX6764" y="connsiteY6764"/>
            </a:cxn>
            <a:cxn ang="0">
              <a:pos x="connsiteX6765" y="connsiteY6765"/>
            </a:cxn>
            <a:cxn ang="0">
              <a:pos x="connsiteX6766" y="connsiteY6766"/>
            </a:cxn>
            <a:cxn ang="0">
              <a:pos x="connsiteX6767" y="connsiteY6767"/>
            </a:cxn>
            <a:cxn ang="0">
              <a:pos x="connsiteX6768" y="connsiteY6768"/>
            </a:cxn>
            <a:cxn ang="0">
              <a:pos x="connsiteX6769" y="connsiteY6769"/>
            </a:cxn>
            <a:cxn ang="0">
              <a:pos x="connsiteX6770" y="connsiteY6770"/>
            </a:cxn>
            <a:cxn ang="0">
              <a:pos x="connsiteX6771" y="connsiteY6771"/>
            </a:cxn>
            <a:cxn ang="0">
              <a:pos x="connsiteX6772" y="connsiteY6772"/>
            </a:cxn>
            <a:cxn ang="0">
              <a:pos x="connsiteX6773" y="connsiteY6773"/>
            </a:cxn>
            <a:cxn ang="0">
              <a:pos x="connsiteX6774" y="connsiteY6774"/>
            </a:cxn>
            <a:cxn ang="0">
              <a:pos x="connsiteX6775" y="connsiteY6775"/>
            </a:cxn>
            <a:cxn ang="0">
              <a:pos x="connsiteX6776" y="connsiteY6776"/>
            </a:cxn>
            <a:cxn ang="0">
              <a:pos x="connsiteX6777" y="connsiteY6777"/>
            </a:cxn>
            <a:cxn ang="0">
              <a:pos x="connsiteX6778" y="connsiteY6778"/>
            </a:cxn>
            <a:cxn ang="0">
              <a:pos x="connsiteX6779" y="connsiteY6779"/>
            </a:cxn>
            <a:cxn ang="0">
              <a:pos x="connsiteX6780" y="connsiteY6780"/>
            </a:cxn>
            <a:cxn ang="0">
              <a:pos x="connsiteX6781" y="connsiteY6781"/>
            </a:cxn>
            <a:cxn ang="0">
              <a:pos x="connsiteX6782" y="connsiteY6782"/>
            </a:cxn>
            <a:cxn ang="0">
              <a:pos x="connsiteX6783" y="connsiteY6783"/>
            </a:cxn>
            <a:cxn ang="0">
              <a:pos x="connsiteX6784" y="connsiteY6784"/>
            </a:cxn>
            <a:cxn ang="0">
              <a:pos x="connsiteX6785" y="connsiteY6785"/>
            </a:cxn>
            <a:cxn ang="0">
              <a:pos x="connsiteX6786" y="connsiteY6786"/>
            </a:cxn>
            <a:cxn ang="0">
              <a:pos x="connsiteX6787" y="connsiteY6787"/>
            </a:cxn>
            <a:cxn ang="0">
              <a:pos x="connsiteX6788" y="connsiteY6788"/>
            </a:cxn>
            <a:cxn ang="0">
              <a:pos x="connsiteX6789" y="connsiteY6789"/>
            </a:cxn>
            <a:cxn ang="0">
              <a:pos x="connsiteX6790" y="connsiteY6790"/>
            </a:cxn>
            <a:cxn ang="0">
              <a:pos x="connsiteX6791" y="connsiteY6791"/>
            </a:cxn>
            <a:cxn ang="0">
              <a:pos x="connsiteX6792" y="connsiteY6792"/>
            </a:cxn>
            <a:cxn ang="0">
              <a:pos x="connsiteX6793" y="connsiteY6793"/>
            </a:cxn>
            <a:cxn ang="0">
              <a:pos x="connsiteX6794" y="connsiteY6794"/>
            </a:cxn>
            <a:cxn ang="0">
              <a:pos x="connsiteX6795" y="connsiteY6795"/>
            </a:cxn>
            <a:cxn ang="0">
              <a:pos x="connsiteX6796" y="connsiteY6796"/>
            </a:cxn>
            <a:cxn ang="0">
              <a:pos x="connsiteX6797" y="connsiteY6797"/>
            </a:cxn>
            <a:cxn ang="0">
              <a:pos x="connsiteX6798" y="connsiteY6798"/>
            </a:cxn>
            <a:cxn ang="0">
              <a:pos x="connsiteX6799" y="connsiteY6799"/>
            </a:cxn>
            <a:cxn ang="0">
              <a:pos x="connsiteX6800" y="connsiteY6800"/>
            </a:cxn>
            <a:cxn ang="0">
              <a:pos x="connsiteX6801" y="connsiteY6801"/>
            </a:cxn>
            <a:cxn ang="0">
              <a:pos x="connsiteX6802" y="connsiteY6802"/>
            </a:cxn>
            <a:cxn ang="0">
              <a:pos x="connsiteX6803" y="connsiteY6803"/>
            </a:cxn>
            <a:cxn ang="0">
              <a:pos x="connsiteX6804" y="connsiteY6804"/>
            </a:cxn>
            <a:cxn ang="0">
              <a:pos x="connsiteX6805" y="connsiteY6805"/>
            </a:cxn>
            <a:cxn ang="0">
              <a:pos x="connsiteX6806" y="connsiteY6806"/>
            </a:cxn>
            <a:cxn ang="0">
              <a:pos x="connsiteX6807" y="connsiteY6807"/>
            </a:cxn>
            <a:cxn ang="0">
              <a:pos x="connsiteX6808" y="connsiteY6808"/>
            </a:cxn>
            <a:cxn ang="0">
              <a:pos x="connsiteX6809" y="connsiteY6809"/>
            </a:cxn>
            <a:cxn ang="0">
              <a:pos x="connsiteX6810" y="connsiteY6810"/>
            </a:cxn>
            <a:cxn ang="0">
              <a:pos x="connsiteX6811" y="connsiteY6811"/>
            </a:cxn>
            <a:cxn ang="0">
              <a:pos x="connsiteX6812" y="connsiteY6812"/>
            </a:cxn>
            <a:cxn ang="0">
              <a:pos x="connsiteX6813" y="connsiteY6813"/>
            </a:cxn>
            <a:cxn ang="0">
              <a:pos x="connsiteX6814" y="connsiteY6814"/>
            </a:cxn>
            <a:cxn ang="0">
              <a:pos x="connsiteX6815" y="connsiteY6815"/>
            </a:cxn>
            <a:cxn ang="0">
              <a:pos x="connsiteX6816" y="connsiteY6816"/>
            </a:cxn>
            <a:cxn ang="0">
              <a:pos x="connsiteX6817" y="connsiteY6817"/>
            </a:cxn>
            <a:cxn ang="0">
              <a:pos x="connsiteX6818" y="connsiteY6818"/>
            </a:cxn>
            <a:cxn ang="0">
              <a:pos x="connsiteX6819" y="connsiteY6819"/>
            </a:cxn>
            <a:cxn ang="0">
              <a:pos x="connsiteX6820" y="connsiteY6820"/>
            </a:cxn>
            <a:cxn ang="0">
              <a:pos x="connsiteX6821" y="connsiteY6821"/>
            </a:cxn>
            <a:cxn ang="0">
              <a:pos x="connsiteX6822" y="connsiteY6822"/>
            </a:cxn>
            <a:cxn ang="0">
              <a:pos x="connsiteX6823" y="connsiteY6823"/>
            </a:cxn>
            <a:cxn ang="0">
              <a:pos x="connsiteX6824" y="connsiteY6824"/>
            </a:cxn>
            <a:cxn ang="0">
              <a:pos x="connsiteX6825" y="connsiteY6825"/>
            </a:cxn>
            <a:cxn ang="0">
              <a:pos x="connsiteX6826" y="connsiteY6826"/>
            </a:cxn>
            <a:cxn ang="0">
              <a:pos x="connsiteX6827" y="connsiteY6827"/>
            </a:cxn>
            <a:cxn ang="0">
              <a:pos x="connsiteX6828" y="connsiteY6828"/>
            </a:cxn>
            <a:cxn ang="0">
              <a:pos x="connsiteX6829" y="connsiteY6829"/>
            </a:cxn>
            <a:cxn ang="0">
              <a:pos x="connsiteX6830" y="connsiteY6830"/>
            </a:cxn>
            <a:cxn ang="0">
              <a:pos x="connsiteX6831" y="connsiteY6831"/>
            </a:cxn>
            <a:cxn ang="0">
              <a:pos x="connsiteX6832" y="connsiteY6832"/>
            </a:cxn>
            <a:cxn ang="0">
              <a:pos x="connsiteX6833" y="connsiteY6833"/>
            </a:cxn>
            <a:cxn ang="0">
              <a:pos x="connsiteX6834" y="connsiteY6834"/>
            </a:cxn>
            <a:cxn ang="0">
              <a:pos x="connsiteX6835" y="connsiteY6835"/>
            </a:cxn>
            <a:cxn ang="0">
              <a:pos x="connsiteX6836" y="connsiteY6836"/>
            </a:cxn>
            <a:cxn ang="0">
              <a:pos x="connsiteX6837" y="connsiteY6837"/>
            </a:cxn>
            <a:cxn ang="0">
              <a:pos x="connsiteX6838" y="connsiteY6838"/>
            </a:cxn>
            <a:cxn ang="0">
              <a:pos x="connsiteX6839" y="connsiteY6839"/>
            </a:cxn>
            <a:cxn ang="0">
              <a:pos x="connsiteX6840" y="connsiteY6840"/>
            </a:cxn>
            <a:cxn ang="0">
              <a:pos x="connsiteX6841" y="connsiteY6841"/>
            </a:cxn>
            <a:cxn ang="0">
              <a:pos x="connsiteX6842" y="connsiteY6842"/>
            </a:cxn>
            <a:cxn ang="0">
              <a:pos x="connsiteX6843" y="connsiteY6843"/>
            </a:cxn>
            <a:cxn ang="0">
              <a:pos x="connsiteX6844" y="connsiteY6844"/>
            </a:cxn>
            <a:cxn ang="0">
              <a:pos x="connsiteX6845" y="connsiteY6845"/>
            </a:cxn>
            <a:cxn ang="0">
              <a:pos x="connsiteX6846" y="connsiteY6846"/>
            </a:cxn>
            <a:cxn ang="0">
              <a:pos x="connsiteX6847" y="connsiteY6847"/>
            </a:cxn>
            <a:cxn ang="0">
              <a:pos x="connsiteX6848" y="connsiteY6848"/>
            </a:cxn>
            <a:cxn ang="0">
              <a:pos x="connsiteX6849" y="connsiteY6849"/>
            </a:cxn>
            <a:cxn ang="0">
              <a:pos x="connsiteX6850" y="connsiteY6850"/>
            </a:cxn>
            <a:cxn ang="0">
              <a:pos x="connsiteX6851" y="connsiteY6851"/>
            </a:cxn>
            <a:cxn ang="0">
              <a:pos x="connsiteX6852" y="connsiteY6852"/>
            </a:cxn>
            <a:cxn ang="0">
              <a:pos x="connsiteX6853" y="connsiteY6853"/>
            </a:cxn>
            <a:cxn ang="0">
              <a:pos x="connsiteX6854" y="connsiteY6854"/>
            </a:cxn>
            <a:cxn ang="0">
              <a:pos x="connsiteX6855" y="connsiteY6855"/>
            </a:cxn>
            <a:cxn ang="0">
              <a:pos x="connsiteX6856" y="connsiteY6856"/>
            </a:cxn>
            <a:cxn ang="0">
              <a:pos x="connsiteX6857" y="connsiteY6857"/>
            </a:cxn>
            <a:cxn ang="0">
              <a:pos x="connsiteX6858" y="connsiteY6858"/>
            </a:cxn>
            <a:cxn ang="0">
              <a:pos x="connsiteX6859" y="connsiteY6859"/>
            </a:cxn>
            <a:cxn ang="0">
              <a:pos x="connsiteX6860" y="connsiteY6860"/>
            </a:cxn>
            <a:cxn ang="0">
              <a:pos x="connsiteX6861" y="connsiteY6861"/>
            </a:cxn>
            <a:cxn ang="0">
              <a:pos x="connsiteX6862" y="connsiteY6862"/>
            </a:cxn>
            <a:cxn ang="0">
              <a:pos x="connsiteX6863" y="connsiteY6863"/>
            </a:cxn>
            <a:cxn ang="0">
              <a:pos x="connsiteX6864" y="connsiteY6864"/>
            </a:cxn>
            <a:cxn ang="0">
              <a:pos x="connsiteX6865" y="connsiteY6865"/>
            </a:cxn>
            <a:cxn ang="0">
              <a:pos x="connsiteX6866" y="connsiteY6866"/>
            </a:cxn>
            <a:cxn ang="0">
              <a:pos x="connsiteX6867" y="connsiteY6867"/>
            </a:cxn>
            <a:cxn ang="0">
              <a:pos x="connsiteX6868" y="connsiteY6868"/>
            </a:cxn>
            <a:cxn ang="0">
              <a:pos x="connsiteX6869" y="connsiteY6869"/>
            </a:cxn>
            <a:cxn ang="0">
              <a:pos x="connsiteX6870" y="connsiteY6870"/>
            </a:cxn>
            <a:cxn ang="0">
              <a:pos x="connsiteX6871" y="connsiteY6871"/>
            </a:cxn>
            <a:cxn ang="0">
              <a:pos x="connsiteX6872" y="connsiteY6872"/>
            </a:cxn>
            <a:cxn ang="0">
              <a:pos x="connsiteX6873" y="connsiteY6873"/>
            </a:cxn>
            <a:cxn ang="0">
              <a:pos x="connsiteX6874" y="connsiteY6874"/>
            </a:cxn>
            <a:cxn ang="0">
              <a:pos x="connsiteX6875" y="connsiteY6875"/>
            </a:cxn>
            <a:cxn ang="0">
              <a:pos x="connsiteX6876" y="connsiteY6876"/>
            </a:cxn>
            <a:cxn ang="0">
              <a:pos x="connsiteX6877" y="connsiteY6877"/>
            </a:cxn>
            <a:cxn ang="0">
              <a:pos x="connsiteX6878" y="connsiteY6878"/>
            </a:cxn>
            <a:cxn ang="0">
              <a:pos x="connsiteX6879" y="connsiteY6879"/>
            </a:cxn>
            <a:cxn ang="0">
              <a:pos x="connsiteX6880" y="connsiteY6880"/>
            </a:cxn>
            <a:cxn ang="0">
              <a:pos x="connsiteX6881" y="connsiteY6881"/>
            </a:cxn>
            <a:cxn ang="0">
              <a:pos x="connsiteX6882" y="connsiteY6882"/>
            </a:cxn>
            <a:cxn ang="0">
              <a:pos x="connsiteX6883" y="connsiteY6883"/>
            </a:cxn>
            <a:cxn ang="0">
              <a:pos x="connsiteX6884" y="connsiteY6884"/>
            </a:cxn>
            <a:cxn ang="0">
              <a:pos x="connsiteX6885" y="connsiteY6885"/>
            </a:cxn>
            <a:cxn ang="0">
              <a:pos x="connsiteX6886" y="connsiteY6886"/>
            </a:cxn>
            <a:cxn ang="0">
              <a:pos x="connsiteX6887" y="connsiteY6887"/>
            </a:cxn>
            <a:cxn ang="0">
              <a:pos x="connsiteX6888" y="connsiteY6888"/>
            </a:cxn>
            <a:cxn ang="0">
              <a:pos x="connsiteX6889" y="connsiteY6889"/>
            </a:cxn>
            <a:cxn ang="0">
              <a:pos x="connsiteX6890" y="connsiteY6890"/>
            </a:cxn>
            <a:cxn ang="0">
              <a:pos x="connsiteX6891" y="connsiteY6891"/>
            </a:cxn>
            <a:cxn ang="0">
              <a:pos x="connsiteX6892" y="connsiteY6892"/>
            </a:cxn>
            <a:cxn ang="0">
              <a:pos x="connsiteX6893" y="connsiteY6893"/>
            </a:cxn>
            <a:cxn ang="0">
              <a:pos x="connsiteX6894" y="connsiteY6894"/>
            </a:cxn>
            <a:cxn ang="0">
              <a:pos x="connsiteX6895" y="connsiteY6895"/>
            </a:cxn>
            <a:cxn ang="0">
              <a:pos x="connsiteX6896" y="connsiteY6896"/>
            </a:cxn>
            <a:cxn ang="0">
              <a:pos x="connsiteX6897" y="connsiteY6897"/>
            </a:cxn>
            <a:cxn ang="0">
              <a:pos x="connsiteX6898" y="connsiteY6898"/>
            </a:cxn>
            <a:cxn ang="0">
              <a:pos x="connsiteX6899" y="connsiteY6899"/>
            </a:cxn>
            <a:cxn ang="0">
              <a:pos x="connsiteX6900" y="connsiteY6900"/>
            </a:cxn>
            <a:cxn ang="0">
              <a:pos x="connsiteX6901" y="connsiteY6901"/>
            </a:cxn>
            <a:cxn ang="0">
              <a:pos x="connsiteX6902" y="connsiteY6902"/>
            </a:cxn>
            <a:cxn ang="0">
              <a:pos x="connsiteX6903" y="connsiteY6903"/>
            </a:cxn>
            <a:cxn ang="0">
              <a:pos x="connsiteX6904" y="connsiteY6904"/>
            </a:cxn>
            <a:cxn ang="0">
              <a:pos x="connsiteX6905" y="connsiteY6905"/>
            </a:cxn>
            <a:cxn ang="0">
              <a:pos x="connsiteX6906" y="connsiteY6906"/>
            </a:cxn>
            <a:cxn ang="0">
              <a:pos x="connsiteX6907" y="connsiteY6907"/>
            </a:cxn>
            <a:cxn ang="0">
              <a:pos x="connsiteX6908" y="connsiteY6908"/>
            </a:cxn>
            <a:cxn ang="0">
              <a:pos x="connsiteX6909" y="connsiteY6909"/>
            </a:cxn>
            <a:cxn ang="0">
              <a:pos x="connsiteX6910" y="connsiteY6910"/>
            </a:cxn>
            <a:cxn ang="0">
              <a:pos x="connsiteX6911" y="connsiteY6911"/>
            </a:cxn>
            <a:cxn ang="0">
              <a:pos x="connsiteX6912" y="connsiteY6912"/>
            </a:cxn>
            <a:cxn ang="0">
              <a:pos x="connsiteX6913" y="connsiteY6913"/>
            </a:cxn>
            <a:cxn ang="0">
              <a:pos x="connsiteX6914" y="connsiteY6914"/>
            </a:cxn>
            <a:cxn ang="0">
              <a:pos x="connsiteX6915" y="connsiteY6915"/>
            </a:cxn>
            <a:cxn ang="0">
              <a:pos x="connsiteX6916" y="connsiteY6916"/>
            </a:cxn>
            <a:cxn ang="0">
              <a:pos x="connsiteX6917" y="connsiteY6917"/>
            </a:cxn>
            <a:cxn ang="0">
              <a:pos x="connsiteX6918" y="connsiteY6918"/>
            </a:cxn>
            <a:cxn ang="0">
              <a:pos x="connsiteX6919" y="connsiteY6919"/>
            </a:cxn>
            <a:cxn ang="0">
              <a:pos x="connsiteX6920" y="connsiteY6920"/>
            </a:cxn>
            <a:cxn ang="0">
              <a:pos x="connsiteX6921" y="connsiteY6921"/>
            </a:cxn>
            <a:cxn ang="0">
              <a:pos x="connsiteX6922" y="connsiteY6922"/>
            </a:cxn>
            <a:cxn ang="0">
              <a:pos x="connsiteX6923" y="connsiteY6923"/>
            </a:cxn>
            <a:cxn ang="0">
              <a:pos x="connsiteX6924" y="connsiteY6924"/>
            </a:cxn>
            <a:cxn ang="0">
              <a:pos x="connsiteX6925" y="connsiteY6925"/>
            </a:cxn>
            <a:cxn ang="0">
              <a:pos x="connsiteX6926" y="connsiteY6926"/>
            </a:cxn>
            <a:cxn ang="0">
              <a:pos x="connsiteX6927" y="connsiteY6927"/>
            </a:cxn>
            <a:cxn ang="0">
              <a:pos x="connsiteX6928" y="connsiteY6928"/>
            </a:cxn>
            <a:cxn ang="0">
              <a:pos x="connsiteX6929" y="connsiteY6929"/>
            </a:cxn>
            <a:cxn ang="0">
              <a:pos x="connsiteX6930" y="connsiteY6930"/>
            </a:cxn>
            <a:cxn ang="0">
              <a:pos x="connsiteX6931" y="connsiteY6931"/>
            </a:cxn>
            <a:cxn ang="0">
              <a:pos x="connsiteX6932" y="connsiteY6932"/>
            </a:cxn>
            <a:cxn ang="0">
              <a:pos x="connsiteX6933" y="connsiteY6933"/>
            </a:cxn>
            <a:cxn ang="0">
              <a:pos x="connsiteX6934" y="connsiteY6934"/>
            </a:cxn>
            <a:cxn ang="0">
              <a:pos x="connsiteX6935" y="connsiteY6935"/>
            </a:cxn>
            <a:cxn ang="0">
              <a:pos x="connsiteX6936" y="connsiteY6936"/>
            </a:cxn>
            <a:cxn ang="0">
              <a:pos x="connsiteX6937" y="connsiteY6937"/>
            </a:cxn>
            <a:cxn ang="0">
              <a:pos x="connsiteX6938" y="connsiteY6938"/>
            </a:cxn>
            <a:cxn ang="0">
              <a:pos x="connsiteX6939" y="connsiteY6939"/>
            </a:cxn>
            <a:cxn ang="0">
              <a:pos x="connsiteX6940" y="connsiteY6940"/>
            </a:cxn>
            <a:cxn ang="0">
              <a:pos x="connsiteX6941" y="connsiteY6941"/>
            </a:cxn>
            <a:cxn ang="0">
              <a:pos x="connsiteX6942" y="connsiteY6942"/>
            </a:cxn>
            <a:cxn ang="0">
              <a:pos x="connsiteX6943" y="connsiteY6943"/>
            </a:cxn>
            <a:cxn ang="0">
              <a:pos x="connsiteX6944" y="connsiteY6944"/>
            </a:cxn>
            <a:cxn ang="0">
              <a:pos x="connsiteX6945" y="connsiteY6945"/>
            </a:cxn>
            <a:cxn ang="0">
              <a:pos x="connsiteX6946" y="connsiteY6946"/>
            </a:cxn>
            <a:cxn ang="0">
              <a:pos x="connsiteX6947" y="connsiteY6947"/>
            </a:cxn>
            <a:cxn ang="0">
              <a:pos x="connsiteX6948" y="connsiteY6948"/>
            </a:cxn>
            <a:cxn ang="0">
              <a:pos x="connsiteX6949" y="connsiteY6949"/>
            </a:cxn>
            <a:cxn ang="0">
              <a:pos x="connsiteX6950" y="connsiteY6950"/>
            </a:cxn>
            <a:cxn ang="0">
              <a:pos x="connsiteX6951" y="connsiteY6951"/>
            </a:cxn>
            <a:cxn ang="0">
              <a:pos x="connsiteX6952" y="connsiteY6952"/>
            </a:cxn>
            <a:cxn ang="0">
              <a:pos x="connsiteX6953" y="connsiteY6953"/>
            </a:cxn>
            <a:cxn ang="0">
              <a:pos x="connsiteX6954" y="connsiteY6954"/>
            </a:cxn>
            <a:cxn ang="0">
              <a:pos x="connsiteX6955" y="connsiteY6955"/>
            </a:cxn>
            <a:cxn ang="0">
              <a:pos x="connsiteX6956" y="connsiteY6956"/>
            </a:cxn>
            <a:cxn ang="0">
              <a:pos x="connsiteX6957" y="connsiteY6957"/>
            </a:cxn>
            <a:cxn ang="0">
              <a:pos x="connsiteX6958" y="connsiteY6958"/>
            </a:cxn>
            <a:cxn ang="0">
              <a:pos x="connsiteX6959" y="connsiteY6959"/>
            </a:cxn>
            <a:cxn ang="0">
              <a:pos x="connsiteX6960" y="connsiteY6960"/>
            </a:cxn>
            <a:cxn ang="0">
              <a:pos x="connsiteX6961" y="connsiteY6961"/>
            </a:cxn>
            <a:cxn ang="0">
              <a:pos x="connsiteX6962" y="connsiteY6962"/>
            </a:cxn>
            <a:cxn ang="0">
              <a:pos x="connsiteX6963" y="connsiteY6963"/>
            </a:cxn>
            <a:cxn ang="0">
              <a:pos x="connsiteX6964" y="connsiteY6964"/>
            </a:cxn>
            <a:cxn ang="0">
              <a:pos x="connsiteX6965" y="connsiteY6965"/>
            </a:cxn>
            <a:cxn ang="0">
              <a:pos x="connsiteX6966" y="connsiteY6966"/>
            </a:cxn>
            <a:cxn ang="0">
              <a:pos x="connsiteX6967" y="connsiteY6967"/>
            </a:cxn>
            <a:cxn ang="0">
              <a:pos x="connsiteX6968" y="connsiteY6968"/>
            </a:cxn>
            <a:cxn ang="0">
              <a:pos x="connsiteX6969" y="connsiteY6969"/>
            </a:cxn>
            <a:cxn ang="0">
              <a:pos x="connsiteX6970" y="connsiteY6970"/>
            </a:cxn>
            <a:cxn ang="0">
              <a:pos x="connsiteX6971" y="connsiteY6971"/>
            </a:cxn>
            <a:cxn ang="0">
              <a:pos x="connsiteX6972" y="connsiteY6972"/>
            </a:cxn>
            <a:cxn ang="0">
              <a:pos x="connsiteX6973" y="connsiteY6973"/>
            </a:cxn>
            <a:cxn ang="0">
              <a:pos x="connsiteX6974" y="connsiteY6974"/>
            </a:cxn>
            <a:cxn ang="0">
              <a:pos x="connsiteX6975" y="connsiteY6975"/>
            </a:cxn>
            <a:cxn ang="0">
              <a:pos x="connsiteX6976" y="connsiteY6976"/>
            </a:cxn>
            <a:cxn ang="0">
              <a:pos x="connsiteX6977" y="connsiteY6977"/>
            </a:cxn>
            <a:cxn ang="0">
              <a:pos x="connsiteX6978" y="connsiteY6978"/>
            </a:cxn>
            <a:cxn ang="0">
              <a:pos x="connsiteX6979" y="connsiteY6979"/>
            </a:cxn>
            <a:cxn ang="0">
              <a:pos x="connsiteX6980" y="connsiteY6980"/>
            </a:cxn>
            <a:cxn ang="0">
              <a:pos x="connsiteX6981" y="connsiteY6981"/>
            </a:cxn>
            <a:cxn ang="0">
              <a:pos x="connsiteX6982" y="connsiteY6982"/>
            </a:cxn>
            <a:cxn ang="0">
              <a:pos x="connsiteX6983" y="connsiteY6983"/>
            </a:cxn>
            <a:cxn ang="0">
              <a:pos x="connsiteX6984" y="connsiteY6984"/>
            </a:cxn>
            <a:cxn ang="0">
              <a:pos x="connsiteX6985" y="connsiteY6985"/>
            </a:cxn>
            <a:cxn ang="0">
              <a:pos x="connsiteX6986" y="connsiteY6986"/>
            </a:cxn>
            <a:cxn ang="0">
              <a:pos x="connsiteX6987" y="connsiteY6987"/>
            </a:cxn>
            <a:cxn ang="0">
              <a:pos x="connsiteX6988" y="connsiteY6988"/>
            </a:cxn>
            <a:cxn ang="0">
              <a:pos x="connsiteX6989" y="connsiteY6989"/>
            </a:cxn>
            <a:cxn ang="0">
              <a:pos x="connsiteX6990" y="connsiteY6990"/>
            </a:cxn>
            <a:cxn ang="0">
              <a:pos x="connsiteX6991" y="connsiteY6991"/>
            </a:cxn>
            <a:cxn ang="0">
              <a:pos x="connsiteX6992" y="connsiteY6992"/>
            </a:cxn>
            <a:cxn ang="0">
              <a:pos x="connsiteX6993" y="connsiteY6993"/>
            </a:cxn>
            <a:cxn ang="0">
              <a:pos x="connsiteX6994" y="connsiteY6994"/>
            </a:cxn>
            <a:cxn ang="0">
              <a:pos x="connsiteX6995" y="connsiteY6995"/>
            </a:cxn>
            <a:cxn ang="0">
              <a:pos x="connsiteX6996" y="connsiteY6996"/>
            </a:cxn>
            <a:cxn ang="0">
              <a:pos x="connsiteX6997" y="connsiteY6997"/>
            </a:cxn>
            <a:cxn ang="0">
              <a:pos x="connsiteX6998" y="connsiteY6998"/>
            </a:cxn>
            <a:cxn ang="0">
              <a:pos x="connsiteX6999" y="connsiteY6999"/>
            </a:cxn>
            <a:cxn ang="0">
              <a:pos x="connsiteX7000" y="connsiteY7000"/>
            </a:cxn>
            <a:cxn ang="0">
              <a:pos x="connsiteX7001" y="connsiteY7001"/>
            </a:cxn>
            <a:cxn ang="0">
              <a:pos x="connsiteX7002" y="connsiteY7002"/>
            </a:cxn>
            <a:cxn ang="0">
              <a:pos x="connsiteX7003" y="connsiteY7003"/>
            </a:cxn>
            <a:cxn ang="0">
              <a:pos x="connsiteX7004" y="connsiteY7004"/>
            </a:cxn>
            <a:cxn ang="0">
              <a:pos x="connsiteX7005" y="connsiteY7005"/>
            </a:cxn>
            <a:cxn ang="0">
              <a:pos x="connsiteX7006" y="connsiteY7006"/>
            </a:cxn>
            <a:cxn ang="0">
              <a:pos x="connsiteX7007" y="connsiteY7007"/>
            </a:cxn>
            <a:cxn ang="0">
              <a:pos x="connsiteX7008" y="connsiteY7008"/>
            </a:cxn>
            <a:cxn ang="0">
              <a:pos x="connsiteX7009" y="connsiteY7009"/>
            </a:cxn>
            <a:cxn ang="0">
              <a:pos x="connsiteX7010" y="connsiteY7010"/>
            </a:cxn>
            <a:cxn ang="0">
              <a:pos x="connsiteX7011" y="connsiteY7011"/>
            </a:cxn>
            <a:cxn ang="0">
              <a:pos x="connsiteX7012" y="connsiteY7012"/>
            </a:cxn>
            <a:cxn ang="0">
              <a:pos x="connsiteX7013" y="connsiteY7013"/>
            </a:cxn>
            <a:cxn ang="0">
              <a:pos x="connsiteX7014" y="connsiteY7014"/>
            </a:cxn>
            <a:cxn ang="0">
              <a:pos x="connsiteX7015" y="connsiteY7015"/>
            </a:cxn>
            <a:cxn ang="0">
              <a:pos x="connsiteX7016" y="connsiteY7016"/>
            </a:cxn>
            <a:cxn ang="0">
              <a:pos x="connsiteX7017" y="connsiteY7017"/>
            </a:cxn>
            <a:cxn ang="0">
              <a:pos x="connsiteX7018" y="connsiteY7018"/>
            </a:cxn>
            <a:cxn ang="0">
              <a:pos x="connsiteX7019" y="connsiteY7019"/>
            </a:cxn>
            <a:cxn ang="0">
              <a:pos x="connsiteX7020" y="connsiteY7020"/>
            </a:cxn>
            <a:cxn ang="0">
              <a:pos x="connsiteX7021" y="connsiteY7021"/>
            </a:cxn>
            <a:cxn ang="0">
              <a:pos x="connsiteX7022" y="connsiteY7022"/>
            </a:cxn>
            <a:cxn ang="0">
              <a:pos x="connsiteX7023" y="connsiteY7023"/>
            </a:cxn>
            <a:cxn ang="0">
              <a:pos x="connsiteX7024" y="connsiteY7024"/>
            </a:cxn>
            <a:cxn ang="0">
              <a:pos x="connsiteX7025" y="connsiteY7025"/>
            </a:cxn>
            <a:cxn ang="0">
              <a:pos x="connsiteX7026" y="connsiteY7026"/>
            </a:cxn>
            <a:cxn ang="0">
              <a:pos x="connsiteX7027" y="connsiteY7027"/>
            </a:cxn>
            <a:cxn ang="0">
              <a:pos x="connsiteX7028" y="connsiteY7028"/>
            </a:cxn>
            <a:cxn ang="0">
              <a:pos x="connsiteX7029" y="connsiteY7029"/>
            </a:cxn>
            <a:cxn ang="0">
              <a:pos x="connsiteX7030" y="connsiteY7030"/>
            </a:cxn>
            <a:cxn ang="0">
              <a:pos x="connsiteX7031" y="connsiteY7031"/>
            </a:cxn>
            <a:cxn ang="0">
              <a:pos x="connsiteX7032" y="connsiteY7032"/>
            </a:cxn>
            <a:cxn ang="0">
              <a:pos x="connsiteX7033" y="connsiteY7033"/>
            </a:cxn>
            <a:cxn ang="0">
              <a:pos x="connsiteX7034" y="connsiteY7034"/>
            </a:cxn>
            <a:cxn ang="0">
              <a:pos x="connsiteX7035" y="connsiteY7035"/>
            </a:cxn>
            <a:cxn ang="0">
              <a:pos x="connsiteX7036" y="connsiteY7036"/>
            </a:cxn>
            <a:cxn ang="0">
              <a:pos x="connsiteX7037" y="connsiteY7037"/>
            </a:cxn>
            <a:cxn ang="0">
              <a:pos x="connsiteX7038" y="connsiteY7038"/>
            </a:cxn>
            <a:cxn ang="0">
              <a:pos x="connsiteX7039" y="connsiteY7039"/>
            </a:cxn>
            <a:cxn ang="0">
              <a:pos x="connsiteX7040" y="connsiteY7040"/>
            </a:cxn>
            <a:cxn ang="0">
              <a:pos x="connsiteX7041" y="connsiteY7041"/>
            </a:cxn>
            <a:cxn ang="0">
              <a:pos x="connsiteX7042" y="connsiteY7042"/>
            </a:cxn>
            <a:cxn ang="0">
              <a:pos x="connsiteX7043" y="connsiteY7043"/>
            </a:cxn>
            <a:cxn ang="0">
              <a:pos x="connsiteX7044" y="connsiteY7044"/>
            </a:cxn>
            <a:cxn ang="0">
              <a:pos x="connsiteX7045" y="connsiteY7045"/>
            </a:cxn>
            <a:cxn ang="0">
              <a:pos x="connsiteX7046" y="connsiteY7046"/>
            </a:cxn>
            <a:cxn ang="0">
              <a:pos x="connsiteX7047" y="connsiteY7047"/>
            </a:cxn>
            <a:cxn ang="0">
              <a:pos x="connsiteX7048" y="connsiteY7048"/>
            </a:cxn>
            <a:cxn ang="0">
              <a:pos x="connsiteX7049" y="connsiteY7049"/>
            </a:cxn>
            <a:cxn ang="0">
              <a:pos x="connsiteX7050" y="connsiteY7050"/>
            </a:cxn>
            <a:cxn ang="0">
              <a:pos x="connsiteX7051" y="connsiteY7051"/>
            </a:cxn>
            <a:cxn ang="0">
              <a:pos x="connsiteX7052" y="connsiteY7052"/>
            </a:cxn>
            <a:cxn ang="0">
              <a:pos x="connsiteX7053" y="connsiteY7053"/>
            </a:cxn>
            <a:cxn ang="0">
              <a:pos x="connsiteX7054" y="connsiteY7054"/>
            </a:cxn>
            <a:cxn ang="0">
              <a:pos x="connsiteX7055" y="connsiteY7055"/>
            </a:cxn>
            <a:cxn ang="0">
              <a:pos x="connsiteX7056" y="connsiteY7056"/>
            </a:cxn>
            <a:cxn ang="0">
              <a:pos x="connsiteX7057" y="connsiteY7057"/>
            </a:cxn>
            <a:cxn ang="0">
              <a:pos x="connsiteX7058" y="connsiteY7058"/>
            </a:cxn>
            <a:cxn ang="0">
              <a:pos x="connsiteX7059" y="connsiteY7059"/>
            </a:cxn>
            <a:cxn ang="0">
              <a:pos x="connsiteX7060" y="connsiteY7060"/>
            </a:cxn>
            <a:cxn ang="0">
              <a:pos x="connsiteX7061" y="connsiteY7061"/>
            </a:cxn>
            <a:cxn ang="0">
              <a:pos x="connsiteX7062" y="connsiteY7062"/>
            </a:cxn>
            <a:cxn ang="0">
              <a:pos x="connsiteX7063" y="connsiteY7063"/>
            </a:cxn>
            <a:cxn ang="0">
              <a:pos x="connsiteX7064" y="connsiteY7064"/>
            </a:cxn>
            <a:cxn ang="0">
              <a:pos x="connsiteX7065" y="connsiteY7065"/>
            </a:cxn>
            <a:cxn ang="0">
              <a:pos x="connsiteX7066" y="connsiteY7066"/>
            </a:cxn>
            <a:cxn ang="0">
              <a:pos x="connsiteX7067" y="connsiteY7067"/>
            </a:cxn>
            <a:cxn ang="0">
              <a:pos x="connsiteX7068" y="connsiteY7068"/>
            </a:cxn>
            <a:cxn ang="0">
              <a:pos x="connsiteX7069" y="connsiteY7069"/>
            </a:cxn>
            <a:cxn ang="0">
              <a:pos x="connsiteX7070" y="connsiteY7070"/>
            </a:cxn>
            <a:cxn ang="0">
              <a:pos x="connsiteX7071" y="connsiteY7071"/>
            </a:cxn>
            <a:cxn ang="0">
              <a:pos x="connsiteX7072" y="connsiteY7072"/>
            </a:cxn>
            <a:cxn ang="0">
              <a:pos x="connsiteX7073" y="connsiteY7073"/>
            </a:cxn>
            <a:cxn ang="0">
              <a:pos x="connsiteX7074" y="connsiteY7074"/>
            </a:cxn>
            <a:cxn ang="0">
              <a:pos x="connsiteX7075" y="connsiteY7075"/>
            </a:cxn>
            <a:cxn ang="0">
              <a:pos x="connsiteX7076" y="connsiteY7076"/>
            </a:cxn>
            <a:cxn ang="0">
              <a:pos x="connsiteX7077" y="connsiteY7077"/>
            </a:cxn>
            <a:cxn ang="0">
              <a:pos x="connsiteX7078" y="connsiteY7078"/>
            </a:cxn>
            <a:cxn ang="0">
              <a:pos x="connsiteX7079" y="connsiteY7079"/>
            </a:cxn>
            <a:cxn ang="0">
              <a:pos x="connsiteX7080" y="connsiteY7080"/>
            </a:cxn>
            <a:cxn ang="0">
              <a:pos x="connsiteX7081" y="connsiteY7081"/>
            </a:cxn>
            <a:cxn ang="0">
              <a:pos x="connsiteX7082" y="connsiteY7082"/>
            </a:cxn>
            <a:cxn ang="0">
              <a:pos x="connsiteX7083" y="connsiteY7083"/>
            </a:cxn>
            <a:cxn ang="0">
              <a:pos x="connsiteX7084" y="connsiteY7084"/>
            </a:cxn>
            <a:cxn ang="0">
              <a:pos x="connsiteX7085" y="connsiteY7085"/>
            </a:cxn>
            <a:cxn ang="0">
              <a:pos x="connsiteX7086" y="connsiteY7086"/>
            </a:cxn>
            <a:cxn ang="0">
              <a:pos x="connsiteX7087" y="connsiteY7087"/>
            </a:cxn>
            <a:cxn ang="0">
              <a:pos x="connsiteX7088" y="connsiteY7088"/>
            </a:cxn>
            <a:cxn ang="0">
              <a:pos x="connsiteX7089" y="connsiteY7089"/>
            </a:cxn>
            <a:cxn ang="0">
              <a:pos x="connsiteX7090" y="connsiteY7090"/>
            </a:cxn>
            <a:cxn ang="0">
              <a:pos x="connsiteX7091" y="connsiteY7091"/>
            </a:cxn>
            <a:cxn ang="0">
              <a:pos x="connsiteX7092" y="connsiteY7092"/>
            </a:cxn>
            <a:cxn ang="0">
              <a:pos x="connsiteX7093" y="connsiteY7093"/>
            </a:cxn>
            <a:cxn ang="0">
              <a:pos x="connsiteX7094" y="connsiteY7094"/>
            </a:cxn>
            <a:cxn ang="0">
              <a:pos x="connsiteX7095" y="connsiteY7095"/>
            </a:cxn>
            <a:cxn ang="0">
              <a:pos x="connsiteX7096" y="connsiteY7096"/>
            </a:cxn>
            <a:cxn ang="0">
              <a:pos x="connsiteX7097" y="connsiteY7097"/>
            </a:cxn>
            <a:cxn ang="0">
              <a:pos x="connsiteX7098" y="connsiteY7098"/>
            </a:cxn>
            <a:cxn ang="0">
              <a:pos x="connsiteX7099" y="connsiteY7099"/>
            </a:cxn>
            <a:cxn ang="0">
              <a:pos x="connsiteX7100" y="connsiteY7100"/>
            </a:cxn>
            <a:cxn ang="0">
              <a:pos x="connsiteX7101" y="connsiteY7101"/>
            </a:cxn>
            <a:cxn ang="0">
              <a:pos x="connsiteX7102" y="connsiteY7102"/>
            </a:cxn>
            <a:cxn ang="0">
              <a:pos x="connsiteX7103" y="connsiteY7103"/>
            </a:cxn>
            <a:cxn ang="0">
              <a:pos x="connsiteX7104" y="connsiteY7104"/>
            </a:cxn>
            <a:cxn ang="0">
              <a:pos x="connsiteX7105" y="connsiteY7105"/>
            </a:cxn>
            <a:cxn ang="0">
              <a:pos x="connsiteX7106" y="connsiteY7106"/>
            </a:cxn>
            <a:cxn ang="0">
              <a:pos x="connsiteX7107" y="connsiteY7107"/>
            </a:cxn>
            <a:cxn ang="0">
              <a:pos x="connsiteX7108" y="connsiteY7108"/>
            </a:cxn>
            <a:cxn ang="0">
              <a:pos x="connsiteX7109" y="connsiteY7109"/>
            </a:cxn>
            <a:cxn ang="0">
              <a:pos x="connsiteX7110" y="connsiteY7110"/>
            </a:cxn>
            <a:cxn ang="0">
              <a:pos x="connsiteX7111" y="connsiteY7111"/>
            </a:cxn>
            <a:cxn ang="0">
              <a:pos x="connsiteX7112" y="connsiteY7112"/>
            </a:cxn>
            <a:cxn ang="0">
              <a:pos x="connsiteX7113" y="connsiteY7113"/>
            </a:cxn>
            <a:cxn ang="0">
              <a:pos x="connsiteX7114" y="connsiteY7114"/>
            </a:cxn>
            <a:cxn ang="0">
              <a:pos x="connsiteX7115" y="connsiteY7115"/>
            </a:cxn>
            <a:cxn ang="0">
              <a:pos x="connsiteX7116" y="connsiteY7116"/>
            </a:cxn>
            <a:cxn ang="0">
              <a:pos x="connsiteX7117" y="connsiteY7117"/>
            </a:cxn>
            <a:cxn ang="0">
              <a:pos x="connsiteX7118" y="connsiteY7118"/>
            </a:cxn>
            <a:cxn ang="0">
              <a:pos x="connsiteX7119" y="connsiteY7119"/>
            </a:cxn>
            <a:cxn ang="0">
              <a:pos x="connsiteX7120" y="connsiteY7120"/>
            </a:cxn>
            <a:cxn ang="0">
              <a:pos x="connsiteX7121" y="connsiteY7121"/>
            </a:cxn>
            <a:cxn ang="0">
              <a:pos x="connsiteX7122" y="connsiteY7122"/>
            </a:cxn>
            <a:cxn ang="0">
              <a:pos x="connsiteX7123" y="connsiteY7123"/>
            </a:cxn>
            <a:cxn ang="0">
              <a:pos x="connsiteX7124" y="connsiteY7124"/>
            </a:cxn>
            <a:cxn ang="0">
              <a:pos x="connsiteX7125" y="connsiteY7125"/>
            </a:cxn>
            <a:cxn ang="0">
              <a:pos x="connsiteX7126" y="connsiteY7126"/>
            </a:cxn>
            <a:cxn ang="0">
              <a:pos x="connsiteX7127" y="connsiteY7127"/>
            </a:cxn>
            <a:cxn ang="0">
              <a:pos x="connsiteX7128" y="connsiteY7128"/>
            </a:cxn>
            <a:cxn ang="0">
              <a:pos x="connsiteX7129" y="connsiteY7129"/>
            </a:cxn>
            <a:cxn ang="0">
              <a:pos x="connsiteX7130" y="connsiteY7130"/>
            </a:cxn>
            <a:cxn ang="0">
              <a:pos x="connsiteX7131" y="connsiteY7131"/>
            </a:cxn>
            <a:cxn ang="0">
              <a:pos x="connsiteX7132" y="connsiteY7132"/>
            </a:cxn>
            <a:cxn ang="0">
              <a:pos x="connsiteX7133" y="connsiteY7133"/>
            </a:cxn>
            <a:cxn ang="0">
              <a:pos x="connsiteX7134" y="connsiteY7134"/>
            </a:cxn>
            <a:cxn ang="0">
              <a:pos x="connsiteX7135" y="connsiteY7135"/>
            </a:cxn>
            <a:cxn ang="0">
              <a:pos x="connsiteX7136" y="connsiteY7136"/>
            </a:cxn>
            <a:cxn ang="0">
              <a:pos x="connsiteX7137" y="connsiteY7137"/>
            </a:cxn>
            <a:cxn ang="0">
              <a:pos x="connsiteX7138" y="connsiteY7138"/>
            </a:cxn>
            <a:cxn ang="0">
              <a:pos x="connsiteX7139" y="connsiteY7139"/>
            </a:cxn>
            <a:cxn ang="0">
              <a:pos x="connsiteX7140" y="connsiteY7140"/>
            </a:cxn>
            <a:cxn ang="0">
              <a:pos x="connsiteX7141" y="connsiteY7141"/>
            </a:cxn>
            <a:cxn ang="0">
              <a:pos x="connsiteX7142" y="connsiteY7142"/>
            </a:cxn>
            <a:cxn ang="0">
              <a:pos x="connsiteX7143" y="connsiteY7143"/>
            </a:cxn>
            <a:cxn ang="0">
              <a:pos x="connsiteX7144" y="connsiteY7144"/>
            </a:cxn>
            <a:cxn ang="0">
              <a:pos x="connsiteX7145" y="connsiteY7145"/>
            </a:cxn>
            <a:cxn ang="0">
              <a:pos x="connsiteX7146" y="connsiteY7146"/>
            </a:cxn>
            <a:cxn ang="0">
              <a:pos x="connsiteX7147" y="connsiteY7147"/>
            </a:cxn>
            <a:cxn ang="0">
              <a:pos x="connsiteX7148" y="connsiteY7148"/>
            </a:cxn>
            <a:cxn ang="0">
              <a:pos x="connsiteX7149" y="connsiteY7149"/>
            </a:cxn>
            <a:cxn ang="0">
              <a:pos x="connsiteX7150" y="connsiteY7150"/>
            </a:cxn>
            <a:cxn ang="0">
              <a:pos x="connsiteX7151" y="connsiteY7151"/>
            </a:cxn>
            <a:cxn ang="0">
              <a:pos x="connsiteX7152" y="connsiteY7152"/>
            </a:cxn>
            <a:cxn ang="0">
              <a:pos x="connsiteX7153" y="connsiteY7153"/>
            </a:cxn>
            <a:cxn ang="0">
              <a:pos x="connsiteX7154" y="connsiteY7154"/>
            </a:cxn>
            <a:cxn ang="0">
              <a:pos x="connsiteX7155" y="connsiteY7155"/>
            </a:cxn>
            <a:cxn ang="0">
              <a:pos x="connsiteX7156" y="connsiteY7156"/>
            </a:cxn>
            <a:cxn ang="0">
              <a:pos x="connsiteX7157" y="connsiteY7157"/>
            </a:cxn>
            <a:cxn ang="0">
              <a:pos x="connsiteX7158" y="connsiteY7158"/>
            </a:cxn>
            <a:cxn ang="0">
              <a:pos x="connsiteX7159" y="connsiteY7159"/>
            </a:cxn>
            <a:cxn ang="0">
              <a:pos x="connsiteX7160" y="connsiteY7160"/>
            </a:cxn>
            <a:cxn ang="0">
              <a:pos x="connsiteX7161" y="connsiteY7161"/>
            </a:cxn>
            <a:cxn ang="0">
              <a:pos x="connsiteX7162" y="connsiteY7162"/>
            </a:cxn>
            <a:cxn ang="0">
              <a:pos x="connsiteX7163" y="connsiteY7163"/>
            </a:cxn>
            <a:cxn ang="0">
              <a:pos x="connsiteX7164" y="connsiteY7164"/>
            </a:cxn>
            <a:cxn ang="0">
              <a:pos x="connsiteX7165" y="connsiteY7165"/>
            </a:cxn>
            <a:cxn ang="0">
              <a:pos x="connsiteX7166" y="connsiteY7166"/>
            </a:cxn>
            <a:cxn ang="0">
              <a:pos x="connsiteX7167" y="connsiteY7167"/>
            </a:cxn>
            <a:cxn ang="0">
              <a:pos x="connsiteX7168" y="connsiteY7168"/>
            </a:cxn>
            <a:cxn ang="0">
              <a:pos x="connsiteX7169" y="connsiteY7169"/>
            </a:cxn>
            <a:cxn ang="0">
              <a:pos x="connsiteX7170" y="connsiteY7170"/>
            </a:cxn>
            <a:cxn ang="0">
              <a:pos x="connsiteX7171" y="connsiteY7171"/>
            </a:cxn>
            <a:cxn ang="0">
              <a:pos x="connsiteX7172" y="connsiteY7172"/>
            </a:cxn>
            <a:cxn ang="0">
              <a:pos x="connsiteX7173" y="connsiteY7173"/>
            </a:cxn>
            <a:cxn ang="0">
              <a:pos x="connsiteX7174" y="connsiteY7174"/>
            </a:cxn>
            <a:cxn ang="0">
              <a:pos x="connsiteX7175" y="connsiteY7175"/>
            </a:cxn>
            <a:cxn ang="0">
              <a:pos x="connsiteX7176" y="connsiteY7176"/>
            </a:cxn>
            <a:cxn ang="0">
              <a:pos x="connsiteX7177" y="connsiteY7177"/>
            </a:cxn>
            <a:cxn ang="0">
              <a:pos x="connsiteX7178" y="connsiteY7178"/>
            </a:cxn>
            <a:cxn ang="0">
              <a:pos x="connsiteX7179" y="connsiteY7179"/>
            </a:cxn>
            <a:cxn ang="0">
              <a:pos x="connsiteX7180" y="connsiteY7180"/>
            </a:cxn>
            <a:cxn ang="0">
              <a:pos x="connsiteX7181" y="connsiteY7181"/>
            </a:cxn>
            <a:cxn ang="0">
              <a:pos x="connsiteX7182" y="connsiteY7182"/>
            </a:cxn>
            <a:cxn ang="0">
              <a:pos x="connsiteX7183" y="connsiteY7183"/>
            </a:cxn>
            <a:cxn ang="0">
              <a:pos x="connsiteX7184" y="connsiteY7184"/>
            </a:cxn>
            <a:cxn ang="0">
              <a:pos x="connsiteX7185" y="connsiteY7185"/>
            </a:cxn>
            <a:cxn ang="0">
              <a:pos x="connsiteX7186" y="connsiteY7186"/>
            </a:cxn>
            <a:cxn ang="0">
              <a:pos x="connsiteX7187" y="connsiteY7187"/>
            </a:cxn>
            <a:cxn ang="0">
              <a:pos x="connsiteX7188" y="connsiteY7188"/>
            </a:cxn>
            <a:cxn ang="0">
              <a:pos x="connsiteX7189" y="connsiteY7189"/>
            </a:cxn>
            <a:cxn ang="0">
              <a:pos x="connsiteX7190" y="connsiteY7190"/>
            </a:cxn>
            <a:cxn ang="0">
              <a:pos x="connsiteX7191" y="connsiteY7191"/>
            </a:cxn>
            <a:cxn ang="0">
              <a:pos x="connsiteX7192" y="connsiteY7192"/>
            </a:cxn>
            <a:cxn ang="0">
              <a:pos x="connsiteX7193" y="connsiteY7193"/>
            </a:cxn>
            <a:cxn ang="0">
              <a:pos x="connsiteX7194" y="connsiteY7194"/>
            </a:cxn>
            <a:cxn ang="0">
              <a:pos x="connsiteX7195" y="connsiteY7195"/>
            </a:cxn>
            <a:cxn ang="0">
              <a:pos x="connsiteX7196" y="connsiteY7196"/>
            </a:cxn>
            <a:cxn ang="0">
              <a:pos x="connsiteX7197" y="connsiteY7197"/>
            </a:cxn>
            <a:cxn ang="0">
              <a:pos x="connsiteX7198" y="connsiteY7198"/>
            </a:cxn>
            <a:cxn ang="0">
              <a:pos x="connsiteX7199" y="connsiteY7199"/>
            </a:cxn>
            <a:cxn ang="0">
              <a:pos x="connsiteX7200" y="connsiteY7200"/>
            </a:cxn>
            <a:cxn ang="0">
              <a:pos x="connsiteX7201" y="connsiteY7201"/>
            </a:cxn>
            <a:cxn ang="0">
              <a:pos x="connsiteX7202" y="connsiteY7202"/>
            </a:cxn>
            <a:cxn ang="0">
              <a:pos x="connsiteX7203" y="connsiteY7203"/>
            </a:cxn>
            <a:cxn ang="0">
              <a:pos x="connsiteX7204" y="connsiteY7204"/>
            </a:cxn>
            <a:cxn ang="0">
              <a:pos x="connsiteX7205" y="connsiteY7205"/>
            </a:cxn>
            <a:cxn ang="0">
              <a:pos x="connsiteX7206" y="connsiteY7206"/>
            </a:cxn>
            <a:cxn ang="0">
              <a:pos x="connsiteX7207" y="connsiteY7207"/>
            </a:cxn>
            <a:cxn ang="0">
              <a:pos x="connsiteX7208" y="connsiteY7208"/>
            </a:cxn>
            <a:cxn ang="0">
              <a:pos x="connsiteX7209" y="connsiteY7209"/>
            </a:cxn>
            <a:cxn ang="0">
              <a:pos x="connsiteX7210" y="connsiteY7210"/>
            </a:cxn>
            <a:cxn ang="0">
              <a:pos x="connsiteX7211" y="connsiteY7211"/>
            </a:cxn>
            <a:cxn ang="0">
              <a:pos x="connsiteX7212" y="connsiteY7212"/>
            </a:cxn>
            <a:cxn ang="0">
              <a:pos x="connsiteX7213" y="connsiteY7213"/>
            </a:cxn>
            <a:cxn ang="0">
              <a:pos x="connsiteX7214" y="connsiteY7214"/>
            </a:cxn>
            <a:cxn ang="0">
              <a:pos x="connsiteX7215" y="connsiteY7215"/>
            </a:cxn>
            <a:cxn ang="0">
              <a:pos x="connsiteX7216" y="connsiteY7216"/>
            </a:cxn>
            <a:cxn ang="0">
              <a:pos x="connsiteX7217" y="connsiteY7217"/>
            </a:cxn>
            <a:cxn ang="0">
              <a:pos x="connsiteX7218" y="connsiteY7218"/>
            </a:cxn>
            <a:cxn ang="0">
              <a:pos x="connsiteX7219" y="connsiteY7219"/>
            </a:cxn>
            <a:cxn ang="0">
              <a:pos x="connsiteX7220" y="connsiteY7220"/>
            </a:cxn>
            <a:cxn ang="0">
              <a:pos x="connsiteX7221" y="connsiteY7221"/>
            </a:cxn>
            <a:cxn ang="0">
              <a:pos x="connsiteX7222" y="connsiteY7222"/>
            </a:cxn>
            <a:cxn ang="0">
              <a:pos x="connsiteX7223" y="connsiteY7223"/>
            </a:cxn>
            <a:cxn ang="0">
              <a:pos x="connsiteX7224" y="connsiteY7224"/>
            </a:cxn>
            <a:cxn ang="0">
              <a:pos x="connsiteX7225" y="connsiteY7225"/>
            </a:cxn>
            <a:cxn ang="0">
              <a:pos x="connsiteX7226" y="connsiteY7226"/>
            </a:cxn>
            <a:cxn ang="0">
              <a:pos x="connsiteX7227" y="connsiteY7227"/>
            </a:cxn>
            <a:cxn ang="0">
              <a:pos x="connsiteX7228" y="connsiteY7228"/>
            </a:cxn>
            <a:cxn ang="0">
              <a:pos x="connsiteX7229" y="connsiteY7229"/>
            </a:cxn>
            <a:cxn ang="0">
              <a:pos x="connsiteX7230" y="connsiteY7230"/>
            </a:cxn>
            <a:cxn ang="0">
              <a:pos x="connsiteX7231" y="connsiteY7231"/>
            </a:cxn>
            <a:cxn ang="0">
              <a:pos x="connsiteX7232" y="connsiteY7232"/>
            </a:cxn>
            <a:cxn ang="0">
              <a:pos x="connsiteX7233" y="connsiteY7233"/>
            </a:cxn>
            <a:cxn ang="0">
              <a:pos x="connsiteX7234" y="connsiteY7234"/>
            </a:cxn>
            <a:cxn ang="0">
              <a:pos x="connsiteX7235" y="connsiteY7235"/>
            </a:cxn>
            <a:cxn ang="0">
              <a:pos x="connsiteX7236" y="connsiteY7236"/>
            </a:cxn>
            <a:cxn ang="0">
              <a:pos x="connsiteX7237" y="connsiteY7237"/>
            </a:cxn>
            <a:cxn ang="0">
              <a:pos x="connsiteX7238" y="connsiteY7238"/>
            </a:cxn>
            <a:cxn ang="0">
              <a:pos x="connsiteX7239" y="connsiteY7239"/>
            </a:cxn>
            <a:cxn ang="0">
              <a:pos x="connsiteX7240" y="connsiteY7240"/>
            </a:cxn>
            <a:cxn ang="0">
              <a:pos x="connsiteX7241" y="connsiteY7241"/>
            </a:cxn>
            <a:cxn ang="0">
              <a:pos x="connsiteX7242" y="connsiteY7242"/>
            </a:cxn>
            <a:cxn ang="0">
              <a:pos x="connsiteX7243" y="connsiteY7243"/>
            </a:cxn>
            <a:cxn ang="0">
              <a:pos x="connsiteX7244" y="connsiteY7244"/>
            </a:cxn>
            <a:cxn ang="0">
              <a:pos x="connsiteX7245" y="connsiteY7245"/>
            </a:cxn>
            <a:cxn ang="0">
              <a:pos x="connsiteX7246" y="connsiteY7246"/>
            </a:cxn>
            <a:cxn ang="0">
              <a:pos x="connsiteX7247" y="connsiteY7247"/>
            </a:cxn>
            <a:cxn ang="0">
              <a:pos x="connsiteX7248" y="connsiteY7248"/>
            </a:cxn>
            <a:cxn ang="0">
              <a:pos x="connsiteX7249" y="connsiteY7249"/>
            </a:cxn>
            <a:cxn ang="0">
              <a:pos x="connsiteX7250" y="connsiteY7250"/>
            </a:cxn>
            <a:cxn ang="0">
              <a:pos x="connsiteX7251" y="connsiteY7251"/>
            </a:cxn>
            <a:cxn ang="0">
              <a:pos x="connsiteX7252" y="connsiteY7252"/>
            </a:cxn>
            <a:cxn ang="0">
              <a:pos x="connsiteX7253" y="connsiteY7253"/>
            </a:cxn>
            <a:cxn ang="0">
              <a:pos x="connsiteX7254" y="connsiteY7254"/>
            </a:cxn>
            <a:cxn ang="0">
              <a:pos x="connsiteX7255" y="connsiteY7255"/>
            </a:cxn>
            <a:cxn ang="0">
              <a:pos x="connsiteX7256" y="connsiteY7256"/>
            </a:cxn>
            <a:cxn ang="0">
              <a:pos x="connsiteX7257" y="connsiteY7257"/>
            </a:cxn>
            <a:cxn ang="0">
              <a:pos x="connsiteX7258" y="connsiteY7258"/>
            </a:cxn>
            <a:cxn ang="0">
              <a:pos x="connsiteX7259" y="connsiteY7259"/>
            </a:cxn>
            <a:cxn ang="0">
              <a:pos x="connsiteX7260" y="connsiteY7260"/>
            </a:cxn>
            <a:cxn ang="0">
              <a:pos x="connsiteX7261" y="connsiteY7261"/>
            </a:cxn>
            <a:cxn ang="0">
              <a:pos x="connsiteX7262" y="connsiteY7262"/>
            </a:cxn>
            <a:cxn ang="0">
              <a:pos x="connsiteX7263" y="connsiteY7263"/>
            </a:cxn>
            <a:cxn ang="0">
              <a:pos x="connsiteX7264" y="connsiteY7264"/>
            </a:cxn>
            <a:cxn ang="0">
              <a:pos x="connsiteX7265" y="connsiteY7265"/>
            </a:cxn>
            <a:cxn ang="0">
              <a:pos x="connsiteX7266" y="connsiteY7266"/>
            </a:cxn>
            <a:cxn ang="0">
              <a:pos x="connsiteX7267" y="connsiteY7267"/>
            </a:cxn>
            <a:cxn ang="0">
              <a:pos x="connsiteX7268" y="connsiteY7268"/>
            </a:cxn>
            <a:cxn ang="0">
              <a:pos x="connsiteX7269" y="connsiteY7269"/>
            </a:cxn>
            <a:cxn ang="0">
              <a:pos x="connsiteX7270" y="connsiteY7270"/>
            </a:cxn>
            <a:cxn ang="0">
              <a:pos x="connsiteX7271" y="connsiteY7271"/>
            </a:cxn>
            <a:cxn ang="0">
              <a:pos x="connsiteX7272" y="connsiteY7272"/>
            </a:cxn>
            <a:cxn ang="0">
              <a:pos x="connsiteX7273" y="connsiteY7273"/>
            </a:cxn>
            <a:cxn ang="0">
              <a:pos x="connsiteX7274" y="connsiteY7274"/>
            </a:cxn>
            <a:cxn ang="0">
              <a:pos x="connsiteX7275" y="connsiteY7275"/>
            </a:cxn>
            <a:cxn ang="0">
              <a:pos x="connsiteX7276" y="connsiteY7276"/>
            </a:cxn>
            <a:cxn ang="0">
              <a:pos x="connsiteX7277" y="connsiteY7277"/>
            </a:cxn>
            <a:cxn ang="0">
              <a:pos x="connsiteX7278" y="connsiteY7278"/>
            </a:cxn>
            <a:cxn ang="0">
              <a:pos x="connsiteX7279" y="connsiteY7279"/>
            </a:cxn>
            <a:cxn ang="0">
              <a:pos x="connsiteX7280" y="connsiteY7280"/>
            </a:cxn>
            <a:cxn ang="0">
              <a:pos x="connsiteX7281" y="connsiteY7281"/>
            </a:cxn>
            <a:cxn ang="0">
              <a:pos x="connsiteX7282" y="connsiteY7282"/>
            </a:cxn>
            <a:cxn ang="0">
              <a:pos x="connsiteX7283" y="connsiteY7283"/>
            </a:cxn>
            <a:cxn ang="0">
              <a:pos x="connsiteX7284" y="connsiteY7284"/>
            </a:cxn>
            <a:cxn ang="0">
              <a:pos x="connsiteX7285" y="connsiteY7285"/>
            </a:cxn>
            <a:cxn ang="0">
              <a:pos x="connsiteX7286" y="connsiteY7286"/>
            </a:cxn>
            <a:cxn ang="0">
              <a:pos x="connsiteX7287" y="connsiteY7287"/>
            </a:cxn>
            <a:cxn ang="0">
              <a:pos x="connsiteX7288" y="connsiteY7288"/>
            </a:cxn>
            <a:cxn ang="0">
              <a:pos x="connsiteX7289" y="connsiteY7289"/>
            </a:cxn>
            <a:cxn ang="0">
              <a:pos x="connsiteX7290" y="connsiteY7290"/>
            </a:cxn>
            <a:cxn ang="0">
              <a:pos x="connsiteX7291" y="connsiteY7291"/>
            </a:cxn>
            <a:cxn ang="0">
              <a:pos x="connsiteX7292" y="connsiteY7292"/>
            </a:cxn>
            <a:cxn ang="0">
              <a:pos x="connsiteX7293" y="connsiteY7293"/>
            </a:cxn>
            <a:cxn ang="0">
              <a:pos x="connsiteX7294" y="connsiteY7294"/>
            </a:cxn>
            <a:cxn ang="0">
              <a:pos x="connsiteX7295" y="connsiteY7295"/>
            </a:cxn>
            <a:cxn ang="0">
              <a:pos x="connsiteX7296" y="connsiteY7296"/>
            </a:cxn>
            <a:cxn ang="0">
              <a:pos x="connsiteX7297" y="connsiteY7297"/>
            </a:cxn>
            <a:cxn ang="0">
              <a:pos x="connsiteX7298" y="connsiteY7298"/>
            </a:cxn>
            <a:cxn ang="0">
              <a:pos x="connsiteX7299" y="connsiteY7299"/>
            </a:cxn>
            <a:cxn ang="0">
              <a:pos x="connsiteX7300" y="connsiteY7300"/>
            </a:cxn>
            <a:cxn ang="0">
              <a:pos x="connsiteX7301" y="connsiteY7301"/>
            </a:cxn>
            <a:cxn ang="0">
              <a:pos x="connsiteX7302" y="connsiteY7302"/>
            </a:cxn>
            <a:cxn ang="0">
              <a:pos x="connsiteX7303" y="connsiteY7303"/>
            </a:cxn>
            <a:cxn ang="0">
              <a:pos x="connsiteX7304" y="connsiteY7304"/>
            </a:cxn>
            <a:cxn ang="0">
              <a:pos x="connsiteX7305" y="connsiteY7305"/>
            </a:cxn>
            <a:cxn ang="0">
              <a:pos x="connsiteX7306" y="connsiteY7306"/>
            </a:cxn>
            <a:cxn ang="0">
              <a:pos x="connsiteX7307" y="connsiteY7307"/>
            </a:cxn>
            <a:cxn ang="0">
              <a:pos x="connsiteX7308" y="connsiteY7308"/>
            </a:cxn>
            <a:cxn ang="0">
              <a:pos x="connsiteX7309" y="connsiteY7309"/>
            </a:cxn>
            <a:cxn ang="0">
              <a:pos x="connsiteX7310" y="connsiteY7310"/>
            </a:cxn>
            <a:cxn ang="0">
              <a:pos x="connsiteX7311" y="connsiteY7311"/>
            </a:cxn>
            <a:cxn ang="0">
              <a:pos x="connsiteX7312" y="connsiteY7312"/>
            </a:cxn>
            <a:cxn ang="0">
              <a:pos x="connsiteX7313" y="connsiteY7313"/>
            </a:cxn>
            <a:cxn ang="0">
              <a:pos x="connsiteX7314" y="connsiteY7314"/>
            </a:cxn>
            <a:cxn ang="0">
              <a:pos x="connsiteX7315" y="connsiteY7315"/>
            </a:cxn>
            <a:cxn ang="0">
              <a:pos x="connsiteX7316" y="connsiteY7316"/>
            </a:cxn>
            <a:cxn ang="0">
              <a:pos x="connsiteX7317" y="connsiteY7317"/>
            </a:cxn>
            <a:cxn ang="0">
              <a:pos x="connsiteX7318" y="connsiteY7318"/>
            </a:cxn>
            <a:cxn ang="0">
              <a:pos x="connsiteX7319" y="connsiteY7319"/>
            </a:cxn>
            <a:cxn ang="0">
              <a:pos x="connsiteX7320" y="connsiteY7320"/>
            </a:cxn>
            <a:cxn ang="0">
              <a:pos x="connsiteX7321" y="connsiteY7321"/>
            </a:cxn>
            <a:cxn ang="0">
              <a:pos x="connsiteX7322" y="connsiteY7322"/>
            </a:cxn>
            <a:cxn ang="0">
              <a:pos x="connsiteX7323" y="connsiteY7323"/>
            </a:cxn>
            <a:cxn ang="0">
              <a:pos x="connsiteX7324" y="connsiteY7324"/>
            </a:cxn>
            <a:cxn ang="0">
              <a:pos x="connsiteX7325" y="connsiteY7325"/>
            </a:cxn>
            <a:cxn ang="0">
              <a:pos x="connsiteX7326" y="connsiteY7326"/>
            </a:cxn>
            <a:cxn ang="0">
              <a:pos x="connsiteX7327" y="connsiteY7327"/>
            </a:cxn>
            <a:cxn ang="0">
              <a:pos x="connsiteX7328" y="connsiteY7328"/>
            </a:cxn>
            <a:cxn ang="0">
              <a:pos x="connsiteX7329" y="connsiteY7329"/>
            </a:cxn>
            <a:cxn ang="0">
              <a:pos x="connsiteX7330" y="connsiteY7330"/>
            </a:cxn>
            <a:cxn ang="0">
              <a:pos x="connsiteX7331" y="connsiteY7331"/>
            </a:cxn>
            <a:cxn ang="0">
              <a:pos x="connsiteX7332" y="connsiteY7332"/>
            </a:cxn>
            <a:cxn ang="0">
              <a:pos x="connsiteX7333" y="connsiteY7333"/>
            </a:cxn>
            <a:cxn ang="0">
              <a:pos x="connsiteX7334" y="connsiteY7334"/>
            </a:cxn>
            <a:cxn ang="0">
              <a:pos x="connsiteX7335" y="connsiteY7335"/>
            </a:cxn>
            <a:cxn ang="0">
              <a:pos x="connsiteX7336" y="connsiteY7336"/>
            </a:cxn>
            <a:cxn ang="0">
              <a:pos x="connsiteX7337" y="connsiteY7337"/>
            </a:cxn>
            <a:cxn ang="0">
              <a:pos x="connsiteX7338" y="connsiteY7338"/>
            </a:cxn>
            <a:cxn ang="0">
              <a:pos x="connsiteX7339" y="connsiteY7339"/>
            </a:cxn>
            <a:cxn ang="0">
              <a:pos x="connsiteX7340" y="connsiteY7340"/>
            </a:cxn>
            <a:cxn ang="0">
              <a:pos x="connsiteX7341" y="connsiteY7341"/>
            </a:cxn>
            <a:cxn ang="0">
              <a:pos x="connsiteX7342" y="connsiteY7342"/>
            </a:cxn>
            <a:cxn ang="0">
              <a:pos x="connsiteX7343" y="connsiteY7343"/>
            </a:cxn>
            <a:cxn ang="0">
              <a:pos x="connsiteX7344" y="connsiteY7344"/>
            </a:cxn>
            <a:cxn ang="0">
              <a:pos x="connsiteX7345" y="connsiteY7345"/>
            </a:cxn>
            <a:cxn ang="0">
              <a:pos x="connsiteX7346" y="connsiteY7346"/>
            </a:cxn>
            <a:cxn ang="0">
              <a:pos x="connsiteX7347" y="connsiteY7347"/>
            </a:cxn>
            <a:cxn ang="0">
              <a:pos x="connsiteX7348" y="connsiteY7348"/>
            </a:cxn>
            <a:cxn ang="0">
              <a:pos x="connsiteX7349" y="connsiteY7349"/>
            </a:cxn>
            <a:cxn ang="0">
              <a:pos x="connsiteX7350" y="connsiteY7350"/>
            </a:cxn>
            <a:cxn ang="0">
              <a:pos x="connsiteX7351" y="connsiteY7351"/>
            </a:cxn>
            <a:cxn ang="0">
              <a:pos x="connsiteX7352" y="connsiteY7352"/>
            </a:cxn>
            <a:cxn ang="0">
              <a:pos x="connsiteX7353" y="connsiteY7353"/>
            </a:cxn>
            <a:cxn ang="0">
              <a:pos x="connsiteX7354" y="connsiteY7354"/>
            </a:cxn>
            <a:cxn ang="0">
              <a:pos x="connsiteX7355" y="connsiteY7355"/>
            </a:cxn>
            <a:cxn ang="0">
              <a:pos x="connsiteX7356" y="connsiteY7356"/>
            </a:cxn>
            <a:cxn ang="0">
              <a:pos x="connsiteX7357" y="connsiteY7357"/>
            </a:cxn>
            <a:cxn ang="0">
              <a:pos x="connsiteX7358" y="connsiteY7358"/>
            </a:cxn>
            <a:cxn ang="0">
              <a:pos x="connsiteX7359" y="connsiteY7359"/>
            </a:cxn>
            <a:cxn ang="0">
              <a:pos x="connsiteX7360" y="connsiteY7360"/>
            </a:cxn>
            <a:cxn ang="0">
              <a:pos x="connsiteX7361" y="connsiteY7361"/>
            </a:cxn>
            <a:cxn ang="0">
              <a:pos x="connsiteX7362" y="connsiteY7362"/>
            </a:cxn>
            <a:cxn ang="0">
              <a:pos x="connsiteX7363" y="connsiteY7363"/>
            </a:cxn>
            <a:cxn ang="0">
              <a:pos x="connsiteX7364" y="connsiteY7364"/>
            </a:cxn>
            <a:cxn ang="0">
              <a:pos x="connsiteX7365" y="connsiteY7365"/>
            </a:cxn>
            <a:cxn ang="0">
              <a:pos x="connsiteX7366" y="connsiteY7366"/>
            </a:cxn>
            <a:cxn ang="0">
              <a:pos x="connsiteX7367" y="connsiteY7367"/>
            </a:cxn>
            <a:cxn ang="0">
              <a:pos x="connsiteX7368" y="connsiteY7368"/>
            </a:cxn>
            <a:cxn ang="0">
              <a:pos x="connsiteX7369" y="connsiteY7369"/>
            </a:cxn>
            <a:cxn ang="0">
              <a:pos x="connsiteX7370" y="connsiteY7370"/>
            </a:cxn>
            <a:cxn ang="0">
              <a:pos x="connsiteX7371" y="connsiteY7371"/>
            </a:cxn>
            <a:cxn ang="0">
              <a:pos x="connsiteX7372" y="connsiteY7372"/>
            </a:cxn>
            <a:cxn ang="0">
              <a:pos x="connsiteX7373" y="connsiteY7373"/>
            </a:cxn>
            <a:cxn ang="0">
              <a:pos x="connsiteX7374" y="connsiteY7374"/>
            </a:cxn>
            <a:cxn ang="0">
              <a:pos x="connsiteX7375" y="connsiteY7375"/>
            </a:cxn>
            <a:cxn ang="0">
              <a:pos x="connsiteX7376" y="connsiteY7376"/>
            </a:cxn>
            <a:cxn ang="0">
              <a:pos x="connsiteX7377" y="connsiteY7377"/>
            </a:cxn>
            <a:cxn ang="0">
              <a:pos x="connsiteX7378" y="connsiteY7378"/>
            </a:cxn>
            <a:cxn ang="0">
              <a:pos x="connsiteX7379" y="connsiteY7379"/>
            </a:cxn>
            <a:cxn ang="0">
              <a:pos x="connsiteX7380" y="connsiteY7380"/>
            </a:cxn>
            <a:cxn ang="0">
              <a:pos x="connsiteX7381" y="connsiteY7381"/>
            </a:cxn>
            <a:cxn ang="0">
              <a:pos x="connsiteX7382" y="connsiteY7382"/>
            </a:cxn>
            <a:cxn ang="0">
              <a:pos x="connsiteX7383" y="connsiteY7383"/>
            </a:cxn>
            <a:cxn ang="0">
              <a:pos x="connsiteX7384" y="connsiteY7384"/>
            </a:cxn>
            <a:cxn ang="0">
              <a:pos x="connsiteX7385" y="connsiteY7385"/>
            </a:cxn>
            <a:cxn ang="0">
              <a:pos x="connsiteX7386" y="connsiteY7386"/>
            </a:cxn>
            <a:cxn ang="0">
              <a:pos x="connsiteX7387" y="connsiteY7387"/>
            </a:cxn>
            <a:cxn ang="0">
              <a:pos x="connsiteX7388" y="connsiteY7388"/>
            </a:cxn>
            <a:cxn ang="0">
              <a:pos x="connsiteX7389" y="connsiteY7389"/>
            </a:cxn>
            <a:cxn ang="0">
              <a:pos x="connsiteX7390" y="connsiteY7390"/>
            </a:cxn>
            <a:cxn ang="0">
              <a:pos x="connsiteX7391" y="connsiteY7391"/>
            </a:cxn>
            <a:cxn ang="0">
              <a:pos x="connsiteX7392" y="connsiteY7392"/>
            </a:cxn>
            <a:cxn ang="0">
              <a:pos x="connsiteX7393" y="connsiteY7393"/>
            </a:cxn>
            <a:cxn ang="0">
              <a:pos x="connsiteX7394" y="connsiteY7394"/>
            </a:cxn>
            <a:cxn ang="0">
              <a:pos x="connsiteX7395" y="connsiteY7395"/>
            </a:cxn>
            <a:cxn ang="0">
              <a:pos x="connsiteX7396" y="connsiteY7396"/>
            </a:cxn>
            <a:cxn ang="0">
              <a:pos x="connsiteX7397" y="connsiteY7397"/>
            </a:cxn>
            <a:cxn ang="0">
              <a:pos x="connsiteX7398" y="connsiteY7398"/>
            </a:cxn>
            <a:cxn ang="0">
              <a:pos x="connsiteX7399" y="connsiteY7399"/>
            </a:cxn>
            <a:cxn ang="0">
              <a:pos x="connsiteX7400" y="connsiteY7400"/>
            </a:cxn>
            <a:cxn ang="0">
              <a:pos x="connsiteX7401" y="connsiteY7401"/>
            </a:cxn>
            <a:cxn ang="0">
              <a:pos x="connsiteX7402" y="connsiteY7402"/>
            </a:cxn>
            <a:cxn ang="0">
              <a:pos x="connsiteX7403" y="connsiteY7403"/>
            </a:cxn>
            <a:cxn ang="0">
              <a:pos x="connsiteX7404" y="connsiteY7404"/>
            </a:cxn>
            <a:cxn ang="0">
              <a:pos x="connsiteX7405" y="connsiteY7405"/>
            </a:cxn>
            <a:cxn ang="0">
              <a:pos x="connsiteX7406" y="connsiteY7406"/>
            </a:cxn>
            <a:cxn ang="0">
              <a:pos x="connsiteX7407" y="connsiteY7407"/>
            </a:cxn>
            <a:cxn ang="0">
              <a:pos x="connsiteX7408" y="connsiteY7408"/>
            </a:cxn>
            <a:cxn ang="0">
              <a:pos x="connsiteX7409" y="connsiteY7409"/>
            </a:cxn>
            <a:cxn ang="0">
              <a:pos x="connsiteX7410" y="connsiteY7410"/>
            </a:cxn>
            <a:cxn ang="0">
              <a:pos x="connsiteX7411" y="connsiteY7411"/>
            </a:cxn>
            <a:cxn ang="0">
              <a:pos x="connsiteX7412" y="connsiteY7412"/>
            </a:cxn>
            <a:cxn ang="0">
              <a:pos x="connsiteX7413" y="connsiteY7413"/>
            </a:cxn>
            <a:cxn ang="0">
              <a:pos x="connsiteX7414" y="connsiteY7414"/>
            </a:cxn>
            <a:cxn ang="0">
              <a:pos x="connsiteX7415" y="connsiteY7415"/>
            </a:cxn>
            <a:cxn ang="0">
              <a:pos x="connsiteX7416" y="connsiteY7416"/>
            </a:cxn>
            <a:cxn ang="0">
              <a:pos x="connsiteX7417" y="connsiteY7417"/>
            </a:cxn>
            <a:cxn ang="0">
              <a:pos x="connsiteX7418" y="connsiteY7418"/>
            </a:cxn>
            <a:cxn ang="0">
              <a:pos x="connsiteX7419" y="connsiteY7419"/>
            </a:cxn>
            <a:cxn ang="0">
              <a:pos x="connsiteX7420" y="connsiteY7420"/>
            </a:cxn>
            <a:cxn ang="0">
              <a:pos x="connsiteX7421" y="connsiteY7421"/>
            </a:cxn>
            <a:cxn ang="0">
              <a:pos x="connsiteX7422" y="connsiteY7422"/>
            </a:cxn>
            <a:cxn ang="0">
              <a:pos x="connsiteX7423" y="connsiteY7423"/>
            </a:cxn>
            <a:cxn ang="0">
              <a:pos x="connsiteX7424" y="connsiteY7424"/>
            </a:cxn>
            <a:cxn ang="0">
              <a:pos x="connsiteX7425" y="connsiteY7425"/>
            </a:cxn>
            <a:cxn ang="0">
              <a:pos x="connsiteX7426" y="connsiteY7426"/>
            </a:cxn>
            <a:cxn ang="0">
              <a:pos x="connsiteX7427" y="connsiteY7427"/>
            </a:cxn>
            <a:cxn ang="0">
              <a:pos x="connsiteX7428" y="connsiteY7428"/>
            </a:cxn>
            <a:cxn ang="0">
              <a:pos x="connsiteX7429" y="connsiteY7429"/>
            </a:cxn>
            <a:cxn ang="0">
              <a:pos x="connsiteX7430" y="connsiteY7430"/>
            </a:cxn>
            <a:cxn ang="0">
              <a:pos x="connsiteX7431" y="connsiteY7431"/>
            </a:cxn>
            <a:cxn ang="0">
              <a:pos x="connsiteX7432" y="connsiteY7432"/>
            </a:cxn>
            <a:cxn ang="0">
              <a:pos x="connsiteX7433" y="connsiteY7433"/>
            </a:cxn>
            <a:cxn ang="0">
              <a:pos x="connsiteX7434" y="connsiteY7434"/>
            </a:cxn>
            <a:cxn ang="0">
              <a:pos x="connsiteX7435" y="connsiteY7435"/>
            </a:cxn>
            <a:cxn ang="0">
              <a:pos x="connsiteX7436" y="connsiteY7436"/>
            </a:cxn>
            <a:cxn ang="0">
              <a:pos x="connsiteX7437" y="connsiteY7437"/>
            </a:cxn>
            <a:cxn ang="0">
              <a:pos x="connsiteX7438" y="connsiteY7438"/>
            </a:cxn>
            <a:cxn ang="0">
              <a:pos x="connsiteX7439" y="connsiteY7439"/>
            </a:cxn>
            <a:cxn ang="0">
              <a:pos x="connsiteX7440" y="connsiteY7440"/>
            </a:cxn>
            <a:cxn ang="0">
              <a:pos x="connsiteX7441" y="connsiteY7441"/>
            </a:cxn>
            <a:cxn ang="0">
              <a:pos x="connsiteX7442" y="connsiteY7442"/>
            </a:cxn>
            <a:cxn ang="0">
              <a:pos x="connsiteX7443" y="connsiteY7443"/>
            </a:cxn>
            <a:cxn ang="0">
              <a:pos x="connsiteX7444" y="connsiteY7444"/>
            </a:cxn>
            <a:cxn ang="0">
              <a:pos x="connsiteX7445" y="connsiteY7445"/>
            </a:cxn>
            <a:cxn ang="0">
              <a:pos x="connsiteX7446" y="connsiteY7446"/>
            </a:cxn>
            <a:cxn ang="0">
              <a:pos x="connsiteX7447" y="connsiteY7447"/>
            </a:cxn>
            <a:cxn ang="0">
              <a:pos x="connsiteX7448" y="connsiteY7448"/>
            </a:cxn>
            <a:cxn ang="0">
              <a:pos x="connsiteX7449" y="connsiteY7449"/>
            </a:cxn>
            <a:cxn ang="0">
              <a:pos x="connsiteX7450" y="connsiteY7450"/>
            </a:cxn>
            <a:cxn ang="0">
              <a:pos x="connsiteX7451" y="connsiteY7451"/>
            </a:cxn>
            <a:cxn ang="0">
              <a:pos x="connsiteX7452" y="connsiteY7452"/>
            </a:cxn>
            <a:cxn ang="0">
              <a:pos x="connsiteX7453" y="connsiteY7453"/>
            </a:cxn>
            <a:cxn ang="0">
              <a:pos x="connsiteX7454" y="connsiteY7454"/>
            </a:cxn>
            <a:cxn ang="0">
              <a:pos x="connsiteX7455" y="connsiteY7455"/>
            </a:cxn>
            <a:cxn ang="0">
              <a:pos x="connsiteX7456" y="connsiteY7456"/>
            </a:cxn>
            <a:cxn ang="0">
              <a:pos x="connsiteX7457" y="connsiteY7457"/>
            </a:cxn>
            <a:cxn ang="0">
              <a:pos x="connsiteX7458" y="connsiteY7458"/>
            </a:cxn>
            <a:cxn ang="0">
              <a:pos x="connsiteX7459" y="connsiteY7459"/>
            </a:cxn>
            <a:cxn ang="0">
              <a:pos x="connsiteX7460" y="connsiteY7460"/>
            </a:cxn>
            <a:cxn ang="0">
              <a:pos x="connsiteX7461" y="connsiteY7461"/>
            </a:cxn>
            <a:cxn ang="0">
              <a:pos x="connsiteX7462" y="connsiteY7462"/>
            </a:cxn>
            <a:cxn ang="0">
              <a:pos x="connsiteX7463" y="connsiteY7463"/>
            </a:cxn>
            <a:cxn ang="0">
              <a:pos x="connsiteX7464" y="connsiteY7464"/>
            </a:cxn>
            <a:cxn ang="0">
              <a:pos x="connsiteX7465" y="connsiteY7465"/>
            </a:cxn>
            <a:cxn ang="0">
              <a:pos x="connsiteX7466" y="connsiteY7466"/>
            </a:cxn>
            <a:cxn ang="0">
              <a:pos x="connsiteX7467" y="connsiteY7467"/>
            </a:cxn>
            <a:cxn ang="0">
              <a:pos x="connsiteX7468" y="connsiteY7468"/>
            </a:cxn>
            <a:cxn ang="0">
              <a:pos x="connsiteX7469" y="connsiteY7469"/>
            </a:cxn>
            <a:cxn ang="0">
              <a:pos x="connsiteX7470" y="connsiteY7470"/>
            </a:cxn>
            <a:cxn ang="0">
              <a:pos x="connsiteX7471" y="connsiteY7471"/>
            </a:cxn>
            <a:cxn ang="0">
              <a:pos x="connsiteX7472" y="connsiteY7472"/>
            </a:cxn>
            <a:cxn ang="0">
              <a:pos x="connsiteX7473" y="connsiteY7473"/>
            </a:cxn>
            <a:cxn ang="0">
              <a:pos x="connsiteX7474" y="connsiteY7474"/>
            </a:cxn>
            <a:cxn ang="0">
              <a:pos x="connsiteX7475" y="connsiteY7475"/>
            </a:cxn>
            <a:cxn ang="0">
              <a:pos x="connsiteX7476" y="connsiteY7476"/>
            </a:cxn>
            <a:cxn ang="0">
              <a:pos x="connsiteX7477" y="connsiteY7477"/>
            </a:cxn>
            <a:cxn ang="0">
              <a:pos x="connsiteX7478" y="connsiteY7478"/>
            </a:cxn>
            <a:cxn ang="0">
              <a:pos x="connsiteX7479" y="connsiteY7479"/>
            </a:cxn>
            <a:cxn ang="0">
              <a:pos x="connsiteX7480" y="connsiteY7480"/>
            </a:cxn>
            <a:cxn ang="0">
              <a:pos x="connsiteX7481" y="connsiteY7481"/>
            </a:cxn>
            <a:cxn ang="0">
              <a:pos x="connsiteX7482" y="connsiteY7482"/>
            </a:cxn>
            <a:cxn ang="0">
              <a:pos x="connsiteX7483" y="connsiteY7483"/>
            </a:cxn>
            <a:cxn ang="0">
              <a:pos x="connsiteX7484" y="connsiteY7484"/>
            </a:cxn>
            <a:cxn ang="0">
              <a:pos x="connsiteX7485" y="connsiteY7485"/>
            </a:cxn>
            <a:cxn ang="0">
              <a:pos x="connsiteX7486" y="connsiteY7486"/>
            </a:cxn>
            <a:cxn ang="0">
              <a:pos x="connsiteX7487" y="connsiteY7487"/>
            </a:cxn>
            <a:cxn ang="0">
              <a:pos x="connsiteX7488" y="connsiteY7488"/>
            </a:cxn>
            <a:cxn ang="0">
              <a:pos x="connsiteX7489" y="connsiteY7489"/>
            </a:cxn>
            <a:cxn ang="0">
              <a:pos x="connsiteX7490" y="connsiteY7490"/>
            </a:cxn>
            <a:cxn ang="0">
              <a:pos x="connsiteX7491" y="connsiteY7491"/>
            </a:cxn>
            <a:cxn ang="0">
              <a:pos x="connsiteX7492" y="connsiteY7492"/>
            </a:cxn>
            <a:cxn ang="0">
              <a:pos x="connsiteX7493" y="connsiteY7493"/>
            </a:cxn>
            <a:cxn ang="0">
              <a:pos x="connsiteX7494" y="connsiteY7494"/>
            </a:cxn>
            <a:cxn ang="0">
              <a:pos x="connsiteX7495" y="connsiteY7495"/>
            </a:cxn>
            <a:cxn ang="0">
              <a:pos x="connsiteX7496" y="connsiteY7496"/>
            </a:cxn>
            <a:cxn ang="0">
              <a:pos x="connsiteX7497" y="connsiteY7497"/>
            </a:cxn>
            <a:cxn ang="0">
              <a:pos x="connsiteX7498" y="connsiteY7498"/>
            </a:cxn>
            <a:cxn ang="0">
              <a:pos x="connsiteX7499" y="connsiteY7499"/>
            </a:cxn>
            <a:cxn ang="0">
              <a:pos x="connsiteX7500" y="connsiteY7500"/>
            </a:cxn>
            <a:cxn ang="0">
              <a:pos x="connsiteX7501" y="connsiteY7501"/>
            </a:cxn>
            <a:cxn ang="0">
              <a:pos x="connsiteX7502" y="connsiteY7502"/>
            </a:cxn>
            <a:cxn ang="0">
              <a:pos x="connsiteX7503" y="connsiteY7503"/>
            </a:cxn>
            <a:cxn ang="0">
              <a:pos x="connsiteX7504" y="connsiteY7504"/>
            </a:cxn>
            <a:cxn ang="0">
              <a:pos x="connsiteX7505" y="connsiteY7505"/>
            </a:cxn>
            <a:cxn ang="0">
              <a:pos x="connsiteX7506" y="connsiteY7506"/>
            </a:cxn>
            <a:cxn ang="0">
              <a:pos x="connsiteX7507" y="connsiteY7507"/>
            </a:cxn>
            <a:cxn ang="0">
              <a:pos x="connsiteX7508" y="connsiteY7508"/>
            </a:cxn>
            <a:cxn ang="0">
              <a:pos x="connsiteX7509" y="connsiteY7509"/>
            </a:cxn>
            <a:cxn ang="0">
              <a:pos x="connsiteX7510" y="connsiteY7510"/>
            </a:cxn>
            <a:cxn ang="0">
              <a:pos x="connsiteX7511" y="connsiteY7511"/>
            </a:cxn>
            <a:cxn ang="0">
              <a:pos x="connsiteX7512" y="connsiteY7512"/>
            </a:cxn>
            <a:cxn ang="0">
              <a:pos x="connsiteX7513" y="connsiteY7513"/>
            </a:cxn>
            <a:cxn ang="0">
              <a:pos x="connsiteX7514" y="connsiteY7514"/>
            </a:cxn>
            <a:cxn ang="0">
              <a:pos x="connsiteX7515" y="connsiteY7515"/>
            </a:cxn>
            <a:cxn ang="0">
              <a:pos x="connsiteX7516" y="connsiteY7516"/>
            </a:cxn>
            <a:cxn ang="0">
              <a:pos x="connsiteX7517" y="connsiteY7517"/>
            </a:cxn>
            <a:cxn ang="0">
              <a:pos x="connsiteX7518" y="connsiteY7518"/>
            </a:cxn>
            <a:cxn ang="0">
              <a:pos x="connsiteX7519" y="connsiteY7519"/>
            </a:cxn>
            <a:cxn ang="0">
              <a:pos x="connsiteX7520" y="connsiteY7520"/>
            </a:cxn>
            <a:cxn ang="0">
              <a:pos x="connsiteX7521" y="connsiteY7521"/>
            </a:cxn>
            <a:cxn ang="0">
              <a:pos x="connsiteX7522" y="connsiteY7522"/>
            </a:cxn>
            <a:cxn ang="0">
              <a:pos x="connsiteX7523" y="connsiteY7523"/>
            </a:cxn>
            <a:cxn ang="0">
              <a:pos x="connsiteX7524" y="connsiteY7524"/>
            </a:cxn>
            <a:cxn ang="0">
              <a:pos x="connsiteX7525" y="connsiteY7525"/>
            </a:cxn>
            <a:cxn ang="0">
              <a:pos x="connsiteX7526" y="connsiteY7526"/>
            </a:cxn>
            <a:cxn ang="0">
              <a:pos x="connsiteX7527" y="connsiteY7527"/>
            </a:cxn>
            <a:cxn ang="0">
              <a:pos x="connsiteX7528" y="connsiteY7528"/>
            </a:cxn>
            <a:cxn ang="0">
              <a:pos x="connsiteX7529" y="connsiteY7529"/>
            </a:cxn>
            <a:cxn ang="0">
              <a:pos x="connsiteX7530" y="connsiteY7530"/>
            </a:cxn>
            <a:cxn ang="0">
              <a:pos x="connsiteX7531" y="connsiteY7531"/>
            </a:cxn>
            <a:cxn ang="0">
              <a:pos x="connsiteX7532" y="connsiteY7532"/>
            </a:cxn>
            <a:cxn ang="0">
              <a:pos x="connsiteX7533" y="connsiteY7533"/>
            </a:cxn>
            <a:cxn ang="0">
              <a:pos x="connsiteX7534" y="connsiteY7534"/>
            </a:cxn>
            <a:cxn ang="0">
              <a:pos x="connsiteX7535" y="connsiteY7535"/>
            </a:cxn>
            <a:cxn ang="0">
              <a:pos x="connsiteX7536" y="connsiteY7536"/>
            </a:cxn>
            <a:cxn ang="0">
              <a:pos x="connsiteX7537" y="connsiteY7537"/>
            </a:cxn>
            <a:cxn ang="0">
              <a:pos x="connsiteX7538" y="connsiteY7538"/>
            </a:cxn>
            <a:cxn ang="0">
              <a:pos x="connsiteX7539" y="connsiteY7539"/>
            </a:cxn>
            <a:cxn ang="0">
              <a:pos x="connsiteX7540" y="connsiteY7540"/>
            </a:cxn>
            <a:cxn ang="0">
              <a:pos x="connsiteX7541" y="connsiteY7541"/>
            </a:cxn>
            <a:cxn ang="0">
              <a:pos x="connsiteX7542" y="connsiteY7542"/>
            </a:cxn>
            <a:cxn ang="0">
              <a:pos x="connsiteX7543" y="connsiteY7543"/>
            </a:cxn>
            <a:cxn ang="0">
              <a:pos x="connsiteX7544" y="connsiteY7544"/>
            </a:cxn>
            <a:cxn ang="0">
              <a:pos x="connsiteX7545" y="connsiteY7545"/>
            </a:cxn>
            <a:cxn ang="0">
              <a:pos x="connsiteX7546" y="connsiteY7546"/>
            </a:cxn>
            <a:cxn ang="0">
              <a:pos x="connsiteX7547" y="connsiteY7547"/>
            </a:cxn>
            <a:cxn ang="0">
              <a:pos x="connsiteX7548" y="connsiteY7548"/>
            </a:cxn>
            <a:cxn ang="0">
              <a:pos x="connsiteX7549" y="connsiteY7549"/>
            </a:cxn>
            <a:cxn ang="0">
              <a:pos x="connsiteX7550" y="connsiteY7550"/>
            </a:cxn>
            <a:cxn ang="0">
              <a:pos x="connsiteX7551" y="connsiteY7551"/>
            </a:cxn>
            <a:cxn ang="0">
              <a:pos x="connsiteX7552" y="connsiteY7552"/>
            </a:cxn>
            <a:cxn ang="0">
              <a:pos x="connsiteX7553" y="connsiteY7553"/>
            </a:cxn>
            <a:cxn ang="0">
              <a:pos x="connsiteX7554" y="connsiteY7554"/>
            </a:cxn>
            <a:cxn ang="0">
              <a:pos x="connsiteX7555" y="connsiteY7555"/>
            </a:cxn>
            <a:cxn ang="0">
              <a:pos x="connsiteX7556" y="connsiteY7556"/>
            </a:cxn>
            <a:cxn ang="0">
              <a:pos x="connsiteX7557" y="connsiteY7557"/>
            </a:cxn>
            <a:cxn ang="0">
              <a:pos x="connsiteX7558" y="connsiteY7558"/>
            </a:cxn>
            <a:cxn ang="0">
              <a:pos x="connsiteX7559" y="connsiteY7559"/>
            </a:cxn>
            <a:cxn ang="0">
              <a:pos x="connsiteX7560" y="connsiteY7560"/>
            </a:cxn>
            <a:cxn ang="0">
              <a:pos x="connsiteX7561" y="connsiteY7561"/>
            </a:cxn>
            <a:cxn ang="0">
              <a:pos x="connsiteX7562" y="connsiteY7562"/>
            </a:cxn>
            <a:cxn ang="0">
              <a:pos x="connsiteX7563" y="connsiteY7563"/>
            </a:cxn>
            <a:cxn ang="0">
              <a:pos x="connsiteX7564" y="connsiteY7564"/>
            </a:cxn>
            <a:cxn ang="0">
              <a:pos x="connsiteX7565" y="connsiteY7565"/>
            </a:cxn>
            <a:cxn ang="0">
              <a:pos x="connsiteX7566" y="connsiteY7566"/>
            </a:cxn>
            <a:cxn ang="0">
              <a:pos x="connsiteX7567" y="connsiteY7567"/>
            </a:cxn>
            <a:cxn ang="0">
              <a:pos x="connsiteX7568" y="connsiteY7568"/>
            </a:cxn>
            <a:cxn ang="0">
              <a:pos x="connsiteX7569" y="connsiteY7569"/>
            </a:cxn>
            <a:cxn ang="0">
              <a:pos x="connsiteX7570" y="connsiteY7570"/>
            </a:cxn>
            <a:cxn ang="0">
              <a:pos x="connsiteX7571" y="connsiteY7571"/>
            </a:cxn>
            <a:cxn ang="0">
              <a:pos x="connsiteX7572" y="connsiteY7572"/>
            </a:cxn>
            <a:cxn ang="0">
              <a:pos x="connsiteX7573" y="connsiteY7573"/>
            </a:cxn>
            <a:cxn ang="0">
              <a:pos x="connsiteX7574" y="connsiteY7574"/>
            </a:cxn>
            <a:cxn ang="0">
              <a:pos x="connsiteX7575" y="connsiteY7575"/>
            </a:cxn>
            <a:cxn ang="0">
              <a:pos x="connsiteX7576" y="connsiteY7576"/>
            </a:cxn>
            <a:cxn ang="0">
              <a:pos x="connsiteX7577" y="connsiteY7577"/>
            </a:cxn>
            <a:cxn ang="0">
              <a:pos x="connsiteX7578" y="connsiteY7578"/>
            </a:cxn>
            <a:cxn ang="0">
              <a:pos x="connsiteX7579" y="connsiteY7579"/>
            </a:cxn>
            <a:cxn ang="0">
              <a:pos x="connsiteX7580" y="connsiteY7580"/>
            </a:cxn>
            <a:cxn ang="0">
              <a:pos x="connsiteX7581" y="connsiteY7581"/>
            </a:cxn>
            <a:cxn ang="0">
              <a:pos x="connsiteX7582" y="connsiteY7582"/>
            </a:cxn>
            <a:cxn ang="0">
              <a:pos x="connsiteX7583" y="connsiteY7583"/>
            </a:cxn>
            <a:cxn ang="0">
              <a:pos x="connsiteX7584" y="connsiteY7584"/>
            </a:cxn>
            <a:cxn ang="0">
              <a:pos x="connsiteX7585" y="connsiteY7585"/>
            </a:cxn>
            <a:cxn ang="0">
              <a:pos x="connsiteX7586" y="connsiteY7586"/>
            </a:cxn>
            <a:cxn ang="0">
              <a:pos x="connsiteX7587" y="connsiteY7587"/>
            </a:cxn>
            <a:cxn ang="0">
              <a:pos x="connsiteX7588" y="connsiteY7588"/>
            </a:cxn>
            <a:cxn ang="0">
              <a:pos x="connsiteX7589" y="connsiteY7589"/>
            </a:cxn>
            <a:cxn ang="0">
              <a:pos x="connsiteX7590" y="connsiteY7590"/>
            </a:cxn>
            <a:cxn ang="0">
              <a:pos x="connsiteX7591" y="connsiteY7591"/>
            </a:cxn>
            <a:cxn ang="0">
              <a:pos x="connsiteX7592" y="connsiteY7592"/>
            </a:cxn>
            <a:cxn ang="0">
              <a:pos x="connsiteX7593" y="connsiteY7593"/>
            </a:cxn>
            <a:cxn ang="0">
              <a:pos x="connsiteX7594" y="connsiteY7594"/>
            </a:cxn>
            <a:cxn ang="0">
              <a:pos x="connsiteX7595" y="connsiteY7595"/>
            </a:cxn>
            <a:cxn ang="0">
              <a:pos x="connsiteX7596" y="connsiteY7596"/>
            </a:cxn>
            <a:cxn ang="0">
              <a:pos x="connsiteX7597" y="connsiteY7597"/>
            </a:cxn>
            <a:cxn ang="0">
              <a:pos x="connsiteX7598" y="connsiteY7598"/>
            </a:cxn>
            <a:cxn ang="0">
              <a:pos x="connsiteX7599" y="connsiteY7599"/>
            </a:cxn>
            <a:cxn ang="0">
              <a:pos x="connsiteX7600" y="connsiteY7600"/>
            </a:cxn>
            <a:cxn ang="0">
              <a:pos x="connsiteX7601" y="connsiteY7601"/>
            </a:cxn>
            <a:cxn ang="0">
              <a:pos x="connsiteX7602" y="connsiteY7602"/>
            </a:cxn>
            <a:cxn ang="0">
              <a:pos x="connsiteX7603" y="connsiteY7603"/>
            </a:cxn>
            <a:cxn ang="0">
              <a:pos x="connsiteX7604" y="connsiteY7604"/>
            </a:cxn>
            <a:cxn ang="0">
              <a:pos x="connsiteX7605" y="connsiteY7605"/>
            </a:cxn>
            <a:cxn ang="0">
              <a:pos x="connsiteX7606" y="connsiteY7606"/>
            </a:cxn>
            <a:cxn ang="0">
              <a:pos x="connsiteX7607" y="connsiteY7607"/>
            </a:cxn>
            <a:cxn ang="0">
              <a:pos x="connsiteX7608" y="connsiteY7608"/>
            </a:cxn>
            <a:cxn ang="0">
              <a:pos x="connsiteX7609" y="connsiteY7609"/>
            </a:cxn>
            <a:cxn ang="0">
              <a:pos x="connsiteX7610" y="connsiteY7610"/>
            </a:cxn>
            <a:cxn ang="0">
              <a:pos x="connsiteX7611" y="connsiteY7611"/>
            </a:cxn>
            <a:cxn ang="0">
              <a:pos x="connsiteX7612" y="connsiteY7612"/>
            </a:cxn>
            <a:cxn ang="0">
              <a:pos x="connsiteX7613" y="connsiteY7613"/>
            </a:cxn>
            <a:cxn ang="0">
              <a:pos x="connsiteX7614" y="connsiteY7614"/>
            </a:cxn>
            <a:cxn ang="0">
              <a:pos x="connsiteX7615" y="connsiteY7615"/>
            </a:cxn>
            <a:cxn ang="0">
              <a:pos x="connsiteX7616" y="connsiteY7616"/>
            </a:cxn>
            <a:cxn ang="0">
              <a:pos x="connsiteX7617" y="connsiteY7617"/>
            </a:cxn>
            <a:cxn ang="0">
              <a:pos x="connsiteX7618" y="connsiteY7618"/>
            </a:cxn>
            <a:cxn ang="0">
              <a:pos x="connsiteX7619" y="connsiteY7619"/>
            </a:cxn>
            <a:cxn ang="0">
              <a:pos x="connsiteX7620" y="connsiteY7620"/>
            </a:cxn>
            <a:cxn ang="0">
              <a:pos x="connsiteX7621" y="connsiteY7621"/>
            </a:cxn>
            <a:cxn ang="0">
              <a:pos x="connsiteX7622" y="connsiteY7622"/>
            </a:cxn>
            <a:cxn ang="0">
              <a:pos x="connsiteX7623" y="connsiteY7623"/>
            </a:cxn>
            <a:cxn ang="0">
              <a:pos x="connsiteX7624" y="connsiteY7624"/>
            </a:cxn>
            <a:cxn ang="0">
              <a:pos x="connsiteX7625" y="connsiteY7625"/>
            </a:cxn>
            <a:cxn ang="0">
              <a:pos x="connsiteX7626" y="connsiteY7626"/>
            </a:cxn>
            <a:cxn ang="0">
              <a:pos x="connsiteX7627" y="connsiteY7627"/>
            </a:cxn>
            <a:cxn ang="0">
              <a:pos x="connsiteX7628" y="connsiteY7628"/>
            </a:cxn>
            <a:cxn ang="0">
              <a:pos x="connsiteX7629" y="connsiteY7629"/>
            </a:cxn>
            <a:cxn ang="0">
              <a:pos x="connsiteX7630" y="connsiteY7630"/>
            </a:cxn>
            <a:cxn ang="0">
              <a:pos x="connsiteX7631" y="connsiteY7631"/>
            </a:cxn>
            <a:cxn ang="0">
              <a:pos x="connsiteX7632" y="connsiteY7632"/>
            </a:cxn>
            <a:cxn ang="0">
              <a:pos x="connsiteX7633" y="connsiteY7633"/>
            </a:cxn>
            <a:cxn ang="0">
              <a:pos x="connsiteX7634" y="connsiteY7634"/>
            </a:cxn>
            <a:cxn ang="0">
              <a:pos x="connsiteX7635" y="connsiteY7635"/>
            </a:cxn>
            <a:cxn ang="0">
              <a:pos x="connsiteX7636" y="connsiteY7636"/>
            </a:cxn>
            <a:cxn ang="0">
              <a:pos x="connsiteX7637" y="connsiteY7637"/>
            </a:cxn>
            <a:cxn ang="0">
              <a:pos x="connsiteX7638" y="connsiteY7638"/>
            </a:cxn>
            <a:cxn ang="0">
              <a:pos x="connsiteX7639" y="connsiteY7639"/>
            </a:cxn>
            <a:cxn ang="0">
              <a:pos x="connsiteX7640" y="connsiteY7640"/>
            </a:cxn>
            <a:cxn ang="0">
              <a:pos x="connsiteX7641" y="connsiteY7641"/>
            </a:cxn>
            <a:cxn ang="0">
              <a:pos x="connsiteX7642" y="connsiteY7642"/>
            </a:cxn>
            <a:cxn ang="0">
              <a:pos x="connsiteX7643" y="connsiteY7643"/>
            </a:cxn>
            <a:cxn ang="0">
              <a:pos x="connsiteX7644" y="connsiteY7644"/>
            </a:cxn>
            <a:cxn ang="0">
              <a:pos x="connsiteX7645" y="connsiteY7645"/>
            </a:cxn>
            <a:cxn ang="0">
              <a:pos x="connsiteX7646" y="connsiteY7646"/>
            </a:cxn>
            <a:cxn ang="0">
              <a:pos x="connsiteX7647" y="connsiteY7647"/>
            </a:cxn>
            <a:cxn ang="0">
              <a:pos x="connsiteX7648" y="connsiteY7648"/>
            </a:cxn>
            <a:cxn ang="0">
              <a:pos x="connsiteX7649" y="connsiteY7649"/>
            </a:cxn>
            <a:cxn ang="0">
              <a:pos x="connsiteX7650" y="connsiteY7650"/>
            </a:cxn>
            <a:cxn ang="0">
              <a:pos x="connsiteX7651" y="connsiteY7651"/>
            </a:cxn>
            <a:cxn ang="0">
              <a:pos x="connsiteX7652" y="connsiteY7652"/>
            </a:cxn>
            <a:cxn ang="0">
              <a:pos x="connsiteX7653" y="connsiteY7653"/>
            </a:cxn>
            <a:cxn ang="0">
              <a:pos x="connsiteX7654" y="connsiteY7654"/>
            </a:cxn>
            <a:cxn ang="0">
              <a:pos x="connsiteX7655" y="connsiteY7655"/>
            </a:cxn>
            <a:cxn ang="0">
              <a:pos x="connsiteX7656" y="connsiteY7656"/>
            </a:cxn>
            <a:cxn ang="0">
              <a:pos x="connsiteX7657" y="connsiteY7657"/>
            </a:cxn>
            <a:cxn ang="0">
              <a:pos x="connsiteX7658" y="connsiteY7658"/>
            </a:cxn>
            <a:cxn ang="0">
              <a:pos x="connsiteX7659" y="connsiteY7659"/>
            </a:cxn>
            <a:cxn ang="0">
              <a:pos x="connsiteX7660" y="connsiteY7660"/>
            </a:cxn>
            <a:cxn ang="0">
              <a:pos x="connsiteX7661" y="connsiteY7661"/>
            </a:cxn>
            <a:cxn ang="0">
              <a:pos x="connsiteX7662" y="connsiteY7662"/>
            </a:cxn>
            <a:cxn ang="0">
              <a:pos x="connsiteX7663" y="connsiteY7663"/>
            </a:cxn>
            <a:cxn ang="0">
              <a:pos x="connsiteX7664" y="connsiteY7664"/>
            </a:cxn>
            <a:cxn ang="0">
              <a:pos x="connsiteX7665" y="connsiteY7665"/>
            </a:cxn>
            <a:cxn ang="0">
              <a:pos x="connsiteX7666" y="connsiteY7666"/>
            </a:cxn>
            <a:cxn ang="0">
              <a:pos x="connsiteX7667" y="connsiteY7667"/>
            </a:cxn>
            <a:cxn ang="0">
              <a:pos x="connsiteX7668" y="connsiteY7668"/>
            </a:cxn>
            <a:cxn ang="0">
              <a:pos x="connsiteX7669" y="connsiteY7669"/>
            </a:cxn>
            <a:cxn ang="0">
              <a:pos x="connsiteX7670" y="connsiteY7670"/>
            </a:cxn>
            <a:cxn ang="0">
              <a:pos x="connsiteX7671" y="connsiteY7671"/>
            </a:cxn>
            <a:cxn ang="0">
              <a:pos x="connsiteX7672" y="connsiteY7672"/>
            </a:cxn>
            <a:cxn ang="0">
              <a:pos x="connsiteX7673" y="connsiteY7673"/>
            </a:cxn>
            <a:cxn ang="0">
              <a:pos x="connsiteX7674" y="connsiteY7674"/>
            </a:cxn>
            <a:cxn ang="0">
              <a:pos x="connsiteX7675" y="connsiteY7675"/>
            </a:cxn>
            <a:cxn ang="0">
              <a:pos x="connsiteX7676" y="connsiteY7676"/>
            </a:cxn>
            <a:cxn ang="0">
              <a:pos x="connsiteX7677" y="connsiteY7677"/>
            </a:cxn>
            <a:cxn ang="0">
              <a:pos x="connsiteX7678" y="connsiteY7678"/>
            </a:cxn>
            <a:cxn ang="0">
              <a:pos x="connsiteX7679" y="connsiteY7679"/>
            </a:cxn>
            <a:cxn ang="0">
              <a:pos x="connsiteX7680" y="connsiteY7680"/>
            </a:cxn>
            <a:cxn ang="0">
              <a:pos x="connsiteX7681" y="connsiteY7681"/>
            </a:cxn>
            <a:cxn ang="0">
              <a:pos x="connsiteX7682" y="connsiteY7682"/>
            </a:cxn>
            <a:cxn ang="0">
              <a:pos x="connsiteX7683" y="connsiteY7683"/>
            </a:cxn>
            <a:cxn ang="0">
              <a:pos x="connsiteX7684" y="connsiteY7684"/>
            </a:cxn>
            <a:cxn ang="0">
              <a:pos x="connsiteX7685" y="connsiteY7685"/>
            </a:cxn>
            <a:cxn ang="0">
              <a:pos x="connsiteX7686" y="connsiteY7686"/>
            </a:cxn>
            <a:cxn ang="0">
              <a:pos x="connsiteX7687" y="connsiteY7687"/>
            </a:cxn>
            <a:cxn ang="0">
              <a:pos x="connsiteX7688" y="connsiteY7688"/>
            </a:cxn>
            <a:cxn ang="0">
              <a:pos x="connsiteX7689" y="connsiteY7689"/>
            </a:cxn>
            <a:cxn ang="0">
              <a:pos x="connsiteX7690" y="connsiteY7690"/>
            </a:cxn>
            <a:cxn ang="0">
              <a:pos x="connsiteX7691" y="connsiteY7691"/>
            </a:cxn>
            <a:cxn ang="0">
              <a:pos x="connsiteX7692" y="connsiteY7692"/>
            </a:cxn>
            <a:cxn ang="0">
              <a:pos x="connsiteX7693" y="connsiteY7693"/>
            </a:cxn>
            <a:cxn ang="0">
              <a:pos x="connsiteX7694" y="connsiteY7694"/>
            </a:cxn>
            <a:cxn ang="0">
              <a:pos x="connsiteX7695" y="connsiteY7695"/>
            </a:cxn>
            <a:cxn ang="0">
              <a:pos x="connsiteX7696" y="connsiteY7696"/>
            </a:cxn>
            <a:cxn ang="0">
              <a:pos x="connsiteX7697" y="connsiteY7697"/>
            </a:cxn>
            <a:cxn ang="0">
              <a:pos x="connsiteX7698" y="connsiteY7698"/>
            </a:cxn>
            <a:cxn ang="0">
              <a:pos x="connsiteX7699" y="connsiteY7699"/>
            </a:cxn>
            <a:cxn ang="0">
              <a:pos x="connsiteX7700" y="connsiteY7700"/>
            </a:cxn>
            <a:cxn ang="0">
              <a:pos x="connsiteX7701" y="connsiteY7701"/>
            </a:cxn>
            <a:cxn ang="0">
              <a:pos x="connsiteX7702" y="connsiteY7702"/>
            </a:cxn>
            <a:cxn ang="0">
              <a:pos x="connsiteX7703" y="connsiteY7703"/>
            </a:cxn>
            <a:cxn ang="0">
              <a:pos x="connsiteX7704" y="connsiteY7704"/>
            </a:cxn>
            <a:cxn ang="0">
              <a:pos x="connsiteX7705" y="connsiteY7705"/>
            </a:cxn>
            <a:cxn ang="0">
              <a:pos x="connsiteX7706" y="connsiteY7706"/>
            </a:cxn>
            <a:cxn ang="0">
              <a:pos x="connsiteX7707" y="connsiteY7707"/>
            </a:cxn>
            <a:cxn ang="0">
              <a:pos x="connsiteX7708" y="connsiteY7708"/>
            </a:cxn>
            <a:cxn ang="0">
              <a:pos x="connsiteX7709" y="connsiteY7709"/>
            </a:cxn>
            <a:cxn ang="0">
              <a:pos x="connsiteX7710" y="connsiteY7710"/>
            </a:cxn>
            <a:cxn ang="0">
              <a:pos x="connsiteX7711" y="connsiteY7711"/>
            </a:cxn>
            <a:cxn ang="0">
              <a:pos x="connsiteX7712" y="connsiteY7712"/>
            </a:cxn>
            <a:cxn ang="0">
              <a:pos x="connsiteX7713" y="connsiteY7713"/>
            </a:cxn>
            <a:cxn ang="0">
              <a:pos x="connsiteX7714" y="connsiteY7714"/>
            </a:cxn>
            <a:cxn ang="0">
              <a:pos x="connsiteX7715" y="connsiteY7715"/>
            </a:cxn>
            <a:cxn ang="0">
              <a:pos x="connsiteX7716" y="connsiteY7716"/>
            </a:cxn>
            <a:cxn ang="0">
              <a:pos x="connsiteX7717" y="connsiteY7717"/>
            </a:cxn>
            <a:cxn ang="0">
              <a:pos x="connsiteX7718" y="connsiteY7718"/>
            </a:cxn>
            <a:cxn ang="0">
              <a:pos x="connsiteX7719" y="connsiteY7719"/>
            </a:cxn>
            <a:cxn ang="0">
              <a:pos x="connsiteX7720" y="connsiteY7720"/>
            </a:cxn>
            <a:cxn ang="0">
              <a:pos x="connsiteX7721" y="connsiteY7721"/>
            </a:cxn>
            <a:cxn ang="0">
              <a:pos x="connsiteX7722" y="connsiteY7722"/>
            </a:cxn>
            <a:cxn ang="0">
              <a:pos x="connsiteX7723" y="connsiteY7723"/>
            </a:cxn>
            <a:cxn ang="0">
              <a:pos x="connsiteX7724" y="connsiteY7724"/>
            </a:cxn>
            <a:cxn ang="0">
              <a:pos x="connsiteX7725" y="connsiteY7725"/>
            </a:cxn>
            <a:cxn ang="0">
              <a:pos x="connsiteX7726" y="connsiteY7726"/>
            </a:cxn>
            <a:cxn ang="0">
              <a:pos x="connsiteX7727" y="connsiteY7727"/>
            </a:cxn>
            <a:cxn ang="0">
              <a:pos x="connsiteX7728" y="connsiteY7728"/>
            </a:cxn>
            <a:cxn ang="0">
              <a:pos x="connsiteX7729" y="connsiteY7729"/>
            </a:cxn>
            <a:cxn ang="0">
              <a:pos x="connsiteX7730" y="connsiteY7730"/>
            </a:cxn>
            <a:cxn ang="0">
              <a:pos x="connsiteX7731" y="connsiteY7731"/>
            </a:cxn>
            <a:cxn ang="0">
              <a:pos x="connsiteX7732" y="connsiteY7732"/>
            </a:cxn>
            <a:cxn ang="0">
              <a:pos x="connsiteX7733" y="connsiteY7733"/>
            </a:cxn>
            <a:cxn ang="0">
              <a:pos x="connsiteX7734" y="connsiteY7734"/>
            </a:cxn>
            <a:cxn ang="0">
              <a:pos x="connsiteX7735" y="connsiteY7735"/>
            </a:cxn>
            <a:cxn ang="0">
              <a:pos x="connsiteX7736" y="connsiteY7736"/>
            </a:cxn>
            <a:cxn ang="0">
              <a:pos x="connsiteX7737" y="connsiteY7737"/>
            </a:cxn>
            <a:cxn ang="0">
              <a:pos x="connsiteX7738" y="connsiteY7738"/>
            </a:cxn>
            <a:cxn ang="0">
              <a:pos x="connsiteX7739" y="connsiteY7739"/>
            </a:cxn>
            <a:cxn ang="0">
              <a:pos x="connsiteX7740" y="connsiteY7740"/>
            </a:cxn>
            <a:cxn ang="0">
              <a:pos x="connsiteX7741" y="connsiteY7741"/>
            </a:cxn>
            <a:cxn ang="0">
              <a:pos x="connsiteX7742" y="connsiteY7742"/>
            </a:cxn>
            <a:cxn ang="0">
              <a:pos x="connsiteX7743" y="connsiteY7743"/>
            </a:cxn>
            <a:cxn ang="0">
              <a:pos x="connsiteX7744" y="connsiteY7744"/>
            </a:cxn>
            <a:cxn ang="0">
              <a:pos x="connsiteX7745" y="connsiteY7745"/>
            </a:cxn>
            <a:cxn ang="0">
              <a:pos x="connsiteX7746" y="connsiteY7746"/>
            </a:cxn>
            <a:cxn ang="0">
              <a:pos x="connsiteX7747" y="connsiteY7747"/>
            </a:cxn>
            <a:cxn ang="0">
              <a:pos x="connsiteX7748" y="connsiteY7748"/>
            </a:cxn>
            <a:cxn ang="0">
              <a:pos x="connsiteX7749" y="connsiteY7749"/>
            </a:cxn>
            <a:cxn ang="0">
              <a:pos x="connsiteX7750" y="connsiteY7750"/>
            </a:cxn>
            <a:cxn ang="0">
              <a:pos x="connsiteX7751" y="connsiteY7751"/>
            </a:cxn>
            <a:cxn ang="0">
              <a:pos x="connsiteX7752" y="connsiteY7752"/>
            </a:cxn>
            <a:cxn ang="0">
              <a:pos x="connsiteX7753" y="connsiteY7753"/>
            </a:cxn>
            <a:cxn ang="0">
              <a:pos x="connsiteX7754" y="connsiteY7754"/>
            </a:cxn>
            <a:cxn ang="0">
              <a:pos x="connsiteX7755" y="connsiteY7755"/>
            </a:cxn>
            <a:cxn ang="0">
              <a:pos x="connsiteX7756" y="connsiteY7756"/>
            </a:cxn>
            <a:cxn ang="0">
              <a:pos x="connsiteX7757" y="connsiteY7757"/>
            </a:cxn>
            <a:cxn ang="0">
              <a:pos x="connsiteX7758" y="connsiteY7758"/>
            </a:cxn>
            <a:cxn ang="0">
              <a:pos x="connsiteX7759" y="connsiteY7759"/>
            </a:cxn>
            <a:cxn ang="0">
              <a:pos x="connsiteX7760" y="connsiteY7760"/>
            </a:cxn>
            <a:cxn ang="0">
              <a:pos x="connsiteX7761" y="connsiteY7761"/>
            </a:cxn>
            <a:cxn ang="0">
              <a:pos x="connsiteX7762" y="connsiteY7762"/>
            </a:cxn>
            <a:cxn ang="0">
              <a:pos x="connsiteX7763" y="connsiteY7763"/>
            </a:cxn>
            <a:cxn ang="0">
              <a:pos x="connsiteX7764" y="connsiteY7764"/>
            </a:cxn>
            <a:cxn ang="0">
              <a:pos x="connsiteX7765" y="connsiteY7765"/>
            </a:cxn>
            <a:cxn ang="0">
              <a:pos x="connsiteX7766" y="connsiteY7766"/>
            </a:cxn>
            <a:cxn ang="0">
              <a:pos x="connsiteX7767" y="connsiteY7767"/>
            </a:cxn>
            <a:cxn ang="0">
              <a:pos x="connsiteX7768" y="connsiteY7768"/>
            </a:cxn>
            <a:cxn ang="0">
              <a:pos x="connsiteX7769" y="connsiteY7769"/>
            </a:cxn>
            <a:cxn ang="0">
              <a:pos x="connsiteX7770" y="connsiteY7770"/>
            </a:cxn>
            <a:cxn ang="0">
              <a:pos x="connsiteX7771" y="connsiteY7771"/>
            </a:cxn>
            <a:cxn ang="0">
              <a:pos x="connsiteX7772" y="connsiteY7772"/>
            </a:cxn>
            <a:cxn ang="0">
              <a:pos x="connsiteX7773" y="connsiteY7773"/>
            </a:cxn>
            <a:cxn ang="0">
              <a:pos x="connsiteX7774" y="connsiteY7774"/>
            </a:cxn>
            <a:cxn ang="0">
              <a:pos x="connsiteX7775" y="connsiteY7775"/>
            </a:cxn>
            <a:cxn ang="0">
              <a:pos x="connsiteX7776" y="connsiteY7776"/>
            </a:cxn>
            <a:cxn ang="0">
              <a:pos x="connsiteX7777" y="connsiteY7777"/>
            </a:cxn>
            <a:cxn ang="0">
              <a:pos x="connsiteX7778" y="connsiteY7778"/>
            </a:cxn>
            <a:cxn ang="0">
              <a:pos x="connsiteX7779" y="connsiteY7779"/>
            </a:cxn>
            <a:cxn ang="0">
              <a:pos x="connsiteX7780" y="connsiteY7780"/>
            </a:cxn>
            <a:cxn ang="0">
              <a:pos x="connsiteX7781" y="connsiteY7781"/>
            </a:cxn>
            <a:cxn ang="0">
              <a:pos x="connsiteX7782" y="connsiteY7782"/>
            </a:cxn>
            <a:cxn ang="0">
              <a:pos x="connsiteX7783" y="connsiteY7783"/>
            </a:cxn>
            <a:cxn ang="0">
              <a:pos x="connsiteX7784" y="connsiteY7784"/>
            </a:cxn>
            <a:cxn ang="0">
              <a:pos x="connsiteX7785" y="connsiteY7785"/>
            </a:cxn>
            <a:cxn ang="0">
              <a:pos x="connsiteX7786" y="connsiteY7786"/>
            </a:cxn>
            <a:cxn ang="0">
              <a:pos x="connsiteX7787" y="connsiteY7787"/>
            </a:cxn>
            <a:cxn ang="0">
              <a:pos x="connsiteX7788" y="connsiteY7788"/>
            </a:cxn>
            <a:cxn ang="0">
              <a:pos x="connsiteX7789" y="connsiteY7789"/>
            </a:cxn>
            <a:cxn ang="0">
              <a:pos x="connsiteX7790" y="connsiteY7790"/>
            </a:cxn>
            <a:cxn ang="0">
              <a:pos x="connsiteX7791" y="connsiteY7791"/>
            </a:cxn>
            <a:cxn ang="0">
              <a:pos x="connsiteX7792" y="connsiteY7792"/>
            </a:cxn>
            <a:cxn ang="0">
              <a:pos x="connsiteX7793" y="connsiteY7793"/>
            </a:cxn>
            <a:cxn ang="0">
              <a:pos x="connsiteX7794" y="connsiteY7794"/>
            </a:cxn>
            <a:cxn ang="0">
              <a:pos x="connsiteX7795" y="connsiteY7795"/>
            </a:cxn>
            <a:cxn ang="0">
              <a:pos x="connsiteX7796" y="connsiteY7796"/>
            </a:cxn>
            <a:cxn ang="0">
              <a:pos x="connsiteX7797" y="connsiteY7797"/>
            </a:cxn>
            <a:cxn ang="0">
              <a:pos x="connsiteX7798" y="connsiteY7798"/>
            </a:cxn>
            <a:cxn ang="0">
              <a:pos x="connsiteX7799" y="connsiteY7799"/>
            </a:cxn>
            <a:cxn ang="0">
              <a:pos x="connsiteX7800" y="connsiteY7800"/>
            </a:cxn>
            <a:cxn ang="0">
              <a:pos x="connsiteX7801" y="connsiteY7801"/>
            </a:cxn>
            <a:cxn ang="0">
              <a:pos x="connsiteX7802" y="connsiteY7802"/>
            </a:cxn>
            <a:cxn ang="0">
              <a:pos x="connsiteX7803" y="connsiteY7803"/>
            </a:cxn>
            <a:cxn ang="0">
              <a:pos x="connsiteX7804" y="connsiteY7804"/>
            </a:cxn>
            <a:cxn ang="0">
              <a:pos x="connsiteX7805" y="connsiteY7805"/>
            </a:cxn>
            <a:cxn ang="0">
              <a:pos x="connsiteX7806" y="connsiteY7806"/>
            </a:cxn>
            <a:cxn ang="0">
              <a:pos x="connsiteX7807" y="connsiteY7807"/>
            </a:cxn>
            <a:cxn ang="0">
              <a:pos x="connsiteX7808" y="connsiteY7808"/>
            </a:cxn>
            <a:cxn ang="0">
              <a:pos x="connsiteX7809" y="connsiteY7809"/>
            </a:cxn>
            <a:cxn ang="0">
              <a:pos x="connsiteX7810" y="connsiteY7810"/>
            </a:cxn>
            <a:cxn ang="0">
              <a:pos x="connsiteX7811" y="connsiteY7811"/>
            </a:cxn>
            <a:cxn ang="0">
              <a:pos x="connsiteX7812" y="connsiteY7812"/>
            </a:cxn>
            <a:cxn ang="0">
              <a:pos x="connsiteX7813" y="connsiteY7813"/>
            </a:cxn>
            <a:cxn ang="0">
              <a:pos x="connsiteX7814" y="connsiteY7814"/>
            </a:cxn>
            <a:cxn ang="0">
              <a:pos x="connsiteX7815" y="connsiteY7815"/>
            </a:cxn>
            <a:cxn ang="0">
              <a:pos x="connsiteX7816" y="connsiteY7816"/>
            </a:cxn>
            <a:cxn ang="0">
              <a:pos x="connsiteX7817" y="connsiteY7817"/>
            </a:cxn>
            <a:cxn ang="0">
              <a:pos x="connsiteX7818" y="connsiteY7818"/>
            </a:cxn>
            <a:cxn ang="0">
              <a:pos x="connsiteX7819" y="connsiteY7819"/>
            </a:cxn>
            <a:cxn ang="0">
              <a:pos x="connsiteX7820" y="connsiteY7820"/>
            </a:cxn>
            <a:cxn ang="0">
              <a:pos x="connsiteX7821" y="connsiteY7821"/>
            </a:cxn>
            <a:cxn ang="0">
              <a:pos x="connsiteX7822" y="connsiteY7822"/>
            </a:cxn>
            <a:cxn ang="0">
              <a:pos x="connsiteX7823" y="connsiteY7823"/>
            </a:cxn>
            <a:cxn ang="0">
              <a:pos x="connsiteX7824" y="connsiteY7824"/>
            </a:cxn>
            <a:cxn ang="0">
              <a:pos x="connsiteX7825" y="connsiteY7825"/>
            </a:cxn>
            <a:cxn ang="0">
              <a:pos x="connsiteX7826" y="connsiteY7826"/>
            </a:cxn>
            <a:cxn ang="0">
              <a:pos x="connsiteX7827" y="connsiteY7827"/>
            </a:cxn>
            <a:cxn ang="0">
              <a:pos x="connsiteX7828" y="connsiteY7828"/>
            </a:cxn>
            <a:cxn ang="0">
              <a:pos x="connsiteX7829" y="connsiteY7829"/>
            </a:cxn>
            <a:cxn ang="0">
              <a:pos x="connsiteX7830" y="connsiteY7830"/>
            </a:cxn>
            <a:cxn ang="0">
              <a:pos x="connsiteX7831" y="connsiteY7831"/>
            </a:cxn>
            <a:cxn ang="0">
              <a:pos x="connsiteX7832" y="connsiteY7832"/>
            </a:cxn>
            <a:cxn ang="0">
              <a:pos x="connsiteX7833" y="connsiteY7833"/>
            </a:cxn>
            <a:cxn ang="0">
              <a:pos x="connsiteX7834" y="connsiteY7834"/>
            </a:cxn>
            <a:cxn ang="0">
              <a:pos x="connsiteX7835" y="connsiteY7835"/>
            </a:cxn>
            <a:cxn ang="0">
              <a:pos x="connsiteX7836" y="connsiteY7836"/>
            </a:cxn>
            <a:cxn ang="0">
              <a:pos x="connsiteX7837" y="connsiteY7837"/>
            </a:cxn>
            <a:cxn ang="0">
              <a:pos x="connsiteX7838" y="connsiteY7838"/>
            </a:cxn>
            <a:cxn ang="0">
              <a:pos x="connsiteX7839" y="connsiteY7839"/>
            </a:cxn>
            <a:cxn ang="0">
              <a:pos x="connsiteX7840" y="connsiteY7840"/>
            </a:cxn>
            <a:cxn ang="0">
              <a:pos x="connsiteX7841" y="connsiteY7841"/>
            </a:cxn>
            <a:cxn ang="0">
              <a:pos x="connsiteX7842" y="connsiteY7842"/>
            </a:cxn>
            <a:cxn ang="0">
              <a:pos x="connsiteX7843" y="connsiteY7843"/>
            </a:cxn>
            <a:cxn ang="0">
              <a:pos x="connsiteX7844" y="connsiteY7844"/>
            </a:cxn>
            <a:cxn ang="0">
              <a:pos x="connsiteX7845" y="connsiteY7845"/>
            </a:cxn>
            <a:cxn ang="0">
              <a:pos x="connsiteX7846" y="connsiteY7846"/>
            </a:cxn>
            <a:cxn ang="0">
              <a:pos x="connsiteX7847" y="connsiteY7847"/>
            </a:cxn>
            <a:cxn ang="0">
              <a:pos x="connsiteX7848" y="connsiteY7848"/>
            </a:cxn>
            <a:cxn ang="0">
              <a:pos x="connsiteX7849" y="connsiteY7849"/>
            </a:cxn>
            <a:cxn ang="0">
              <a:pos x="connsiteX7850" y="connsiteY7850"/>
            </a:cxn>
            <a:cxn ang="0">
              <a:pos x="connsiteX7851" y="connsiteY7851"/>
            </a:cxn>
            <a:cxn ang="0">
              <a:pos x="connsiteX7852" y="connsiteY7852"/>
            </a:cxn>
            <a:cxn ang="0">
              <a:pos x="connsiteX7853" y="connsiteY7853"/>
            </a:cxn>
            <a:cxn ang="0">
              <a:pos x="connsiteX7854" y="connsiteY7854"/>
            </a:cxn>
            <a:cxn ang="0">
              <a:pos x="connsiteX7855" y="connsiteY7855"/>
            </a:cxn>
            <a:cxn ang="0">
              <a:pos x="connsiteX7856" y="connsiteY7856"/>
            </a:cxn>
            <a:cxn ang="0">
              <a:pos x="connsiteX7857" y="connsiteY7857"/>
            </a:cxn>
            <a:cxn ang="0">
              <a:pos x="connsiteX7858" y="connsiteY7858"/>
            </a:cxn>
            <a:cxn ang="0">
              <a:pos x="connsiteX7859" y="connsiteY7859"/>
            </a:cxn>
            <a:cxn ang="0">
              <a:pos x="connsiteX7860" y="connsiteY7860"/>
            </a:cxn>
            <a:cxn ang="0">
              <a:pos x="connsiteX7861" y="connsiteY7861"/>
            </a:cxn>
            <a:cxn ang="0">
              <a:pos x="connsiteX7862" y="connsiteY7862"/>
            </a:cxn>
            <a:cxn ang="0">
              <a:pos x="connsiteX7863" y="connsiteY7863"/>
            </a:cxn>
            <a:cxn ang="0">
              <a:pos x="connsiteX7864" y="connsiteY7864"/>
            </a:cxn>
            <a:cxn ang="0">
              <a:pos x="connsiteX7865" y="connsiteY7865"/>
            </a:cxn>
            <a:cxn ang="0">
              <a:pos x="connsiteX7866" y="connsiteY7866"/>
            </a:cxn>
            <a:cxn ang="0">
              <a:pos x="connsiteX7867" y="connsiteY7867"/>
            </a:cxn>
            <a:cxn ang="0">
              <a:pos x="connsiteX7868" y="connsiteY7868"/>
            </a:cxn>
            <a:cxn ang="0">
              <a:pos x="connsiteX7869" y="connsiteY7869"/>
            </a:cxn>
            <a:cxn ang="0">
              <a:pos x="connsiteX7870" y="connsiteY7870"/>
            </a:cxn>
            <a:cxn ang="0">
              <a:pos x="connsiteX7871" y="connsiteY7871"/>
            </a:cxn>
            <a:cxn ang="0">
              <a:pos x="connsiteX7872" y="connsiteY7872"/>
            </a:cxn>
            <a:cxn ang="0">
              <a:pos x="connsiteX7873" y="connsiteY7873"/>
            </a:cxn>
            <a:cxn ang="0">
              <a:pos x="connsiteX7874" y="connsiteY7874"/>
            </a:cxn>
            <a:cxn ang="0">
              <a:pos x="connsiteX7875" y="connsiteY7875"/>
            </a:cxn>
            <a:cxn ang="0">
              <a:pos x="connsiteX7876" y="connsiteY7876"/>
            </a:cxn>
            <a:cxn ang="0">
              <a:pos x="connsiteX7877" y="connsiteY7877"/>
            </a:cxn>
            <a:cxn ang="0">
              <a:pos x="connsiteX7878" y="connsiteY7878"/>
            </a:cxn>
            <a:cxn ang="0">
              <a:pos x="connsiteX7879" y="connsiteY7879"/>
            </a:cxn>
            <a:cxn ang="0">
              <a:pos x="connsiteX7880" y="connsiteY7880"/>
            </a:cxn>
            <a:cxn ang="0">
              <a:pos x="connsiteX7881" y="connsiteY7881"/>
            </a:cxn>
            <a:cxn ang="0">
              <a:pos x="connsiteX7882" y="connsiteY7882"/>
            </a:cxn>
            <a:cxn ang="0">
              <a:pos x="connsiteX7883" y="connsiteY7883"/>
            </a:cxn>
            <a:cxn ang="0">
              <a:pos x="connsiteX7884" y="connsiteY7884"/>
            </a:cxn>
            <a:cxn ang="0">
              <a:pos x="connsiteX7885" y="connsiteY7885"/>
            </a:cxn>
            <a:cxn ang="0">
              <a:pos x="connsiteX7886" y="connsiteY7886"/>
            </a:cxn>
            <a:cxn ang="0">
              <a:pos x="connsiteX7887" y="connsiteY7887"/>
            </a:cxn>
            <a:cxn ang="0">
              <a:pos x="connsiteX7888" y="connsiteY7888"/>
            </a:cxn>
            <a:cxn ang="0">
              <a:pos x="connsiteX7889" y="connsiteY7889"/>
            </a:cxn>
            <a:cxn ang="0">
              <a:pos x="connsiteX7890" y="connsiteY7890"/>
            </a:cxn>
            <a:cxn ang="0">
              <a:pos x="connsiteX7891" y="connsiteY7891"/>
            </a:cxn>
            <a:cxn ang="0">
              <a:pos x="connsiteX7892" y="connsiteY7892"/>
            </a:cxn>
            <a:cxn ang="0">
              <a:pos x="connsiteX7893" y="connsiteY7893"/>
            </a:cxn>
            <a:cxn ang="0">
              <a:pos x="connsiteX7894" y="connsiteY7894"/>
            </a:cxn>
            <a:cxn ang="0">
              <a:pos x="connsiteX7895" y="connsiteY7895"/>
            </a:cxn>
            <a:cxn ang="0">
              <a:pos x="connsiteX7896" y="connsiteY7896"/>
            </a:cxn>
            <a:cxn ang="0">
              <a:pos x="connsiteX7897" y="connsiteY7897"/>
            </a:cxn>
            <a:cxn ang="0">
              <a:pos x="connsiteX7898" y="connsiteY7898"/>
            </a:cxn>
            <a:cxn ang="0">
              <a:pos x="connsiteX7899" y="connsiteY7899"/>
            </a:cxn>
            <a:cxn ang="0">
              <a:pos x="connsiteX7900" y="connsiteY7900"/>
            </a:cxn>
            <a:cxn ang="0">
              <a:pos x="connsiteX7901" y="connsiteY7901"/>
            </a:cxn>
            <a:cxn ang="0">
              <a:pos x="connsiteX7902" y="connsiteY7902"/>
            </a:cxn>
            <a:cxn ang="0">
              <a:pos x="connsiteX7903" y="connsiteY7903"/>
            </a:cxn>
            <a:cxn ang="0">
              <a:pos x="connsiteX7904" y="connsiteY7904"/>
            </a:cxn>
            <a:cxn ang="0">
              <a:pos x="connsiteX7905" y="connsiteY7905"/>
            </a:cxn>
            <a:cxn ang="0">
              <a:pos x="connsiteX7906" y="connsiteY7906"/>
            </a:cxn>
            <a:cxn ang="0">
              <a:pos x="connsiteX7907" y="connsiteY7907"/>
            </a:cxn>
            <a:cxn ang="0">
              <a:pos x="connsiteX7908" y="connsiteY7908"/>
            </a:cxn>
            <a:cxn ang="0">
              <a:pos x="connsiteX7909" y="connsiteY7909"/>
            </a:cxn>
            <a:cxn ang="0">
              <a:pos x="connsiteX7910" y="connsiteY7910"/>
            </a:cxn>
            <a:cxn ang="0">
              <a:pos x="connsiteX7911" y="connsiteY7911"/>
            </a:cxn>
            <a:cxn ang="0">
              <a:pos x="connsiteX7912" y="connsiteY7912"/>
            </a:cxn>
            <a:cxn ang="0">
              <a:pos x="connsiteX7913" y="connsiteY7913"/>
            </a:cxn>
            <a:cxn ang="0">
              <a:pos x="connsiteX7914" y="connsiteY7914"/>
            </a:cxn>
            <a:cxn ang="0">
              <a:pos x="connsiteX7915" y="connsiteY7915"/>
            </a:cxn>
            <a:cxn ang="0">
              <a:pos x="connsiteX7916" y="connsiteY7916"/>
            </a:cxn>
            <a:cxn ang="0">
              <a:pos x="connsiteX7917" y="connsiteY7917"/>
            </a:cxn>
            <a:cxn ang="0">
              <a:pos x="connsiteX7918" y="connsiteY7918"/>
            </a:cxn>
            <a:cxn ang="0">
              <a:pos x="connsiteX7919" y="connsiteY7919"/>
            </a:cxn>
            <a:cxn ang="0">
              <a:pos x="connsiteX7920" y="connsiteY7920"/>
            </a:cxn>
            <a:cxn ang="0">
              <a:pos x="connsiteX7921" y="connsiteY7921"/>
            </a:cxn>
            <a:cxn ang="0">
              <a:pos x="connsiteX7922" y="connsiteY7922"/>
            </a:cxn>
            <a:cxn ang="0">
              <a:pos x="connsiteX7923" y="connsiteY7923"/>
            </a:cxn>
            <a:cxn ang="0">
              <a:pos x="connsiteX7924" y="connsiteY7924"/>
            </a:cxn>
            <a:cxn ang="0">
              <a:pos x="connsiteX7925" y="connsiteY7925"/>
            </a:cxn>
            <a:cxn ang="0">
              <a:pos x="connsiteX7926" y="connsiteY7926"/>
            </a:cxn>
            <a:cxn ang="0">
              <a:pos x="connsiteX7927" y="connsiteY7927"/>
            </a:cxn>
            <a:cxn ang="0">
              <a:pos x="connsiteX7928" y="connsiteY7928"/>
            </a:cxn>
            <a:cxn ang="0">
              <a:pos x="connsiteX7929" y="connsiteY7929"/>
            </a:cxn>
            <a:cxn ang="0">
              <a:pos x="connsiteX7930" y="connsiteY7930"/>
            </a:cxn>
            <a:cxn ang="0">
              <a:pos x="connsiteX7931" y="connsiteY7931"/>
            </a:cxn>
            <a:cxn ang="0">
              <a:pos x="connsiteX7932" y="connsiteY7932"/>
            </a:cxn>
            <a:cxn ang="0">
              <a:pos x="connsiteX7933" y="connsiteY7933"/>
            </a:cxn>
            <a:cxn ang="0">
              <a:pos x="connsiteX7934" y="connsiteY7934"/>
            </a:cxn>
            <a:cxn ang="0">
              <a:pos x="connsiteX7935" y="connsiteY7935"/>
            </a:cxn>
            <a:cxn ang="0">
              <a:pos x="connsiteX7936" y="connsiteY7936"/>
            </a:cxn>
            <a:cxn ang="0">
              <a:pos x="connsiteX7937" y="connsiteY7937"/>
            </a:cxn>
            <a:cxn ang="0">
              <a:pos x="connsiteX7938" y="connsiteY7938"/>
            </a:cxn>
            <a:cxn ang="0">
              <a:pos x="connsiteX7939" y="connsiteY7939"/>
            </a:cxn>
            <a:cxn ang="0">
              <a:pos x="connsiteX7940" y="connsiteY7940"/>
            </a:cxn>
            <a:cxn ang="0">
              <a:pos x="connsiteX7941" y="connsiteY7941"/>
            </a:cxn>
            <a:cxn ang="0">
              <a:pos x="connsiteX7942" y="connsiteY7942"/>
            </a:cxn>
            <a:cxn ang="0">
              <a:pos x="connsiteX7943" y="connsiteY7943"/>
            </a:cxn>
            <a:cxn ang="0">
              <a:pos x="connsiteX7944" y="connsiteY7944"/>
            </a:cxn>
            <a:cxn ang="0">
              <a:pos x="connsiteX7945" y="connsiteY7945"/>
            </a:cxn>
            <a:cxn ang="0">
              <a:pos x="connsiteX7946" y="connsiteY7946"/>
            </a:cxn>
            <a:cxn ang="0">
              <a:pos x="connsiteX7947" y="connsiteY7947"/>
            </a:cxn>
            <a:cxn ang="0">
              <a:pos x="connsiteX7948" y="connsiteY7948"/>
            </a:cxn>
            <a:cxn ang="0">
              <a:pos x="connsiteX7949" y="connsiteY7949"/>
            </a:cxn>
            <a:cxn ang="0">
              <a:pos x="connsiteX7950" y="connsiteY7950"/>
            </a:cxn>
            <a:cxn ang="0">
              <a:pos x="connsiteX7951" y="connsiteY7951"/>
            </a:cxn>
            <a:cxn ang="0">
              <a:pos x="connsiteX7952" y="connsiteY7952"/>
            </a:cxn>
            <a:cxn ang="0">
              <a:pos x="connsiteX7953" y="connsiteY7953"/>
            </a:cxn>
            <a:cxn ang="0">
              <a:pos x="connsiteX7954" y="connsiteY7954"/>
            </a:cxn>
            <a:cxn ang="0">
              <a:pos x="connsiteX7955" y="connsiteY7955"/>
            </a:cxn>
            <a:cxn ang="0">
              <a:pos x="connsiteX7956" y="connsiteY7956"/>
            </a:cxn>
            <a:cxn ang="0">
              <a:pos x="connsiteX7957" y="connsiteY7957"/>
            </a:cxn>
            <a:cxn ang="0">
              <a:pos x="connsiteX7958" y="connsiteY7958"/>
            </a:cxn>
            <a:cxn ang="0">
              <a:pos x="connsiteX7959" y="connsiteY7959"/>
            </a:cxn>
            <a:cxn ang="0">
              <a:pos x="connsiteX7960" y="connsiteY7960"/>
            </a:cxn>
            <a:cxn ang="0">
              <a:pos x="connsiteX7961" y="connsiteY7961"/>
            </a:cxn>
            <a:cxn ang="0">
              <a:pos x="connsiteX7962" y="connsiteY7962"/>
            </a:cxn>
            <a:cxn ang="0">
              <a:pos x="connsiteX7963" y="connsiteY7963"/>
            </a:cxn>
            <a:cxn ang="0">
              <a:pos x="connsiteX7964" y="connsiteY7964"/>
            </a:cxn>
            <a:cxn ang="0">
              <a:pos x="connsiteX7965" y="connsiteY7965"/>
            </a:cxn>
            <a:cxn ang="0">
              <a:pos x="connsiteX7966" y="connsiteY7966"/>
            </a:cxn>
            <a:cxn ang="0">
              <a:pos x="connsiteX7967" y="connsiteY7967"/>
            </a:cxn>
            <a:cxn ang="0">
              <a:pos x="connsiteX7968" y="connsiteY7968"/>
            </a:cxn>
            <a:cxn ang="0">
              <a:pos x="connsiteX7969" y="connsiteY7969"/>
            </a:cxn>
            <a:cxn ang="0">
              <a:pos x="connsiteX7970" y="connsiteY7970"/>
            </a:cxn>
            <a:cxn ang="0">
              <a:pos x="connsiteX7971" y="connsiteY7971"/>
            </a:cxn>
            <a:cxn ang="0">
              <a:pos x="connsiteX7972" y="connsiteY7972"/>
            </a:cxn>
            <a:cxn ang="0">
              <a:pos x="connsiteX7973" y="connsiteY7973"/>
            </a:cxn>
            <a:cxn ang="0">
              <a:pos x="connsiteX7974" y="connsiteY7974"/>
            </a:cxn>
            <a:cxn ang="0">
              <a:pos x="connsiteX7975" y="connsiteY7975"/>
            </a:cxn>
            <a:cxn ang="0">
              <a:pos x="connsiteX7976" y="connsiteY7976"/>
            </a:cxn>
            <a:cxn ang="0">
              <a:pos x="connsiteX7977" y="connsiteY7977"/>
            </a:cxn>
            <a:cxn ang="0">
              <a:pos x="connsiteX7978" y="connsiteY7978"/>
            </a:cxn>
            <a:cxn ang="0">
              <a:pos x="connsiteX7979" y="connsiteY7979"/>
            </a:cxn>
            <a:cxn ang="0">
              <a:pos x="connsiteX7980" y="connsiteY7980"/>
            </a:cxn>
            <a:cxn ang="0">
              <a:pos x="connsiteX7981" y="connsiteY7981"/>
            </a:cxn>
            <a:cxn ang="0">
              <a:pos x="connsiteX7982" y="connsiteY7982"/>
            </a:cxn>
            <a:cxn ang="0">
              <a:pos x="connsiteX7983" y="connsiteY7983"/>
            </a:cxn>
            <a:cxn ang="0">
              <a:pos x="connsiteX7984" y="connsiteY7984"/>
            </a:cxn>
            <a:cxn ang="0">
              <a:pos x="connsiteX7985" y="connsiteY7985"/>
            </a:cxn>
            <a:cxn ang="0">
              <a:pos x="connsiteX7986" y="connsiteY7986"/>
            </a:cxn>
            <a:cxn ang="0">
              <a:pos x="connsiteX7987" y="connsiteY7987"/>
            </a:cxn>
            <a:cxn ang="0">
              <a:pos x="connsiteX7988" y="connsiteY7988"/>
            </a:cxn>
            <a:cxn ang="0">
              <a:pos x="connsiteX7989" y="connsiteY7989"/>
            </a:cxn>
            <a:cxn ang="0">
              <a:pos x="connsiteX7990" y="connsiteY7990"/>
            </a:cxn>
            <a:cxn ang="0">
              <a:pos x="connsiteX7991" y="connsiteY7991"/>
            </a:cxn>
            <a:cxn ang="0">
              <a:pos x="connsiteX7992" y="connsiteY7992"/>
            </a:cxn>
            <a:cxn ang="0">
              <a:pos x="connsiteX7993" y="connsiteY7993"/>
            </a:cxn>
            <a:cxn ang="0">
              <a:pos x="connsiteX7994" y="connsiteY7994"/>
            </a:cxn>
            <a:cxn ang="0">
              <a:pos x="connsiteX7995" y="connsiteY7995"/>
            </a:cxn>
            <a:cxn ang="0">
              <a:pos x="connsiteX7996" y="connsiteY7996"/>
            </a:cxn>
            <a:cxn ang="0">
              <a:pos x="connsiteX7997" y="connsiteY7997"/>
            </a:cxn>
            <a:cxn ang="0">
              <a:pos x="connsiteX7998" y="connsiteY7998"/>
            </a:cxn>
            <a:cxn ang="0">
              <a:pos x="connsiteX7999" y="connsiteY7999"/>
            </a:cxn>
            <a:cxn ang="0">
              <a:pos x="connsiteX8000" y="connsiteY8000"/>
            </a:cxn>
            <a:cxn ang="0">
              <a:pos x="connsiteX8001" y="connsiteY8001"/>
            </a:cxn>
            <a:cxn ang="0">
              <a:pos x="connsiteX8002" y="connsiteY8002"/>
            </a:cxn>
            <a:cxn ang="0">
              <a:pos x="connsiteX8003" y="connsiteY8003"/>
            </a:cxn>
            <a:cxn ang="0">
              <a:pos x="connsiteX8004" y="connsiteY8004"/>
            </a:cxn>
            <a:cxn ang="0">
              <a:pos x="connsiteX8005" y="connsiteY8005"/>
            </a:cxn>
            <a:cxn ang="0">
              <a:pos x="connsiteX8006" y="connsiteY8006"/>
            </a:cxn>
            <a:cxn ang="0">
              <a:pos x="connsiteX8007" y="connsiteY8007"/>
            </a:cxn>
            <a:cxn ang="0">
              <a:pos x="connsiteX8008" y="connsiteY8008"/>
            </a:cxn>
            <a:cxn ang="0">
              <a:pos x="connsiteX8009" y="connsiteY8009"/>
            </a:cxn>
            <a:cxn ang="0">
              <a:pos x="connsiteX8010" y="connsiteY8010"/>
            </a:cxn>
            <a:cxn ang="0">
              <a:pos x="connsiteX8011" y="connsiteY8011"/>
            </a:cxn>
            <a:cxn ang="0">
              <a:pos x="connsiteX8012" y="connsiteY8012"/>
            </a:cxn>
            <a:cxn ang="0">
              <a:pos x="connsiteX8013" y="connsiteY8013"/>
            </a:cxn>
            <a:cxn ang="0">
              <a:pos x="connsiteX8014" y="connsiteY8014"/>
            </a:cxn>
            <a:cxn ang="0">
              <a:pos x="connsiteX8015" y="connsiteY8015"/>
            </a:cxn>
            <a:cxn ang="0">
              <a:pos x="connsiteX8016" y="connsiteY8016"/>
            </a:cxn>
            <a:cxn ang="0">
              <a:pos x="connsiteX8017" y="connsiteY8017"/>
            </a:cxn>
            <a:cxn ang="0">
              <a:pos x="connsiteX8018" y="connsiteY8018"/>
            </a:cxn>
            <a:cxn ang="0">
              <a:pos x="connsiteX8019" y="connsiteY8019"/>
            </a:cxn>
            <a:cxn ang="0">
              <a:pos x="connsiteX8020" y="connsiteY8020"/>
            </a:cxn>
            <a:cxn ang="0">
              <a:pos x="connsiteX8021" y="connsiteY8021"/>
            </a:cxn>
            <a:cxn ang="0">
              <a:pos x="connsiteX8022" y="connsiteY8022"/>
            </a:cxn>
            <a:cxn ang="0">
              <a:pos x="connsiteX8023" y="connsiteY8023"/>
            </a:cxn>
            <a:cxn ang="0">
              <a:pos x="connsiteX8024" y="connsiteY8024"/>
            </a:cxn>
            <a:cxn ang="0">
              <a:pos x="connsiteX8025" y="connsiteY8025"/>
            </a:cxn>
            <a:cxn ang="0">
              <a:pos x="connsiteX8026" y="connsiteY8026"/>
            </a:cxn>
            <a:cxn ang="0">
              <a:pos x="connsiteX8027" y="connsiteY8027"/>
            </a:cxn>
            <a:cxn ang="0">
              <a:pos x="connsiteX8028" y="connsiteY8028"/>
            </a:cxn>
            <a:cxn ang="0">
              <a:pos x="connsiteX8029" y="connsiteY8029"/>
            </a:cxn>
            <a:cxn ang="0">
              <a:pos x="connsiteX8030" y="connsiteY8030"/>
            </a:cxn>
            <a:cxn ang="0">
              <a:pos x="connsiteX8031" y="connsiteY8031"/>
            </a:cxn>
            <a:cxn ang="0">
              <a:pos x="connsiteX8032" y="connsiteY8032"/>
            </a:cxn>
            <a:cxn ang="0">
              <a:pos x="connsiteX8033" y="connsiteY8033"/>
            </a:cxn>
            <a:cxn ang="0">
              <a:pos x="connsiteX8034" y="connsiteY8034"/>
            </a:cxn>
            <a:cxn ang="0">
              <a:pos x="connsiteX8035" y="connsiteY8035"/>
            </a:cxn>
            <a:cxn ang="0">
              <a:pos x="connsiteX8036" y="connsiteY8036"/>
            </a:cxn>
            <a:cxn ang="0">
              <a:pos x="connsiteX8037" y="connsiteY8037"/>
            </a:cxn>
            <a:cxn ang="0">
              <a:pos x="connsiteX8038" y="connsiteY8038"/>
            </a:cxn>
            <a:cxn ang="0">
              <a:pos x="connsiteX8039" y="connsiteY8039"/>
            </a:cxn>
            <a:cxn ang="0">
              <a:pos x="connsiteX8040" y="connsiteY8040"/>
            </a:cxn>
            <a:cxn ang="0">
              <a:pos x="connsiteX8041" y="connsiteY8041"/>
            </a:cxn>
            <a:cxn ang="0">
              <a:pos x="connsiteX8042" y="connsiteY8042"/>
            </a:cxn>
            <a:cxn ang="0">
              <a:pos x="connsiteX8043" y="connsiteY8043"/>
            </a:cxn>
            <a:cxn ang="0">
              <a:pos x="connsiteX8044" y="connsiteY8044"/>
            </a:cxn>
            <a:cxn ang="0">
              <a:pos x="connsiteX8045" y="connsiteY8045"/>
            </a:cxn>
            <a:cxn ang="0">
              <a:pos x="connsiteX8046" y="connsiteY8046"/>
            </a:cxn>
            <a:cxn ang="0">
              <a:pos x="connsiteX8047" y="connsiteY8047"/>
            </a:cxn>
            <a:cxn ang="0">
              <a:pos x="connsiteX8048" y="connsiteY8048"/>
            </a:cxn>
            <a:cxn ang="0">
              <a:pos x="connsiteX8049" y="connsiteY8049"/>
            </a:cxn>
            <a:cxn ang="0">
              <a:pos x="connsiteX8050" y="connsiteY8050"/>
            </a:cxn>
            <a:cxn ang="0">
              <a:pos x="connsiteX8051" y="connsiteY8051"/>
            </a:cxn>
            <a:cxn ang="0">
              <a:pos x="connsiteX8052" y="connsiteY8052"/>
            </a:cxn>
            <a:cxn ang="0">
              <a:pos x="connsiteX8053" y="connsiteY8053"/>
            </a:cxn>
            <a:cxn ang="0">
              <a:pos x="connsiteX8054" y="connsiteY8054"/>
            </a:cxn>
            <a:cxn ang="0">
              <a:pos x="connsiteX8055" y="connsiteY8055"/>
            </a:cxn>
            <a:cxn ang="0">
              <a:pos x="connsiteX8056" y="connsiteY8056"/>
            </a:cxn>
            <a:cxn ang="0">
              <a:pos x="connsiteX8057" y="connsiteY8057"/>
            </a:cxn>
            <a:cxn ang="0">
              <a:pos x="connsiteX8058" y="connsiteY8058"/>
            </a:cxn>
            <a:cxn ang="0">
              <a:pos x="connsiteX8059" y="connsiteY8059"/>
            </a:cxn>
            <a:cxn ang="0">
              <a:pos x="connsiteX8060" y="connsiteY8060"/>
            </a:cxn>
            <a:cxn ang="0">
              <a:pos x="connsiteX8061" y="connsiteY8061"/>
            </a:cxn>
            <a:cxn ang="0">
              <a:pos x="connsiteX8062" y="connsiteY8062"/>
            </a:cxn>
            <a:cxn ang="0">
              <a:pos x="connsiteX8063" y="connsiteY8063"/>
            </a:cxn>
            <a:cxn ang="0">
              <a:pos x="connsiteX8064" y="connsiteY8064"/>
            </a:cxn>
            <a:cxn ang="0">
              <a:pos x="connsiteX8065" y="connsiteY8065"/>
            </a:cxn>
            <a:cxn ang="0">
              <a:pos x="connsiteX8066" y="connsiteY8066"/>
            </a:cxn>
            <a:cxn ang="0">
              <a:pos x="connsiteX8067" y="connsiteY8067"/>
            </a:cxn>
            <a:cxn ang="0">
              <a:pos x="connsiteX8068" y="connsiteY8068"/>
            </a:cxn>
            <a:cxn ang="0">
              <a:pos x="connsiteX8069" y="connsiteY8069"/>
            </a:cxn>
            <a:cxn ang="0">
              <a:pos x="connsiteX8070" y="connsiteY8070"/>
            </a:cxn>
            <a:cxn ang="0">
              <a:pos x="connsiteX8071" y="connsiteY8071"/>
            </a:cxn>
            <a:cxn ang="0">
              <a:pos x="connsiteX8072" y="connsiteY8072"/>
            </a:cxn>
            <a:cxn ang="0">
              <a:pos x="connsiteX8073" y="connsiteY8073"/>
            </a:cxn>
            <a:cxn ang="0">
              <a:pos x="connsiteX8074" y="connsiteY8074"/>
            </a:cxn>
            <a:cxn ang="0">
              <a:pos x="connsiteX8075" y="connsiteY8075"/>
            </a:cxn>
            <a:cxn ang="0">
              <a:pos x="connsiteX8076" y="connsiteY8076"/>
            </a:cxn>
            <a:cxn ang="0">
              <a:pos x="connsiteX8077" y="connsiteY8077"/>
            </a:cxn>
            <a:cxn ang="0">
              <a:pos x="connsiteX8078" y="connsiteY8078"/>
            </a:cxn>
            <a:cxn ang="0">
              <a:pos x="connsiteX8079" y="connsiteY8079"/>
            </a:cxn>
            <a:cxn ang="0">
              <a:pos x="connsiteX8080" y="connsiteY8080"/>
            </a:cxn>
            <a:cxn ang="0">
              <a:pos x="connsiteX8081" y="connsiteY8081"/>
            </a:cxn>
            <a:cxn ang="0">
              <a:pos x="connsiteX8082" y="connsiteY8082"/>
            </a:cxn>
            <a:cxn ang="0">
              <a:pos x="connsiteX8083" y="connsiteY8083"/>
            </a:cxn>
            <a:cxn ang="0">
              <a:pos x="connsiteX8084" y="connsiteY8084"/>
            </a:cxn>
            <a:cxn ang="0">
              <a:pos x="connsiteX8085" y="connsiteY8085"/>
            </a:cxn>
            <a:cxn ang="0">
              <a:pos x="connsiteX8086" y="connsiteY8086"/>
            </a:cxn>
            <a:cxn ang="0">
              <a:pos x="connsiteX8087" y="connsiteY8087"/>
            </a:cxn>
            <a:cxn ang="0">
              <a:pos x="connsiteX8088" y="connsiteY8088"/>
            </a:cxn>
            <a:cxn ang="0">
              <a:pos x="connsiteX8089" y="connsiteY8089"/>
            </a:cxn>
            <a:cxn ang="0">
              <a:pos x="connsiteX8090" y="connsiteY8090"/>
            </a:cxn>
            <a:cxn ang="0">
              <a:pos x="connsiteX8091" y="connsiteY8091"/>
            </a:cxn>
            <a:cxn ang="0">
              <a:pos x="connsiteX8092" y="connsiteY8092"/>
            </a:cxn>
            <a:cxn ang="0">
              <a:pos x="connsiteX8093" y="connsiteY8093"/>
            </a:cxn>
            <a:cxn ang="0">
              <a:pos x="connsiteX8094" y="connsiteY8094"/>
            </a:cxn>
            <a:cxn ang="0">
              <a:pos x="connsiteX8095" y="connsiteY8095"/>
            </a:cxn>
            <a:cxn ang="0">
              <a:pos x="connsiteX8096" y="connsiteY8096"/>
            </a:cxn>
            <a:cxn ang="0">
              <a:pos x="connsiteX8097" y="connsiteY8097"/>
            </a:cxn>
            <a:cxn ang="0">
              <a:pos x="connsiteX8098" y="connsiteY8098"/>
            </a:cxn>
            <a:cxn ang="0">
              <a:pos x="connsiteX8099" y="connsiteY8099"/>
            </a:cxn>
            <a:cxn ang="0">
              <a:pos x="connsiteX8100" y="connsiteY8100"/>
            </a:cxn>
            <a:cxn ang="0">
              <a:pos x="connsiteX8101" y="connsiteY8101"/>
            </a:cxn>
            <a:cxn ang="0">
              <a:pos x="connsiteX8102" y="connsiteY8102"/>
            </a:cxn>
            <a:cxn ang="0">
              <a:pos x="connsiteX8103" y="connsiteY8103"/>
            </a:cxn>
            <a:cxn ang="0">
              <a:pos x="connsiteX8104" y="connsiteY8104"/>
            </a:cxn>
            <a:cxn ang="0">
              <a:pos x="connsiteX8105" y="connsiteY8105"/>
            </a:cxn>
            <a:cxn ang="0">
              <a:pos x="connsiteX8106" y="connsiteY8106"/>
            </a:cxn>
            <a:cxn ang="0">
              <a:pos x="connsiteX8107" y="connsiteY8107"/>
            </a:cxn>
            <a:cxn ang="0">
              <a:pos x="connsiteX8108" y="connsiteY8108"/>
            </a:cxn>
            <a:cxn ang="0">
              <a:pos x="connsiteX8109" y="connsiteY8109"/>
            </a:cxn>
            <a:cxn ang="0">
              <a:pos x="connsiteX8110" y="connsiteY8110"/>
            </a:cxn>
            <a:cxn ang="0">
              <a:pos x="connsiteX8111" y="connsiteY8111"/>
            </a:cxn>
            <a:cxn ang="0">
              <a:pos x="connsiteX8112" y="connsiteY8112"/>
            </a:cxn>
            <a:cxn ang="0">
              <a:pos x="connsiteX8113" y="connsiteY8113"/>
            </a:cxn>
            <a:cxn ang="0">
              <a:pos x="connsiteX8114" y="connsiteY8114"/>
            </a:cxn>
            <a:cxn ang="0">
              <a:pos x="connsiteX8115" y="connsiteY8115"/>
            </a:cxn>
            <a:cxn ang="0">
              <a:pos x="connsiteX8116" y="connsiteY8116"/>
            </a:cxn>
            <a:cxn ang="0">
              <a:pos x="connsiteX8117" y="connsiteY8117"/>
            </a:cxn>
            <a:cxn ang="0">
              <a:pos x="connsiteX8118" y="connsiteY8118"/>
            </a:cxn>
            <a:cxn ang="0">
              <a:pos x="connsiteX8119" y="connsiteY8119"/>
            </a:cxn>
            <a:cxn ang="0">
              <a:pos x="connsiteX8120" y="connsiteY8120"/>
            </a:cxn>
            <a:cxn ang="0">
              <a:pos x="connsiteX8121" y="connsiteY8121"/>
            </a:cxn>
            <a:cxn ang="0">
              <a:pos x="connsiteX8122" y="connsiteY8122"/>
            </a:cxn>
            <a:cxn ang="0">
              <a:pos x="connsiteX8123" y="connsiteY8123"/>
            </a:cxn>
            <a:cxn ang="0">
              <a:pos x="connsiteX8124" y="connsiteY8124"/>
            </a:cxn>
            <a:cxn ang="0">
              <a:pos x="connsiteX8125" y="connsiteY8125"/>
            </a:cxn>
            <a:cxn ang="0">
              <a:pos x="connsiteX8126" y="connsiteY8126"/>
            </a:cxn>
            <a:cxn ang="0">
              <a:pos x="connsiteX8127" y="connsiteY8127"/>
            </a:cxn>
            <a:cxn ang="0">
              <a:pos x="connsiteX8128" y="connsiteY8128"/>
            </a:cxn>
            <a:cxn ang="0">
              <a:pos x="connsiteX8129" y="connsiteY8129"/>
            </a:cxn>
            <a:cxn ang="0">
              <a:pos x="connsiteX8130" y="connsiteY8130"/>
            </a:cxn>
            <a:cxn ang="0">
              <a:pos x="connsiteX8131" y="connsiteY8131"/>
            </a:cxn>
            <a:cxn ang="0">
              <a:pos x="connsiteX8132" y="connsiteY8132"/>
            </a:cxn>
            <a:cxn ang="0">
              <a:pos x="connsiteX8133" y="connsiteY8133"/>
            </a:cxn>
            <a:cxn ang="0">
              <a:pos x="connsiteX8134" y="connsiteY8134"/>
            </a:cxn>
            <a:cxn ang="0">
              <a:pos x="connsiteX8135" y="connsiteY8135"/>
            </a:cxn>
            <a:cxn ang="0">
              <a:pos x="connsiteX8136" y="connsiteY8136"/>
            </a:cxn>
            <a:cxn ang="0">
              <a:pos x="connsiteX8137" y="connsiteY8137"/>
            </a:cxn>
            <a:cxn ang="0">
              <a:pos x="connsiteX8138" y="connsiteY8138"/>
            </a:cxn>
            <a:cxn ang="0">
              <a:pos x="connsiteX8139" y="connsiteY8139"/>
            </a:cxn>
            <a:cxn ang="0">
              <a:pos x="connsiteX8140" y="connsiteY8140"/>
            </a:cxn>
            <a:cxn ang="0">
              <a:pos x="connsiteX8141" y="connsiteY8141"/>
            </a:cxn>
            <a:cxn ang="0">
              <a:pos x="connsiteX8142" y="connsiteY8142"/>
            </a:cxn>
            <a:cxn ang="0">
              <a:pos x="connsiteX8143" y="connsiteY8143"/>
            </a:cxn>
            <a:cxn ang="0">
              <a:pos x="connsiteX8144" y="connsiteY8144"/>
            </a:cxn>
            <a:cxn ang="0">
              <a:pos x="connsiteX8145" y="connsiteY8145"/>
            </a:cxn>
            <a:cxn ang="0">
              <a:pos x="connsiteX8146" y="connsiteY8146"/>
            </a:cxn>
            <a:cxn ang="0">
              <a:pos x="connsiteX8147" y="connsiteY8147"/>
            </a:cxn>
            <a:cxn ang="0">
              <a:pos x="connsiteX8148" y="connsiteY8148"/>
            </a:cxn>
            <a:cxn ang="0">
              <a:pos x="connsiteX8149" y="connsiteY8149"/>
            </a:cxn>
            <a:cxn ang="0">
              <a:pos x="connsiteX8150" y="connsiteY8150"/>
            </a:cxn>
            <a:cxn ang="0">
              <a:pos x="connsiteX8151" y="connsiteY8151"/>
            </a:cxn>
            <a:cxn ang="0">
              <a:pos x="connsiteX8152" y="connsiteY8152"/>
            </a:cxn>
            <a:cxn ang="0">
              <a:pos x="connsiteX8153" y="connsiteY8153"/>
            </a:cxn>
            <a:cxn ang="0">
              <a:pos x="connsiteX8154" y="connsiteY8154"/>
            </a:cxn>
            <a:cxn ang="0">
              <a:pos x="connsiteX8155" y="connsiteY8155"/>
            </a:cxn>
            <a:cxn ang="0">
              <a:pos x="connsiteX8156" y="connsiteY8156"/>
            </a:cxn>
            <a:cxn ang="0">
              <a:pos x="connsiteX8157" y="connsiteY8157"/>
            </a:cxn>
            <a:cxn ang="0">
              <a:pos x="connsiteX8158" y="connsiteY8158"/>
            </a:cxn>
            <a:cxn ang="0">
              <a:pos x="connsiteX8159" y="connsiteY8159"/>
            </a:cxn>
            <a:cxn ang="0">
              <a:pos x="connsiteX8160" y="connsiteY8160"/>
            </a:cxn>
            <a:cxn ang="0">
              <a:pos x="connsiteX8161" y="connsiteY8161"/>
            </a:cxn>
            <a:cxn ang="0">
              <a:pos x="connsiteX8162" y="connsiteY8162"/>
            </a:cxn>
            <a:cxn ang="0">
              <a:pos x="connsiteX8163" y="connsiteY8163"/>
            </a:cxn>
            <a:cxn ang="0">
              <a:pos x="connsiteX8164" y="connsiteY8164"/>
            </a:cxn>
            <a:cxn ang="0">
              <a:pos x="connsiteX8165" y="connsiteY8165"/>
            </a:cxn>
            <a:cxn ang="0">
              <a:pos x="connsiteX8166" y="connsiteY8166"/>
            </a:cxn>
            <a:cxn ang="0">
              <a:pos x="connsiteX8167" y="connsiteY8167"/>
            </a:cxn>
            <a:cxn ang="0">
              <a:pos x="connsiteX8168" y="connsiteY8168"/>
            </a:cxn>
            <a:cxn ang="0">
              <a:pos x="connsiteX8169" y="connsiteY8169"/>
            </a:cxn>
            <a:cxn ang="0">
              <a:pos x="connsiteX8170" y="connsiteY8170"/>
            </a:cxn>
            <a:cxn ang="0">
              <a:pos x="connsiteX8171" y="connsiteY8171"/>
            </a:cxn>
            <a:cxn ang="0">
              <a:pos x="connsiteX8172" y="connsiteY8172"/>
            </a:cxn>
            <a:cxn ang="0">
              <a:pos x="connsiteX8173" y="connsiteY8173"/>
            </a:cxn>
            <a:cxn ang="0">
              <a:pos x="connsiteX8174" y="connsiteY8174"/>
            </a:cxn>
            <a:cxn ang="0">
              <a:pos x="connsiteX8175" y="connsiteY8175"/>
            </a:cxn>
            <a:cxn ang="0">
              <a:pos x="connsiteX8176" y="connsiteY8176"/>
            </a:cxn>
            <a:cxn ang="0">
              <a:pos x="connsiteX8177" y="connsiteY8177"/>
            </a:cxn>
            <a:cxn ang="0">
              <a:pos x="connsiteX8178" y="connsiteY8178"/>
            </a:cxn>
            <a:cxn ang="0">
              <a:pos x="connsiteX8179" y="connsiteY8179"/>
            </a:cxn>
            <a:cxn ang="0">
              <a:pos x="connsiteX8180" y="connsiteY8180"/>
            </a:cxn>
            <a:cxn ang="0">
              <a:pos x="connsiteX8181" y="connsiteY8181"/>
            </a:cxn>
            <a:cxn ang="0">
              <a:pos x="connsiteX8182" y="connsiteY8182"/>
            </a:cxn>
            <a:cxn ang="0">
              <a:pos x="connsiteX8183" y="connsiteY8183"/>
            </a:cxn>
            <a:cxn ang="0">
              <a:pos x="connsiteX8184" y="connsiteY8184"/>
            </a:cxn>
            <a:cxn ang="0">
              <a:pos x="connsiteX8185" y="connsiteY8185"/>
            </a:cxn>
            <a:cxn ang="0">
              <a:pos x="connsiteX8186" y="connsiteY8186"/>
            </a:cxn>
            <a:cxn ang="0">
              <a:pos x="connsiteX8187" y="connsiteY8187"/>
            </a:cxn>
            <a:cxn ang="0">
              <a:pos x="connsiteX8188" y="connsiteY8188"/>
            </a:cxn>
            <a:cxn ang="0">
              <a:pos x="connsiteX8189" y="connsiteY8189"/>
            </a:cxn>
            <a:cxn ang="0">
              <a:pos x="connsiteX8190" y="connsiteY8190"/>
            </a:cxn>
            <a:cxn ang="0">
              <a:pos x="connsiteX8191" y="connsiteY8191"/>
            </a:cxn>
            <a:cxn ang="0">
              <a:pos x="connsiteX8192" y="connsiteY8192"/>
            </a:cxn>
            <a:cxn ang="0">
              <a:pos x="connsiteX8193" y="connsiteY8193"/>
            </a:cxn>
            <a:cxn ang="0">
              <a:pos x="connsiteX8194" y="connsiteY8194"/>
            </a:cxn>
            <a:cxn ang="0">
              <a:pos x="connsiteX8195" y="connsiteY8195"/>
            </a:cxn>
            <a:cxn ang="0">
              <a:pos x="connsiteX8196" y="connsiteY8196"/>
            </a:cxn>
            <a:cxn ang="0">
              <a:pos x="connsiteX8197" y="connsiteY8197"/>
            </a:cxn>
            <a:cxn ang="0">
              <a:pos x="connsiteX8198" y="connsiteY8198"/>
            </a:cxn>
            <a:cxn ang="0">
              <a:pos x="connsiteX8199" y="connsiteY8199"/>
            </a:cxn>
            <a:cxn ang="0">
              <a:pos x="connsiteX8200" y="connsiteY8200"/>
            </a:cxn>
            <a:cxn ang="0">
              <a:pos x="connsiteX8201" y="connsiteY8201"/>
            </a:cxn>
            <a:cxn ang="0">
              <a:pos x="connsiteX8202" y="connsiteY8202"/>
            </a:cxn>
            <a:cxn ang="0">
              <a:pos x="connsiteX8203" y="connsiteY8203"/>
            </a:cxn>
            <a:cxn ang="0">
              <a:pos x="connsiteX8204" y="connsiteY8204"/>
            </a:cxn>
            <a:cxn ang="0">
              <a:pos x="connsiteX8205" y="connsiteY8205"/>
            </a:cxn>
            <a:cxn ang="0">
              <a:pos x="connsiteX8206" y="connsiteY8206"/>
            </a:cxn>
            <a:cxn ang="0">
              <a:pos x="connsiteX8207" y="connsiteY8207"/>
            </a:cxn>
            <a:cxn ang="0">
              <a:pos x="connsiteX8208" y="connsiteY8208"/>
            </a:cxn>
            <a:cxn ang="0">
              <a:pos x="connsiteX8209" y="connsiteY8209"/>
            </a:cxn>
            <a:cxn ang="0">
              <a:pos x="connsiteX8210" y="connsiteY8210"/>
            </a:cxn>
            <a:cxn ang="0">
              <a:pos x="connsiteX8211" y="connsiteY8211"/>
            </a:cxn>
            <a:cxn ang="0">
              <a:pos x="connsiteX8212" y="connsiteY8212"/>
            </a:cxn>
            <a:cxn ang="0">
              <a:pos x="connsiteX8213" y="connsiteY8213"/>
            </a:cxn>
            <a:cxn ang="0">
              <a:pos x="connsiteX8214" y="connsiteY8214"/>
            </a:cxn>
            <a:cxn ang="0">
              <a:pos x="connsiteX8215" y="connsiteY8215"/>
            </a:cxn>
            <a:cxn ang="0">
              <a:pos x="connsiteX8216" y="connsiteY8216"/>
            </a:cxn>
            <a:cxn ang="0">
              <a:pos x="connsiteX8217" y="connsiteY8217"/>
            </a:cxn>
            <a:cxn ang="0">
              <a:pos x="connsiteX8218" y="connsiteY8218"/>
            </a:cxn>
            <a:cxn ang="0">
              <a:pos x="connsiteX8219" y="connsiteY8219"/>
            </a:cxn>
            <a:cxn ang="0">
              <a:pos x="connsiteX8220" y="connsiteY8220"/>
            </a:cxn>
            <a:cxn ang="0">
              <a:pos x="connsiteX8221" y="connsiteY8221"/>
            </a:cxn>
            <a:cxn ang="0">
              <a:pos x="connsiteX8222" y="connsiteY8222"/>
            </a:cxn>
            <a:cxn ang="0">
              <a:pos x="connsiteX8223" y="connsiteY8223"/>
            </a:cxn>
            <a:cxn ang="0">
              <a:pos x="connsiteX8224" y="connsiteY8224"/>
            </a:cxn>
            <a:cxn ang="0">
              <a:pos x="connsiteX8225" y="connsiteY8225"/>
            </a:cxn>
            <a:cxn ang="0">
              <a:pos x="connsiteX8226" y="connsiteY8226"/>
            </a:cxn>
            <a:cxn ang="0">
              <a:pos x="connsiteX8227" y="connsiteY8227"/>
            </a:cxn>
            <a:cxn ang="0">
              <a:pos x="connsiteX8228" y="connsiteY8228"/>
            </a:cxn>
            <a:cxn ang="0">
              <a:pos x="connsiteX8229" y="connsiteY8229"/>
            </a:cxn>
            <a:cxn ang="0">
              <a:pos x="connsiteX8230" y="connsiteY8230"/>
            </a:cxn>
            <a:cxn ang="0">
              <a:pos x="connsiteX8231" y="connsiteY8231"/>
            </a:cxn>
            <a:cxn ang="0">
              <a:pos x="connsiteX8232" y="connsiteY8232"/>
            </a:cxn>
            <a:cxn ang="0">
              <a:pos x="connsiteX8233" y="connsiteY8233"/>
            </a:cxn>
            <a:cxn ang="0">
              <a:pos x="connsiteX8234" y="connsiteY8234"/>
            </a:cxn>
            <a:cxn ang="0">
              <a:pos x="connsiteX8235" y="connsiteY8235"/>
            </a:cxn>
            <a:cxn ang="0">
              <a:pos x="connsiteX8236" y="connsiteY8236"/>
            </a:cxn>
            <a:cxn ang="0">
              <a:pos x="connsiteX8237" y="connsiteY8237"/>
            </a:cxn>
            <a:cxn ang="0">
              <a:pos x="connsiteX8238" y="connsiteY8238"/>
            </a:cxn>
            <a:cxn ang="0">
              <a:pos x="connsiteX8239" y="connsiteY8239"/>
            </a:cxn>
            <a:cxn ang="0">
              <a:pos x="connsiteX8240" y="connsiteY8240"/>
            </a:cxn>
            <a:cxn ang="0">
              <a:pos x="connsiteX8241" y="connsiteY8241"/>
            </a:cxn>
            <a:cxn ang="0">
              <a:pos x="connsiteX8242" y="connsiteY8242"/>
            </a:cxn>
            <a:cxn ang="0">
              <a:pos x="connsiteX8243" y="connsiteY8243"/>
            </a:cxn>
            <a:cxn ang="0">
              <a:pos x="connsiteX8244" y="connsiteY8244"/>
            </a:cxn>
            <a:cxn ang="0">
              <a:pos x="connsiteX8245" y="connsiteY8245"/>
            </a:cxn>
            <a:cxn ang="0">
              <a:pos x="connsiteX8246" y="connsiteY8246"/>
            </a:cxn>
            <a:cxn ang="0">
              <a:pos x="connsiteX8247" y="connsiteY8247"/>
            </a:cxn>
            <a:cxn ang="0">
              <a:pos x="connsiteX8248" y="connsiteY8248"/>
            </a:cxn>
            <a:cxn ang="0">
              <a:pos x="connsiteX8249" y="connsiteY8249"/>
            </a:cxn>
            <a:cxn ang="0">
              <a:pos x="connsiteX8250" y="connsiteY8250"/>
            </a:cxn>
            <a:cxn ang="0">
              <a:pos x="connsiteX8251" y="connsiteY8251"/>
            </a:cxn>
            <a:cxn ang="0">
              <a:pos x="connsiteX8252" y="connsiteY8252"/>
            </a:cxn>
            <a:cxn ang="0">
              <a:pos x="connsiteX8253" y="connsiteY8253"/>
            </a:cxn>
            <a:cxn ang="0">
              <a:pos x="connsiteX8254" y="connsiteY8254"/>
            </a:cxn>
            <a:cxn ang="0">
              <a:pos x="connsiteX8255" y="connsiteY8255"/>
            </a:cxn>
            <a:cxn ang="0">
              <a:pos x="connsiteX8256" y="connsiteY8256"/>
            </a:cxn>
            <a:cxn ang="0">
              <a:pos x="connsiteX8257" y="connsiteY8257"/>
            </a:cxn>
            <a:cxn ang="0">
              <a:pos x="connsiteX8258" y="connsiteY8258"/>
            </a:cxn>
            <a:cxn ang="0">
              <a:pos x="connsiteX8259" y="connsiteY8259"/>
            </a:cxn>
            <a:cxn ang="0">
              <a:pos x="connsiteX8260" y="connsiteY8260"/>
            </a:cxn>
            <a:cxn ang="0">
              <a:pos x="connsiteX8261" y="connsiteY8261"/>
            </a:cxn>
            <a:cxn ang="0">
              <a:pos x="connsiteX8262" y="connsiteY8262"/>
            </a:cxn>
            <a:cxn ang="0">
              <a:pos x="connsiteX8263" y="connsiteY8263"/>
            </a:cxn>
            <a:cxn ang="0">
              <a:pos x="connsiteX8264" y="connsiteY8264"/>
            </a:cxn>
            <a:cxn ang="0">
              <a:pos x="connsiteX8265" y="connsiteY8265"/>
            </a:cxn>
            <a:cxn ang="0">
              <a:pos x="connsiteX8266" y="connsiteY8266"/>
            </a:cxn>
            <a:cxn ang="0">
              <a:pos x="connsiteX8267" y="connsiteY8267"/>
            </a:cxn>
            <a:cxn ang="0">
              <a:pos x="connsiteX8268" y="connsiteY8268"/>
            </a:cxn>
            <a:cxn ang="0">
              <a:pos x="connsiteX8269" y="connsiteY8269"/>
            </a:cxn>
            <a:cxn ang="0">
              <a:pos x="connsiteX8270" y="connsiteY8270"/>
            </a:cxn>
            <a:cxn ang="0">
              <a:pos x="connsiteX8271" y="connsiteY8271"/>
            </a:cxn>
            <a:cxn ang="0">
              <a:pos x="connsiteX8272" y="connsiteY8272"/>
            </a:cxn>
            <a:cxn ang="0">
              <a:pos x="connsiteX8273" y="connsiteY8273"/>
            </a:cxn>
            <a:cxn ang="0">
              <a:pos x="connsiteX8274" y="connsiteY8274"/>
            </a:cxn>
            <a:cxn ang="0">
              <a:pos x="connsiteX8275" y="connsiteY8275"/>
            </a:cxn>
            <a:cxn ang="0">
              <a:pos x="connsiteX8276" y="connsiteY8276"/>
            </a:cxn>
            <a:cxn ang="0">
              <a:pos x="connsiteX8277" y="connsiteY8277"/>
            </a:cxn>
            <a:cxn ang="0">
              <a:pos x="connsiteX8278" y="connsiteY8278"/>
            </a:cxn>
            <a:cxn ang="0">
              <a:pos x="connsiteX8279" y="connsiteY8279"/>
            </a:cxn>
            <a:cxn ang="0">
              <a:pos x="connsiteX8280" y="connsiteY8280"/>
            </a:cxn>
            <a:cxn ang="0">
              <a:pos x="connsiteX8281" y="connsiteY8281"/>
            </a:cxn>
            <a:cxn ang="0">
              <a:pos x="connsiteX8282" y="connsiteY8282"/>
            </a:cxn>
            <a:cxn ang="0">
              <a:pos x="connsiteX8283" y="connsiteY8283"/>
            </a:cxn>
            <a:cxn ang="0">
              <a:pos x="connsiteX8284" y="connsiteY8284"/>
            </a:cxn>
            <a:cxn ang="0">
              <a:pos x="connsiteX8285" y="connsiteY8285"/>
            </a:cxn>
            <a:cxn ang="0">
              <a:pos x="connsiteX8286" y="connsiteY8286"/>
            </a:cxn>
            <a:cxn ang="0">
              <a:pos x="connsiteX8287" y="connsiteY8287"/>
            </a:cxn>
            <a:cxn ang="0">
              <a:pos x="connsiteX8288" y="connsiteY8288"/>
            </a:cxn>
            <a:cxn ang="0">
              <a:pos x="connsiteX8289" y="connsiteY8289"/>
            </a:cxn>
            <a:cxn ang="0">
              <a:pos x="connsiteX8290" y="connsiteY8290"/>
            </a:cxn>
            <a:cxn ang="0">
              <a:pos x="connsiteX8291" y="connsiteY8291"/>
            </a:cxn>
            <a:cxn ang="0">
              <a:pos x="connsiteX8292" y="connsiteY8292"/>
            </a:cxn>
            <a:cxn ang="0">
              <a:pos x="connsiteX8293" y="connsiteY8293"/>
            </a:cxn>
            <a:cxn ang="0">
              <a:pos x="connsiteX8294" y="connsiteY8294"/>
            </a:cxn>
            <a:cxn ang="0">
              <a:pos x="connsiteX8295" y="connsiteY8295"/>
            </a:cxn>
            <a:cxn ang="0">
              <a:pos x="connsiteX8296" y="connsiteY8296"/>
            </a:cxn>
            <a:cxn ang="0">
              <a:pos x="connsiteX8297" y="connsiteY8297"/>
            </a:cxn>
            <a:cxn ang="0">
              <a:pos x="connsiteX8298" y="connsiteY8298"/>
            </a:cxn>
            <a:cxn ang="0">
              <a:pos x="connsiteX8299" y="connsiteY8299"/>
            </a:cxn>
            <a:cxn ang="0">
              <a:pos x="connsiteX8300" y="connsiteY8300"/>
            </a:cxn>
            <a:cxn ang="0">
              <a:pos x="connsiteX8301" y="connsiteY8301"/>
            </a:cxn>
            <a:cxn ang="0">
              <a:pos x="connsiteX8302" y="connsiteY8302"/>
            </a:cxn>
            <a:cxn ang="0">
              <a:pos x="connsiteX8303" y="connsiteY8303"/>
            </a:cxn>
            <a:cxn ang="0">
              <a:pos x="connsiteX8304" y="connsiteY8304"/>
            </a:cxn>
            <a:cxn ang="0">
              <a:pos x="connsiteX8305" y="connsiteY8305"/>
            </a:cxn>
            <a:cxn ang="0">
              <a:pos x="connsiteX8306" y="connsiteY8306"/>
            </a:cxn>
            <a:cxn ang="0">
              <a:pos x="connsiteX8307" y="connsiteY8307"/>
            </a:cxn>
            <a:cxn ang="0">
              <a:pos x="connsiteX8308" y="connsiteY8308"/>
            </a:cxn>
            <a:cxn ang="0">
              <a:pos x="connsiteX8309" y="connsiteY8309"/>
            </a:cxn>
            <a:cxn ang="0">
              <a:pos x="connsiteX8310" y="connsiteY8310"/>
            </a:cxn>
            <a:cxn ang="0">
              <a:pos x="connsiteX8311" y="connsiteY8311"/>
            </a:cxn>
            <a:cxn ang="0">
              <a:pos x="connsiteX8312" y="connsiteY8312"/>
            </a:cxn>
            <a:cxn ang="0">
              <a:pos x="connsiteX8313" y="connsiteY8313"/>
            </a:cxn>
            <a:cxn ang="0">
              <a:pos x="connsiteX8314" y="connsiteY8314"/>
            </a:cxn>
            <a:cxn ang="0">
              <a:pos x="connsiteX8315" y="connsiteY8315"/>
            </a:cxn>
            <a:cxn ang="0">
              <a:pos x="connsiteX8316" y="connsiteY8316"/>
            </a:cxn>
            <a:cxn ang="0">
              <a:pos x="connsiteX8317" y="connsiteY8317"/>
            </a:cxn>
            <a:cxn ang="0">
              <a:pos x="connsiteX8318" y="connsiteY8318"/>
            </a:cxn>
            <a:cxn ang="0">
              <a:pos x="connsiteX8319" y="connsiteY8319"/>
            </a:cxn>
            <a:cxn ang="0">
              <a:pos x="connsiteX8320" y="connsiteY8320"/>
            </a:cxn>
            <a:cxn ang="0">
              <a:pos x="connsiteX8321" y="connsiteY8321"/>
            </a:cxn>
            <a:cxn ang="0">
              <a:pos x="connsiteX8322" y="connsiteY8322"/>
            </a:cxn>
            <a:cxn ang="0">
              <a:pos x="connsiteX8323" y="connsiteY8323"/>
            </a:cxn>
            <a:cxn ang="0">
              <a:pos x="connsiteX8324" y="connsiteY8324"/>
            </a:cxn>
            <a:cxn ang="0">
              <a:pos x="connsiteX8325" y="connsiteY8325"/>
            </a:cxn>
            <a:cxn ang="0">
              <a:pos x="connsiteX8326" y="connsiteY8326"/>
            </a:cxn>
            <a:cxn ang="0">
              <a:pos x="connsiteX8327" y="connsiteY8327"/>
            </a:cxn>
            <a:cxn ang="0">
              <a:pos x="connsiteX8328" y="connsiteY8328"/>
            </a:cxn>
            <a:cxn ang="0">
              <a:pos x="connsiteX8329" y="connsiteY8329"/>
            </a:cxn>
            <a:cxn ang="0">
              <a:pos x="connsiteX8330" y="connsiteY8330"/>
            </a:cxn>
            <a:cxn ang="0">
              <a:pos x="connsiteX8331" y="connsiteY8331"/>
            </a:cxn>
            <a:cxn ang="0">
              <a:pos x="connsiteX8332" y="connsiteY8332"/>
            </a:cxn>
            <a:cxn ang="0">
              <a:pos x="connsiteX8333" y="connsiteY8333"/>
            </a:cxn>
            <a:cxn ang="0">
              <a:pos x="connsiteX8334" y="connsiteY8334"/>
            </a:cxn>
            <a:cxn ang="0">
              <a:pos x="connsiteX8335" y="connsiteY8335"/>
            </a:cxn>
            <a:cxn ang="0">
              <a:pos x="connsiteX8336" y="connsiteY8336"/>
            </a:cxn>
            <a:cxn ang="0">
              <a:pos x="connsiteX8337" y="connsiteY8337"/>
            </a:cxn>
            <a:cxn ang="0">
              <a:pos x="connsiteX8338" y="connsiteY8338"/>
            </a:cxn>
            <a:cxn ang="0">
              <a:pos x="connsiteX8339" y="connsiteY8339"/>
            </a:cxn>
            <a:cxn ang="0">
              <a:pos x="connsiteX8340" y="connsiteY8340"/>
            </a:cxn>
            <a:cxn ang="0">
              <a:pos x="connsiteX8341" y="connsiteY8341"/>
            </a:cxn>
            <a:cxn ang="0">
              <a:pos x="connsiteX8342" y="connsiteY8342"/>
            </a:cxn>
            <a:cxn ang="0">
              <a:pos x="connsiteX8343" y="connsiteY8343"/>
            </a:cxn>
            <a:cxn ang="0">
              <a:pos x="connsiteX8344" y="connsiteY8344"/>
            </a:cxn>
            <a:cxn ang="0">
              <a:pos x="connsiteX8345" y="connsiteY8345"/>
            </a:cxn>
            <a:cxn ang="0">
              <a:pos x="connsiteX8346" y="connsiteY8346"/>
            </a:cxn>
            <a:cxn ang="0">
              <a:pos x="connsiteX8347" y="connsiteY8347"/>
            </a:cxn>
            <a:cxn ang="0">
              <a:pos x="connsiteX8348" y="connsiteY8348"/>
            </a:cxn>
            <a:cxn ang="0">
              <a:pos x="connsiteX8349" y="connsiteY8349"/>
            </a:cxn>
            <a:cxn ang="0">
              <a:pos x="connsiteX8350" y="connsiteY8350"/>
            </a:cxn>
            <a:cxn ang="0">
              <a:pos x="connsiteX8351" y="connsiteY8351"/>
            </a:cxn>
            <a:cxn ang="0">
              <a:pos x="connsiteX8352" y="connsiteY8352"/>
            </a:cxn>
            <a:cxn ang="0">
              <a:pos x="connsiteX8353" y="connsiteY8353"/>
            </a:cxn>
            <a:cxn ang="0">
              <a:pos x="connsiteX8354" y="connsiteY8354"/>
            </a:cxn>
            <a:cxn ang="0">
              <a:pos x="connsiteX8355" y="connsiteY8355"/>
            </a:cxn>
            <a:cxn ang="0">
              <a:pos x="connsiteX8356" y="connsiteY8356"/>
            </a:cxn>
            <a:cxn ang="0">
              <a:pos x="connsiteX8357" y="connsiteY8357"/>
            </a:cxn>
            <a:cxn ang="0">
              <a:pos x="connsiteX8358" y="connsiteY8358"/>
            </a:cxn>
            <a:cxn ang="0">
              <a:pos x="connsiteX8359" y="connsiteY8359"/>
            </a:cxn>
            <a:cxn ang="0">
              <a:pos x="connsiteX8360" y="connsiteY8360"/>
            </a:cxn>
            <a:cxn ang="0">
              <a:pos x="connsiteX8361" y="connsiteY8361"/>
            </a:cxn>
            <a:cxn ang="0">
              <a:pos x="connsiteX8362" y="connsiteY8362"/>
            </a:cxn>
            <a:cxn ang="0">
              <a:pos x="connsiteX8363" y="connsiteY8363"/>
            </a:cxn>
            <a:cxn ang="0">
              <a:pos x="connsiteX8364" y="connsiteY8364"/>
            </a:cxn>
            <a:cxn ang="0">
              <a:pos x="connsiteX8365" y="connsiteY8365"/>
            </a:cxn>
            <a:cxn ang="0">
              <a:pos x="connsiteX8366" y="connsiteY8366"/>
            </a:cxn>
            <a:cxn ang="0">
              <a:pos x="connsiteX8367" y="connsiteY8367"/>
            </a:cxn>
            <a:cxn ang="0">
              <a:pos x="connsiteX8368" y="connsiteY8368"/>
            </a:cxn>
            <a:cxn ang="0">
              <a:pos x="connsiteX8369" y="connsiteY8369"/>
            </a:cxn>
            <a:cxn ang="0">
              <a:pos x="connsiteX8370" y="connsiteY8370"/>
            </a:cxn>
            <a:cxn ang="0">
              <a:pos x="connsiteX8371" y="connsiteY8371"/>
            </a:cxn>
            <a:cxn ang="0">
              <a:pos x="connsiteX8372" y="connsiteY8372"/>
            </a:cxn>
            <a:cxn ang="0">
              <a:pos x="connsiteX8373" y="connsiteY8373"/>
            </a:cxn>
            <a:cxn ang="0">
              <a:pos x="connsiteX8374" y="connsiteY8374"/>
            </a:cxn>
            <a:cxn ang="0">
              <a:pos x="connsiteX8375" y="connsiteY8375"/>
            </a:cxn>
            <a:cxn ang="0">
              <a:pos x="connsiteX8376" y="connsiteY8376"/>
            </a:cxn>
            <a:cxn ang="0">
              <a:pos x="connsiteX8377" y="connsiteY8377"/>
            </a:cxn>
            <a:cxn ang="0">
              <a:pos x="connsiteX8378" y="connsiteY8378"/>
            </a:cxn>
            <a:cxn ang="0">
              <a:pos x="connsiteX8379" y="connsiteY8379"/>
            </a:cxn>
            <a:cxn ang="0">
              <a:pos x="connsiteX8380" y="connsiteY8380"/>
            </a:cxn>
            <a:cxn ang="0">
              <a:pos x="connsiteX8381" y="connsiteY8381"/>
            </a:cxn>
            <a:cxn ang="0">
              <a:pos x="connsiteX8382" y="connsiteY8382"/>
            </a:cxn>
            <a:cxn ang="0">
              <a:pos x="connsiteX8383" y="connsiteY8383"/>
            </a:cxn>
            <a:cxn ang="0">
              <a:pos x="connsiteX8384" y="connsiteY8384"/>
            </a:cxn>
            <a:cxn ang="0">
              <a:pos x="connsiteX8385" y="connsiteY8385"/>
            </a:cxn>
            <a:cxn ang="0">
              <a:pos x="connsiteX8386" y="connsiteY8386"/>
            </a:cxn>
            <a:cxn ang="0">
              <a:pos x="connsiteX8387" y="connsiteY8387"/>
            </a:cxn>
            <a:cxn ang="0">
              <a:pos x="connsiteX8388" y="connsiteY8388"/>
            </a:cxn>
            <a:cxn ang="0">
              <a:pos x="connsiteX8389" y="connsiteY8389"/>
            </a:cxn>
            <a:cxn ang="0">
              <a:pos x="connsiteX8390" y="connsiteY8390"/>
            </a:cxn>
            <a:cxn ang="0">
              <a:pos x="connsiteX8391" y="connsiteY8391"/>
            </a:cxn>
            <a:cxn ang="0">
              <a:pos x="connsiteX8392" y="connsiteY8392"/>
            </a:cxn>
            <a:cxn ang="0">
              <a:pos x="connsiteX8393" y="connsiteY8393"/>
            </a:cxn>
            <a:cxn ang="0">
              <a:pos x="connsiteX8394" y="connsiteY8394"/>
            </a:cxn>
            <a:cxn ang="0">
              <a:pos x="connsiteX8395" y="connsiteY8395"/>
            </a:cxn>
            <a:cxn ang="0">
              <a:pos x="connsiteX8396" y="connsiteY8396"/>
            </a:cxn>
            <a:cxn ang="0">
              <a:pos x="connsiteX8397" y="connsiteY8397"/>
            </a:cxn>
            <a:cxn ang="0">
              <a:pos x="connsiteX8398" y="connsiteY8398"/>
            </a:cxn>
            <a:cxn ang="0">
              <a:pos x="connsiteX8399" y="connsiteY8399"/>
            </a:cxn>
            <a:cxn ang="0">
              <a:pos x="connsiteX8400" y="connsiteY8400"/>
            </a:cxn>
            <a:cxn ang="0">
              <a:pos x="connsiteX8401" y="connsiteY8401"/>
            </a:cxn>
            <a:cxn ang="0">
              <a:pos x="connsiteX8402" y="connsiteY8402"/>
            </a:cxn>
            <a:cxn ang="0">
              <a:pos x="connsiteX8403" y="connsiteY8403"/>
            </a:cxn>
            <a:cxn ang="0">
              <a:pos x="connsiteX8404" y="connsiteY8404"/>
            </a:cxn>
            <a:cxn ang="0">
              <a:pos x="connsiteX8405" y="connsiteY8405"/>
            </a:cxn>
            <a:cxn ang="0">
              <a:pos x="connsiteX8406" y="connsiteY8406"/>
            </a:cxn>
            <a:cxn ang="0">
              <a:pos x="connsiteX8407" y="connsiteY8407"/>
            </a:cxn>
            <a:cxn ang="0">
              <a:pos x="connsiteX8408" y="connsiteY8408"/>
            </a:cxn>
            <a:cxn ang="0">
              <a:pos x="connsiteX8409" y="connsiteY8409"/>
            </a:cxn>
            <a:cxn ang="0">
              <a:pos x="connsiteX8410" y="connsiteY8410"/>
            </a:cxn>
            <a:cxn ang="0">
              <a:pos x="connsiteX8411" y="connsiteY8411"/>
            </a:cxn>
            <a:cxn ang="0">
              <a:pos x="connsiteX8412" y="connsiteY8412"/>
            </a:cxn>
            <a:cxn ang="0">
              <a:pos x="connsiteX8413" y="connsiteY8413"/>
            </a:cxn>
            <a:cxn ang="0">
              <a:pos x="connsiteX8414" y="connsiteY8414"/>
            </a:cxn>
            <a:cxn ang="0">
              <a:pos x="connsiteX8415" y="connsiteY8415"/>
            </a:cxn>
            <a:cxn ang="0">
              <a:pos x="connsiteX8416" y="connsiteY8416"/>
            </a:cxn>
            <a:cxn ang="0">
              <a:pos x="connsiteX8417" y="connsiteY8417"/>
            </a:cxn>
            <a:cxn ang="0">
              <a:pos x="connsiteX8418" y="connsiteY8418"/>
            </a:cxn>
            <a:cxn ang="0">
              <a:pos x="connsiteX8419" y="connsiteY8419"/>
            </a:cxn>
            <a:cxn ang="0">
              <a:pos x="connsiteX8420" y="connsiteY8420"/>
            </a:cxn>
            <a:cxn ang="0">
              <a:pos x="connsiteX8421" y="connsiteY8421"/>
            </a:cxn>
            <a:cxn ang="0">
              <a:pos x="connsiteX8422" y="connsiteY8422"/>
            </a:cxn>
            <a:cxn ang="0">
              <a:pos x="connsiteX8423" y="connsiteY8423"/>
            </a:cxn>
            <a:cxn ang="0">
              <a:pos x="connsiteX8424" y="connsiteY8424"/>
            </a:cxn>
            <a:cxn ang="0">
              <a:pos x="connsiteX8425" y="connsiteY8425"/>
            </a:cxn>
            <a:cxn ang="0">
              <a:pos x="connsiteX8426" y="connsiteY8426"/>
            </a:cxn>
            <a:cxn ang="0">
              <a:pos x="connsiteX8427" y="connsiteY8427"/>
            </a:cxn>
            <a:cxn ang="0">
              <a:pos x="connsiteX8428" y="connsiteY8428"/>
            </a:cxn>
            <a:cxn ang="0">
              <a:pos x="connsiteX8429" y="connsiteY8429"/>
            </a:cxn>
            <a:cxn ang="0">
              <a:pos x="connsiteX8430" y="connsiteY8430"/>
            </a:cxn>
            <a:cxn ang="0">
              <a:pos x="connsiteX8431" y="connsiteY8431"/>
            </a:cxn>
            <a:cxn ang="0">
              <a:pos x="connsiteX8432" y="connsiteY8432"/>
            </a:cxn>
            <a:cxn ang="0">
              <a:pos x="connsiteX8433" y="connsiteY8433"/>
            </a:cxn>
            <a:cxn ang="0">
              <a:pos x="connsiteX8434" y="connsiteY8434"/>
            </a:cxn>
            <a:cxn ang="0">
              <a:pos x="connsiteX8435" y="connsiteY8435"/>
            </a:cxn>
            <a:cxn ang="0">
              <a:pos x="connsiteX8436" y="connsiteY8436"/>
            </a:cxn>
            <a:cxn ang="0">
              <a:pos x="connsiteX8437" y="connsiteY8437"/>
            </a:cxn>
            <a:cxn ang="0">
              <a:pos x="connsiteX8438" y="connsiteY8438"/>
            </a:cxn>
            <a:cxn ang="0">
              <a:pos x="connsiteX8439" y="connsiteY8439"/>
            </a:cxn>
            <a:cxn ang="0">
              <a:pos x="connsiteX8440" y="connsiteY8440"/>
            </a:cxn>
            <a:cxn ang="0">
              <a:pos x="connsiteX8441" y="connsiteY8441"/>
            </a:cxn>
            <a:cxn ang="0">
              <a:pos x="connsiteX8442" y="connsiteY8442"/>
            </a:cxn>
            <a:cxn ang="0">
              <a:pos x="connsiteX8443" y="connsiteY8443"/>
            </a:cxn>
            <a:cxn ang="0">
              <a:pos x="connsiteX8444" y="connsiteY8444"/>
            </a:cxn>
            <a:cxn ang="0">
              <a:pos x="connsiteX8445" y="connsiteY8445"/>
            </a:cxn>
            <a:cxn ang="0">
              <a:pos x="connsiteX8446" y="connsiteY8446"/>
            </a:cxn>
            <a:cxn ang="0">
              <a:pos x="connsiteX8447" y="connsiteY8447"/>
            </a:cxn>
            <a:cxn ang="0">
              <a:pos x="connsiteX8448" y="connsiteY8448"/>
            </a:cxn>
            <a:cxn ang="0">
              <a:pos x="connsiteX8449" y="connsiteY8449"/>
            </a:cxn>
            <a:cxn ang="0">
              <a:pos x="connsiteX8450" y="connsiteY8450"/>
            </a:cxn>
            <a:cxn ang="0">
              <a:pos x="connsiteX8451" y="connsiteY8451"/>
            </a:cxn>
            <a:cxn ang="0">
              <a:pos x="connsiteX8452" y="connsiteY8452"/>
            </a:cxn>
            <a:cxn ang="0">
              <a:pos x="connsiteX8453" y="connsiteY8453"/>
            </a:cxn>
            <a:cxn ang="0">
              <a:pos x="connsiteX8454" y="connsiteY8454"/>
            </a:cxn>
            <a:cxn ang="0">
              <a:pos x="connsiteX8455" y="connsiteY8455"/>
            </a:cxn>
            <a:cxn ang="0">
              <a:pos x="connsiteX8456" y="connsiteY8456"/>
            </a:cxn>
            <a:cxn ang="0">
              <a:pos x="connsiteX8457" y="connsiteY8457"/>
            </a:cxn>
            <a:cxn ang="0">
              <a:pos x="connsiteX8458" y="connsiteY8458"/>
            </a:cxn>
            <a:cxn ang="0">
              <a:pos x="connsiteX8459" y="connsiteY8459"/>
            </a:cxn>
            <a:cxn ang="0">
              <a:pos x="connsiteX8460" y="connsiteY8460"/>
            </a:cxn>
            <a:cxn ang="0">
              <a:pos x="connsiteX8461" y="connsiteY8461"/>
            </a:cxn>
            <a:cxn ang="0">
              <a:pos x="connsiteX8462" y="connsiteY8462"/>
            </a:cxn>
            <a:cxn ang="0">
              <a:pos x="connsiteX8463" y="connsiteY8463"/>
            </a:cxn>
            <a:cxn ang="0">
              <a:pos x="connsiteX8464" y="connsiteY8464"/>
            </a:cxn>
            <a:cxn ang="0">
              <a:pos x="connsiteX8465" y="connsiteY8465"/>
            </a:cxn>
            <a:cxn ang="0">
              <a:pos x="connsiteX8466" y="connsiteY8466"/>
            </a:cxn>
            <a:cxn ang="0">
              <a:pos x="connsiteX8467" y="connsiteY8467"/>
            </a:cxn>
            <a:cxn ang="0">
              <a:pos x="connsiteX8468" y="connsiteY8468"/>
            </a:cxn>
            <a:cxn ang="0">
              <a:pos x="connsiteX8469" y="connsiteY8469"/>
            </a:cxn>
            <a:cxn ang="0">
              <a:pos x="connsiteX8470" y="connsiteY8470"/>
            </a:cxn>
            <a:cxn ang="0">
              <a:pos x="connsiteX8471" y="connsiteY8471"/>
            </a:cxn>
            <a:cxn ang="0">
              <a:pos x="connsiteX8472" y="connsiteY8472"/>
            </a:cxn>
            <a:cxn ang="0">
              <a:pos x="connsiteX8473" y="connsiteY8473"/>
            </a:cxn>
            <a:cxn ang="0">
              <a:pos x="connsiteX8474" y="connsiteY8474"/>
            </a:cxn>
            <a:cxn ang="0">
              <a:pos x="connsiteX8475" y="connsiteY8475"/>
            </a:cxn>
            <a:cxn ang="0">
              <a:pos x="connsiteX8476" y="connsiteY8476"/>
            </a:cxn>
            <a:cxn ang="0">
              <a:pos x="connsiteX8477" y="connsiteY8477"/>
            </a:cxn>
            <a:cxn ang="0">
              <a:pos x="connsiteX8478" y="connsiteY8478"/>
            </a:cxn>
            <a:cxn ang="0">
              <a:pos x="connsiteX8479" y="connsiteY8479"/>
            </a:cxn>
            <a:cxn ang="0">
              <a:pos x="connsiteX8480" y="connsiteY8480"/>
            </a:cxn>
            <a:cxn ang="0">
              <a:pos x="connsiteX8481" y="connsiteY8481"/>
            </a:cxn>
            <a:cxn ang="0">
              <a:pos x="connsiteX8482" y="connsiteY8482"/>
            </a:cxn>
            <a:cxn ang="0">
              <a:pos x="connsiteX8483" y="connsiteY8483"/>
            </a:cxn>
            <a:cxn ang="0">
              <a:pos x="connsiteX8484" y="connsiteY8484"/>
            </a:cxn>
            <a:cxn ang="0">
              <a:pos x="connsiteX8485" y="connsiteY8485"/>
            </a:cxn>
            <a:cxn ang="0">
              <a:pos x="connsiteX8486" y="connsiteY8486"/>
            </a:cxn>
            <a:cxn ang="0">
              <a:pos x="connsiteX8487" y="connsiteY8487"/>
            </a:cxn>
            <a:cxn ang="0">
              <a:pos x="connsiteX8488" y="connsiteY8488"/>
            </a:cxn>
            <a:cxn ang="0">
              <a:pos x="connsiteX8489" y="connsiteY8489"/>
            </a:cxn>
            <a:cxn ang="0">
              <a:pos x="connsiteX8490" y="connsiteY8490"/>
            </a:cxn>
            <a:cxn ang="0">
              <a:pos x="connsiteX8491" y="connsiteY8491"/>
            </a:cxn>
            <a:cxn ang="0">
              <a:pos x="connsiteX8492" y="connsiteY8492"/>
            </a:cxn>
            <a:cxn ang="0">
              <a:pos x="connsiteX8493" y="connsiteY8493"/>
            </a:cxn>
            <a:cxn ang="0">
              <a:pos x="connsiteX8494" y="connsiteY8494"/>
            </a:cxn>
            <a:cxn ang="0">
              <a:pos x="connsiteX8495" y="connsiteY8495"/>
            </a:cxn>
            <a:cxn ang="0">
              <a:pos x="connsiteX8496" y="connsiteY8496"/>
            </a:cxn>
            <a:cxn ang="0">
              <a:pos x="connsiteX8497" y="connsiteY8497"/>
            </a:cxn>
            <a:cxn ang="0">
              <a:pos x="connsiteX8498" y="connsiteY8498"/>
            </a:cxn>
            <a:cxn ang="0">
              <a:pos x="connsiteX8499" y="connsiteY8499"/>
            </a:cxn>
            <a:cxn ang="0">
              <a:pos x="connsiteX8500" y="connsiteY8500"/>
            </a:cxn>
            <a:cxn ang="0">
              <a:pos x="connsiteX8501" y="connsiteY8501"/>
            </a:cxn>
            <a:cxn ang="0">
              <a:pos x="connsiteX8502" y="connsiteY8502"/>
            </a:cxn>
            <a:cxn ang="0">
              <a:pos x="connsiteX8503" y="connsiteY8503"/>
            </a:cxn>
            <a:cxn ang="0">
              <a:pos x="connsiteX8504" y="connsiteY8504"/>
            </a:cxn>
            <a:cxn ang="0">
              <a:pos x="connsiteX8505" y="connsiteY8505"/>
            </a:cxn>
            <a:cxn ang="0">
              <a:pos x="connsiteX8506" y="connsiteY8506"/>
            </a:cxn>
            <a:cxn ang="0">
              <a:pos x="connsiteX8507" y="connsiteY8507"/>
            </a:cxn>
            <a:cxn ang="0">
              <a:pos x="connsiteX8508" y="connsiteY8508"/>
            </a:cxn>
            <a:cxn ang="0">
              <a:pos x="connsiteX8509" y="connsiteY8509"/>
            </a:cxn>
            <a:cxn ang="0">
              <a:pos x="connsiteX8510" y="connsiteY8510"/>
            </a:cxn>
            <a:cxn ang="0">
              <a:pos x="connsiteX8511" y="connsiteY8511"/>
            </a:cxn>
            <a:cxn ang="0">
              <a:pos x="connsiteX8512" y="connsiteY8512"/>
            </a:cxn>
            <a:cxn ang="0">
              <a:pos x="connsiteX8513" y="connsiteY8513"/>
            </a:cxn>
            <a:cxn ang="0">
              <a:pos x="connsiteX8514" y="connsiteY8514"/>
            </a:cxn>
            <a:cxn ang="0">
              <a:pos x="connsiteX8515" y="connsiteY8515"/>
            </a:cxn>
            <a:cxn ang="0">
              <a:pos x="connsiteX8516" y="connsiteY8516"/>
            </a:cxn>
            <a:cxn ang="0">
              <a:pos x="connsiteX8517" y="connsiteY8517"/>
            </a:cxn>
            <a:cxn ang="0">
              <a:pos x="connsiteX8518" y="connsiteY8518"/>
            </a:cxn>
            <a:cxn ang="0">
              <a:pos x="connsiteX8519" y="connsiteY8519"/>
            </a:cxn>
            <a:cxn ang="0">
              <a:pos x="connsiteX8520" y="connsiteY8520"/>
            </a:cxn>
            <a:cxn ang="0">
              <a:pos x="connsiteX8521" y="connsiteY8521"/>
            </a:cxn>
            <a:cxn ang="0">
              <a:pos x="connsiteX8522" y="connsiteY8522"/>
            </a:cxn>
            <a:cxn ang="0">
              <a:pos x="connsiteX8523" y="connsiteY8523"/>
            </a:cxn>
            <a:cxn ang="0">
              <a:pos x="connsiteX8524" y="connsiteY8524"/>
            </a:cxn>
            <a:cxn ang="0">
              <a:pos x="connsiteX8525" y="connsiteY8525"/>
            </a:cxn>
            <a:cxn ang="0">
              <a:pos x="connsiteX8526" y="connsiteY8526"/>
            </a:cxn>
            <a:cxn ang="0">
              <a:pos x="connsiteX8527" y="connsiteY8527"/>
            </a:cxn>
            <a:cxn ang="0">
              <a:pos x="connsiteX8528" y="connsiteY8528"/>
            </a:cxn>
            <a:cxn ang="0">
              <a:pos x="connsiteX8529" y="connsiteY8529"/>
            </a:cxn>
            <a:cxn ang="0">
              <a:pos x="connsiteX8530" y="connsiteY8530"/>
            </a:cxn>
            <a:cxn ang="0">
              <a:pos x="connsiteX8531" y="connsiteY8531"/>
            </a:cxn>
            <a:cxn ang="0">
              <a:pos x="connsiteX8532" y="connsiteY8532"/>
            </a:cxn>
            <a:cxn ang="0">
              <a:pos x="connsiteX8533" y="connsiteY8533"/>
            </a:cxn>
            <a:cxn ang="0">
              <a:pos x="connsiteX8534" y="connsiteY8534"/>
            </a:cxn>
            <a:cxn ang="0">
              <a:pos x="connsiteX8535" y="connsiteY8535"/>
            </a:cxn>
            <a:cxn ang="0">
              <a:pos x="connsiteX8536" y="connsiteY8536"/>
            </a:cxn>
            <a:cxn ang="0">
              <a:pos x="connsiteX8537" y="connsiteY8537"/>
            </a:cxn>
            <a:cxn ang="0">
              <a:pos x="connsiteX8538" y="connsiteY8538"/>
            </a:cxn>
            <a:cxn ang="0">
              <a:pos x="connsiteX8539" y="connsiteY8539"/>
            </a:cxn>
            <a:cxn ang="0">
              <a:pos x="connsiteX8540" y="connsiteY8540"/>
            </a:cxn>
            <a:cxn ang="0">
              <a:pos x="connsiteX8541" y="connsiteY8541"/>
            </a:cxn>
            <a:cxn ang="0">
              <a:pos x="connsiteX8542" y="connsiteY8542"/>
            </a:cxn>
            <a:cxn ang="0">
              <a:pos x="connsiteX8543" y="connsiteY8543"/>
            </a:cxn>
            <a:cxn ang="0">
              <a:pos x="connsiteX8544" y="connsiteY8544"/>
            </a:cxn>
            <a:cxn ang="0">
              <a:pos x="connsiteX8545" y="connsiteY8545"/>
            </a:cxn>
            <a:cxn ang="0">
              <a:pos x="connsiteX8546" y="connsiteY8546"/>
            </a:cxn>
            <a:cxn ang="0">
              <a:pos x="connsiteX8547" y="connsiteY8547"/>
            </a:cxn>
            <a:cxn ang="0">
              <a:pos x="connsiteX8548" y="connsiteY8548"/>
            </a:cxn>
            <a:cxn ang="0">
              <a:pos x="connsiteX8549" y="connsiteY8549"/>
            </a:cxn>
            <a:cxn ang="0">
              <a:pos x="connsiteX8550" y="connsiteY8550"/>
            </a:cxn>
            <a:cxn ang="0">
              <a:pos x="connsiteX8551" y="connsiteY8551"/>
            </a:cxn>
            <a:cxn ang="0">
              <a:pos x="connsiteX8552" y="connsiteY8552"/>
            </a:cxn>
            <a:cxn ang="0">
              <a:pos x="connsiteX8553" y="connsiteY8553"/>
            </a:cxn>
            <a:cxn ang="0">
              <a:pos x="connsiteX8554" y="connsiteY8554"/>
            </a:cxn>
            <a:cxn ang="0">
              <a:pos x="connsiteX8555" y="connsiteY8555"/>
            </a:cxn>
            <a:cxn ang="0">
              <a:pos x="connsiteX8556" y="connsiteY8556"/>
            </a:cxn>
            <a:cxn ang="0">
              <a:pos x="connsiteX8557" y="connsiteY8557"/>
            </a:cxn>
            <a:cxn ang="0">
              <a:pos x="connsiteX8558" y="connsiteY8558"/>
            </a:cxn>
            <a:cxn ang="0">
              <a:pos x="connsiteX8559" y="connsiteY8559"/>
            </a:cxn>
            <a:cxn ang="0">
              <a:pos x="connsiteX8560" y="connsiteY8560"/>
            </a:cxn>
            <a:cxn ang="0">
              <a:pos x="connsiteX8561" y="connsiteY8561"/>
            </a:cxn>
            <a:cxn ang="0">
              <a:pos x="connsiteX8562" y="connsiteY8562"/>
            </a:cxn>
            <a:cxn ang="0">
              <a:pos x="connsiteX8563" y="connsiteY8563"/>
            </a:cxn>
            <a:cxn ang="0">
              <a:pos x="connsiteX8564" y="connsiteY8564"/>
            </a:cxn>
            <a:cxn ang="0">
              <a:pos x="connsiteX8565" y="connsiteY8565"/>
            </a:cxn>
            <a:cxn ang="0">
              <a:pos x="connsiteX8566" y="connsiteY8566"/>
            </a:cxn>
            <a:cxn ang="0">
              <a:pos x="connsiteX8567" y="connsiteY8567"/>
            </a:cxn>
            <a:cxn ang="0">
              <a:pos x="connsiteX8568" y="connsiteY8568"/>
            </a:cxn>
            <a:cxn ang="0">
              <a:pos x="connsiteX8569" y="connsiteY8569"/>
            </a:cxn>
            <a:cxn ang="0">
              <a:pos x="connsiteX8570" y="connsiteY8570"/>
            </a:cxn>
            <a:cxn ang="0">
              <a:pos x="connsiteX8571" y="connsiteY8571"/>
            </a:cxn>
            <a:cxn ang="0">
              <a:pos x="connsiteX8572" y="connsiteY8572"/>
            </a:cxn>
            <a:cxn ang="0">
              <a:pos x="connsiteX8573" y="connsiteY8573"/>
            </a:cxn>
            <a:cxn ang="0">
              <a:pos x="connsiteX8574" y="connsiteY8574"/>
            </a:cxn>
            <a:cxn ang="0">
              <a:pos x="connsiteX8575" y="connsiteY8575"/>
            </a:cxn>
            <a:cxn ang="0">
              <a:pos x="connsiteX8576" y="connsiteY8576"/>
            </a:cxn>
            <a:cxn ang="0">
              <a:pos x="connsiteX8577" y="connsiteY8577"/>
            </a:cxn>
            <a:cxn ang="0">
              <a:pos x="connsiteX8578" y="connsiteY8578"/>
            </a:cxn>
            <a:cxn ang="0">
              <a:pos x="connsiteX8579" y="connsiteY8579"/>
            </a:cxn>
            <a:cxn ang="0">
              <a:pos x="connsiteX8580" y="connsiteY8580"/>
            </a:cxn>
            <a:cxn ang="0">
              <a:pos x="connsiteX8581" y="connsiteY8581"/>
            </a:cxn>
            <a:cxn ang="0">
              <a:pos x="connsiteX8582" y="connsiteY8582"/>
            </a:cxn>
            <a:cxn ang="0">
              <a:pos x="connsiteX8583" y="connsiteY8583"/>
            </a:cxn>
            <a:cxn ang="0">
              <a:pos x="connsiteX8584" y="connsiteY8584"/>
            </a:cxn>
            <a:cxn ang="0">
              <a:pos x="connsiteX8585" y="connsiteY8585"/>
            </a:cxn>
            <a:cxn ang="0">
              <a:pos x="connsiteX8586" y="connsiteY8586"/>
            </a:cxn>
            <a:cxn ang="0">
              <a:pos x="connsiteX8587" y="connsiteY8587"/>
            </a:cxn>
            <a:cxn ang="0">
              <a:pos x="connsiteX8588" y="connsiteY8588"/>
            </a:cxn>
            <a:cxn ang="0">
              <a:pos x="connsiteX8589" y="connsiteY8589"/>
            </a:cxn>
            <a:cxn ang="0">
              <a:pos x="connsiteX8590" y="connsiteY8590"/>
            </a:cxn>
            <a:cxn ang="0">
              <a:pos x="connsiteX8591" y="connsiteY8591"/>
            </a:cxn>
            <a:cxn ang="0">
              <a:pos x="connsiteX8592" y="connsiteY8592"/>
            </a:cxn>
            <a:cxn ang="0">
              <a:pos x="connsiteX8593" y="connsiteY8593"/>
            </a:cxn>
            <a:cxn ang="0">
              <a:pos x="connsiteX8594" y="connsiteY8594"/>
            </a:cxn>
            <a:cxn ang="0">
              <a:pos x="connsiteX8595" y="connsiteY8595"/>
            </a:cxn>
            <a:cxn ang="0">
              <a:pos x="connsiteX8596" y="connsiteY8596"/>
            </a:cxn>
            <a:cxn ang="0">
              <a:pos x="connsiteX8597" y="connsiteY8597"/>
            </a:cxn>
            <a:cxn ang="0">
              <a:pos x="connsiteX8598" y="connsiteY8598"/>
            </a:cxn>
            <a:cxn ang="0">
              <a:pos x="connsiteX8599" y="connsiteY8599"/>
            </a:cxn>
            <a:cxn ang="0">
              <a:pos x="connsiteX8600" y="connsiteY8600"/>
            </a:cxn>
            <a:cxn ang="0">
              <a:pos x="connsiteX8601" y="connsiteY8601"/>
            </a:cxn>
            <a:cxn ang="0">
              <a:pos x="connsiteX8602" y="connsiteY8602"/>
            </a:cxn>
            <a:cxn ang="0">
              <a:pos x="connsiteX8603" y="connsiteY8603"/>
            </a:cxn>
            <a:cxn ang="0">
              <a:pos x="connsiteX8604" y="connsiteY8604"/>
            </a:cxn>
            <a:cxn ang="0">
              <a:pos x="connsiteX8605" y="connsiteY8605"/>
            </a:cxn>
            <a:cxn ang="0">
              <a:pos x="connsiteX8606" y="connsiteY8606"/>
            </a:cxn>
            <a:cxn ang="0">
              <a:pos x="connsiteX8607" y="connsiteY8607"/>
            </a:cxn>
            <a:cxn ang="0">
              <a:pos x="connsiteX8608" y="connsiteY8608"/>
            </a:cxn>
            <a:cxn ang="0">
              <a:pos x="connsiteX8609" y="connsiteY8609"/>
            </a:cxn>
            <a:cxn ang="0">
              <a:pos x="connsiteX8610" y="connsiteY8610"/>
            </a:cxn>
            <a:cxn ang="0">
              <a:pos x="connsiteX8611" y="connsiteY8611"/>
            </a:cxn>
            <a:cxn ang="0">
              <a:pos x="connsiteX8612" y="connsiteY8612"/>
            </a:cxn>
            <a:cxn ang="0">
              <a:pos x="connsiteX8613" y="connsiteY8613"/>
            </a:cxn>
            <a:cxn ang="0">
              <a:pos x="connsiteX8614" y="connsiteY8614"/>
            </a:cxn>
            <a:cxn ang="0">
              <a:pos x="connsiteX8615" y="connsiteY8615"/>
            </a:cxn>
            <a:cxn ang="0">
              <a:pos x="connsiteX8616" y="connsiteY8616"/>
            </a:cxn>
            <a:cxn ang="0">
              <a:pos x="connsiteX8617" y="connsiteY8617"/>
            </a:cxn>
            <a:cxn ang="0">
              <a:pos x="connsiteX8618" y="connsiteY8618"/>
            </a:cxn>
            <a:cxn ang="0">
              <a:pos x="connsiteX8619" y="connsiteY8619"/>
            </a:cxn>
            <a:cxn ang="0">
              <a:pos x="connsiteX8620" y="connsiteY8620"/>
            </a:cxn>
            <a:cxn ang="0">
              <a:pos x="connsiteX8621" y="connsiteY8621"/>
            </a:cxn>
            <a:cxn ang="0">
              <a:pos x="connsiteX8622" y="connsiteY8622"/>
            </a:cxn>
            <a:cxn ang="0">
              <a:pos x="connsiteX8623" y="connsiteY8623"/>
            </a:cxn>
            <a:cxn ang="0">
              <a:pos x="connsiteX8624" y="connsiteY8624"/>
            </a:cxn>
            <a:cxn ang="0">
              <a:pos x="connsiteX8625" y="connsiteY8625"/>
            </a:cxn>
            <a:cxn ang="0">
              <a:pos x="connsiteX8626" y="connsiteY8626"/>
            </a:cxn>
            <a:cxn ang="0">
              <a:pos x="connsiteX8627" y="connsiteY8627"/>
            </a:cxn>
            <a:cxn ang="0">
              <a:pos x="connsiteX8628" y="connsiteY8628"/>
            </a:cxn>
            <a:cxn ang="0">
              <a:pos x="connsiteX8629" y="connsiteY8629"/>
            </a:cxn>
            <a:cxn ang="0">
              <a:pos x="connsiteX8630" y="connsiteY8630"/>
            </a:cxn>
            <a:cxn ang="0">
              <a:pos x="connsiteX8631" y="connsiteY8631"/>
            </a:cxn>
            <a:cxn ang="0">
              <a:pos x="connsiteX8632" y="connsiteY8632"/>
            </a:cxn>
            <a:cxn ang="0">
              <a:pos x="connsiteX8633" y="connsiteY8633"/>
            </a:cxn>
            <a:cxn ang="0">
              <a:pos x="connsiteX8634" y="connsiteY8634"/>
            </a:cxn>
            <a:cxn ang="0">
              <a:pos x="connsiteX8635" y="connsiteY8635"/>
            </a:cxn>
            <a:cxn ang="0">
              <a:pos x="connsiteX8636" y="connsiteY8636"/>
            </a:cxn>
            <a:cxn ang="0">
              <a:pos x="connsiteX8637" y="connsiteY8637"/>
            </a:cxn>
            <a:cxn ang="0">
              <a:pos x="connsiteX8638" y="connsiteY8638"/>
            </a:cxn>
            <a:cxn ang="0">
              <a:pos x="connsiteX8639" y="connsiteY8639"/>
            </a:cxn>
            <a:cxn ang="0">
              <a:pos x="connsiteX8640" y="connsiteY8640"/>
            </a:cxn>
            <a:cxn ang="0">
              <a:pos x="connsiteX8641" y="connsiteY8641"/>
            </a:cxn>
            <a:cxn ang="0">
              <a:pos x="connsiteX8642" y="connsiteY8642"/>
            </a:cxn>
            <a:cxn ang="0">
              <a:pos x="connsiteX8643" y="connsiteY8643"/>
            </a:cxn>
            <a:cxn ang="0">
              <a:pos x="connsiteX8644" y="connsiteY8644"/>
            </a:cxn>
            <a:cxn ang="0">
              <a:pos x="connsiteX8645" y="connsiteY8645"/>
            </a:cxn>
            <a:cxn ang="0">
              <a:pos x="connsiteX8646" y="connsiteY8646"/>
            </a:cxn>
            <a:cxn ang="0">
              <a:pos x="connsiteX8647" y="connsiteY8647"/>
            </a:cxn>
            <a:cxn ang="0">
              <a:pos x="connsiteX8648" y="connsiteY8648"/>
            </a:cxn>
            <a:cxn ang="0">
              <a:pos x="connsiteX8649" y="connsiteY8649"/>
            </a:cxn>
            <a:cxn ang="0">
              <a:pos x="connsiteX8650" y="connsiteY8650"/>
            </a:cxn>
            <a:cxn ang="0">
              <a:pos x="connsiteX8651" y="connsiteY8651"/>
            </a:cxn>
            <a:cxn ang="0">
              <a:pos x="connsiteX8652" y="connsiteY8652"/>
            </a:cxn>
            <a:cxn ang="0">
              <a:pos x="connsiteX8653" y="connsiteY8653"/>
            </a:cxn>
            <a:cxn ang="0">
              <a:pos x="connsiteX8654" y="connsiteY8654"/>
            </a:cxn>
            <a:cxn ang="0">
              <a:pos x="connsiteX8655" y="connsiteY8655"/>
            </a:cxn>
            <a:cxn ang="0">
              <a:pos x="connsiteX8656" y="connsiteY8656"/>
            </a:cxn>
            <a:cxn ang="0">
              <a:pos x="connsiteX8657" y="connsiteY8657"/>
            </a:cxn>
            <a:cxn ang="0">
              <a:pos x="connsiteX8658" y="connsiteY8658"/>
            </a:cxn>
            <a:cxn ang="0">
              <a:pos x="connsiteX8659" y="connsiteY8659"/>
            </a:cxn>
            <a:cxn ang="0">
              <a:pos x="connsiteX8660" y="connsiteY8660"/>
            </a:cxn>
            <a:cxn ang="0">
              <a:pos x="connsiteX8661" y="connsiteY8661"/>
            </a:cxn>
            <a:cxn ang="0">
              <a:pos x="connsiteX8662" y="connsiteY8662"/>
            </a:cxn>
            <a:cxn ang="0">
              <a:pos x="connsiteX8663" y="connsiteY8663"/>
            </a:cxn>
            <a:cxn ang="0">
              <a:pos x="connsiteX8664" y="connsiteY8664"/>
            </a:cxn>
            <a:cxn ang="0">
              <a:pos x="connsiteX8665" y="connsiteY8665"/>
            </a:cxn>
            <a:cxn ang="0">
              <a:pos x="connsiteX8666" y="connsiteY8666"/>
            </a:cxn>
            <a:cxn ang="0">
              <a:pos x="connsiteX8667" y="connsiteY8667"/>
            </a:cxn>
            <a:cxn ang="0">
              <a:pos x="connsiteX8668" y="connsiteY8668"/>
            </a:cxn>
            <a:cxn ang="0">
              <a:pos x="connsiteX8669" y="connsiteY8669"/>
            </a:cxn>
            <a:cxn ang="0">
              <a:pos x="connsiteX8670" y="connsiteY8670"/>
            </a:cxn>
            <a:cxn ang="0">
              <a:pos x="connsiteX8671" y="connsiteY8671"/>
            </a:cxn>
            <a:cxn ang="0">
              <a:pos x="connsiteX8672" y="connsiteY8672"/>
            </a:cxn>
            <a:cxn ang="0">
              <a:pos x="connsiteX8673" y="connsiteY8673"/>
            </a:cxn>
            <a:cxn ang="0">
              <a:pos x="connsiteX8674" y="connsiteY8674"/>
            </a:cxn>
            <a:cxn ang="0">
              <a:pos x="connsiteX8675" y="connsiteY8675"/>
            </a:cxn>
            <a:cxn ang="0">
              <a:pos x="connsiteX8676" y="connsiteY8676"/>
            </a:cxn>
            <a:cxn ang="0">
              <a:pos x="connsiteX8677" y="connsiteY8677"/>
            </a:cxn>
            <a:cxn ang="0">
              <a:pos x="connsiteX8678" y="connsiteY8678"/>
            </a:cxn>
            <a:cxn ang="0">
              <a:pos x="connsiteX8679" y="connsiteY8679"/>
            </a:cxn>
            <a:cxn ang="0">
              <a:pos x="connsiteX8680" y="connsiteY8680"/>
            </a:cxn>
            <a:cxn ang="0">
              <a:pos x="connsiteX8681" y="connsiteY8681"/>
            </a:cxn>
            <a:cxn ang="0">
              <a:pos x="connsiteX8682" y="connsiteY8682"/>
            </a:cxn>
            <a:cxn ang="0">
              <a:pos x="connsiteX8683" y="connsiteY8683"/>
            </a:cxn>
            <a:cxn ang="0">
              <a:pos x="connsiteX8684" y="connsiteY8684"/>
            </a:cxn>
            <a:cxn ang="0">
              <a:pos x="connsiteX8685" y="connsiteY8685"/>
            </a:cxn>
            <a:cxn ang="0">
              <a:pos x="connsiteX8686" y="connsiteY8686"/>
            </a:cxn>
            <a:cxn ang="0">
              <a:pos x="connsiteX8687" y="connsiteY8687"/>
            </a:cxn>
            <a:cxn ang="0">
              <a:pos x="connsiteX8688" y="connsiteY8688"/>
            </a:cxn>
            <a:cxn ang="0">
              <a:pos x="connsiteX8689" y="connsiteY8689"/>
            </a:cxn>
            <a:cxn ang="0">
              <a:pos x="connsiteX8690" y="connsiteY8690"/>
            </a:cxn>
            <a:cxn ang="0">
              <a:pos x="connsiteX8691" y="connsiteY8691"/>
            </a:cxn>
            <a:cxn ang="0">
              <a:pos x="connsiteX8692" y="connsiteY8692"/>
            </a:cxn>
            <a:cxn ang="0">
              <a:pos x="connsiteX8693" y="connsiteY8693"/>
            </a:cxn>
            <a:cxn ang="0">
              <a:pos x="connsiteX8694" y="connsiteY8694"/>
            </a:cxn>
            <a:cxn ang="0">
              <a:pos x="connsiteX8695" y="connsiteY8695"/>
            </a:cxn>
            <a:cxn ang="0">
              <a:pos x="connsiteX8696" y="connsiteY8696"/>
            </a:cxn>
            <a:cxn ang="0">
              <a:pos x="connsiteX8697" y="connsiteY8697"/>
            </a:cxn>
            <a:cxn ang="0">
              <a:pos x="connsiteX8698" y="connsiteY8698"/>
            </a:cxn>
            <a:cxn ang="0">
              <a:pos x="connsiteX8699" y="connsiteY8699"/>
            </a:cxn>
            <a:cxn ang="0">
              <a:pos x="connsiteX8700" y="connsiteY8700"/>
            </a:cxn>
            <a:cxn ang="0">
              <a:pos x="connsiteX8701" y="connsiteY8701"/>
            </a:cxn>
            <a:cxn ang="0">
              <a:pos x="connsiteX8702" y="connsiteY8702"/>
            </a:cxn>
            <a:cxn ang="0">
              <a:pos x="connsiteX8703" y="connsiteY8703"/>
            </a:cxn>
            <a:cxn ang="0">
              <a:pos x="connsiteX8704" y="connsiteY8704"/>
            </a:cxn>
            <a:cxn ang="0">
              <a:pos x="connsiteX8705" y="connsiteY8705"/>
            </a:cxn>
            <a:cxn ang="0">
              <a:pos x="connsiteX8706" y="connsiteY8706"/>
            </a:cxn>
            <a:cxn ang="0">
              <a:pos x="connsiteX8707" y="connsiteY8707"/>
            </a:cxn>
            <a:cxn ang="0">
              <a:pos x="connsiteX8708" y="connsiteY8708"/>
            </a:cxn>
            <a:cxn ang="0">
              <a:pos x="connsiteX8709" y="connsiteY8709"/>
            </a:cxn>
            <a:cxn ang="0">
              <a:pos x="connsiteX8710" y="connsiteY8710"/>
            </a:cxn>
            <a:cxn ang="0">
              <a:pos x="connsiteX8711" y="connsiteY8711"/>
            </a:cxn>
            <a:cxn ang="0">
              <a:pos x="connsiteX8712" y="connsiteY8712"/>
            </a:cxn>
            <a:cxn ang="0">
              <a:pos x="connsiteX8713" y="connsiteY8713"/>
            </a:cxn>
            <a:cxn ang="0">
              <a:pos x="connsiteX8714" y="connsiteY8714"/>
            </a:cxn>
            <a:cxn ang="0">
              <a:pos x="connsiteX8715" y="connsiteY8715"/>
            </a:cxn>
            <a:cxn ang="0">
              <a:pos x="connsiteX8716" y="connsiteY8716"/>
            </a:cxn>
            <a:cxn ang="0">
              <a:pos x="connsiteX8717" y="connsiteY8717"/>
            </a:cxn>
            <a:cxn ang="0">
              <a:pos x="connsiteX8718" y="connsiteY8718"/>
            </a:cxn>
            <a:cxn ang="0">
              <a:pos x="connsiteX8719" y="connsiteY8719"/>
            </a:cxn>
            <a:cxn ang="0">
              <a:pos x="connsiteX8720" y="connsiteY8720"/>
            </a:cxn>
            <a:cxn ang="0">
              <a:pos x="connsiteX8721" y="connsiteY8721"/>
            </a:cxn>
            <a:cxn ang="0">
              <a:pos x="connsiteX8722" y="connsiteY8722"/>
            </a:cxn>
            <a:cxn ang="0">
              <a:pos x="connsiteX8723" y="connsiteY8723"/>
            </a:cxn>
            <a:cxn ang="0">
              <a:pos x="connsiteX8724" y="connsiteY8724"/>
            </a:cxn>
            <a:cxn ang="0">
              <a:pos x="connsiteX8725" y="connsiteY8725"/>
            </a:cxn>
            <a:cxn ang="0">
              <a:pos x="connsiteX8726" y="connsiteY8726"/>
            </a:cxn>
            <a:cxn ang="0">
              <a:pos x="connsiteX8727" y="connsiteY8727"/>
            </a:cxn>
            <a:cxn ang="0">
              <a:pos x="connsiteX8728" y="connsiteY8728"/>
            </a:cxn>
            <a:cxn ang="0">
              <a:pos x="connsiteX8729" y="connsiteY8729"/>
            </a:cxn>
            <a:cxn ang="0">
              <a:pos x="connsiteX8730" y="connsiteY8730"/>
            </a:cxn>
            <a:cxn ang="0">
              <a:pos x="connsiteX8731" y="connsiteY8731"/>
            </a:cxn>
            <a:cxn ang="0">
              <a:pos x="connsiteX8732" y="connsiteY8732"/>
            </a:cxn>
            <a:cxn ang="0">
              <a:pos x="connsiteX8733" y="connsiteY8733"/>
            </a:cxn>
            <a:cxn ang="0">
              <a:pos x="connsiteX8734" y="connsiteY8734"/>
            </a:cxn>
            <a:cxn ang="0">
              <a:pos x="connsiteX8735" y="connsiteY8735"/>
            </a:cxn>
            <a:cxn ang="0">
              <a:pos x="connsiteX8736" y="connsiteY8736"/>
            </a:cxn>
            <a:cxn ang="0">
              <a:pos x="connsiteX8737" y="connsiteY8737"/>
            </a:cxn>
            <a:cxn ang="0">
              <a:pos x="connsiteX8738" y="connsiteY8738"/>
            </a:cxn>
            <a:cxn ang="0">
              <a:pos x="connsiteX8739" y="connsiteY8739"/>
            </a:cxn>
            <a:cxn ang="0">
              <a:pos x="connsiteX8740" y="connsiteY8740"/>
            </a:cxn>
            <a:cxn ang="0">
              <a:pos x="connsiteX8741" y="connsiteY8741"/>
            </a:cxn>
            <a:cxn ang="0">
              <a:pos x="connsiteX8742" y="connsiteY8742"/>
            </a:cxn>
            <a:cxn ang="0">
              <a:pos x="connsiteX8743" y="connsiteY8743"/>
            </a:cxn>
            <a:cxn ang="0">
              <a:pos x="connsiteX8744" y="connsiteY8744"/>
            </a:cxn>
            <a:cxn ang="0">
              <a:pos x="connsiteX8745" y="connsiteY8745"/>
            </a:cxn>
            <a:cxn ang="0">
              <a:pos x="connsiteX8746" y="connsiteY8746"/>
            </a:cxn>
            <a:cxn ang="0">
              <a:pos x="connsiteX8747" y="connsiteY8747"/>
            </a:cxn>
            <a:cxn ang="0">
              <a:pos x="connsiteX8748" y="connsiteY8748"/>
            </a:cxn>
            <a:cxn ang="0">
              <a:pos x="connsiteX8749" y="connsiteY8749"/>
            </a:cxn>
            <a:cxn ang="0">
              <a:pos x="connsiteX8750" y="connsiteY8750"/>
            </a:cxn>
            <a:cxn ang="0">
              <a:pos x="connsiteX8751" y="connsiteY8751"/>
            </a:cxn>
            <a:cxn ang="0">
              <a:pos x="connsiteX8752" y="connsiteY8752"/>
            </a:cxn>
            <a:cxn ang="0">
              <a:pos x="connsiteX8753" y="connsiteY8753"/>
            </a:cxn>
            <a:cxn ang="0">
              <a:pos x="connsiteX8754" y="connsiteY8754"/>
            </a:cxn>
            <a:cxn ang="0">
              <a:pos x="connsiteX8755" y="connsiteY8755"/>
            </a:cxn>
            <a:cxn ang="0">
              <a:pos x="connsiteX8756" y="connsiteY8756"/>
            </a:cxn>
            <a:cxn ang="0">
              <a:pos x="connsiteX8757" y="connsiteY8757"/>
            </a:cxn>
            <a:cxn ang="0">
              <a:pos x="connsiteX8758" y="connsiteY8758"/>
            </a:cxn>
            <a:cxn ang="0">
              <a:pos x="connsiteX8759" y="connsiteY8759"/>
            </a:cxn>
            <a:cxn ang="0">
              <a:pos x="connsiteX8760" y="connsiteY8760"/>
            </a:cxn>
            <a:cxn ang="0">
              <a:pos x="connsiteX8761" y="connsiteY8761"/>
            </a:cxn>
            <a:cxn ang="0">
              <a:pos x="connsiteX8762" y="connsiteY8762"/>
            </a:cxn>
            <a:cxn ang="0">
              <a:pos x="connsiteX8763" y="connsiteY8763"/>
            </a:cxn>
            <a:cxn ang="0">
              <a:pos x="connsiteX8764" y="connsiteY8764"/>
            </a:cxn>
            <a:cxn ang="0">
              <a:pos x="connsiteX8765" y="connsiteY8765"/>
            </a:cxn>
            <a:cxn ang="0">
              <a:pos x="connsiteX8766" y="connsiteY8766"/>
            </a:cxn>
            <a:cxn ang="0">
              <a:pos x="connsiteX8767" y="connsiteY8767"/>
            </a:cxn>
            <a:cxn ang="0">
              <a:pos x="connsiteX8768" y="connsiteY8768"/>
            </a:cxn>
            <a:cxn ang="0">
              <a:pos x="connsiteX8769" y="connsiteY8769"/>
            </a:cxn>
            <a:cxn ang="0">
              <a:pos x="connsiteX8770" y="connsiteY8770"/>
            </a:cxn>
            <a:cxn ang="0">
              <a:pos x="connsiteX8771" y="connsiteY8771"/>
            </a:cxn>
            <a:cxn ang="0">
              <a:pos x="connsiteX8772" y="connsiteY8772"/>
            </a:cxn>
            <a:cxn ang="0">
              <a:pos x="connsiteX8773" y="connsiteY8773"/>
            </a:cxn>
            <a:cxn ang="0">
              <a:pos x="connsiteX8774" y="connsiteY8774"/>
            </a:cxn>
            <a:cxn ang="0">
              <a:pos x="connsiteX8775" y="connsiteY8775"/>
            </a:cxn>
            <a:cxn ang="0">
              <a:pos x="connsiteX8776" y="connsiteY8776"/>
            </a:cxn>
            <a:cxn ang="0">
              <a:pos x="connsiteX8777" y="connsiteY8777"/>
            </a:cxn>
            <a:cxn ang="0">
              <a:pos x="connsiteX8778" y="connsiteY8778"/>
            </a:cxn>
            <a:cxn ang="0">
              <a:pos x="connsiteX8779" y="connsiteY8779"/>
            </a:cxn>
            <a:cxn ang="0">
              <a:pos x="connsiteX8780" y="connsiteY8780"/>
            </a:cxn>
            <a:cxn ang="0">
              <a:pos x="connsiteX8781" y="connsiteY8781"/>
            </a:cxn>
            <a:cxn ang="0">
              <a:pos x="connsiteX8782" y="connsiteY8782"/>
            </a:cxn>
            <a:cxn ang="0">
              <a:pos x="connsiteX8783" y="connsiteY8783"/>
            </a:cxn>
            <a:cxn ang="0">
              <a:pos x="connsiteX8784" y="connsiteY8784"/>
            </a:cxn>
            <a:cxn ang="0">
              <a:pos x="connsiteX8785" y="connsiteY8785"/>
            </a:cxn>
            <a:cxn ang="0">
              <a:pos x="connsiteX8786" y="connsiteY8786"/>
            </a:cxn>
            <a:cxn ang="0">
              <a:pos x="connsiteX8787" y="connsiteY8787"/>
            </a:cxn>
            <a:cxn ang="0">
              <a:pos x="connsiteX8788" y="connsiteY8788"/>
            </a:cxn>
            <a:cxn ang="0">
              <a:pos x="connsiteX8789" y="connsiteY8789"/>
            </a:cxn>
            <a:cxn ang="0">
              <a:pos x="connsiteX8790" y="connsiteY8790"/>
            </a:cxn>
            <a:cxn ang="0">
              <a:pos x="connsiteX8791" y="connsiteY8791"/>
            </a:cxn>
            <a:cxn ang="0">
              <a:pos x="connsiteX8792" y="connsiteY8792"/>
            </a:cxn>
            <a:cxn ang="0">
              <a:pos x="connsiteX8793" y="connsiteY8793"/>
            </a:cxn>
            <a:cxn ang="0">
              <a:pos x="connsiteX8794" y="connsiteY8794"/>
            </a:cxn>
            <a:cxn ang="0">
              <a:pos x="connsiteX8795" y="connsiteY8795"/>
            </a:cxn>
            <a:cxn ang="0">
              <a:pos x="connsiteX8796" y="connsiteY8796"/>
            </a:cxn>
            <a:cxn ang="0">
              <a:pos x="connsiteX8797" y="connsiteY8797"/>
            </a:cxn>
            <a:cxn ang="0">
              <a:pos x="connsiteX8798" y="connsiteY8798"/>
            </a:cxn>
            <a:cxn ang="0">
              <a:pos x="connsiteX8799" y="connsiteY8799"/>
            </a:cxn>
            <a:cxn ang="0">
              <a:pos x="connsiteX8800" y="connsiteY8800"/>
            </a:cxn>
            <a:cxn ang="0">
              <a:pos x="connsiteX8801" y="connsiteY8801"/>
            </a:cxn>
            <a:cxn ang="0">
              <a:pos x="connsiteX8802" y="connsiteY8802"/>
            </a:cxn>
            <a:cxn ang="0">
              <a:pos x="connsiteX8803" y="connsiteY8803"/>
            </a:cxn>
            <a:cxn ang="0">
              <a:pos x="connsiteX8804" y="connsiteY8804"/>
            </a:cxn>
            <a:cxn ang="0">
              <a:pos x="connsiteX8805" y="connsiteY8805"/>
            </a:cxn>
            <a:cxn ang="0">
              <a:pos x="connsiteX8806" y="connsiteY8806"/>
            </a:cxn>
            <a:cxn ang="0">
              <a:pos x="connsiteX8807" y="connsiteY8807"/>
            </a:cxn>
            <a:cxn ang="0">
              <a:pos x="connsiteX8808" y="connsiteY8808"/>
            </a:cxn>
            <a:cxn ang="0">
              <a:pos x="connsiteX8809" y="connsiteY8809"/>
            </a:cxn>
            <a:cxn ang="0">
              <a:pos x="connsiteX8810" y="connsiteY8810"/>
            </a:cxn>
            <a:cxn ang="0">
              <a:pos x="connsiteX8811" y="connsiteY8811"/>
            </a:cxn>
            <a:cxn ang="0">
              <a:pos x="connsiteX8812" y="connsiteY8812"/>
            </a:cxn>
            <a:cxn ang="0">
              <a:pos x="connsiteX8813" y="connsiteY8813"/>
            </a:cxn>
            <a:cxn ang="0">
              <a:pos x="connsiteX8814" y="connsiteY8814"/>
            </a:cxn>
            <a:cxn ang="0">
              <a:pos x="connsiteX8815" y="connsiteY8815"/>
            </a:cxn>
            <a:cxn ang="0">
              <a:pos x="connsiteX8816" y="connsiteY8816"/>
            </a:cxn>
            <a:cxn ang="0">
              <a:pos x="connsiteX8817" y="connsiteY8817"/>
            </a:cxn>
            <a:cxn ang="0">
              <a:pos x="connsiteX8818" y="connsiteY8818"/>
            </a:cxn>
            <a:cxn ang="0">
              <a:pos x="connsiteX8819" y="connsiteY8819"/>
            </a:cxn>
            <a:cxn ang="0">
              <a:pos x="connsiteX8820" y="connsiteY8820"/>
            </a:cxn>
            <a:cxn ang="0">
              <a:pos x="connsiteX8821" y="connsiteY8821"/>
            </a:cxn>
            <a:cxn ang="0">
              <a:pos x="connsiteX8822" y="connsiteY8822"/>
            </a:cxn>
            <a:cxn ang="0">
              <a:pos x="connsiteX8823" y="connsiteY8823"/>
            </a:cxn>
            <a:cxn ang="0">
              <a:pos x="connsiteX8824" y="connsiteY8824"/>
            </a:cxn>
            <a:cxn ang="0">
              <a:pos x="connsiteX8825" y="connsiteY8825"/>
            </a:cxn>
            <a:cxn ang="0">
              <a:pos x="connsiteX8826" y="connsiteY8826"/>
            </a:cxn>
            <a:cxn ang="0">
              <a:pos x="connsiteX8827" y="connsiteY8827"/>
            </a:cxn>
            <a:cxn ang="0">
              <a:pos x="connsiteX8828" y="connsiteY8828"/>
            </a:cxn>
            <a:cxn ang="0">
              <a:pos x="connsiteX8829" y="connsiteY8829"/>
            </a:cxn>
            <a:cxn ang="0">
              <a:pos x="connsiteX8830" y="connsiteY8830"/>
            </a:cxn>
            <a:cxn ang="0">
              <a:pos x="connsiteX8831" y="connsiteY8831"/>
            </a:cxn>
            <a:cxn ang="0">
              <a:pos x="connsiteX8832" y="connsiteY8832"/>
            </a:cxn>
            <a:cxn ang="0">
              <a:pos x="connsiteX8833" y="connsiteY8833"/>
            </a:cxn>
            <a:cxn ang="0">
              <a:pos x="connsiteX8834" y="connsiteY8834"/>
            </a:cxn>
            <a:cxn ang="0">
              <a:pos x="connsiteX8835" y="connsiteY8835"/>
            </a:cxn>
            <a:cxn ang="0">
              <a:pos x="connsiteX8836" y="connsiteY8836"/>
            </a:cxn>
            <a:cxn ang="0">
              <a:pos x="connsiteX8837" y="connsiteY8837"/>
            </a:cxn>
            <a:cxn ang="0">
              <a:pos x="connsiteX8838" y="connsiteY8838"/>
            </a:cxn>
            <a:cxn ang="0">
              <a:pos x="connsiteX8839" y="connsiteY8839"/>
            </a:cxn>
            <a:cxn ang="0">
              <a:pos x="connsiteX8840" y="connsiteY8840"/>
            </a:cxn>
            <a:cxn ang="0">
              <a:pos x="connsiteX8841" y="connsiteY8841"/>
            </a:cxn>
            <a:cxn ang="0">
              <a:pos x="connsiteX8842" y="connsiteY8842"/>
            </a:cxn>
            <a:cxn ang="0">
              <a:pos x="connsiteX8843" y="connsiteY8843"/>
            </a:cxn>
            <a:cxn ang="0">
              <a:pos x="connsiteX8844" y="connsiteY8844"/>
            </a:cxn>
            <a:cxn ang="0">
              <a:pos x="connsiteX8845" y="connsiteY8845"/>
            </a:cxn>
            <a:cxn ang="0">
              <a:pos x="connsiteX8846" y="connsiteY8846"/>
            </a:cxn>
            <a:cxn ang="0">
              <a:pos x="connsiteX8847" y="connsiteY8847"/>
            </a:cxn>
            <a:cxn ang="0">
              <a:pos x="connsiteX8848" y="connsiteY8848"/>
            </a:cxn>
            <a:cxn ang="0">
              <a:pos x="connsiteX8849" y="connsiteY8849"/>
            </a:cxn>
            <a:cxn ang="0">
              <a:pos x="connsiteX8850" y="connsiteY8850"/>
            </a:cxn>
            <a:cxn ang="0">
              <a:pos x="connsiteX8851" y="connsiteY8851"/>
            </a:cxn>
            <a:cxn ang="0">
              <a:pos x="connsiteX8852" y="connsiteY8852"/>
            </a:cxn>
            <a:cxn ang="0">
              <a:pos x="connsiteX8853" y="connsiteY8853"/>
            </a:cxn>
            <a:cxn ang="0">
              <a:pos x="connsiteX8854" y="connsiteY8854"/>
            </a:cxn>
            <a:cxn ang="0">
              <a:pos x="connsiteX8855" y="connsiteY8855"/>
            </a:cxn>
            <a:cxn ang="0">
              <a:pos x="connsiteX8856" y="connsiteY8856"/>
            </a:cxn>
            <a:cxn ang="0">
              <a:pos x="connsiteX8857" y="connsiteY8857"/>
            </a:cxn>
            <a:cxn ang="0">
              <a:pos x="connsiteX8858" y="connsiteY8858"/>
            </a:cxn>
            <a:cxn ang="0">
              <a:pos x="connsiteX8859" y="connsiteY8859"/>
            </a:cxn>
            <a:cxn ang="0">
              <a:pos x="connsiteX8860" y="connsiteY8860"/>
            </a:cxn>
            <a:cxn ang="0">
              <a:pos x="connsiteX8861" y="connsiteY8861"/>
            </a:cxn>
            <a:cxn ang="0">
              <a:pos x="connsiteX8862" y="connsiteY8862"/>
            </a:cxn>
            <a:cxn ang="0">
              <a:pos x="connsiteX8863" y="connsiteY8863"/>
            </a:cxn>
            <a:cxn ang="0">
              <a:pos x="connsiteX8864" y="connsiteY8864"/>
            </a:cxn>
            <a:cxn ang="0">
              <a:pos x="connsiteX8865" y="connsiteY8865"/>
            </a:cxn>
            <a:cxn ang="0">
              <a:pos x="connsiteX8866" y="connsiteY8866"/>
            </a:cxn>
            <a:cxn ang="0">
              <a:pos x="connsiteX8867" y="connsiteY8867"/>
            </a:cxn>
            <a:cxn ang="0">
              <a:pos x="connsiteX8868" y="connsiteY8868"/>
            </a:cxn>
            <a:cxn ang="0">
              <a:pos x="connsiteX8869" y="connsiteY8869"/>
            </a:cxn>
            <a:cxn ang="0">
              <a:pos x="connsiteX8870" y="connsiteY8870"/>
            </a:cxn>
            <a:cxn ang="0">
              <a:pos x="connsiteX8871" y="connsiteY8871"/>
            </a:cxn>
            <a:cxn ang="0">
              <a:pos x="connsiteX8872" y="connsiteY8872"/>
            </a:cxn>
            <a:cxn ang="0">
              <a:pos x="connsiteX8873" y="connsiteY8873"/>
            </a:cxn>
            <a:cxn ang="0">
              <a:pos x="connsiteX8874" y="connsiteY8874"/>
            </a:cxn>
            <a:cxn ang="0">
              <a:pos x="connsiteX8875" y="connsiteY8875"/>
            </a:cxn>
            <a:cxn ang="0">
              <a:pos x="connsiteX8876" y="connsiteY8876"/>
            </a:cxn>
            <a:cxn ang="0">
              <a:pos x="connsiteX8877" y="connsiteY8877"/>
            </a:cxn>
            <a:cxn ang="0">
              <a:pos x="connsiteX8878" y="connsiteY8878"/>
            </a:cxn>
            <a:cxn ang="0">
              <a:pos x="connsiteX8879" y="connsiteY8879"/>
            </a:cxn>
            <a:cxn ang="0">
              <a:pos x="connsiteX8880" y="connsiteY8880"/>
            </a:cxn>
            <a:cxn ang="0">
              <a:pos x="connsiteX8881" y="connsiteY8881"/>
            </a:cxn>
            <a:cxn ang="0">
              <a:pos x="connsiteX8882" y="connsiteY8882"/>
            </a:cxn>
            <a:cxn ang="0">
              <a:pos x="connsiteX8883" y="connsiteY8883"/>
            </a:cxn>
            <a:cxn ang="0">
              <a:pos x="connsiteX8884" y="connsiteY8884"/>
            </a:cxn>
            <a:cxn ang="0">
              <a:pos x="connsiteX8885" y="connsiteY8885"/>
            </a:cxn>
            <a:cxn ang="0">
              <a:pos x="connsiteX8886" y="connsiteY8886"/>
            </a:cxn>
            <a:cxn ang="0">
              <a:pos x="connsiteX8887" y="connsiteY8887"/>
            </a:cxn>
            <a:cxn ang="0">
              <a:pos x="connsiteX8888" y="connsiteY8888"/>
            </a:cxn>
            <a:cxn ang="0">
              <a:pos x="connsiteX8889" y="connsiteY8889"/>
            </a:cxn>
            <a:cxn ang="0">
              <a:pos x="connsiteX8890" y="connsiteY8890"/>
            </a:cxn>
            <a:cxn ang="0">
              <a:pos x="connsiteX8891" y="connsiteY8891"/>
            </a:cxn>
            <a:cxn ang="0">
              <a:pos x="connsiteX8892" y="connsiteY8892"/>
            </a:cxn>
            <a:cxn ang="0">
              <a:pos x="connsiteX8893" y="connsiteY8893"/>
            </a:cxn>
            <a:cxn ang="0">
              <a:pos x="connsiteX8894" y="connsiteY8894"/>
            </a:cxn>
            <a:cxn ang="0">
              <a:pos x="connsiteX8895" y="connsiteY8895"/>
            </a:cxn>
            <a:cxn ang="0">
              <a:pos x="connsiteX8896" y="connsiteY8896"/>
            </a:cxn>
            <a:cxn ang="0">
              <a:pos x="connsiteX8897" y="connsiteY8897"/>
            </a:cxn>
            <a:cxn ang="0">
              <a:pos x="connsiteX8898" y="connsiteY8898"/>
            </a:cxn>
            <a:cxn ang="0">
              <a:pos x="connsiteX8899" y="connsiteY8899"/>
            </a:cxn>
            <a:cxn ang="0">
              <a:pos x="connsiteX8900" y="connsiteY8900"/>
            </a:cxn>
            <a:cxn ang="0">
              <a:pos x="connsiteX8901" y="connsiteY8901"/>
            </a:cxn>
            <a:cxn ang="0">
              <a:pos x="connsiteX8902" y="connsiteY8902"/>
            </a:cxn>
            <a:cxn ang="0">
              <a:pos x="connsiteX8903" y="connsiteY8903"/>
            </a:cxn>
            <a:cxn ang="0">
              <a:pos x="connsiteX8904" y="connsiteY8904"/>
            </a:cxn>
            <a:cxn ang="0">
              <a:pos x="connsiteX8905" y="connsiteY8905"/>
            </a:cxn>
            <a:cxn ang="0">
              <a:pos x="connsiteX8906" y="connsiteY8906"/>
            </a:cxn>
            <a:cxn ang="0">
              <a:pos x="connsiteX8907" y="connsiteY8907"/>
            </a:cxn>
            <a:cxn ang="0">
              <a:pos x="connsiteX8908" y="connsiteY8908"/>
            </a:cxn>
            <a:cxn ang="0">
              <a:pos x="connsiteX8909" y="connsiteY8909"/>
            </a:cxn>
            <a:cxn ang="0">
              <a:pos x="connsiteX8910" y="connsiteY8910"/>
            </a:cxn>
            <a:cxn ang="0">
              <a:pos x="connsiteX8911" y="connsiteY8911"/>
            </a:cxn>
            <a:cxn ang="0">
              <a:pos x="connsiteX8912" y="connsiteY8912"/>
            </a:cxn>
            <a:cxn ang="0">
              <a:pos x="connsiteX8913" y="connsiteY8913"/>
            </a:cxn>
            <a:cxn ang="0">
              <a:pos x="connsiteX8914" y="connsiteY8914"/>
            </a:cxn>
            <a:cxn ang="0">
              <a:pos x="connsiteX8915" y="connsiteY8915"/>
            </a:cxn>
            <a:cxn ang="0">
              <a:pos x="connsiteX8916" y="connsiteY8916"/>
            </a:cxn>
            <a:cxn ang="0">
              <a:pos x="connsiteX8917" y="connsiteY8917"/>
            </a:cxn>
            <a:cxn ang="0">
              <a:pos x="connsiteX8918" y="connsiteY8918"/>
            </a:cxn>
            <a:cxn ang="0">
              <a:pos x="connsiteX8919" y="connsiteY8919"/>
            </a:cxn>
            <a:cxn ang="0">
              <a:pos x="connsiteX8920" y="connsiteY8920"/>
            </a:cxn>
            <a:cxn ang="0">
              <a:pos x="connsiteX8921" y="connsiteY8921"/>
            </a:cxn>
            <a:cxn ang="0">
              <a:pos x="connsiteX8922" y="connsiteY8922"/>
            </a:cxn>
            <a:cxn ang="0">
              <a:pos x="connsiteX8923" y="connsiteY8923"/>
            </a:cxn>
            <a:cxn ang="0">
              <a:pos x="connsiteX8924" y="connsiteY8924"/>
            </a:cxn>
            <a:cxn ang="0">
              <a:pos x="connsiteX8925" y="connsiteY8925"/>
            </a:cxn>
            <a:cxn ang="0">
              <a:pos x="connsiteX8926" y="connsiteY8926"/>
            </a:cxn>
            <a:cxn ang="0">
              <a:pos x="connsiteX8927" y="connsiteY8927"/>
            </a:cxn>
            <a:cxn ang="0">
              <a:pos x="connsiteX8928" y="connsiteY8928"/>
            </a:cxn>
            <a:cxn ang="0">
              <a:pos x="connsiteX8929" y="connsiteY8929"/>
            </a:cxn>
            <a:cxn ang="0">
              <a:pos x="connsiteX8930" y="connsiteY8930"/>
            </a:cxn>
            <a:cxn ang="0">
              <a:pos x="connsiteX8931" y="connsiteY8931"/>
            </a:cxn>
            <a:cxn ang="0">
              <a:pos x="connsiteX8932" y="connsiteY8932"/>
            </a:cxn>
            <a:cxn ang="0">
              <a:pos x="connsiteX8933" y="connsiteY8933"/>
            </a:cxn>
            <a:cxn ang="0">
              <a:pos x="connsiteX8934" y="connsiteY8934"/>
            </a:cxn>
            <a:cxn ang="0">
              <a:pos x="connsiteX8935" y="connsiteY8935"/>
            </a:cxn>
            <a:cxn ang="0">
              <a:pos x="connsiteX8936" y="connsiteY8936"/>
            </a:cxn>
            <a:cxn ang="0">
              <a:pos x="connsiteX8937" y="connsiteY8937"/>
            </a:cxn>
            <a:cxn ang="0">
              <a:pos x="connsiteX8938" y="connsiteY8938"/>
            </a:cxn>
            <a:cxn ang="0">
              <a:pos x="connsiteX8939" y="connsiteY8939"/>
            </a:cxn>
            <a:cxn ang="0">
              <a:pos x="connsiteX8940" y="connsiteY8940"/>
            </a:cxn>
            <a:cxn ang="0">
              <a:pos x="connsiteX8941" y="connsiteY8941"/>
            </a:cxn>
            <a:cxn ang="0">
              <a:pos x="connsiteX8942" y="connsiteY8942"/>
            </a:cxn>
            <a:cxn ang="0">
              <a:pos x="connsiteX8943" y="connsiteY8943"/>
            </a:cxn>
            <a:cxn ang="0">
              <a:pos x="connsiteX8944" y="connsiteY8944"/>
            </a:cxn>
            <a:cxn ang="0">
              <a:pos x="connsiteX8945" y="connsiteY8945"/>
            </a:cxn>
            <a:cxn ang="0">
              <a:pos x="connsiteX8946" y="connsiteY8946"/>
            </a:cxn>
            <a:cxn ang="0">
              <a:pos x="connsiteX8947" y="connsiteY8947"/>
            </a:cxn>
            <a:cxn ang="0">
              <a:pos x="connsiteX8948" y="connsiteY8948"/>
            </a:cxn>
            <a:cxn ang="0">
              <a:pos x="connsiteX8949" y="connsiteY8949"/>
            </a:cxn>
            <a:cxn ang="0">
              <a:pos x="connsiteX8950" y="connsiteY8950"/>
            </a:cxn>
            <a:cxn ang="0">
              <a:pos x="connsiteX8951" y="connsiteY8951"/>
            </a:cxn>
            <a:cxn ang="0">
              <a:pos x="connsiteX8952" y="connsiteY8952"/>
            </a:cxn>
            <a:cxn ang="0">
              <a:pos x="connsiteX8953" y="connsiteY8953"/>
            </a:cxn>
            <a:cxn ang="0">
              <a:pos x="connsiteX8954" y="connsiteY8954"/>
            </a:cxn>
            <a:cxn ang="0">
              <a:pos x="connsiteX8955" y="connsiteY8955"/>
            </a:cxn>
            <a:cxn ang="0">
              <a:pos x="connsiteX8956" y="connsiteY8956"/>
            </a:cxn>
            <a:cxn ang="0">
              <a:pos x="connsiteX8957" y="connsiteY8957"/>
            </a:cxn>
            <a:cxn ang="0">
              <a:pos x="connsiteX8958" y="connsiteY8958"/>
            </a:cxn>
            <a:cxn ang="0">
              <a:pos x="connsiteX8959" y="connsiteY8959"/>
            </a:cxn>
            <a:cxn ang="0">
              <a:pos x="connsiteX8960" y="connsiteY8960"/>
            </a:cxn>
            <a:cxn ang="0">
              <a:pos x="connsiteX8961" y="connsiteY8961"/>
            </a:cxn>
            <a:cxn ang="0">
              <a:pos x="connsiteX8962" y="connsiteY8962"/>
            </a:cxn>
            <a:cxn ang="0">
              <a:pos x="connsiteX8963" y="connsiteY8963"/>
            </a:cxn>
            <a:cxn ang="0">
              <a:pos x="connsiteX8964" y="connsiteY8964"/>
            </a:cxn>
            <a:cxn ang="0">
              <a:pos x="connsiteX8965" y="connsiteY8965"/>
            </a:cxn>
            <a:cxn ang="0">
              <a:pos x="connsiteX8966" y="connsiteY8966"/>
            </a:cxn>
            <a:cxn ang="0">
              <a:pos x="connsiteX8967" y="connsiteY8967"/>
            </a:cxn>
            <a:cxn ang="0">
              <a:pos x="connsiteX8968" y="connsiteY8968"/>
            </a:cxn>
            <a:cxn ang="0">
              <a:pos x="connsiteX8969" y="connsiteY8969"/>
            </a:cxn>
            <a:cxn ang="0">
              <a:pos x="connsiteX8970" y="connsiteY8970"/>
            </a:cxn>
            <a:cxn ang="0">
              <a:pos x="connsiteX8971" y="connsiteY8971"/>
            </a:cxn>
            <a:cxn ang="0">
              <a:pos x="connsiteX8972" y="connsiteY8972"/>
            </a:cxn>
            <a:cxn ang="0">
              <a:pos x="connsiteX8973" y="connsiteY8973"/>
            </a:cxn>
            <a:cxn ang="0">
              <a:pos x="connsiteX8974" y="connsiteY8974"/>
            </a:cxn>
            <a:cxn ang="0">
              <a:pos x="connsiteX8975" y="connsiteY8975"/>
            </a:cxn>
            <a:cxn ang="0">
              <a:pos x="connsiteX8976" y="connsiteY8976"/>
            </a:cxn>
            <a:cxn ang="0">
              <a:pos x="connsiteX8977" y="connsiteY8977"/>
            </a:cxn>
            <a:cxn ang="0">
              <a:pos x="connsiteX8978" y="connsiteY8978"/>
            </a:cxn>
            <a:cxn ang="0">
              <a:pos x="connsiteX8979" y="connsiteY8979"/>
            </a:cxn>
            <a:cxn ang="0">
              <a:pos x="connsiteX8980" y="connsiteY8980"/>
            </a:cxn>
            <a:cxn ang="0">
              <a:pos x="connsiteX8981" y="connsiteY8981"/>
            </a:cxn>
            <a:cxn ang="0">
              <a:pos x="connsiteX8982" y="connsiteY8982"/>
            </a:cxn>
            <a:cxn ang="0">
              <a:pos x="connsiteX8983" y="connsiteY8983"/>
            </a:cxn>
            <a:cxn ang="0">
              <a:pos x="connsiteX8984" y="connsiteY8984"/>
            </a:cxn>
            <a:cxn ang="0">
              <a:pos x="connsiteX8985" y="connsiteY8985"/>
            </a:cxn>
            <a:cxn ang="0">
              <a:pos x="connsiteX8986" y="connsiteY8986"/>
            </a:cxn>
            <a:cxn ang="0">
              <a:pos x="connsiteX8987" y="connsiteY8987"/>
            </a:cxn>
            <a:cxn ang="0">
              <a:pos x="connsiteX8988" y="connsiteY8988"/>
            </a:cxn>
            <a:cxn ang="0">
              <a:pos x="connsiteX8989" y="connsiteY8989"/>
            </a:cxn>
            <a:cxn ang="0">
              <a:pos x="connsiteX8990" y="connsiteY8990"/>
            </a:cxn>
            <a:cxn ang="0">
              <a:pos x="connsiteX8991" y="connsiteY8991"/>
            </a:cxn>
            <a:cxn ang="0">
              <a:pos x="connsiteX8992" y="connsiteY8992"/>
            </a:cxn>
            <a:cxn ang="0">
              <a:pos x="connsiteX8993" y="connsiteY8993"/>
            </a:cxn>
            <a:cxn ang="0">
              <a:pos x="connsiteX8994" y="connsiteY8994"/>
            </a:cxn>
            <a:cxn ang="0">
              <a:pos x="connsiteX8995" y="connsiteY8995"/>
            </a:cxn>
            <a:cxn ang="0">
              <a:pos x="connsiteX8996" y="connsiteY8996"/>
            </a:cxn>
            <a:cxn ang="0">
              <a:pos x="connsiteX8997" y="connsiteY8997"/>
            </a:cxn>
            <a:cxn ang="0">
              <a:pos x="connsiteX8998" y="connsiteY8998"/>
            </a:cxn>
            <a:cxn ang="0">
              <a:pos x="connsiteX8999" y="connsiteY8999"/>
            </a:cxn>
            <a:cxn ang="0">
              <a:pos x="connsiteX9000" y="connsiteY9000"/>
            </a:cxn>
            <a:cxn ang="0">
              <a:pos x="connsiteX9001" y="connsiteY9001"/>
            </a:cxn>
            <a:cxn ang="0">
              <a:pos x="connsiteX9002" y="connsiteY9002"/>
            </a:cxn>
            <a:cxn ang="0">
              <a:pos x="connsiteX9003" y="connsiteY9003"/>
            </a:cxn>
            <a:cxn ang="0">
              <a:pos x="connsiteX9004" y="connsiteY9004"/>
            </a:cxn>
            <a:cxn ang="0">
              <a:pos x="connsiteX9005" y="connsiteY9005"/>
            </a:cxn>
            <a:cxn ang="0">
              <a:pos x="connsiteX9006" y="connsiteY9006"/>
            </a:cxn>
            <a:cxn ang="0">
              <a:pos x="connsiteX9007" y="connsiteY9007"/>
            </a:cxn>
            <a:cxn ang="0">
              <a:pos x="connsiteX9008" y="connsiteY9008"/>
            </a:cxn>
            <a:cxn ang="0">
              <a:pos x="connsiteX9009" y="connsiteY9009"/>
            </a:cxn>
            <a:cxn ang="0">
              <a:pos x="connsiteX9010" y="connsiteY9010"/>
            </a:cxn>
            <a:cxn ang="0">
              <a:pos x="connsiteX9011" y="connsiteY9011"/>
            </a:cxn>
            <a:cxn ang="0">
              <a:pos x="connsiteX9012" y="connsiteY9012"/>
            </a:cxn>
            <a:cxn ang="0">
              <a:pos x="connsiteX9013" y="connsiteY9013"/>
            </a:cxn>
            <a:cxn ang="0">
              <a:pos x="connsiteX9014" y="connsiteY9014"/>
            </a:cxn>
            <a:cxn ang="0">
              <a:pos x="connsiteX9015" y="connsiteY9015"/>
            </a:cxn>
            <a:cxn ang="0">
              <a:pos x="connsiteX9016" y="connsiteY9016"/>
            </a:cxn>
            <a:cxn ang="0">
              <a:pos x="connsiteX9017" y="connsiteY9017"/>
            </a:cxn>
            <a:cxn ang="0">
              <a:pos x="connsiteX9018" y="connsiteY9018"/>
            </a:cxn>
            <a:cxn ang="0">
              <a:pos x="connsiteX9019" y="connsiteY9019"/>
            </a:cxn>
            <a:cxn ang="0">
              <a:pos x="connsiteX9020" y="connsiteY9020"/>
            </a:cxn>
            <a:cxn ang="0">
              <a:pos x="connsiteX9021" y="connsiteY9021"/>
            </a:cxn>
            <a:cxn ang="0">
              <a:pos x="connsiteX9022" y="connsiteY9022"/>
            </a:cxn>
            <a:cxn ang="0">
              <a:pos x="connsiteX9023" y="connsiteY9023"/>
            </a:cxn>
            <a:cxn ang="0">
              <a:pos x="connsiteX9024" y="connsiteY9024"/>
            </a:cxn>
            <a:cxn ang="0">
              <a:pos x="connsiteX9025" y="connsiteY9025"/>
            </a:cxn>
            <a:cxn ang="0">
              <a:pos x="connsiteX9026" y="connsiteY9026"/>
            </a:cxn>
            <a:cxn ang="0">
              <a:pos x="connsiteX9027" y="connsiteY9027"/>
            </a:cxn>
            <a:cxn ang="0">
              <a:pos x="connsiteX9028" y="connsiteY9028"/>
            </a:cxn>
            <a:cxn ang="0">
              <a:pos x="connsiteX9029" y="connsiteY9029"/>
            </a:cxn>
            <a:cxn ang="0">
              <a:pos x="connsiteX9030" y="connsiteY9030"/>
            </a:cxn>
            <a:cxn ang="0">
              <a:pos x="connsiteX9031" y="connsiteY9031"/>
            </a:cxn>
            <a:cxn ang="0">
              <a:pos x="connsiteX9032" y="connsiteY9032"/>
            </a:cxn>
            <a:cxn ang="0">
              <a:pos x="connsiteX9033" y="connsiteY9033"/>
            </a:cxn>
            <a:cxn ang="0">
              <a:pos x="connsiteX9034" y="connsiteY9034"/>
            </a:cxn>
            <a:cxn ang="0">
              <a:pos x="connsiteX9035" y="connsiteY9035"/>
            </a:cxn>
            <a:cxn ang="0">
              <a:pos x="connsiteX9036" y="connsiteY9036"/>
            </a:cxn>
            <a:cxn ang="0">
              <a:pos x="connsiteX9037" y="connsiteY9037"/>
            </a:cxn>
            <a:cxn ang="0">
              <a:pos x="connsiteX9038" y="connsiteY9038"/>
            </a:cxn>
            <a:cxn ang="0">
              <a:pos x="connsiteX9039" y="connsiteY9039"/>
            </a:cxn>
            <a:cxn ang="0">
              <a:pos x="connsiteX9040" y="connsiteY9040"/>
            </a:cxn>
            <a:cxn ang="0">
              <a:pos x="connsiteX9041" y="connsiteY9041"/>
            </a:cxn>
            <a:cxn ang="0">
              <a:pos x="connsiteX9042" y="connsiteY9042"/>
            </a:cxn>
            <a:cxn ang="0">
              <a:pos x="connsiteX9043" y="connsiteY9043"/>
            </a:cxn>
            <a:cxn ang="0">
              <a:pos x="connsiteX9044" y="connsiteY9044"/>
            </a:cxn>
            <a:cxn ang="0">
              <a:pos x="connsiteX9045" y="connsiteY9045"/>
            </a:cxn>
            <a:cxn ang="0">
              <a:pos x="connsiteX9046" y="connsiteY9046"/>
            </a:cxn>
            <a:cxn ang="0">
              <a:pos x="connsiteX9047" y="connsiteY9047"/>
            </a:cxn>
            <a:cxn ang="0">
              <a:pos x="connsiteX9048" y="connsiteY9048"/>
            </a:cxn>
            <a:cxn ang="0">
              <a:pos x="connsiteX9049" y="connsiteY9049"/>
            </a:cxn>
            <a:cxn ang="0">
              <a:pos x="connsiteX9050" y="connsiteY9050"/>
            </a:cxn>
            <a:cxn ang="0">
              <a:pos x="connsiteX9051" y="connsiteY9051"/>
            </a:cxn>
            <a:cxn ang="0">
              <a:pos x="connsiteX9052" y="connsiteY9052"/>
            </a:cxn>
            <a:cxn ang="0">
              <a:pos x="connsiteX9053" y="connsiteY9053"/>
            </a:cxn>
            <a:cxn ang="0">
              <a:pos x="connsiteX9054" y="connsiteY9054"/>
            </a:cxn>
            <a:cxn ang="0">
              <a:pos x="connsiteX9055" y="connsiteY9055"/>
            </a:cxn>
            <a:cxn ang="0">
              <a:pos x="connsiteX9056" y="connsiteY9056"/>
            </a:cxn>
            <a:cxn ang="0">
              <a:pos x="connsiteX9057" y="connsiteY9057"/>
            </a:cxn>
            <a:cxn ang="0">
              <a:pos x="connsiteX9058" y="connsiteY9058"/>
            </a:cxn>
            <a:cxn ang="0">
              <a:pos x="connsiteX9059" y="connsiteY9059"/>
            </a:cxn>
            <a:cxn ang="0">
              <a:pos x="connsiteX9060" y="connsiteY9060"/>
            </a:cxn>
            <a:cxn ang="0">
              <a:pos x="connsiteX9061" y="connsiteY9061"/>
            </a:cxn>
            <a:cxn ang="0">
              <a:pos x="connsiteX9062" y="connsiteY9062"/>
            </a:cxn>
            <a:cxn ang="0">
              <a:pos x="connsiteX9063" y="connsiteY9063"/>
            </a:cxn>
            <a:cxn ang="0">
              <a:pos x="connsiteX9064" y="connsiteY9064"/>
            </a:cxn>
            <a:cxn ang="0">
              <a:pos x="connsiteX9065" y="connsiteY9065"/>
            </a:cxn>
            <a:cxn ang="0">
              <a:pos x="connsiteX9066" y="connsiteY9066"/>
            </a:cxn>
            <a:cxn ang="0">
              <a:pos x="connsiteX9067" y="connsiteY9067"/>
            </a:cxn>
            <a:cxn ang="0">
              <a:pos x="connsiteX9068" y="connsiteY9068"/>
            </a:cxn>
            <a:cxn ang="0">
              <a:pos x="connsiteX9069" y="connsiteY9069"/>
            </a:cxn>
            <a:cxn ang="0">
              <a:pos x="connsiteX9070" y="connsiteY9070"/>
            </a:cxn>
            <a:cxn ang="0">
              <a:pos x="connsiteX9071" y="connsiteY9071"/>
            </a:cxn>
            <a:cxn ang="0">
              <a:pos x="connsiteX9072" y="connsiteY9072"/>
            </a:cxn>
            <a:cxn ang="0">
              <a:pos x="connsiteX9073" y="connsiteY9073"/>
            </a:cxn>
            <a:cxn ang="0">
              <a:pos x="connsiteX9074" y="connsiteY9074"/>
            </a:cxn>
            <a:cxn ang="0">
              <a:pos x="connsiteX9075" y="connsiteY9075"/>
            </a:cxn>
            <a:cxn ang="0">
              <a:pos x="connsiteX9076" y="connsiteY9076"/>
            </a:cxn>
            <a:cxn ang="0">
              <a:pos x="connsiteX9077" y="connsiteY9077"/>
            </a:cxn>
            <a:cxn ang="0">
              <a:pos x="connsiteX9078" y="connsiteY9078"/>
            </a:cxn>
            <a:cxn ang="0">
              <a:pos x="connsiteX9079" y="connsiteY9079"/>
            </a:cxn>
            <a:cxn ang="0">
              <a:pos x="connsiteX9080" y="connsiteY9080"/>
            </a:cxn>
            <a:cxn ang="0">
              <a:pos x="connsiteX9081" y="connsiteY9081"/>
            </a:cxn>
            <a:cxn ang="0">
              <a:pos x="connsiteX9082" y="connsiteY9082"/>
            </a:cxn>
            <a:cxn ang="0">
              <a:pos x="connsiteX9083" y="connsiteY9083"/>
            </a:cxn>
            <a:cxn ang="0">
              <a:pos x="connsiteX9084" y="connsiteY9084"/>
            </a:cxn>
            <a:cxn ang="0">
              <a:pos x="connsiteX9085" y="connsiteY9085"/>
            </a:cxn>
            <a:cxn ang="0">
              <a:pos x="connsiteX9086" y="connsiteY9086"/>
            </a:cxn>
            <a:cxn ang="0">
              <a:pos x="connsiteX9087" y="connsiteY9087"/>
            </a:cxn>
            <a:cxn ang="0">
              <a:pos x="connsiteX9088" y="connsiteY9088"/>
            </a:cxn>
            <a:cxn ang="0">
              <a:pos x="connsiteX9089" y="connsiteY9089"/>
            </a:cxn>
            <a:cxn ang="0">
              <a:pos x="connsiteX9090" y="connsiteY9090"/>
            </a:cxn>
            <a:cxn ang="0">
              <a:pos x="connsiteX9091" y="connsiteY9091"/>
            </a:cxn>
            <a:cxn ang="0">
              <a:pos x="connsiteX9092" y="connsiteY9092"/>
            </a:cxn>
            <a:cxn ang="0">
              <a:pos x="connsiteX9093" y="connsiteY9093"/>
            </a:cxn>
            <a:cxn ang="0">
              <a:pos x="connsiteX9094" y="connsiteY9094"/>
            </a:cxn>
            <a:cxn ang="0">
              <a:pos x="connsiteX9095" y="connsiteY9095"/>
            </a:cxn>
            <a:cxn ang="0">
              <a:pos x="connsiteX9096" y="connsiteY9096"/>
            </a:cxn>
            <a:cxn ang="0">
              <a:pos x="connsiteX9097" y="connsiteY9097"/>
            </a:cxn>
            <a:cxn ang="0">
              <a:pos x="connsiteX9098" y="connsiteY9098"/>
            </a:cxn>
            <a:cxn ang="0">
              <a:pos x="connsiteX9099" y="connsiteY9099"/>
            </a:cxn>
            <a:cxn ang="0">
              <a:pos x="connsiteX9100" y="connsiteY9100"/>
            </a:cxn>
            <a:cxn ang="0">
              <a:pos x="connsiteX9101" y="connsiteY9101"/>
            </a:cxn>
            <a:cxn ang="0">
              <a:pos x="connsiteX9102" y="connsiteY9102"/>
            </a:cxn>
            <a:cxn ang="0">
              <a:pos x="connsiteX9103" y="connsiteY9103"/>
            </a:cxn>
            <a:cxn ang="0">
              <a:pos x="connsiteX9104" y="connsiteY9104"/>
            </a:cxn>
            <a:cxn ang="0">
              <a:pos x="connsiteX9105" y="connsiteY9105"/>
            </a:cxn>
            <a:cxn ang="0">
              <a:pos x="connsiteX9106" y="connsiteY9106"/>
            </a:cxn>
            <a:cxn ang="0">
              <a:pos x="connsiteX9107" y="connsiteY9107"/>
            </a:cxn>
            <a:cxn ang="0">
              <a:pos x="connsiteX9108" y="connsiteY9108"/>
            </a:cxn>
            <a:cxn ang="0">
              <a:pos x="connsiteX9109" y="connsiteY9109"/>
            </a:cxn>
            <a:cxn ang="0">
              <a:pos x="connsiteX9110" y="connsiteY9110"/>
            </a:cxn>
            <a:cxn ang="0">
              <a:pos x="connsiteX9111" y="connsiteY9111"/>
            </a:cxn>
            <a:cxn ang="0">
              <a:pos x="connsiteX9112" y="connsiteY9112"/>
            </a:cxn>
            <a:cxn ang="0">
              <a:pos x="connsiteX9113" y="connsiteY9113"/>
            </a:cxn>
            <a:cxn ang="0">
              <a:pos x="connsiteX9114" y="connsiteY9114"/>
            </a:cxn>
            <a:cxn ang="0">
              <a:pos x="connsiteX9115" y="connsiteY9115"/>
            </a:cxn>
            <a:cxn ang="0">
              <a:pos x="connsiteX9116" y="connsiteY9116"/>
            </a:cxn>
            <a:cxn ang="0">
              <a:pos x="connsiteX9117" y="connsiteY9117"/>
            </a:cxn>
            <a:cxn ang="0">
              <a:pos x="connsiteX9118" y="connsiteY9118"/>
            </a:cxn>
            <a:cxn ang="0">
              <a:pos x="connsiteX9119" y="connsiteY9119"/>
            </a:cxn>
            <a:cxn ang="0">
              <a:pos x="connsiteX9120" y="connsiteY9120"/>
            </a:cxn>
            <a:cxn ang="0">
              <a:pos x="connsiteX9121" y="connsiteY9121"/>
            </a:cxn>
            <a:cxn ang="0">
              <a:pos x="connsiteX9122" y="connsiteY9122"/>
            </a:cxn>
            <a:cxn ang="0">
              <a:pos x="connsiteX9123" y="connsiteY9123"/>
            </a:cxn>
            <a:cxn ang="0">
              <a:pos x="connsiteX9124" y="connsiteY9124"/>
            </a:cxn>
            <a:cxn ang="0">
              <a:pos x="connsiteX9125" y="connsiteY9125"/>
            </a:cxn>
            <a:cxn ang="0">
              <a:pos x="connsiteX9126" y="connsiteY9126"/>
            </a:cxn>
            <a:cxn ang="0">
              <a:pos x="connsiteX9127" y="connsiteY9127"/>
            </a:cxn>
            <a:cxn ang="0">
              <a:pos x="connsiteX9128" y="connsiteY9128"/>
            </a:cxn>
            <a:cxn ang="0">
              <a:pos x="connsiteX9129" y="connsiteY9129"/>
            </a:cxn>
            <a:cxn ang="0">
              <a:pos x="connsiteX9130" y="connsiteY9130"/>
            </a:cxn>
            <a:cxn ang="0">
              <a:pos x="connsiteX9131" y="connsiteY9131"/>
            </a:cxn>
            <a:cxn ang="0">
              <a:pos x="connsiteX9132" y="connsiteY9132"/>
            </a:cxn>
            <a:cxn ang="0">
              <a:pos x="connsiteX9133" y="connsiteY9133"/>
            </a:cxn>
            <a:cxn ang="0">
              <a:pos x="connsiteX9134" y="connsiteY9134"/>
            </a:cxn>
            <a:cxn ang="0">
              <a:pos x="connsiteX9135" y="connsiteY9135"/>
            </a:cxn>
            <a:cxn ang="0">
              <a:pos x="connsiteX9136" y="connsiteY9136"/>
            </a:cxn>
            <a:cxn ang="0">
              <a:pos x="connsiteX9137" y="connsiteY9137"/>
            </a:cxn>
            <a:cxn ang="0">
              <a:pos x="connsiteX9138" y="connsiteY9138"/>
            </a:cxn>
            <a:cxn ang="0">
              <a:pos x="connsiteX9139" y="connsiteY9139"/>
            </a:cxn>
            <a:cxn ang="0">
              <a:pos x="connsiteX9140" y="connsiteY9140"/>
            </a:cxn>
            <a:cxn ang="0">
              <a:pos x="connsiteX9141" y="connsiteY9141"/>
            </a:cxn>
            <a:cxn ang="0">
              <a:pos x="connsiteX9142" y="connsiteY9142"/>
            </a:cxn>
            <a:cxn ang="0">
              <a:pos x="connsiteX9143" y="connsiteY9143"/>
            </a:cxn>
            <a:cxn ang="0">
              <a:pos x="connsiteX9144" y="connsiteY9144"/>
            </a:cxn>
            <a:cxn ang="0">
              <a:pos x="connsiteX9145" y="connsiteY9145"/>
            </a:cxn>
            <a:cxn ang="0">
              <a:pos x="connsiteX9146" y="connsiteY9146"/>
            </a:cxn>
            <a:cxn ang="0">
              <a:pos x="connsiteX9147" y="connsiteY9147"/>
            </a:cxn>
            <a:cxn ang="0">
              <a:pos x="connsiteX9148" y="connsiteY9148"/>
            </a:cxn>
            <a:cxn ang="0">
              <a:pos x="connsiteX9149" y="connsiteY9149"/>
            </a:cxn>
            <a:cxn ang="0">
              <a:pos x="connsiteX9150" y="connsiteY9150"/>
            </a:cxn>
            <a:cxn ang="0">
              <a:pos x="connsiteX9151" y="connsiteY9151"/>
            </a:cxn>
            <a:cxn ang="0">
              <a:pos x="connsiteX9152" y="connsiteY9152"/>
            </a:cxn>
            <a:cxn ang="0">
              <a:pos x="connsiteX9153" y="connsiteY9153"/>
            </a:cxn>
            <a:cxn ang="0">
              <a:pos x="connsiteX9154" y="connsiteY9154"/>
            </a:cxn>
            <a:cxn ang="0">
              <a:pos x="connsiteX9155" y="connsiteY9155"/>
            </a:cxn>
            <a:cxn ang="0">
              <a:pos x="connsiteX9156" y="connsiteY9156"/>
            </a:cxn>
            <a:cxn ang="0">
              <a:pos x="connsiteX9157" y="connsiteY9157"/>
            </a:cxn>
            <a:cxn ang="0">
              <a:pos x="connsiteX9158" y="connsiteY9158"/>
            </a:cxn>
            <a:cxn ang="0">
              <a:pos x="connsiteX9159" y="connsiteY9159"/>
            </a:cxn>
            <a:cxn ang="0">
              <a:pos x="connsiteX9160" y="connsiteY9160"/>
            </a:cxn>
            <a:cxn ang="0">
              <a:pos x="connsiteX9161" y="connsiteY9161"/>
            </a:cxn>
            <a:cxn ang="0">
              <a:pos x="connsiteX9162" y="connsiteY9162"/>
            </a:cxn>
            <a:cxn ang="0">
              <a:pos x="connsiteX9163" y="connsiteY9163"/>
            </a:cxn>
            <a:cxn ang="0">
              <a:pos x="connsiteX9164" y="connsiteY9164"/>
            </a:cxn>
            <a:cxn ang="0">
              <a:pos x="connsiteX9165" y="connsiteY9165"/>
            </a:cxn>
            <a:cxn ang="0">
              <a:pos x="connsiteX9166" y="connsiteY9166"/>
            </a:cxn>
            <a:cxn ang="0">
              <a:pos x="connsiteX9167" y="connsiteY9167"/>
            </a:cxn>
            <a:cxn ang="0">
              <a:pos x="connsiteX9168" y="connsiteY9168"/>
            </a:cxn>
            <a:cxn ang="0">
              <a:pos x="connsiteX9169" y="connsiteY9169"/>
            </a:cxn>
            <a:cxn ang="0">
              <a:pos x="connsiteX9170" y="connsiteY9170"/>
            </a:cxn>
            <a:cxn ang="0">
              <a:pos x="connsiteX9171" y="connsiteY9171"/>
            </a:cxn>
            <a:cxn ang="0">
              <a:pos x="connsiteX9172" y="connsiteY9172"/>
            </a:cxn>
            <a:cxn ang="0">
              <a:pos x="connsiteX9173" y="connsiteY9173"/>
            </a:cxn>
            <a:cxn ang="0">
              <a:pos x="connsiteX9174" y="connsiteY9174"/>
            </a:cxn>
            <a:cxn ang="0">
              <a:pos x="connsiteX9175" y="connsiteY9175"/>
            </a:cxn>
            <a:cxn ang="0">
              <a:pos x="connsiteX9176" y="connsiteY9176"/>
            </a:cxn>
            <a:cxn ang="0">
              <a:pos x="connsiteX9177" y="connsiteY9177"/>
            </a:cxn>
            <a:cxn ang="0">
              <a:pos x="connsiteX9178" y="connsiteY9178"/>
            </a:cxn>
            <a:cxn ang="0">
              <a:pos x="connsiteX9179" y="connsiteY9179"/>
            </a:cxn>
            <a:cxn ang="0">
              <a:pos x="connsiteX9180" y="connsiteY9180"/>
            </a:cxn>
            <a:cxn ang="0">
              <a:pos x="connsiteX9181" y="connsiteY9181"/>
            </a:cxn>
            <a:cxn ang="0">
              <a:pos x="connsiteX9182" y="connsiteY9182"/>
            </a:cxn>
            <a:cxn ang="0">
              <a:pos x="connsiteX9183" y="connsiteY9183"/>
            </a:cxn>
            <a:cxn ang="0">
              <a:pos x="connsiteX9184" y="connsiteY9184"/>
            </a:cxn>
            <a:cxn ang="0">
              <a:pos x="connsiteX9185" y="connsiteY9185"/>
            </a:cxn>
            <a:cxn ang="0">
              <a:pos x="connsiteX9186" y="connsiteY9186"/>
            </a:cxn>
            <a:cxn ang="0">
              <a:pos x="connsiteX9187" y="connsiteY9187"/>
            </a:cxn>
            <a:cxn ang="0">
              <a:pos x="connsiteX9188" y="connsiteY9188"/>
            </a:cxn>
            <a:cxn ang="0">
              <a:pos x="connsiteX9189" y="connsiteY9189"/>
            </a:cxn>
            <a:cxn ang="0">
              <a:pos x="connsiteX9190" y="connsiteY9190"/>
            </a:cxn>
            <a:cxn ang="0">
              <a:pos x="connsiteX9191" y="connsiteY9191"/>
            </a:cxn>
            <a:cxn ang="0">
              <a:pos x="connsiteX9192" y="connsiteY9192"/>
            </a:cxn>
            <a:cxn ang="0">
              <a:pos x="connsiteX9193" y="connsiteY9193"/>
            </a:cxn>
            <a:cxn ang="0">
              <a:pos x="connsiteX9194" y="connsiteY9194"/>
            </a:cxn>
            <a:cxn ang="0">
              <a:pos x="connsiteX9195" y="connsiteY9195"/>
            </a:cxn>
            <a:cxn ang="0">
              <a:pos x="connsiteX9196" y="connsiteY9196"/>
            </a:cxn>
            <a:cxn ang="0">
              <a:pos x="connsiteX9197" y="connsiteY9197"/>
            </a:cxn>
            <a:cxn ang="0">
              <a:pos x="connsiteX9198" y="connsiteY9198"/>
            </a:cxn>
            <a:cxn ang="0">
              <a:pos x="connsiteX9199" y="connsiteY9199"/>
            </a:cxn>
            <a:cxn ang="0">
              <a:pos x="connsiteX9200" y="connsiteY9200"/>
            </a:cxn>
            <a:cxn ang="0">
              <a:pos x="connsiteX9201" y="connsiteY9201"/>
            </a:cxn>
            <a:cxn ang="0">
              <a:pos x="connsiteX9202" y="connsiteY9202"/>
            </a:cxn>
            <a:cxn ang="0">
              <a:pos x="connsiteX9203" y="connsiteY9203"/>
            </a:cxn>
            <a:cxn ang="0">
              <a:pos x="connsiteX9204" y="connsiteY9204"/>
            </a:cxn>
            <a:cxn ang="0">
              <a:pos x="connsiteX9205" y="connsiteY9205"/>
            </a:cxn>
            <a:cxn ang="0">
              <a:pos x="connsiteX9206" y="connsiteY9206"/>
            </a:cxn>
            <a:cxn ang="0">
              <a:pos x="connsiteX9207" y="connsiteY9207"/>
            </a:cxn>
            <a:cxn ang="0">
              <a:pos x="connsiteX9208" y="connsiteY9208"/>
            </a:cxn>
            <a:cxn ang="0">
              <a:pos x="connsiteX9209" y="connsiteY9209"/>
            </a:cxn>
            <a:cxn ang="0">
              <a:pos x="connsiteX9210" y="connsiteY9210"/>
            </a:cxn>
            <a:cxn ang="0">
              <a:pos x="connsiteX9211" y="connsiteY9211"/>
            </a:cxn>
            <a:cxn ang="0">
              <a:pos x="connsiteX9212" y="connsiteY9212"/>
            </a:cxn>
            <a:cxn ang="0">
              <a:pos x="connsiteX9213" y="connsiteY9213"/>
            </a:cxn>
            <a:cxn ang="0">
              <a:pos x="connsiteX9214" y="connsiteY9214"/>
            </a:cxn>
            <a:cxn ang="0">
              <a:pos x="connsiteX9215" y="connsiteY9215"/>
            </a:cxn>
            <a:cxn ang="0">
              <a:pos x="connsiteX9216" y="connsiteY9216"/>
            </a:cxn>
            <a:cxn ang="0">
              <a:pos x="connsiteX9217" y="connsiteY9217"/>
            </a:cxn>
            <a:cxn ang="0">
              <a:pos x="connsiteX9218" y="connsiteY9218"/>
            </a:cxn>
            <a:cxn ang="0">
              <a:pos x="connsiteX9219" y="connsiteY9219"/>
            </a:cxn>
            <a:cxn ang="0">
              <a:pos x="connsiteX9220" y="connsiteY9220"/>
            </a:cxn>
            <a:cxn ang="0">
              <a:pos x="connsiteX9221" y="connsiteY9221"/>
            </a:cxn>
            <a:cxn ang="0">
              <a:pos x="connsiteX9222" y="connsiteY9222"/>
            </a:cxn>
            <a:cxn ang="0">
              <a:pos x="connsiteX9223" y="connsiteY9223"/>
            </a:cxn>
            <a:cxn ang="0">
              <a:pos x="connsiteX9224" y="connsiteY9224"/>
            </a:cxn>
            <a:cxn ang="0">
              <a:pos x="connsiteX9225" y="connsiteY9225"/>
            </a:cxn>
            <a:cxn ang="0">
              <a:pos x="connsiteX9226" y="connsiteY9226"/>
            </a:cxn>
            <a:cxn ang="0">
              <a:pos x="connsiteX9227" y="connsiteY9227"/>
            </a:cxn>
            <a:cxn ang="0">
              <a:pos x="connsiteX9228" y="connsiteY9228"/>
            </a:cxn>
            <a:cxn ang="0">
              <a:pos x="connsiteX9229" y="connsiteY9229"/>
            </a:cxn>
            <a:cxn ang="0">
              <a:pos x="connsiteX9230" y="connsiteY9230"/>
            </a:cxn>
            <a:cxn ang="0">
              <a:pos x="connsiteX9231" y="connsiteY9231"/>
            </a:cxn>
            <a:cxn ang="0">
              <a:pos x="connsiteX9232" y="connsiteY9232"/>
            </a:cxn>
            <a:cxn ang="0">
              <a:pos x="connsiteX9233" y="connsiteY9233"/>
            </a:cxn>
            <a:cxn ang="0">
              <a:pos x="connsiteX9234" y="connsiteY9234"/>
            </a:cxn>
            <a:cxn ang="0">
              <a:pos x="connsiteX9235" y="connsiteY9235"/>
            </a:cxn>
            <a:cxn ang="0">
              <a:pos x="connsiteX9236" y="connsiteY9236"/>
            </a:cxn>
            <a:cxn ang="0">
              <a:pos x="connsiteX9237" y="connsiteY9237"/>
            </a:cxn>
            <a:cxn ang="0">
              <a:pos x="connsiteX9238" y="connsiteY9238"/>
            </a:cxn>
            <a:cxn ang="0">
              <a:pos x="connsiteX9239" y="connsiteY9239"/>
            </a:cxn>
            <a:cxn ang="0">
              <a:pos x="connsiteX9240" y="connsiteY9240"/>
            </a:cxn>
            <a:cxn ang="0">
              <a:pos x="connsiteX9241" y="connsiteY9241"/>
            </a:cxn>
            <a:cxn ang="0">
              <a:pos x="connsiteX9242" y="connsiteY9242"/>
            </a:cxn>
            <a:cxn ang="0">
              <a:pos x="connsiteX9243" y="connsiteY9243"/>
            </a:cxn>
            <a:cxn ang="0">
              <a:pos x="connsiteX9244" y="connsiteY9244"/>
            </a:cxn>
            <a:cxn ang="0">
              <a:pos x="connsiteX9245" y="connsiteY9245"/>
            </a:cxn>
            <a:cxn ang="0">
              <a:pos x="connsiteX9246" y="connsiteY9246"/>
            </a:cxn>
            <a:cxn ang="0">
              <a:pos x="connsiteX9247" y="connsiteY9247"/>
            </a:cxn>
            <a:cxn ang="0">
              <a:pos x="connsiteX9248" y="connsiteY9248"/>
            </a:cxn>
            <a:cxn ang="0">
              <a:pos x="connsiteX9249" y="connsiteY9249"/>
            </a:cxn>
            <a:cxn ang="0">
              <a:pos x="connsiteX9250" y="connsiteY9250"/>
            </a:cxn>
            <a:cxn ang="0">
              <a:pos x="connsiteX9251" y="connsiteY9251"/>
            </a:cxn>
            <a:cxn ang="0">
              <a:pos x="connsiteX9252" y="connsiteY9252"/>
            </a:cxn>
            <a:cxn ang="0">
              <a:pos x="connsiteX9253" y="connsiteY9253"/>
            </a:cxn>
            <a:cxn ang="0">
              <a:pos x="connsiteX9254" y="connsiteY9254"/>
            </a:cxn>
            <a:cxn ang="0">
              <a:pos x="connsiteX9255" y="connsiteY9255"/>
            </a:cxn>
            <a:cxn ang="0">
              <a:pos x="connsiteX9256" y="connsiteY9256"/>
            </a:cxn>
            <a:cxn ang="0">
              <a:pos x="connsiteX9257" y="connsiteY9257"/>
            </a:cxn>
            <a:cxn ang="0">
              <a:pos x="connsiteX9258" y="connsiteY9258"/>
            </a:cxn>
            <a:cxn ang="0">
              <a:pos x="connsiteX9259" y="connsiteY9259"/>
            </a:cxn>
            <a:cxn ang="0">
              <a:pos x="connsiteX9260" y="connsiteY9260"/>
            </a:cxn>
            <a:cxn ang="0">
              <a:pos x="connsiteX9261" y="connsiteY9261"/>
            </a:cxn>
            <a:cxn ang="0">
              <a:pos x="connsiteX9262" y="connsiteY9262"/>
            </a:cxn>
            <a:cxn ang="0">
              <a:pos x="connsiteX9263" y="connsiteY9263"/>
            </a:cxn>
            <a:cxn ang="0">
              <a:pos x="connsiteX9264" y="connsiteY9264"/>
            </a:cxn>
            <a:cxn ang="0">
              <a:pos x="connsiteX9265" y="connsiteY9265"/>
            </a:cxn>
            <a:cxn ang="0">
              <a:pos x="connsiteX9266" y="connsiteY9266"/>
            </a:cxn>
            <a:cxn ang="0">
              <a:pos x="connsiteX9267" y="connsiteY9267"/>
            </a:cxn>
            <a:cxn ang="0">
              <a:pos x="connsiteX9268" y="connsiteY9268"/>
            </a:cxn>
            <a:cxn ang="0">
              <a:pos x="connsiteX9269" y="connsiteY9269"/>
            </a:cxn>
            <a:cxn ang="0">
              <a:pos x="connsiteX9270" y="connsiteY9270"/>
            </a:cxn>
            <a:cxn ang="0">
              <a:pos x="connsiteX9271" y="connsiteY9271"/>
            </a:cxn>
            <a:cxn ang="0">
              <a:pos x="connsiteX9272" y="connsiteY9272"/>
            </a:cxn>
            <a:cxn ang="0">
              <a:pos x="connsiteX9273" y="connsiteY9273"/>
            </a:cxn>
            <a:cxn ang="0">
              <a:pos x="connsiteX9274" y="connsiteY9274"/>
            </a:cxn>
            <a:cxn ang="0">
              <a:pos x="connsiteX9275" y="connsiteY9275"/>
            </a:cxn>
            <a:cxn ang="0">
              <a:pos x="connsiteX9276" y="connsiteY9276"/>
            </a:cxn>
            <a:cxn ang="0">
              <a:pos x="connsiteX9277" y="connsiteY9277"/>
            </a:cxn>
            <a:cxn ang="0">
              <a:pos x="connsiteX9278" y="connsiteY9278"/>
            </a:cxn>
            <a:cxn ang="0">
              <a:pos x="connsiteX9279" y="connsiteY9279"/>
            </a:cxn>
            <a:cxn ang="0">
              <a:pos x="connsiteX9280" y="connsiteY9280"/>
            </a:cxn>
            <a:cxn ang="0">
              <a:pos x="connsiteX9281" y="connsiteY9281"/>
            </a:cxn>
            <a:cxn ang="0">
              <a:pos x="connsiteX9282" y="connsiteY9282"/>
            </a:cxn>
            <a:cxn ang="0">
              <a:pos x="connsiteX9283" y="connsiteY9283"/>
            </a:cxn>
            <a:cxn ang="0">
              <a:pos x="connsiteX9284" y="connsiteY9284"/>
            </a:cxn>
            <a:cxn ang="0">
              <a:pos x="connsiteX9285" y="connsiteY9285"/>
            </a:cxn>
            <a:cxn ang="0">
              <a:pos x="connsiteX9286" y="connsiteY9286"/>
            </a:cxn>
            <a:cxn ang="0">
              <a:pos x="connsiteX9287" y="connsiteY9287"/>
            </a:cxn>
            <a:cxn ang="0">
              <a:pos x="connsiteX9288" y="connsiteY9288"/>
            </a:cxn>
            <a:cxn ang="0">
              <a:pos x="connsiteX9289" y="connsiteY9289"/>
            </a:cxn>
            <a:cxn ang="0">
              <a:pos x="connsiteX9290" y="connsiteY9290"/>
            </a:cxn>
            <a:cxn ang="0">
              <a:pos x="connsiteX9291" y="connsiteY9291"/>
            </a:cxn>
            <a:cxn ang="0">
              <a:pos x="connsiteX9292" y="connsiteY9292"/>
            </a:cxn>
            <a:cxn ang="0">
              <a:pos x="connsiteX9293" y="connsiteY9293"/>
            </a:cxn>
            <a:cxn ang="0">
              <a:pos x="connsiteX9294" y="connsiteY9294"/>
            </a:cxn>
            <a:cxn ang="0">
              <a:pos x="connsiteX9295" y="connsiteY9295"/>
            </a:cxn>
            <a:cxn ang="0">
              <a:pos x="connsiteX9296" y="connsiteY9296"/>
            </a:cxn>
            <a:cxn ang="0">
              <a:pos x="connsiteX9297" y="connsiteY9297"/>
            </a:cxn>
            <a:cxn ang="0">
              <a:pos x="connsiteX9298" y="connsiteY9298"/>
            </a:cxn>
            <a:cxn ang="0">
              <a:pos x="connsiteX9299" y="connsiteY9299"/>
            </a:cxn>
            <a:cxn ang="0">
              <a:pos x="connsiteX9300" y="connsiteY9300"/>
            </a:cxn>
            <a:cxn ang="0">
              <a:pos x="connsiteX9301" y="connsiteY9301"/>
            </a:cxn>
            <a:cxn ang="0">
              <a:pos x="connsiteX9302" y="connsiteY9302"/>
            </a:cxn>
            <a:cxn ang="0">
              <a:pos x="connsiteX9303" y="connsiteY9303"/>
            </a:cxn>
            <a:cxn ang="0">
              <a:pos x="connsiteX9304" y="connsiteY9304"/>
            </a:cxn>
            <a:cxn ang="0">
              <a:pos x="connsiteX9305" y="connsiteY9305"/>
            </a:cxn>
            <a:cxn ang="0">
              <a:pos x="connsiteX9306" y="connsiteY9306"/>
            </a:cxn>
            <a:cxn ang="0">
              <a:pos x="connsiteX9307" y="connsiteY9307"/>
            </a:cxn>
            <a:cxn ang="0">
              <a:pos x="connsiteX9308" y="connsiteY9308"/>
            </a:cxn>
            <a:cxn ang="0">
              <a:pos x="connsiteX9309" y="connsiteY9309"/>
            </a:cxn>
            <a:cxn ang="0">
              <a:pos x="connsiteX9310" y="connsiteY9310"/>
            </a:cxn>
            <a:cxn ang="0">
              <a:pos x="connsiteX9311" y="connsiteY9311"/>
            </a:cxn>
            <a:cxn ang="0">
              <a:pos x="connsiteX9312" y="connsiteY9312"/>
            </a:cxn>
            <a:cxn ang="0">
              <a:pos x="connsiteX9313" y="connsiteY9313"/>
            </a:cxn>
            <a:cxn ang="0">
              <a:pos x="connsiteX9314" y="connsiteY9314"/>
            </a:cxn>
            <a:cxn ang="0">
              <a:pos x="connsiteX9315" y="connsiteY9315"/>
            </a:cxn>
            <a:cxn ang="0">
              <a:pos x="connsiteX9316" y="connsiteY9316"/>
            </a:cxn>
            <a:cxn ang="0">
              <a:pos x="connsiteX9317" y="connsiteY9317"/>
            </a:cxn>
            <a:cxn ang="0">
              <a:pos x="connsiteX9318" y="connsiteY9318"/>
            </a:cxn>
            <a:cxn ang="0">
              <a:pos x="connsiteX9319" y="connsiteY9319"/>
            </a:cxn>
            <a:cxn ang="0">
              <a:pos x="connsiteX9320" y="connsiteY9320"/>
            </a:cxn>
            <a:cxn ang="0">
              <a:pos x="connsiteX9321" y="connsiteY9321"/>
            </a:cxn>
            <a:cxn ang="0">
              <a:pos x="connsiteX9322" y="connsiteY9322"/>
            </a:cxn>
            <a:cxn ang="0">
              <a:pos x="connsiteX9323" y="connsiteY9323"/>
            </a:cxn>
            <a:cxn ang="0">
              <a:pos x="connsiteX9324" y="connsiteY9324"/>
            </a:cxn>
            <a:cxn ang="0">
              <a:pos x="connsiteX9325" y="connsiteY9325"/>
            </a:cxn>
            <a:cxn ang="0">
              <a:pos x="connsiteX9326" y="connsiteY9326"/>
            </a:cxn>
            <a:cxn ang="0">
              <a:pos x="connsiteX9327" y="connsiteY9327"/>
            </a:cxn>
            <a:cxn ang="0">
              <a:pos x="connsiteX9328" y="connsiteY9328"/>
            </a:cxn>
            <a:cxn ang="0">
              <a:pos x="connsiteX9329" y="connsiteY9329"/>
            </a:cxn>
            <a:cxn ang="0">
              <a:pos x="connsiteX9330" y="connsiteY9330"/>
            </a:cxn>
            <a:cxn ang="0">
              <a:pos x="connsiteX9331" y="connsiteY9331"/>
            </a:cxn>
            <a:cxn ang="0">
              <a:pos x="connsiteX9332" y="connsiteY9332"/>
            </a:cxn>
            <a:cxn ang="0">
              <a:pos x="connsiteX9333" y="connsiteY9333"/>
            </a:cxn>
            <a:cxn ang="0">
              <a:pos x="connsiteX9334" y="connsiteY9334"/>
            </a:cxn>
            <a:cxn ang="0">
              <a:pos x="connsiteX9335" y="connsiteY9335"/>
            </a:cxn>
            <a:cxn ang="0">
              <a:pos x="connsiteX9336" y="connsiteY9336"/>
            </a:cxn>
            <a:cxn ang="0">
              <a:pos x="connsiteX9337" y="connsiteY9337"/>
            </a:cxn>
            <a:cxn ang="0">
              <a:pos x="connsiteX9338" y="connsiteY9338"/>
            </a:cxn>
            <a:cxn ang="0">
              <a:pos x="connsiteX9339" y="connsiteY9339"/>
            </a:cxn>
            <a:cxn ang="0">
              <a:pos x="connsiteX9340" y="connsiteY9340"/>
            </a:cxn>
            <a:cxn ang="0">
              <a:pos x="connsiteX9341" y="connsiteY9341"/>
            </a:cxn>
            <a:cxn ang="0">
              <a:pos x="connsiteX9342" y="connsiteY9342"/>
            </a:cxn>
            <a:cxn ang="0">
              <a:pos x="connsiteX9343" y="connsiteY9343"/>
            </a:cxn>
            <a:cxn ang="0">
              <a:pos x="connsiteX9344" y="connsiteY9344"/>
            </a:cxn>
            <a:cxn ang="0">
              <a:pos x="connsiteX9345" y="connsiteY9345"/>
            </a:cxn>
            <a:cxn ang="0">
              <a:pos x="connsiteX9346" y="connsiteY9346"/>
            </a:cxn>
            <a:cxn ang="0">
              <a:pos x="connsiteX9347" y="connsiteY9347"/>
            </a:cxn>
            <a:cxn ang="0">
              <a:pos x="connsiteX9348" y="connsiteY9348"/>
            </a:cxn>
            <a:cxn ang="0">
              <a:pos x="connsiteX9349" y="connsiteY9349"/>
            </a:cxn>
            <a:cxn ang="0">
              <a:pos x="connsiteX9350" y="connsiteY9350"/>
            </a:cxn>
            <a:cxn ang="0">
              <a:pos x="connsiteX9351" y="connsiteY9351"/>
            </a:cxn>
            <a:cxn ang="0">
              <a:pos x="connsiteX9352" y="connsiteY9352"/>
            </a:cxn>
            <a:cxn ang="0">
              <a:pos x="connsiteX9353" y="connsiteY9353"/>
            </a:cxn>
            <a:cxn ang="0">
              <a:pos x="connsiteX9354" y="connsiteY9354"/>
            </a:cxn>
            <a:cxn ang="0">
              <a:pos x="connsiteX9355" y="connsiteY9355"/>
            </a:cxn>
            <a:cxn ang="0">
              <a:pos x="connsiteX9356" y="connsiteY9356"/>
            </a:cxn>
            <a:cxn ang="0">
              <a:pos x="connsiteX9357" y="connsiteY9357"/>
            </a:cxn>
            <a:cxn ang="0">
              <a:pos x="connsiteX9358" y="connsiteY9358"/>
            </a:cxn>
            <a:cxn ang="0">
              <a:pos x="connsiteX9359" y="connsiteY9359"/>
            </a:cxn>
            <a:cxn ang="0">
              <a:pos x="connsiteX9360" y="connsiteY9360"/>
            </a:cxn>
            <a:cxn ang="0">
              <a:pos x="connsiteX9361" y="connsiteY9361"/>
            </a:cxn>
            <a:cxn ang="0">
              <a:pos x="connsiteX9362" y="connsiteY9362"/>
            </a:cxn>
            <a:cxn ang="0">
              <a:pos x="connsiteX9363" y="connsiteY9363"/>
            </a:cxn>
            <a:cxn ang="0">
              <a:pos x="connsiteX9364" y="connsiteY9364"/>
            </a:cxn>
            <a:cxn ang="0">
              <a:pos x="connsiteX9365" y="connsiteY9365"/>
            </a:cxn>
            <a:cxn ang="0">
              <a:pos x="connsiteX9366" y="connsiteY9366"/>
            </a:cxn>
            <a:cxn ang="0">
              <a:pos x="connsiteX9367" y="connsiteY9367"/>
            </a:cxn>
            <a:cxn ang="0">
              <a:pos x="connsiteX9368" y="connsiteY9368"/>
            </a:cxn>
            <a:cxn ang="0">
              <a:pos x="connsiteX9369" y="connsiteY9369"/>
            </a:cxn>
            <a:cxn ang="0">
              <a:pos x="connsiteX9370" y="connsiteY9370"/>
            </a:cxn>
            <a:cxn ang="0">
              <a:pos x="connsiteX9371" y="connsiteY9371"/>
            </a:cxn>
            <a:cxn ang="0">
              <a:pos x="connsiteX9372" y="connsiteY9372"/>
            </a:cxn>
            <a:cxn ang="0">
              <a:pos x="connsiteX9373" y="connsiteY9373"/>
            </a:cxn>
            <a:cxn ang="0">
              <a:pos x="connsiteX9374" y="connsiteY9374"/>
            </a:cxn>
            <a:cxn ang="0">
              <a:pos x="connsiteX9375" y="connsiteY9375"/>
            </a:cxn>
            <a:cxn ang="0">
              <a:pos x="connsiteX9376" y="connsiteY9376"/>
            </a:cxn>
            <a:cxn ang="0">
              <a:pos x="connsiteX9377" y="connsiteY9377"/>
            </a:cxn>
            <a:cxn ang="0">
              <a:pos x="connsiteX9378" y="connsiteY9378"/>
            </a:cxn>
            <a:cxn ang="0">
              <a:pos x="connsiteX9379" y="connsiteY9379"/>
            </a:cxn>
            <a:cxn ang="0">
              <a:pos x="connsiteX9380" y="connsiteY9380"/>
            </a:cxn>
            <a:cxn ang="0">
              <a:pos x="connsiteX9381" y="connsiteY9381"/>
            </a:cxn>
            <a:cxn ang="0">
              <a:pos x="connsiteX9382" y="connsiteY9382"/>
            </a:cxn>
            <a:cxn ang="0">
              <a:pos x="connsiteX9383" y="connsiteY9383"/>
            </a:cxn>
            <a:cxn ang="0">
              <a:pos x="connsiteX9384" y="connsiteY9384"/>
            </a:cxn>
            <a:cxn ang="0">
              <a:pos x="connsiteX9385" y="connsiteY9385"/>
            </a:cxn>
            <a:cxn ang="0">
              <a:pos x="connsiteX9386" y="connsiteY9386"/>
            </a:cxn>
            <a:cxn ang="0">
              <a:pos x="connsiteX9387" y="connsiteY9387"/>
            </a:cxn>
            <a:cxn ang="0">
              <a:pos x="connsiteX9388" y="connsiteY9388"/>
            </a:cxn>
            <a:cxn ang="0">
              <a:pos x="connsiteX9389" y="connsiteY9389"/>
            </a:cxn>
            <a:cxn ang="0">
              <a:pos x="connsiteX9390" y="connsiteY9390"/>
            </a:cxn>
            <a:cxn ang="0">
              <a:pos x="connsiteX9391" y="connsiteY9391"/>
            </a:cxn>
            <a:cxn ang="0">
              <a:pos x="connsiteX9392" y="connsiteY9392"/>
            </a:cxn>
            <a:cxn ang="0">
              <a:pos x="connsiteX9393" y="connsiteY9393"/>
            </a:cxn>
            <a:cxn ang="0">
              <a:pos x="connsiteX9394" y="connsiteY9394"/>
            </a:cxn>
            <a:cxn ang="0">
              <a:pos x="connsiteX9395" y="connsiteY9395"/>
            </a:cxn>
            <a:cxn ang="0">
              <a:pos x="connsiteX9396" y="connsiteY9396"/>
            </a:cxn>
            <a:cxn ang="0">
              <a:pos x="connsiteX9397" y="connsiteY9397"/>
            </a:cxn>
            <a:cxn ang="0">
              <a:pos x="connsiteX9398" y="connsiteY9398"/>
            </a:cxn>
            <a:cxn ang="0">
              <a:pos x="connsiteX9399" y="connsiteY9399"/>
            </a:cxn>
            <a:cxn ang="0">
              <a:pos x="connsiteX9400" y="connsiteY9400"/>
            </a:cxn>
            <a:cxn ang="0">
              <a:pos x="connsiteX9401" y="connsiteY9401"/>
            </a:cxn>
            <a:cxn ang="0">
              <a:pos x="connsiteX9402" y="connsiteY9402"/>
            </a:cxn>
            <a:cxn ang="0">
              <a:pos x="connsiteX9403" y="connsiteY9403"/>
            </a:cxn>
            <a:cxn ang="0">
              <a:pos x="connsiteX9404" y="connsiteY9404"/>
            </a:cxn>
            <a:cxn ang="0">
              <a:pos x="connsiteX9405" y="connsiteY9405"/>
            </a:cxn>
            <a:cxn ang="0">
              <a:pos x="connsiteX9406" y="connsiteY9406"/>
            </a:cxn>
            <a:cxn ang="0">
              <a:pos x="connsiteX9407" y="connsiteY9407"/>
            </a:cxn>
            <a:cxn ang="0">
              <a:pos x="connsiteX9408" y="connsiteY9408"/>
            </a:cxn>
            <a:cxn ang="0">
              <a:pos x="connsiteX9409" y="connsiteY9409"/>
            </a:cxn>
            <a:cxn ang="0">
              <a:pos x="connsiteX9410" y="connsiteY9410"/>
            </a:cxn>
            <a:cxn ang="0">
              <a:pos x="connsiteX9411" y="connsiteY9411"/>
            </a:cxn>
            <a:cxn ang="0">
              <a:pos x="connsiteX9412" y="connsiteY9412"/>
            </a:cxn>
            <a:cxn ang="0">
              <a:pos x="connsiteX9413" y="connsiteY9413"/>
            </a:cxn>
            <a:cxn ang="0">
              <a:pos x="connsiteX9414" y="connsiteY9414"/>
            </a:cxn>
            <a:cxn ang="0">
              <a:pos x="connsiteX9415" y="connsiteY9415"/>
            </a:cxn>
            <a:cxn ang="0">
              <a:pos x="connsiteX9416" y="connsiteY9416"/>
            </a:cxn>
            <a:cxn ang="0">
              <a:pos x="connsiteX9417" y="connsiteY9417"/>
            </a:cxn>
            <a:cxn ang="0">
              <a:pos x="connsiteX9418" y="connsiteY9418"/>
            </a:cxn>
            <a:cxn ang="0">
              <a:pos x="connsiteX9419" y="connsiteY9419"/>
            </a:cxn>
            <a:cxn ang="0">
              <a:pos x="connsiteX9420" y="connsiteY9420"/>
            </a:cxn>
            <a:cxn ang="0">
              <a:pos x="connsiteX9421" y="connsiteY9421"/>
            </a:cxn>
            <a:cxn ang="0">
              <a:pos x="connsiteX9422" y="connsiteY9422"/>
            </a:cxn>
            <a:cxn ang="0">
              <a:pos x="connsiteX9423" y="connsiteY9423"/>
            </a:cxn>
            <a:cxn ang="0">
              <a:pos x="connsiteX9424" y="connsiteY9424"/>
            </a:cxn>
            <a:cxn ang="0">
              <a:pos x="connsiteX9425" y="connsiteY9425"/>
            </a:cxn>
            <a:cxn ang="0">
              <a:pos x="connsiteX9426" y="connsiteY9426"/>
            </a:cxn>
            <a:cxn ang="0">
              <a:pos x="connsiteX9427" y="connsiteY9427"/>
            </a:cxn>
            <a:cxn ang="0">
              <a:pos x="connsiteX9428" y="connsiteY9428"/>
            </a:cxn>
            <a:cxn ang="0">
              <a:pos x="connsiteX9429" y="connsiteY9429"/>
            </a:cxn>
            <a:cxn ang="0">
              <a:pos x="connsiteX9430" y="connsiteY9430"/>
            </a:cxn>
            <a:cxn ang="0">
              <a:pos x="connsiteX9431" y="connsiteY9431"/>
            </a:cxn>
            <a:cxn ang="0">
              <a:pos x="connsiteX9432" y="connsiteY9432"/>
            </a:cxn>
            <a:cxn ang="0">
              <a:pos x="connsiteX9433" y="connsiteY9433"/>
            </a:cxn>
            <a:cxn ang="0">
              <a:pos x="connsiteX9434" y="connsiteY9434"/>
            </a:cxn>
            <a:cxn ang="0">
              <a:pos x="connsiteX9435" y="connsiteY9435"/>
            </a:cxn>
            <a:cxn ang="0">
              <a:pos x="connsiteX9436" y="connsiteY9436"/>
            </a:cxn>
            <a:cxn ang="0">
              <a:pos x="connsiteX9437" y="connsiteY9437"/>
            </a:cxn>
            <a:cxn ang="0">
              <a:pos x="connsiteX9438" y="connsiteY9438"/>
            </a:cxn>
            <a:cxn ang="0">
              <a:pos x="connsiteX9439" y="connsiteY9439"/>
            </a:cxn>
            <a:cxn ang="0">
              <a:pos x="connsiteX9440" y="connsiteY9440"/>
            </a:cxn>
            <a:cxn ang="0">
              <a:pos x="connsiteX9441" y="connsiteY9441"/>
            </a:cxn>
            <a:cxn ang="0">
              <a:pos x="connsiteX9442" y="connsiteY9442"/>
            </a:cxn>
            <a:cxn ang="0">
              <a:pos x="connsiteX9443" y="connsiteY9443"/>
            </a:cxn>
            <a:cxn ang="0">
              <a:pos x="connsiteX9444" y="connsiteY9444"/>
            </a:cxn>
            <a:cxn ang="0">
              <a:pos x="connsiteX9445" y="connsiteY9445"/>
            </a:cxn>
            <a:cxn ang="0">
              <a:pos x="connsiteX9446" y="connsiteY9446"/>
            </a:cxn>
            <a:cxn ang="0">
              <a:pos x="connsiteX9447" y="connsiteY9447"/>
            </a:cxn>
            <a:cxn ang="0">
              <a:pos x="connsiteX9448" y="connsiteY9448"/>
            </a:cxn>
            <a:cxn ang="0">
              <a:pos x="connsiteX9449" y="connsiteY9449"/>
            </a:cxn>
            <a:cxn ang="0">
              <a:pos x="connsiteX9450" y="connsiteY9450"/>
            </a:cxn>
            <a:cxn ang="0">
              <a:pos x="connsiteX9451" y="connsiteY9451"/>
            </a:cxn>
            <a:cxn ang="0">
              <a:pos x="connsiteX9452" y="connsiteY9452"/>
            </a:cxn>
            <a:cxn ang="0">
              <a:pos x="connsiteX9453" y="connsiteY9453"/>
            </a:cxn>
            <a:cxn ang="0">
              <a:pos x="connsiteX9454" y="connsiteY9454"/>
            </a:cxn>
            <a:cxn ang="0">
              <a:pos x="connsiteX9455" y="connsiteY9455"/>
            </a:cxn>
            <a:cxn ang="0">
              <a:pos x="connsiteX9456" y="connsiteY9456"/>
            </a:cxn>
            <a:cxn ang="0">
              <a:pos x="connsiteX9457" y="connsiteY9457"/>
            </a:cxn>
            <a:cxn ang="0">
              <a:pos x="connsiteX9458" y="connsiteY9458"/>
            </a:cxn>
            <a:cxn ang="0">
              <a:pos x="connsiteX9459" y="connsiteY9459"/>
            </a:cxn>
            <a:cxn ang="0">
              <a:pos x="connsiteX9460" y="connsiteY9460"/>
            </a:cxn>
            <a:cxn ang="0">
              <a:pos x="connsiteX9461" y="connsiteY9461"/>
            </a:cxn>
            <a:cxn ang="0">
              <a:pos x="connsiteX9462" y="connsiteY9462"/>
            </a:cxn>
            <a:cxn ang="0">
              <a:pos x="connsiteX9463" y="connsiteY9463"/>
            </a:cxn>
            <a:cxn ang="0">
              <a:pos x="connsiteX9464" y="connsiteY9464"/>
            </a:cxn>
            <a:cxn ang="0">
              <a:pos x="connsiteX9465" y="connsiteY9465"/>
            </a:cxn>
            <a:cxn ang="0">
              <a:pos x="connsiteX9466" y="connsiteY9466"/>
            </a:cxn>
            <a:cxn ang="0">
              <a:pos x="connsiteX9467" y="connsiteY9467"/>
            </a:cxn>
            <a:cxn ang="0">
              <a:pos x="connsiteX9468" y="connsiteY9468"/>
            </a:cxn>
            <a:cxn ang="0">
              <a:pos x="connsiteX9469" y="connsiteY9469"/>
            </a:cxn>
            <a:cxn ang="0">
              <a:pos x="connsiteX9470" y="connsiteY9470"/>
            </a:cxn>
            <a:cxn ang="0">
              <a:pos x="connsiteX9471" y="connsiteY9471"/>
            </a:cxn>
            <a:cxn ang="0">
              <a:pos x="connsiteX9472" y="connsiteY9472"/>
            </a:cxn>
            <a:cxn ang="0">
              <a:pos x="connsiteX9473" y="connsiteY9473"/>
            </a:cxn>
            <a:cxn ang="0">
              <a:pos x="connsiteX9474" y="connsiteY9474"/>
            </a:cxn>
            <a:cxn ang="0">
              <a:pos x="connsiteX9475" y="connsiteY9475"/>
            </a:cxn>
            <a:cxn ang="0">
              <a:pos x="connsiteX9476" y="connsiteY9476"/>
            </a:cxn>
            <a:cxn ang="0">
              <a:pos x="connsiteX9477" y="connsiteY9477"/>
            </a:cxn>
            <a:cxn ang="0">
              <a:pos x="connsiteX9478" y="connsiteY9478"/>
            </a:cxn>
            <a:cxn ang="0">
              <a:pos x="connsiteX9479" y="connsiteY9479"/>
            </a:cxn>
            <a:cxn ang="0">
              <a:pos x="connsiteX9480" y="connsiteY9480"/>
            </a:cxn>
            <a:cxn ang="0">
              <a:pos x="connsiteX9481" y="connsiteY9481"/>
            </a:cxn>
            <a:cxn ang="0">
              <a:pos x="connsiteX9482" y="connsiteY9482"/>
            </a:cxn>
            <a:cxn ang="0">
              <a:pos x="connsiteX9483" y="connsiteY9483"/>
            </a:cxn>
            <a:cxn ang="0">
              <a:pos x="connsiteX9484" y="connsiteY9484"/>
            </a:cxn>
            <a:cxn ang="0">
              <a:pos x="connsiteX9485" y="connsiteY9485"/>
            </a:cxn>
            <a:cxn ang="0">
              <a:pos x="connsiteX9486" y="connsiteY9486"/>
            </a:cxn>
            <a:cxn ang="0">
              <a:pos x="connsiteX9487" y="connsiteY9487"/>
            </a:cxn>
            <a:cxn ang="0">
              <a:pos x="connsiteX9488" y="connsiteY9488"/>
            </a:cxn>
            <a:cxn ang="0">
              <a:pos x="connsiteX9489" y="connsiteY9489"/>
            </a:cxn>
            <a:cxn ang="0">
              <a:pos x="connsiteX9490" y="connsiteY9490"/>
            </a:cxn>
            <a:cxn ang="0">
              <a:pos x="connsiteX9491" y="connsiteY9491"/>
            </a:cxn>
            <a:cxn ang="0">
              <a:pos x="connsiteX9492" y="connsiteY9492"/>
            </a:cxn>
            <a:cxn ang="0">
              <a:pos x="connsiteX9493" y="connsiteY9493"/>
            </a:cxn>
            <a:cxn ang="0">
              <a:pos x="connsiteX9494" y="connsiteY9494"/>
            </a:cxn>
            <a:cxn ang="0">
              <a:pos x="connsiteX9495" y="connsiteY9495"/>
            </a:cxn>
            <a:cxn ang="0">
              <a:pos x="connsiteX9496" y="connsiteY9496"/>
            </a:cxn>
            <a:cxn ang="0">
              <a:pos x="connsiteX9497" y="connsiteY9497"/>
            </a:cxn>
            <a:cxn ang="0">
              <a:pos x="connsiteX9498" y="connsiteY9498"/>
            </a:cxn>
            <a:cxn ang="0">
              <a:pos x="connsiteX9499" y="connsiteY9499"/>
            </a:cxn>
            <a:cxn ang="0">
              <a:pos x="connsiteX9500" y="connsiteY9500"/>
            </a:cxn>
            <a:cxn ang="0">
              <a:pos x="connsiteX9501" y="connsiteY9501"/>
            </a:cxn>
            <a:cxn ang="0">
              <a:pos x="connsiteX9502" y="connsiteY9502"/>
            </a:cxn>
            <a:cxn ang="0">
              <a:pos x="connsiteX9503" y="connsiteY9503"/>
            </a:cxn>
            <a:cxn ang="0">
              <a:pos x="connsiteX9504" y="connsiteY9504"/>
            </a:cxn>
            <a:cxn ang="0">
              <a:pos x="connsiteX9505" y="connsiteY9505"/>
            </a:cxn>
            <a:cxn ang="0">
              <a:pos x="connsiteX9506" y="connsiteY9506"/>
            </a:cxn>
            <a:cxn ang="0">
              <a:pos x="connsiteX9507" y="connsiteY9507"/>
            </a:cxn>
            <a:cxn ang="0">
              <a:pos x="connsiteX9508" y="connsiteY9508"/>
            </a:cxn>
            <a:cxn ang="0">
              <a:pos x="connsiteX9509" y="connsiteY9509"/>
            </a:cxn>
            <a:cxn ang="0">
              <a:pos x="connsiteX9510" y="connsiteY9510"/>
            </a:cxn>
            <a:cxn ang="0">
              <a:pos x="connsiteX9511" y="connsiteY9511"/>
            </a:cxn>
            <a:cxn ang="0">
              <a:pos x="connsiteX9512" y="connsiteY9512"/>
            </a:cxn>
            <a:cxn ang="0">
              <a:pos x="connsiteX9513" y="connsiteY9513"/>
            </a:cxn>
            <a:cxn ang="0">
              <a:pos x="connsiteX9514" y="connsiteY9514"/>
            </a:cxn>
            <a:cxn ang="0">
              <a:pos x="connsiteX9515" y="connsiteY9515"/>
            </a:cxn>
            <a:cxn ang="0">
              <a:pos x="connsiteX9516" y="connsiteY9516"/>
            </a:cxn>
            <a:cxn ang="0">
              <a:pos x="connsiteX9517" y="connsiteY9517"/>
            </a:cxn>
            <a:cxn ang="0">
              <a:pos x="connsiteX9518" y="connsiteY9518"/>
            </a:cxn>
            <a:cxn ang="0">
              <a:pos x="connsiteX9519" y="connsiteY9519"/>
            </a:cxn>
            <a:cxn ang="0">
              <a:pos x="connsiteX9520" y="connsiteY9520"/>
            </a:cxn>
            <a:cxn ang="0">
              <a:pos x="connsiteX9521" y="connsiteY9521"/>
            </a:cxn>
            <a:cxn ang="0">
              <a:pos x="connsiteX9522" y="connsiteY9522"/>
            </a:cxn>
            <a:cxn ang="0">
              <a:pos x="connsiteX9523" y="connsiteY9523"/>
            </a:cxn>
            <a:cxn ang="0">
              <a:pos x="connsiteX9524" y="connsiteY9524"/>
            </a:cxn>
            <a:cxn ang="0">
              <a:pos x="connsiteX9525" y="connsiteY9525"/>
            </a:cxn>
            <a:cxn ang="0">
              <a:pos x="connsiteX9526" y="connsiteY9526"/>
            </a:cxn>
            <a:cxn ang="0">
              <a:pos x="connsiteX9527" y="connsiteY9527"/>
            </a:cxn>
            <a:cxn ang="0">
              <a:pos x="connsiteX9528" y="connsiteY9528"/>
            </a:cxn>
            <a:cxn ang="0">
              <a:pos x="connsiteX9529" y="connsiteY9529"/>
            </a:cxn>
            <a:cxn ang="0">
              <a:pos x="connsiteX9530" y="connsiteY9530"/>
            </a:cxn>
            <a:cxn ang="0">
              <a:pos x="connsiteX9531" y="connsiteY9531"/>
            </a:cxn>
            <a:cxn ang="0">
              <a:pos x="connsiteX9532" y="connsiteY9532"/>
            </a:cxn>
            <a:cxn ang="0">
              <a:pos x="connsiteX9533" y="connsiteY9533"/>
            </a:cxn>
            <a:cxn ang="0">
              <a:pos x="connsiteX9534" y="connsiteY9534"/>
            </a:cxn>
            <a:cxn ang="0">
              <a:pos x="connsiteX9535" y="connsiteY9535"/>
            </a:cxn>
            <a:cxn ang="0">
              <a:pos x="connsiteX9536" y="connsiteY9536"/>
            </a:cxn>
            <a:cxn ang="0">
              <a:pos x="connsiteX9537" y="connsiteY9537"/>
            </a:cxn>
            <a:cxn ang="0">
              <a:pos x="connsiteX9538" y="connsiteY9538"/>
            </a:cxn>
            <a:cxn ang="0">
              <a:pos x="connsiteX9539" y="connsiteY9539"/>
            </a:cxn>
            <a:cxn ang="0">
              <a:pos x="connsiteX9540" y="connsiteY9540"/>
            </a:cxn>
            <a:cxn ang="0">
              <a:pos x="connsiteX9541" y="connsiteY9541"/>
            </a:cxn>
            <a:cxn ang="0">
              <a:pos x="connsiteX9542" y="connsiteY9542"/>
            </a:cxn>
            <a:cxn ang="0">
              <a:pos x="connsiteX9543" y="connsiteY9543"/>
            </a:cxn>
            <a:cxn ang="0">
              <a:pos x="connsiteX9544" y="connsiteY9544"/>
            </a:cxn>
            <a:cxn ang="0">
              <a:pos x="connsiteX9545" y="connsiteY9545"/>
            </a:cxn>
            <a:cxn ang="0">
              <a:pos x="connsiteX9546" y="connsiteY9546"/>
            </a:cxn>
            <a:cxn ang="0">
              <a:pos x="connsiteX9547" y="connsiteY9547"/>
            </a:cxn>
            <a:cxn ang="0">
              <a:pos x="connsiteX9548" y="connsiteY9548"/>
            </a:cxn>
            <a:cxn ang="0">
              <a:pos x="connsiteX9549" y="connsiteY9549"/>
            </a:cxn>
            <a:cxn ang="0">
              <a:pos x="connsiteX9550" y="connsiteY9550"/>
            </a:cxn>
            <a:cxn ang="0">
              <a:pos x="connsiteX9551" y="connsiteY9551"/>
            </a:cxn>
            <a:cxn ang="0">
              <a:pos x="connsiteX9552" y="connsiteY9552"/>
            </a:cxn>
            <a:cxn ang="0">
              <a:pos x="connsiteX9553" y="connsiteY9553"/>
            </a:cxn>
            <a:cxn ang="0">
              <a:pos x="connsiteX9554" y="connsiteY9554"/>
            </a:cxn>
            <a:cxn ang="0">
              <a:pos x="connsiteX9555" y="connsiteY9555"/>
            </a:cxn>
            <a:cxn ang="0">
              <a:pos x="connsiteX9556" y="connsiteY9556"/>
            </a:cxn>
            <a:cxn ang="0">
              <a:pos x="connsiteX9557" y="connsiteY9557"/>
            </a:cxn>
            <a:cxn ang="0">
              <a:pos x="connsiteX9558" y="connsiteY9558"/>
            </a:cxn>
            <a:cxn ang="0">
              <a:pos x="connsiteX9559" y="connsiteY9559"/>
            </a:cxn>
            <a:cxn ang="0">
              <a:pos x="connsiteX9560" y="connsiteY9560"/>
            </a:cxn>
            <a:cxn ang="0">
              <a:pos x="connsiteX9561" y="connsiteY9561"/>
            </a:cxn>
            <a:cxn ang="0">
              <a:pos x="connsiteX9562" y="connsiteY9562"/>
            </a:cxn>
            <a:cxn ang="0">
              <a:pos x="connsiteX9563" y="connsiteY9563"/>
            </a:cxn>
            <a:cxn ang="0">
              <a:pos x="connsiteX9564" y="connsiteY9564"/>
            </a:cxn>
            <a:cxn ang="0">
              <a:pos x="connsiteX9565" y="connsiteY9565"/>
            </a:cxn>
            <a:cxn ang="0">
              <a:pos x="connsiteX9566" y="connsiteY9566"/>
            </a:cxn>
            <a:cxn ang="0">
              <a:pos x="connsiteX9567" y="connsiteY9567"/>
            </a:cxn>
            <a:cxn ang="0">
              <a:pos x="connsiteX9568" y="connsiteY9568"/>
            </a:cxn>
            <a:cxn ang="0">
              <a:pos x="connsiteX9569" y="connsiteY9569"/>
            </a:cxn>
            <a:cxn ang="0">
              <a:pos x="connsiteX9570" y="connsiteY9570"/>
            </a:cxn>
            <a:cxn ang="0">
              <a:pos x="connsiteX9571" y="connsiteY9571"/>
            </a:cxn>
            <a:cxn ang="0">
              <a:pos x="connsiteX9572" y="connsiteY9572"/>
            </a:cxn>
            <a:cxn ang="0">
              <a:pos x="connsiteX9573" y="connsiteY9573"/>
            </a:cxn>
            <a:cxn ang="0">
              <a:pos x="connsiteX9574" y="connsiteY9574"/>
            </a:cxn>
            <a:cxn ang="0">
              <a:pos x="connsiteX9575" y="connsiteY9575"/>
            </a:cxn>
            <a:cxn ang="0">
              <a:pos x="connsiteX9576" y="connsiteY9576"/>
            </a:cxn>
            <a:cxn ang="0">
              <a:pos x="connsiteX9577" y="connsiteY9577"/>
            </a:cxn>
            <a:cxn ang="0">
              <a:pos x="connsiteX9578" y="connsiteY9578"/>
            </a:cxn>
            <a:cxn ang="0">
              <a:pos x="connsiteX9579" y="connsiteY9579"/>
            </a:cxn>
            <a:cxn ang="0">
              <a:pos x="connsiteX9580" y="connsiteY9580"/>
            </a:cxn>
            <a:cxn ang="0">
              <a:pos x="connsiteX9581" y="connsiteY9581"/>
            </a:cxn>
            <a:cxn ang="0">
              <a:pos x="connsiteX9582" y="connsiteY9582"/>
            </a:cxn>
            <a:cxn ang="0">
              <a:pos x="connsiteX9583" y="connsiteY9583"/>
            </a:cxn>
            <a:cxn ang="0">
              <a:pos x="connsiteX9584" y="connsiteY9584"/>
            </a:cxn>
            <a:cxn ang="0">
              <a:pos x="connsiteX9585" y="connsiteY9585"/>
            </a:cxn>
            <a:cxn ang="0">
              <a:pos x="connsiteX9586" y="connsiteY9586"/>
            </a:cxn>
            <a:cxn ang="0">
              <a:pos x="connsiteX9587" y="connsiteY9587"/>
            </a:cxn>
            <a:cxn ang="0">
              <a:pos x="connsiteX9588" y="connsiteY9588"/>
            </a:cxn>
            <a:cxn ang="0">
              <a:pos x="connsiteX9589" y="connsiteY9589"/>
            </a:cxn>
            <a:cxn ang="0">
              <a:pos x="connsiteX9590" y="connsiteY9590"/>
            </a:cxn>
            <a:cxn ang="0">
              <a:pos x="connsiteX9591" y="connsiteY9591"/>
            </a:cxn>
            <a:cxn ang="0">
              <a:pos x="connsiteX9592" y="connsiteY9592"/>
            </a:cxn>
            <a:cxn ang="0">
              <a:pos x="connsiteX9593" y="connsiteY9593"/>
            </a:cxn>
            <a:cxn ang="0">
              <a:pos x="connsiteX9594" y="connsiteY9594"/>
            </a:cxn>
            <a:cxn ang="0">
              <a:pos x="connsiteX9595" y="connsiteY9595"/>
            </a:cxn>
            <a:cxn ang="0">
              <a:pos x="connsiteX9596" y="connsiteY9596"/>
            </a:cxn>
            <a:cxn ang="0">
              <a:pos x="connsiteX9597" y="connsiteY9597"/>
            </a:cxn>
            <a:cxn ang="0">
              <a:pos x="connsiteX9598" y="connsiteY9598"/>
            </a:cxn>
            <a:cxn ang="0">
              <a:pos x="connsiteX9599" y="connsiteY9599"/>
            </a:cxn>
            <a:cxn ang="0">
              <a:pos x="connsiteX9600" y="connsiteY9600"/>
            </a:cxn>
            <a:cxn ang="0">
              <a:pos x="connsiteX9601" y="connsiteY9601"/>
            </a:cxn>
            <a:cxn ang="0">
              <a:pos x="connsiteX9602" y="connsiteY9602"/>
            </a:cxn>
            <a:cxn ang="0">
              <a:pos x="connsiteX9603" y="connsiteY9603"/>
            </a:cxn>
            <a:cxn ang="0">
              <a:pos x="connsiteX9604" y="connsiteY9604"/>
            </a:cxn>
            <a:cxn ang="0">
              <a:pos x="connsiteX9605" y="connsiteY9605"/>
            </a:cxn>
            <a:cxn ang="0">
              <a:pos x="connsiteX9606" y="connsiteY9606"/>
            </a:cxn>
            <a:cxn ang="0">
              <a:pos x="connsiteX9607" y="connsiteY9607"/>
            </a:cxn>
            <a:cxn ang="0">
              <a:pos x="connsiteX9608" y="connsiteY9608"/>
            </a:cxn>
            <a:cxn ang="0">
              <a:pos x="connsiteX9609" y="connsiteY9609"/>
            </a:cxn>
            <a:cxn ang="0">
              <a:pos x="connsiteX9610" y="connsiteY9610"/>
            </a:cxn>
            <a:cxn ang="0">
              <a:pos x="connsiteX9611" y="connsiteY9611"/>
            </a:cxn>
            <a:cxn ang="0">
              <a:pos x="connsiteX9612" y="connsiteY9612"/>
            </a:cxn>
            <a:cxn ang="0">
              <a:pos x="connsiteX9613" y="connsiteY9613"/>
            </a:cxn>
            <a:cxn ang="0">
              <a:pos x="connsiteX9614" y="connsiteY9614"/>
            </a:cxn>
            <a:cxn ang="0">
              <a:pos x="connsiteX9615" y="connsiteY9615"/>
            </a:cxn>
            <a:cxn ang="0">
              <a:pos x="connsiteX9616" y="connsiteY9616"/>
            </a:cxn>
            <a:cxn ang="0">
              <a:pos x="connsiteX9617" y="connsiteY9617"/>
            </a:cxn>
            <a:cxn ang="0">
              <a:pos x="connsiteX9618" y="connsiteY9618"/>
            </a:cxn>
            <a:cxn ang="0">
              <a:pos x="connsiteX9619" y="connsiteY9619"/>
            </a:cxn>
            <a:cxn ang="0">
              <a:pos x="connsiteX9620" y="connsiteY9620"/>
            </a:cxn>
            <a:cxn ang="0">
              <a:pos x="connsiteX9621" y="connsiteY9621"/>
            </a:cxn>
            <a:cxn ang="0">
              <a:pos x="connsiteX9622" y="connsiteY9622"/>
            </a:cxn>
            <a:cxn ang="0">
              <a:pos x="connsiteX9623" y="connsiteY9623"/>
            </a:cxn>
            <a:cxn ang="0">
              <a:pos x="connsiteX9624" y="connsiteY9624"/>
            </a:cxn>
            <a:cxn ang="0">
              <a:pos x="connsiteX9625" y="connsiteY9625"/>
            </a:cxn>
            <a:cxn ang="0">
              <a:pos x="connsiteX9626" y="connsiteY9626"/>
            </a:cxn>
            <a:cxn ang="0">
              <a:pos x="connsiteX9627" y="connsiteY9627"/>
            </a:cxn>
            <a:cxn ang="0">
              <a:pos x="connsiteX9628" y="connsiteY9628"/>
            </a:cxn>
            <a:cxn ang="0">
              <a:pos x="connsiteX9629" y="connsiteY9629"/>
            </a:cxn>
            <a:cxn ang="0">
              <a:pos x="connsiteX9630" y="connsiteY9630"/>
            </a:cxn>
            <a:cxn ang="0">
              <a:pos x="connsiteX9631" y="connsiteY9631"/>
            </a:cxn>
            <a:cxn ang="0">
              <a:pos x="connsiteX9632" y="connsiteY9632"/>
            </a:cxn>
            <a:cxn ang="0">
              <a:pos x="connsiteX9633" y="connsiteY9633"/>
            </a:cxn>
            <a:cxn ang="0">
              <a:pos x="connsiteX9634" y="connsiteY9634"/>
            </a:cxn>
            <a:cxn ang="0">
              <a:pos x="connsiteX9635" y="connsiteY9635"/>
            </a:cxn>
            <a:cxn ang="0">
              <a:pos x="connsiteX9636" y="connsiteY9636"/>
            </a:cxn>
            <a:cxn ang="0">
              <a:pos x="connsiteX9637" y="connsiteY9637"/>
            </a:cxn>
            <a:cxn ang="0">
              <a:pos x="connsiteX9638" y="connsiteY9638"/>
            </a:cxn>
            <a:cxn ang="0">
              <a:pos x="connsiteX9639" y="connsiteY9639"/>
            </a:cxn>
            <a:cxn ang="0">
              <a:pos x="connsiteX9640" y="connsiteY9640"/>
            </a:cxn>
            <a:cxn ang="0">
              <a:pos x="connsiteX9641" y="connsiteY9641"/>
            </a:cxn>
            <a:cxn ang="0">
              <a:pos x="connsiteX9642" y="connsiteY9642"/>
            </a:cxn>
            <a:cxn ang="0">
              <a:pos x="connsiteX9643" y="connsiteY9643"/>
            </a:cxn>
            <a:cxn ang="0">
              <a:pos x="connsiteX9644" y="connsiteY9644"/>
            </a:cxn>
            <a:cxn ang="0">
              <a:pos x="connsiteX9645" y="connsiteY9645"/>
            </a:cxn>
            <a:cxn ang="0">
              <a:pos x="connsiteX9646" y="connsiteY9646"/>
            </a:cxn>
            <a:cxn ang="0">
              <a:pos x="connsiteX9647" y="connsiteY9647"/>
            </a:cxn>
            <a:cxn ang="0">
              <a:pos x="connsiteX9648" y="connsiteY9648"/>
            </a:cxn>
            <a:cxn ang="0">
              <a:pos x="connsiteX9649" y="connsiteY9649"/>
            </a:cxn>
            <a:cxn ang="0">
              <a:pos x="connsiteX9650" y="connsiteY9650"/>
            </a:cxn>
            <a:cxn ang="0">
              <a:pos x="connsiteX9651" y="connsiteY9651"/>
            </a:cxn>
            <a:cxn ang="0">
              <a:pos x="connsiteX9652" y="connsiteY9652"/>
            </a:cxn>
            <a:cxn ang="0">
              <a:pos x="connsiteX9653" y="connsiteY9653"/>
            </a:cxn>
            <a:cxn ang="0">
              <a:pos x="connsiteX9654" y="connsiteY9654"/>
            </a:cxn>
            <a:cxn ang="0">
              <a:pos x="connsiteX9655" y="connsiteY9655"/>
            </a:cxn>
            <a:cxn ang="0">
              <a:pos x="connsiteX9656" y="connsiteY9656"/>
            </a:cxn>
            <a:cxn ang="0">
              <a:pos x="connsiteX9657" y="connsiteY9657"/>
            </a:cxn>
            <a:cxn ang="0">
              <a:pos x="connsiteX9658" y="connsiteY9658"/>
            </a:cxn>
            <a:cxn ang="0">
              <a:pos x="connsiteX9659" y="connsiteY9659"/>
            </a:cxn>
            <a:cxn ang="0">
              <a:pos x="connsiteX9660" y="connsiteY9660"/>
            </a:cxn>
            <a:cxn ang="0">
              <a:pos x="connsiteX9661" y="connsiteY9661"/>
            </a:cxn>
            <a:cxn ang="0">
              <a:pos x="connsiteX9662" y="connsiteY9662"/>
            </a:cxn>
            <a:cxn ang="0">
              <a:pos x="connsiteX9663" y="connsiteY9663"/>
            </a:cxn>
            <a:cxn ang="0">
              <a:pos x="connsiteX9664" y="connsiteY9664"/>
            </a:cxn>
            <a:cxn ang="0">
              <a:pos x="connsiteX9665" y="connsiteY9665"/>
            </a:cxn>
            <a:cxn ang="0">
              <a:pos x="connsiteX9666" y="connsiteY9666"/>
            </a:cxn>
            <a:cxn ang="0">
              <a:pos x="connsiteX9667" y="connsiteY9667"/>
            </a:cxn>
            <a:cxn ang="0">
              <a:pos x="connsiteX9668" y="connsiteY9668"/>
            </a:cxn>
            <a:cxn ang="0">
              <a:pos x="connsiteX9669" y="connsiteY9669"/>
            </a:cxn>
            <a:cxn ang="0">
              <a:pos x="connsiteX9670" y="connsiteY9670"/>
            </a:cxn>
            <a:cxn ang="0">
              <a:pos x="connsiteX9671" y="connsiteY9671"/>
            </a:cxn>
            <a:cxn ang="0">
              <a:pos x="connsiteX9672" y="connsiteY9672"/>
            </a:cxn>
            <a:cxn ang="0">
              <a:pos x="connsiteX9673" y="connsiteY9673"/>
            </a:cxn>
            <a:cxn ang="0">
              <a:pos x="connsiteX9674" y="connsiteY9674"/>
            </a:cxn>
            <a:cxn ang="0">
              <a:pos x="connsiteX9675" y="connsiteY9675"/>
            </a:cxn>
            <a:cxn ang="0">
              <a:pos x="connsiteX9676" y="connsiteY9676"/>
            </a:cxn>
            <a:cxn ang="0">
              <a:pos x="connsiteX9677" y="connsiteY9677"/>
            </a:cxn>
            <a:cxn ang="0">
              <a:pos x="connsiteX9678" y="connsiteY9678"/>
            </a:cxn>
            <a:cxn ang="0">
              <a:pos x="connsiteX9679" y="connsiteY9679"/>
            </a:cxn>
            <a:cxn ang="0">
              <a:pos x="connsiteX9680" y="connsiteY9680"/>
            </a:cxn>
            <a:cxn ang="0">
              <a:pos x="connsiteX9681" y="connsiteY9681"/>
            </a:cxn>
            <a:cxn ang="0">
              <a:pos x="connsiteX9682" y="connsiteY9682"/>
            </a:cxn>
            <a:cxn ang="0">
              <a:pos x="connsiteX9683" y="connsiteY9683"/>
            </a:cxn>
            <a:cxn ang="0">
              <a:pos x="connsiteX9684" y="connsiteY9684"/>
            </a:cxn>
            <a:cxn ang="0">
              <a:pos x="connsiteX9685" y="connsiteY9685"/>
            </a:cxn>
            <a:cxn ang="0">
              <a:pos x="connsiteX9686" y="connsiteY9686"/>
            </a:cxn>
            <a:cxn ang="0">
              <a:pos x="connsiteX9687" y="connsiteY9687"/>
            </a:cxn>
            <a:cxn ang="0">
              <a:pos x="connsiteX9688" y="connsiteY9688"/>
            </a:cxn>
            <a:cxn ang="0">
              <a:pos x="connsiteX9689" y="connsiteY9689"/>
            </a:cxn>
            <a:cxn ang="0">
              <a:pos x="connsiteX9690" y="connsiteY9690"/>
            </a:cxn>
            <a:cxn ang="0">
              <a:pos x="connsiteX9691" y="connsiteY9691"/>
            </a:cxn>
            <a:cxn ang="0">
              <a:pos x="connsiteX9692" y="connsiteY9692"/>
            </a:cxn>
            <a:cxn ang="0">
              <a:pos x="connsiteX9693" y="connsiteY9693"/>
            </a:cxn>
            <a:cxn ang="0">
              <a:pos x="connsiteX9694" y="connsiteY9694"/>
            </a:cxn>
            <a:cxn ang="0">
              <a:pos x="connsiteX9695" y="connsiteY9695"/>
            </a:cxn>
            <a:cxn ang="0">
              <a:pos x="connsiteX9696" y="connsiteY9696"/>
            </a:cxn>
            <a:cxn ang="0">
              <a:pos x="connsiteX9697" y="connsiteY9697"/>
            </a:cxn>
            <a:cxn ang="0">
              <a:pos x="connsiteX9698" y="connsiteY9698"/>
            </a:cxn>
            <a:cxn ang="0">
              <a:pos x="connsiteX9699" y="connsiteY9699"/>
            </a:cxn>
            <a:cxn ang="0">
              <a:pos x="connsiteX9700" y="connsiteY9700"/>
            </a:cxn>
            <a:cxn ang="0">
              <a:pos x="connsiteX9701" y="connsiteY9701"/>
            </a:cxn>
            <a:cxn ang="0">
              <a:pos x="connsiteX9702" y="connsiteY9702"/>
            </a:cxn>
            <a:cxn ang="0">
              <a:pos x="connsiteX9703" y="connsiteY9703"/>
            </a:cxn>
            <a:cxn ang="0">
              <a:pos x="connsiteX9704" y="connsiteY9704"/>
            </a:cxn>
            <a:cxn ang="0">
              <a:pos x="connsiteX9705" y="connsiteY9705"/>
            </a:cxn>
            <a:cxn ang="0">
              <a:pos x="connsiteX9706" y="connsiteY9706"/>
            </a:cxn>
            <a:cxn ang="0">
              <a:pos x="connsiteX9707" y="connsiteY9707"/>
            </a:cxn>
            <a:cxn ang="0">
              <a:pos x="connsiteX9708" y="connsiteY9708"/>
            </a:cxn>
            <a:cxn ang="0">
              <a:pos x="connsiteX9709" y="connsiteY9709"/>
            </a:cxn>
            <a:cxn ang="0">
              <a:pos x="connsiteX9710" y="connsiteY9710"/>
            </a:cxn>
            <a:cxn ang="0">
              <a:pos x="connsiteX9711" y="connsiteY9711"/>
            </a:cxn>
            <a:cxn ang="0">
              <a:pos x="connsiteX9712" y="connsiteY9712"/>
            </a:cxn>
            <a:cxn ang="0">
              <a:pos x="connsiteX9713" y="connsiteY9713"/>
            </a:cxn>
            <a:cxn ang="0">
              <a:pos x="connsiteX9714" y="connsiteY9714"/>
            </a:cxn>
            <a:cxn ang="0">
              <a:pos x="connsiteX9715" y="connsiteY9715"/>
            </a:cxn>
            <a:cxn ang="0">
              <a:pos x="connsiteX9716" y="connsiteY9716"/>
            </a:cxn>
            <a:cxn ang="0">
              <a:pos x="connsiteX9717" y="connsiteY9717"/>
            </a:cxn>
            <a:cxn ang="0">
              <a:pos x="connsiteX9718" y="connsiteY9718"/>
            </a:cxn>
            <a:cxn ang="0">
              <a:pos x="connsiteX9719" y="connsiteY9719"/>
            </a:cxn>
            <a:cxn ang="0">
              <a:pos x="connsiteX9720" y="connsiteY9720"/>
            </a:cxn>
            <a:cxn ang="0">
              <a:pos x="connsiteX9721" y="connsiteY9721"/>
            </a:cxn>
            <a:cxn ang="0">
              <a:pos x="connsiteX9722" y="connsiteY9722"/>
            </a:cxn>
            <a:cxn ang="0">
              <a:pos x="connsiteX9723" y="connsiteY9723"/>
            </a:cxn>
            <a:cxn ang="0">
              <a:pos x="connsiteX9724" y="connsiteY9724"/>
            </a:cxn>
            <a:cxn ang="0">
              <a:pos x="connsiteX9725" y="connsiteY9725"/>
            </a:cxn>
            <a:cxn ang="0">
              <a:pos x="connsiteX9726" y="connsiteY9726"/>
            </a:cxn>
            <a:cxn ang="0">
              <a:pos x="connsiteX9727" y="connsiteY9727"/>
            </a:cxn>
            <a:cxn ang="0">
              <a:pos x="connsiteX9728" y="connsiteY9728"/>
            </a:cxn>
            <a:cxn ang="0">
              <a:pos x="connsiteX9729" y="connsiteY9729"/>
            </a:cxn>
            <a:cxn ang="0">
              <a:pos x="connsiteX9730" y="connsiteY9730"/>
            </a:cxn>
            <a:cxn ang="0">
              <a:pos x="connsiteX9731" y="connsiteY9731"/>
            </a:cxn>
            <a:cxn ang="0">
              <a:pos x="connsiteX9732" y="connsiteY9732"/>
            </a:cxn>
            <a:cxn ang="0">
              <a:pos x="connsiteX9733" y="connsiteY9733"/>
            </a:cxn>
            <a:cxn ang="0">
              <a:pos x="connsiteX9734" y="connsiteY9734"/>
            </a:cxn>
            <a:cxn ang="0">
              <a:pos x="connsiteX9735" y="connsiteY9735"/>
            </a:cxn>
            <a:cxn ang="0">
              <a:pos x="connsiteX9736" y="connsiteY9736"/>
            </a:cxn>
            <a:cxn ang="0">
              <a:pos x="connsiteX9737" y="connsiteY9737"/>
            </a:cxn>
            <a:cxn ang="0">
              <a:pos x="connsiteX9738" y="connsiteY9738"/>
            </a:cxn>
            <a:cxn ang="0">
              <a:pos x="connsiteX9739" y="connsiteY9739"/>
            </a:cxn>
            <a:cxn ang="0">
              <a:pos x="connsiteX9740" y="connsiteY9740"/>
            </a:cxn>
            <a:cxn ang="0">
              <a:pos x="connsiteX9741" y="connsiteY9741"/>
            </a:cxn>
            <a:cxn ang="0">
              <a:pos x="connsiteX9742" y="connsiteY9742"/>
            </a:cxn>
            <a:cxn ang="0">
              <a:pos x="connsiteX9743" y="connsiteY9743"/>
            </a:cxn>
            <a:cxn ang="0">
              <a:pos x="connsiteX9744" y="connsiteY9744"/>
            </a:cxn>
            <a:cxn ang="0">
              <a:pos x="connsiteX9745" y="connsiteY9745"/>
            </a:cxn>
            <a:cxn ang="0">
              <a:pos x="connsiteX9746" y="connsiteY9746"/>
            </a:cxn>
            <a:cxn ang="0">
              <a:pos x="connsiteX9747" y="connsiteY9747"/>
            </a:cxn>
            <a:cxn ang="0">
              <a:pos x="connsiteX9748" y="connsiteY9748"/>
            </a:cxn>
            <a:cxn ang="0">
              <a:pos x="connsiteX9749" y="connsiteY9749"/>
            </a:cxn>
            <a:cxn ang="0">
              <a:pos x="connsiteX9750" y="connsiteY9750"/>
            </a:cxn>
            <a:cxn ang="0">
              <a:pos x="connsiteX9751" y="connsiteY9751"/>
            </a:cxn>
            <a:cxn ang="0">
              <a:pos x="connsiteX9752" y="connsiteY9752"/>
            </a:cxn>
            <a:cxn ang="0">
              <a:pos x="connsiteX9753" y="connsiteY9753"/>
            </a:cxn>
            <a:cxn ang="0">
              <a:pos x="connsiteX9754" y="connsiteY9754"/>
            </a:cxn>
            <a:cxn ang="0">
              <a:pos x="connsiteX9755" y="connsiteY9755"/>
            </a:cxn>
            <a:cxn ang="0">
              <a:pos x="connsiteX9756" y="connsiteY9756"/>
            </a:cxn>
            <a:cxn ang="0">
              <a:pos x="connsiteX9757" y="connsiteY9757"/>
            </a:cxn>
            <a:cxn ang="0">
              <a:pos x="connsiteX9758" y="connsiteY9758"/>
            </a:cxn>
            <a:cxn ang="0">
              <a:pos x="connsiteX9759" y="connsiteY9759"/>
            </a:cxn>
            <a:cxn ang="0">
              <a:pos x="connsiteX9760" y="connsiteY9760"/>
            </a:cxn>
            <a:cxn ang="0">
              <a:pos x="connsiteX9761" y="connsiteY9761"/>
            </a:cxn>
            <a:cxn ang="0">
              <a:pos x="connsiteX9762" y="connsiteY9762"/>
            </a:cxn>
            <a:cxn ang="0">
              <a:pos x="connsiteX9763" y="connsiteY9763"/>
            </a:cxn>
            <a:cxn ang="0">
              <a:pos x="connsiteX9764" y="connsiteY9764"/>
            </a:cxn>
            <a:cxn ang="0">
              <a:pos x="connsiteX9765" y="connsiteY9765"/>
            </a:cxn>
            <a:cxn ang="0">
              <a:pos x="connsiteX9766" y="connsiteY9766"/>
            </a:cxn>
            <a:cxn ang="0">
              <a:pos x="connsiteX9767" y="connsiteY9767"/>
            </a:cxn>
            <a:cxn ang="0">
              <a:pos x="connsiteX9768" y="connsiteY9768"/>
            </a:cxn>
            <a:cxn ang="0">
              <a:pos x="connsiteX9769" y="connsiteY9769"/>
            </a:cxn>
            <a:cxn ang="0">
              <a:pos x="connsiteX9770" y="connsiteY9770"/>
            </a:cxn>
            <a:cxn ang="0">
              <a:pos x="connsiteX9771" y="connsiteY9771"/>
            </a:cxn>
            <a:cxn ang="0">
              <a:pos x="connsiteX9772" y="connsiteY9772"/>
            </a:cxn>
            <a:cxn ang="0">
              <a:pos x="connsiteX9773" y="connsiteY9773"/>
            </a:cxn>
            <a:cxn ang="0">
              <a:pos x="connsiteX9774" y="connsiteY9774"/>
            </a:cxn>
            <a:cxn ang="0">
              <a:pos x="connsiteX9775" y="connsiteY9775"/>
            </a:cxn>
            <a:cxn ang="0">
              <a:pos x="connsiteX9776" y="connsiteY9776"/>
            </a:cxn>
            <a:cxn ang="0">
              <a:pos x="connsiteX9777" y="connsiteY9777"/>
            </a:cxn>
            <a:cxn ang="0">
              <a:pos x="connsiteX9778" y="connsiteY9778"/>
            </a:cxn>
            <a:cxn ang="0">
              <a:pos x="connsiteX9779" y="connsiteY9779"/>
            </a:cxn>
            <a:cxn ang="0">
              <a:pos x="connsiteX9780" y="connsiteY9780"/>
            </a:cxn>
            <a:cxn ang="0">
              <a:pos x="connsiteX9781" y="connsiteY9781"/>
            </a:cxn>
            <a:cxn ang="0">
              <a:pos x="connsiteX9782" y="connsiteY9782"/>
            </a:cxn>
            <a:cxn ang="0">
              <a:pos x="connsiteX9783" y="connsiteY9783"/>
            </a:cxn>
            <a:cxn ang="0">
              <a:pos x="connsiteX9784" y="connsiteY9784"/>
            </a:cxn>
            <a:cxn ang="0">
              <a:pos x="connsiteX9785" y="connsiteY9785"/>
            </a:cxn>
            <a:cxn ang="0">
              <a:pos x="connsiteX9786" y="connsiteY9786"/>
            </a:cxn>
            <a:cxn ang="0">
              <a:pos x="connsiteX9787" y="connsiteY9787"/>
            </a:cxn>
            <a:cxn ang="0">
              <a:pos x="connsiteX9788" y="connsiteY9788"/>
            </a:cxn>
            <a:cxn ang="0">
              <a:pos x="connsiteX9789" y="connsiteY9789"/>
            </a:cxn>
            <a:cxn ang="0">
              <a:pos x="connsiteX9790" y="connsiteY9790"/>
            </a:cxn>
            <a:cxn ang="0">
              <a:pos x="connsiteX9791" y="connsiteY9791"/>
            </a:cxn>
            <a:cxn ang="0">
              <a:pos x="connsiteX9792" y="connsiteY9792"/>
            </a:cxn>
            <a:cxn ang="0">
              <a:pos x="connsiteX9793" y="connsiteY9793"/>
            </a:cxn>
            <a:cxn ang="0">
              <a:pos x="connsiteX9794" y="connsiteY9794"/>
            </a:cxn>
            <a:cxn ang="0">
              <a:pos x="connsiteX9795" y="connsiteY9795"/>
            </a:cxn>
            <a:cxn ang="0">
              <a:pos x="connsiteX9796" y="connsiteY9796"/>
            </a:cxn>
            <a:cxn ang="0">
              <a:pos x="connsiteX9797" y="connsiteY9797"/>
            </a:cxn>
            <a:cxn ang="0">
              <a:pos x="connsiteX9798" y="connsiteY9798"/>
            </a:cxn>
            <a:cxn ang="0">
              <a:pos x="connsiteX9799" y="connsiteY9799"/>
            </a:cxn>
            <a:cxn ang="0">
              <a:pos x="connsiteX9800" y="connsiteY9800"/>
            </a:cxn>
            <a:cxn ang="0">
              <a:pos x="connsiteX9801" y="connsiteY9801"/>
            </a:cxn>
            <a:cxn ang="0">
              <a:pos x="connsiteX9802" y="connsiteY9802"/>
            </a:cxn>
            <a:cxn ang="0">
              <a:pos x="connsiteX9803" y="connsiteY9803"/>
            </a:cxn>
            <a:cxn ang="0">
              <a:pos x="connsiteX9804" y="connsiteY9804"/>
            </a:cxn>
            <a:cxn ang="0">
              <a:pos x="connsiteX9805" y="connsiteY9805"/>
            </a:cxn>
            <a:cxn ang="0">
              <a:pos x="connsiteX9806" y="connsiteY9806"/>
            </a:cxn>
            <a:cxn ang="0">
              <a:pos x="connsiteX9807" y="connsiteY9807"/>
            </a:cxn>
            <a:cxn ang="0">
              <a:pos x="connsiteX9808" y="connsiteY9808"/>
            </a:cxn>
            <a:cxn ang="0">
              <a:pos x="connsiteX9809" y="connsiteY9809"/>
            </a:cxn>
            <a:cxn ang="0">
              <a:pos x="connsiteX9810" y="connsiteY9810"/>
            </a:cxn>
            <a:cxn ang="0">
              <a:pos x="connsiteX9811" y="connsiteY9811"/>
            </a:cxn>
            <a:cxn ang="0">
              <a:pos x="connsiteX9812" y="connsiteY9812"/>
            </a:cxn>
            <a:cxn ang="0">
              <a:pos x="connsiteX9813" y="connsiteY9813"/>
            </a:cxn>
            <a:cxn ang="0">
              <a:pos x="connsiteX9814" y="connsiteY9814"/>
            </a:cxn>
            <a:cxn ang="0">
              <a:pos x="connsiteX9815" y="connsiteY9815"/>
            </a:cxn>
            <a:cxn ang="0">
              <a:pos x="connsiteX9816" y="connsiteY9816"/>
            </a:cxn>
            <a:cxn ang="0">
              <a:pos x="connsiteX9817" y="connsiteY9817"/>
            </a:cxn>
            <a:cxn ang="0">
              <a:pos x="connsiteX9818" y="connsiteY9818"/>
            </a:cxn>
            <a:cxn ang="0">
              <a:pos x="connsiteX9819" y="connsiteY9819"/>
            </a:cxn>
            <a:cxn ang="0">
              <a:pos x="connsiteX9820" y="connsiteY9820"/>
            </a:cxn>
            <a:cxn ang="0">
              <a:pos x="connsiteX9821" y="connsiteY9821"/>
            </a:cxn>
            <a:cxn ang="0">
              <a:pos x="connsiteX9822" y="connsiteY9822"/>
            </a:cxn>
            <a:cxn ang="0">
              <a:pos x="connsiteX9823" y="connsiteY9823"/>
            </a:cxn>
            <a:cxn ang="0">
              <a:pos x="connsiteX9824" y="connsiteY9824"/>
            </a:cxn>
            <a:cxn ang="0">
              <a:pos x="connsiteX9825" y="connsiteY9825"/>
            </a:cxn>
            <a:cxn ang="0">
              <a:pos x="connsiteX9826" y="connsiteY9826"/>
            </a:cxn>
            <a:cxn ang="0">
              <a:pos x="connsiteX9827" y="connsiteY9827"/>
            </a:cxn>
            <a:cxn ang="0">
              <a:pos x="connsiteX9828" y="connsiteY9828"/>
            </a:cxn>
            <a:cxn ang="0">
              <a:pos x="connsiteX9829" y="connsiteY9829"/>
            </a:cxn>
            <a:cxn ang="0">
              <a:pos x="connsiteX9830" y="connsiteY9830"/>
            </a:cxn>
            <a:cxn ang="0">
              <a:pos x="connsiteX9831" y="connsiteY9831"/>
            </a:cxn>
            <a:cxn ang="0">
              <a:pos x="connsiteX9832" y="connsiteY9832"/>
            </a:cxn>
            <a:cxn ang="0">
              <a:pos x="connsiteX9833" y="connsiteY9833"/>
            </a:cxn>
            <a:cxn ang="0">
              <a:pos x="connsiteX9834" y="connsiteY9834"/>
            </a:cxn>
            <a:cxn ang="0">
              <a:pos x="connsiteX9835" y="connsiteY9835"/>
            </a:cxn>
            <a:cxn ang="0">
              <a:pos x="connsiteX9836" y="connsiteY9836"/>
            </a:cxn>
            <a:cxn ang="0">
              <a:pos x="connsiteX9837" y="connsiteY9837"/>
            </a:cxn>
            <a:cxn ang="0">
              <a:pos x="connsiteX9838" y="connsiteY9838"/>
            </a:cxn>
            <a:cxn ang="0">
              <a:pos x="connsiteX9839" y="connsiteY9839"/>
            </a:cxn>
            <a:cxn ang="0">
              <a:pos x="connsiteX9840" y="connsiteY9840"/>
            </a:cxn>
            <a:cxn ang="0">
              <a:pos x="connsiteX9841" y="connsiteY9841"/>
            </a:cxn>
            <a:cxn ang="0">
              <a:pos x="connsiteX9842" y="connsiteY9842"/>
            </a:cxn>
            <a:cxn ang="0">
              <a:pos x="connsiteX9843" y="connsiteY9843"/>
            </a:cxn>
            <a:cxn ang="0">
              <a:pos x="connsiteX9844" y="connsiteY9844"/>
            </a:cxn>
            <a:cxn ang="0">
              <a:pos x="connsiteX9845" y="connsiteY9845"/>
            </a:cxn>
            <a:cxn ang="0">
              <a:pos x="connsiteX9846" y="connsiteY9846"/>
            </a:cxn>
            <a:cxn ang="0">
              <a:pos x="connsiteX9847" y="connsiteY9847"/>
            </a:cxn>
            <a:cxn ang="0">
              <a:pos x="connsiteX9848" y="connsiteY9848"/>
            </a:cxn>
            <a:cxn ang="0">
              <a:pos x="connsiteX9849" y="connsiteY9849"/>
            </a:cxn>
            <a:cxn ang="0">
              <a:pos x="connsiteX9850" y="connsiteY9850"/>
            </a:cxn>
            <a:cxn ang="0">
              <a:pos x="connsiteX9851" y="connsiteY9851"/>
            </a:cxn>
            <a:cxn ang="0">
              <a:pos x="connsiteX9852" y="connsiteY9852"/>
            </a:cxn>
            <a:cxn ang="0">
              <a:pos x="connsiteX9853" y="connsiteY9853"/>
            </a:cxn>
            <a:cxn ang="0">
              <a:pos x="connsiteX9854" y="connsiteY9854"/>
            </a:cxn>
            <a:cxn ang="0">
              <a:pos x="connsiteX9855" y="connsiteY9855"/>
            </a:cxn>
            <a:cxn ang="0">
              <a:pos x="connsiteX9856" y="connsiteY9856"/>
            </a:cxn>
            <a:cxn ang="0">
              <a:pos x="connsiteX9857" y="connsiteY9857"/>
            </a:cxn>
            <a:cxn ang="0">
              <a:pos x="connsiteX9858" y="connsiteY9858"/>
            </a:cxn>
            <a:cxn ang="0">
              <a:pos x="connsiteX9859" y="connsiteY9859"/>
            </a:cxn>
            <a:cxn ang="0">
              <a:pos x="connsiteX9860" y="connsiteY9860"/>
            </a:cxn>
            <a:cxn ang="0">
              <a:pos x="connsiteX9861" y="connsiteY9861"/>
            </a:cxn>
            <a:cxn ang="0">
              <a:pos x="connsiteX9862" y="connsiteY9862"/>
            </a:cxn>
            <a:cxn ang="0">
              <a:pos x="connsiteX9863" y="connsiteY9863"/>
            </a:cxn>
            <a:cxn ang="0">
              <a:pos x="connsiteX9864" y="connsiteY9864"/>
            </a:cxn>
            <a:cxn ang="0">
              <a:pos x="connsiteX9865" y="connsiteY9865"/>
            </a:cxn>
            <a:cxn ang="0">
              <a:pos x="connsiteX9866" y="connsiteY9866"/>
            </a:cxn>
            <a:cxn ang="0">
              <a:pos x="connsiteX9867" y="connsiteY9867"/>
            </a:cxn>
            <a:cxn ang="0">
              <a:pos x="connsiteX9868" y="connsiteY9868"/>
            </a:cxn>
            <a:cxn ang="0">
              <a:pos x="connsiteX9869" y="connsiteY9869"/>
            </a:cxn>
            <a:cxn ang="0">
              <a:pos x="connsiteX9870" y="connsiteY9870"/>
            </a:cxn>
            <a:cxn ang="0">
              <a:pos x="connsiteX9871" y="connsiteY9871"/>
            </a:cxn>
            <a:cxn ang="0">
              <a:pos x="connsiteX9872" y="connsiteY9872"/>
            </a:cxn>
            <a:cxn ang="0">
              <a:pos x="connsiteX9873" y="connsiteY9873"/>
            </a:cxn>
            <a:cxn ang="0">
              <a:pos x="connsiteX9874" y="connsiteY9874"/>
            </a:cxn>
            <a:cxn ang="0">
              <a:pos x="connsiteX9875" y="connsiteY9875"/>
            </a:cxn>
            <a:cxn ang="0">
              <a:pos x="connsiteX9876" y="connsiteY9876"/>
            </a:cxn>
            <a:cxn ang="0">
              <a:pos x="connsiteX9877" y="connsiteY9877"/>
            </a:cxn>
            <a:cxn ang="0">
              <a:pos x="connsiteX9878" y="connsiteY9878"/>
            </a:cxn>
            <a:cxn ang="0">
              <a:pos x="connsiteX9879" y="connsiteY9879"/>
            </a:cxn>
            <a:cxn ang="0">
              <a:pos x="connsiteX9880" y="connsiteY9880"/>
            </a:cxn>
            <a:cxn ang="0">
              <a:pos x="connsiteX9881" y="connsiteY9881"/>
            </a:cxn>
            <a:cxn ang="0">
              <a:pos x="connsiteX9882" y="connsiteY9882"/>
            </a:cxn>
            <a:cxn ang="0">
              <a:pos x="connsiteX9883" y="connsiteY9883"/>
            </a:cxn>
            <a:cxn ang="0">
              <a:pos x="connsiteX9884" y="connsiteY9884"/>
            </a:cxn>
            <a:cxn ang="0">
              <a:pos x="connsiteX9885" y="connsiteY9885"/>
            </a:cxn>
            <a:cxn ang="0">
              <a:pos x="connsiteX9886" y="connsiteY9886"/>
            </a:cxn>
            <a:cxn ang="0">
              <a:pos x="connsiteX9887" y="connsiteY9887"/>
            </a:cxn>
            <a:cxn ang="0">
              <a:pos x="connsiteX9888" y="connsiteY9888"/>
            </a:cxn>
            <a:cxn ang="0">
              <a:pos x="connsiteX9889" y="connsiteY9889"/>
            </a:cxn>
            <a:cxn ang="0">
              <a:pos x="connsiteX9890" y="connsiteY9890"/>
            </a:cxn>
            <a:cxn ang="0">
              <a:pos x="connsiteX9891" y="connsiteY9891"/>
            </a:cxn>
            <a:cxn ang="0">
              <a:pos x="connsiteX9892" y="connsiteY9892"/>
            </a:cxn>
            <a:cxn ang="0">
              <a:pos x="connsiteX9893" y="connsiteY9893"/>
            </a:cxn>
            <a:cxn ang="0">
              <a:pos x="connsiteX9894" y="connsiteY9894"/>
            </a:cxn>
            <a:cxn ang="0">
              <a:pos x="connsiteX9895" y="connsiteY9895"/>
            </a:cxn>
            <a:cxn ang="0">
              <a:pos x="connsiteX9896" y="connsiteY9896"/>
            </a:cxn>
            <a:cxn ang="0">
              <a:pos x="connsiteX9897" y="connsiteY9897"/>
            </a:cxn>
            <a:cxn ang="0">
              <a:pos x="connsiteX9898" y="connsiteY9898"/>
            </a:cxn>
            <a:cxn ang="0">
              <a:pos x="connsiteX9899" y="connsiteY9899"/>
            </a:cxn>
            <a:cxn ang="0">
              <a:pos x="connsiteX9900" y="connsiteY9900"/>
            </a:cxn>
            <a:cxn ang="0">
              <a:pos x="connsiteX9901" y="connsiteY9901"/>
            </a:cxn>
            <a:cxn ang="0">
              <a:pos x="connsiteX9902" y="connsiteY9902"/>
            </a:cxn>
            <a:cxn ang="0">
              <a:pos x="connsiteX9903" y="connsiteY9903"/>
            </a:cxn>
            <a:cxn ang="0">
              <a:pos x="connsiteX9904" y="connsiteY9904"/>
            </a:cxn>
            <a:cxn ang="0">
              <a:pos x="connsiteX9905" y="connsiteY9905"/>
            </a:cxn>
            <a:cxn ang="0">
              <a:pos x="connsiteX9906" y="connsiteY9906"/>
            </a:cxn>
            <a:cxn ang="0">
              <a:pos x="connsiteX9907" y="connsiteY9907"/>
            </a:cxn>
            <a:cxn ang="0">
              <a:pos x="connsiteX9908" y="connsiteY9908"/>
            </a:cxn>
            <a:cxn ang="0">
              <a:pos x="connsiteX9909" y="connsiteY9909"/>
            </a:cxn>
            <a:cxn ang="0">
              <a:pos x="connsiteX9910" y="connsiteY9910"/>
            </a:cxn>
            <a:cxn ang="0">
              <a:pos x="connsiteX9911" y="connsiteY9911"/>
            </a:cxn>
            <a:cxn ang="0">
              <a:pos x="connsiteX9912" y="connsiteY9912"/>
            </a:cxn>
            <a:cxn ang="0">
              <a:pos x="connsiteX9913" y="connsiteY9913"/>
            </a:cxn>
            <a:cxn ang="0">
              <a:pos x="connsiteX9914" y="connsiteY9914"/>
            </a:cxn>
            <a:cxn ang="0">
              <a:pos x="connsiteX9915" y="connsiteY9915"/>
            </a:cxn>
            <a:cxn ang="0">
              <a:pos x="connsiteX9916" y="connsiteY9916"/>
            </a:cxn>
            <a:cxn ang="0">
              <a:pos x="connsiteX9917" y="connsiteY9917"/>
            </a:cxn>
            <a:cxn ang="0">
              <a:pos x="connsiteX9918" y="connsiteY9918"/>
            </a:cxn>
            <a:cxn ang="0">
              <a:pos x="connsiteX9919" y="connsiteY9919"/>
            </a:cxn>
            <a:cxn ang="0">
              <a:pos x="connsiteX9920" y="connsiteY9920"/>
            </a:cxn>
            <a:cxn ang="0">
              <a:pos x="connsiteX9921" y="connsiteY9921"/>
            </a:cxn>
            <a:cxn ang="0">
              <a:pos x="connsiteX9922" y="connsiteY9922"/>
            </a:cxn>
            <a:cxn ang="0">
              <a:pos x="connsiteX9923" y="connsiteY9923"/>
            </a:cxn>
            <a:cxn ang="0">
              <a:pos x="connsiteX9924" y="connsiteY9924"/>
            </a:cxn>
            <a:cxn ang="0">
              <a:pos x="connsiteX9925" y="connsiteY9925"/>
            </a:cxn>
            <a:cxn ang="0">
              <a:pos x="connsiteX9926" y="connsiteY9926"/>
            </a:cxn>
            <a:cxn ang="0">
              <a:pos x="connsiteX9927" y="connsiteY9927"/>
            </a:cxn>
            <a:cxn ang="0">
              <a:pos x="connsiteX9928" y="connsiteY9928"/>
            </a:cxn>
            <a:cxn ang="0">
              <a:pos x="connsiteX9929" y="connsiteY9929"/>
            </a:cxn>
            <a:cxn ang="0">
              <a:pos x="connsiteX9930" y="connsiteY9930"/>
            </a:cxn>
            <a:cxn ang="0">
              <a:pos x="connsiteX9931" y="connsiteY9931"/>
            </a:cxn>
            <a:cxn ang="0">
              <a:pos x="connsiteX9932" y="connsiteY9932"/>
            </a:cxn>
            <a:cxn ang="0">
              <a:pos x="connsiteX9933" y="connsiteY9933"/>
            </a:cxn>
            <a:cxn ang="0">
              <a:pos x="connsiteX9934" y="connsiteY9934"/>
            </a:cxn>
            <a:cxn ang="0">
              <a:pos x="connsiteX9935" y="connsiteY9935"/>
            </a:cxn>
            <a:cxn ang="0">
              <a:pos x="connsiteX9936" y="connsiteY9936"/>
            </a:cxn>
            <a:cxn ang="0">
              <a:pos x="connsiteX9937" y="connsiteY9937"/>
            </a:cxn>
            <a:cxn ang="0">
              <a:pos x="connsiteX9938" y="connsiteY9938"/>
            </a:cxn>
            <a:cxn ang="0">
              <a:pos x="connsiteX9939" y="connsiteY9939"/>
            </a:cxn>
            <a:cxn ang="0">
              <a:pos x="connsiteX9940" y="connsiteY9940"/>
            </a:cxn>
            <a:cxn ang="0">
              <a:pos x="connsiteX9941" y="connsiteY9941"/>
            </a:cxn>
            <a:cxn ang="0">
              <a:pos x="connsiteX9942" y="connsiteY9942"/>
            </a:cxn>
            <a:cxn ang="0">
              <a:pos x="connsiteX9943" y="connsiteY9943"/>
            </a:cxn>
            <a:cxn ang="0">
              <a:pos x="connsiteX9944" y="connsiteY9944"/>
            </a:cxn>
            <a:cxn ang="0">
              <a:pos x="connsiteX9945" y="connsiteY9945"/>
            </a:cxn>
            <a:cxn ang="0">
              <a:pos x="connsiteX9946" y="connsiteY9946"/>
            </a:cxn>
            <a:cxn ang="0">
              <a:pos x="connsiteX9947" y="connsiteY9947"/>
            </a:cxn>
            <a:cxn ang="0">
              <a:pos x="connsiteX9948" y="connsiteY9948"/>
            </a:cxn>
            <a:cxn ang="0">
              <a:pos x="connsiteX9949" y="connsiteY9949"/>
            </a:cxn>
            <a:cxn ang="0">
              <a:pos x="connsiteX9950" y="connsiteY9950"/>
            </a:cxn>
            <a:cxn ang="0">
              <a:pos x="connsiteX9951" y="connsiteY9951"/>
            </a:cxn>
            <a:cxn ang="0">
              <a:pos x="connsiteX9952" y="connsiteY9952"/>
            </a:cxn>
            <a:cxn ang="0">
              <a:pos x="connsiteX9953" y="connsiteY9953"/>
            </a:cxn>
            <a:cxn ang="0">
              <a:pos x="connsiteX9954" y="connsiteY9954"/>
            </a:cxn>
            <a:cxn ang="0">
              <a:pos x="connsiteX9955" y="connsiteY9955"/>
            </a:cxn>
            <a:cxn ang="0">
              <a:pos x="connsiteX9956" y="connsiteY9956"/>
            </a:cxn>
            <a:cxn ang="0">
              <a:pos x="connsiteX9957" y="connsiteY9957"/>
            </a:cxn>
            <a:cxn ang="0">
              <a:pos x="connsiteX9958" y="connsiteY9958"/>
            </a:cxn>
            <a:cxn ang="0">
              <a:pos x="connsiteX9959" y="connsiteY9959"/>
            </a:cxn>
            <a:cxn ang="0">
              <a:pos x="connsiteX9960" y="connsiteY9960"/>
            </a:cxn>
            <a:cxn ang="0">
              <a:pos x="connsiteX9961" y="connsiteY9961"/>
            </a:cxn>
            <a:cxn ang="0">
              <a:pos x="connsiteX9962" y="connsiteY9962"/>
            </a:cxn>
            <a:cxn ang="0">
              <a:pos x="connsiteX9963" y="connsiteY9963"/>
            </a:cxn>
            <a:cxn ang="0">
              <a:pos x="connsiteX9964" y="connsiteY9964"/>
            </a:cxn>
            <a:cxn ang="0">
              <a:pos x="connsiteX9965" y="connsiteY9965"/>
            </a:cxn>
            <a:cxn ang="0">
              <a:pos x="connsiteX9966" y="connsiteY9966"/>
            </a:cxn>
            <a:cxn ang="0">
              <a:pos x="connsiteX9967" y="connsiteY9967"/>
            </a:cxn>
            <a:cxn ang="0">
              <a:pos x="connsiteX9968" y="connsiteY9968"/>
            </a:cxn>
            <a:cxn ang="0">
              <a:pos x="connsiteX9969" y="connsiteY9969"/>
            </a:cxn>
            <a:cxn ang="0">
              <a:pos x="connsiteX9970" y="connsiteY9970"/>
            </a:cxn>
            <a:cxn ang="0">
              <a:pos x="connsiteX9971" y="connsiteY9971"/>
            </a:cxn>
            <a:cxn ang="0">
              <a:pos x="connsiteX9972" y="connsiteY9972"/>
            </a:cxn>
            <a:cxn ang="0">
              <a:pos x="connsiteX9973" y="connsiteY9973"/>
            </a:cxn>
            <a:cxn ang="0">
              <a:pos x="connsiteX9974" y="connsiteY9974"/>
            </a:cxn>
            <a:cxn ang="0">
              <a:pos x="connsiteX9975" y="connsiteY9975"/>
            </a:cxn>
            <a:cxn ang="0">
              <a:pos x="connsiteX9976" y="connsiteY9976"/>
            </a:cxn>
            <a:cxn ang="0">
              <a:pos x="connsiteX9977" y="connsiteY9977"/>
            </a:cxn>
            <a:cxn ang="0">
              <a:pos x="connsiteX9978" y="connsiteY9978"/>
            </a:cxn>
            <a:cxn ang="0">
              <a:pos x="connsiteX9979" y="connsiteY9979"/>
            </a:cxn>
            <a:cxn ang="0">
              <a:pos x="connsiteX9980" y="connsiteY9980"/>
            </a:cxn>
            <a:cxn ang="0">
              <a:pos x="connsiteX9981" y="connsiteY9981"/>
            </a:cxn>
            <a:cxn ang="0">
              <a:pos x="connsiteX9982" y="connsiteY9982"/>
            </a:cxn>
            <a:cxn ang="0">
              <a:pos x="connsiteX9983" y="connsiteY9983"/>
            </a:cxn>
            <a:cxn ang="0">
              <a:pos x="connsiteX9984" y="connsiteY9984"/>
            </a:cxn>
            <a:cxn ang="0">
              <a:pos x="connsiteX9985" y="connsiteY9985"/>
            </a:cxn>
            <a:cxn ang="0">
              <a:pos x="connsiteX9986" y="connsiteY9986"/>
            </a:cxn>
            <a:cxn ang="0">
              <a:pos x="connsiteX9987" y="connsiteY9987"/>
            </a:cxn>
            <a:cxn ang="0">
              <a:pos x="connsiteX9988" y="connsiteY9988"/>
            </a:cxn>
            <a:cxn ang="0">
              <a:pos x="connsiteX9989" y="connsiteY9989"/>
            </a:cxn>
            <a:cxn ang="0">
              <a:pos x="connsiteX9990" y="connsiteY9990"/>
            </a:cxn>
            <a:cxn ang="0">
              <a:pos x="connsiteX9991" y="connsiteY9991"/>
            </a:cxn>
            <a:cxn ang="0">
              <a:pos x="connsiteX9992" y="connsiteY9992"/>
            </a:cxn>
            <a:cxn ang="0">
              <a:pos x="connsiteX9993" y="connsiteY9993"/>
            </a:cxn>
            <a:cxn ang="0">
              <a:pos x="connsiteX9994" y="connsiteY9994"/>
            </a:cxn>
            <a:cxn ang="0">
              <a:pos x="connsiteX9995" y="connsiteY9995"/>
            </a:cxn>
            <a:cxn ang="0">
              <a:pos x="connsiteX9996" y="connsiteY9996"/>
            </a:cxn>
            <a:cxn ang="0">
              <a:pos x="connsiteX9997" y="connsiteY9997"/>
            </a:cxn>
            <a:cxn ang="0">
              <a:pos x="connsiteX9998" y="connsiteY9998"/>
            </a:cxn>
            <a:cxn ang="0">
              <a:pos x="connsiteX9999" y="connsiteY9999"/>
            </a:cxn>
            <a:cxn ang="0">
              <a:pos x="connsiteX10000" y="connsiteY10000"/>
            </a:cxn>
            <a:cxn ang="0">
              <a:pos x="connsiteX10001" y="connsiteY10001"/>
            </a:cxn>
            <a:cxn ang="0">
              <a:pos x="connsiteX10002" y="connsiteY10002"/>
            </a:cxn>
            <a:cxn ang="0">
              <a:pos x="connsiteX10003" y="connsiteY10003"/>
            </a:cxn>
            <a:cxn ang="0">
              <a:pos x="connsiteX10004" y="connsiteY10004"/>
            </a:cxn>
            <a:cxn ang="0">
              <a:pos x="connsiteX10005" y="connsiteY10005"/>
            </a:cxn>
            <a:cxn ang="0">
              <a:pos x="connsiteX10006" y="connsiteY10006"/>
            </a:cxn>
            <a:cxn ang="0">
              <a:pos x="connsiteX10007" y="connsiteY10007"/>
            </a:cxn>
            <a:cxn ang="0">
              <a:pos x="connsiteX10008" y="connsiteY10008"/>
            </a:cxn>
            <a:cxn ang="0">
              <a:pos x="connsiteX10009" y="connsiteY10009"/>
            </a:cxn>
            <a:cxn ang="0">
              <a:pos x="connsiteX10010" y="connsiteY10010"/>
            </a:cxn>
            <a:cxn ang="0">
              <a:pos x="connsiteX10011" y="connsiteY10011"/>
            </a:cxn>
            <a:cxn ang="0">
              <a:pos x="connsiteX10012" y="connsiteY10012"/>
            </a:cxn>
            <a:cxn ang="0">
              <a:pos x="connsiteX10013" y="connsiteY10013"/>
            </a:cxn>
            <a:cxn ang="0">
              <a:pos x="connsiteX10014" y="connsiteY10014"/>
            </a:cxn>
            <a:cxn ang="0">
              <a:pos x="connsiteX10015" y="connsiteY10015"/>
            </a:cxn>
            <a:cxn ang="0">
              <a:pos x="connsiteX10016" y="connsiteY10016"/>
            </a:cxn>
            <a:cxn ang="0">
              <a:pos x="connsiteX10017" y="connsiteY10017"/>
            </a:cxn>
            <a:cxn ang="0">
              <a:pos x="connsiteX10018" y="connsiteY10018"/>
            </a:cxn>
            <a:cxn ang="0">
              <a:pos x="connsiteX10019" y="connsiteY10019"/>
            </a:cxn>
            <a:cxn ang="0">
              <a:pos x="connsiteX10020" y="connsiteY10020"/>
            </a:cxn>
            <a:cxn ang="0">
              <a:pos x="connsiteX10021" y="connsiteY10021"/>
            </a:cxn>
            <a:cxn ang="0">
              <a:pos x="connsiteX10022" y="connsiteY10022"/>
            </a:cxn>
            <a:cxn ang="0">
              <a:pos x="connsiteX10023" y="connsiteY10023"/>
            </a:cxn>
            <a:cxn ang="0">
              <a:pos x="connsiteX10024" y="connsiteY10024"/>
            </a:cxn>
            <a:cxn ang="0">
              <a:pos x="connsiteX10025" y="connsiteY10025"/>
            </a:cxn>
            <a:cxn ang="0">
              <a:pos x="connsiteX10026" y="connsiteY10026"/>
            </a:cxn>
            <a:cxn ang="0">
              <a:pos x="connsiteX10027" y="connsiteY10027"/>
            </a:cxn>
            <a:cxn ang="0">
              <a:pos x="connsiteX10028" y="connsiteY10028"/>
            </a:cxn>
            <a:cxn ang="0">
              <a:pos x="connsiteX10029" y="connsiteY10029"/>
            </a:cxn>
            <a:cxn ang="0">
              <a:pos x="connsiteX10030" y="connsiteY10030"/>
            </a:cxn>
            <a:cxn ang="0">
              <a:pos x="connsiteX10031" y="connsiteY10031"/>
            </a:cxn>
            <a:cxn ang="0">
              <a:pos x="connsiteX10032" y="connsiteY10032"/>
            </a:cxn>
            <a:cxn ang="0">
              <a:pos x="connsiteX10033" y="connsiteY10033"/>
            </a:cxn>
            <a:cxn ang="0">
              <a:pos x="connsiteX10034" y="connsiteY10034"/>
            </a:cxn>
            <a:cxn ang="0">
              <a:pos x="connsiteX10035" y="connsiteY10035"/>
            </a:cxn>
            <a:cxn ang="0">
              <a:pos x="connsiteX10036" y="connsiteY10036"/>
            </a:cxn>
            <a:cxn ang="0">
              <a:pos x="connsiteX10037" y="connsiteY10037"/>
            </a:cxn>
            <a:cxn ang="0">
              <a:pos x="connsiteX10038" y="connsiteY10038"/>
            </a:cxn>
            <a:cxn ang="0">
              <a:pos x="connsiteX10039" y="connsiteY10039"/>
            </a:cxn>
            <a:cxn ang="0">
              <a:pos x="connsiteX10040" y="connsiteY10040"/>
            </a:cxn>
            <a:cxn ang="0">
              <a:pos x="connsiteX10041" y="connsiteY10041"/>
            </a:cxn>
            <a:cxn ang="0">
              <a:pos x="connsiteX10042" y="connsiteY10042"/>
            </a:cxn>
            <a:cxn ang="0">
              <a:pos x="connsiteX10043" y="connsiteY10043"/>
            </a:cxn>
            <a:cxn ang="0">
              <a:pos x="connsiteX10044" y="connsiteY10044"/>
            </a:cxn>
            <a:cxn ang="0">
              <a:pos x="connsiteX10045" y="connsiteY10045"/>
            </a:cxn>
            <a:cxn ang="0">
              <a:pos x="connsiteX10046" y="connsiteY10046"/>
            </a:cxn>
            <a:cxn ang="0">
              <a:pos x="connsiteX10047" y="connsiteY10047"/>
            </a:cxn>
            <a:cxn ang="0">
              <a:pos x="connsiteX10048" y="connsiteY10048"/>
            </a:cxn>
            <a:cxn ang="0">
              <a:pos x="connsiteX10049" y="connsiteY10049"/>
            </a:cxn>
            <a:cxn ang="0">
              <a:pos x="connsiteX10050" y="connsiteY10050"/>
            </a:cxn>
            <a:cxn ang="0">
              <a:pos x="connsiteX10051" y="connsiteY10051"/>
            </a:cxn>
            <a:cxn ang="0">
              <a:pos x="connsiteX10052" y="connsiteY10052"/>
            </a:cxn>
            <a:cxn ang="0">
              <a:pos x="connsiteX10053" y="connsiteY10053"/>
            </a:cxn>
            <a:cxn ang="0">
              <a:pos x="connsiteX10054" y="connsiteY10054"/>
            </a:cxn>
            <a:cxn ang="0">
              <a:pos x="connsiteX10055" y="connsiteY10055"/>
            </a:cxn>
            <a:cxn ang="0">
              <a:pos x="connsiteX10056" y="connsiteY10056"/>
            </a:cxn>
            <a:cxn ang="0">
              <a:pos x="connsiteX10057" y="connsiteY10057"/>
            </a:cxn>
            <a:cxn ang="0">
              <a:pos x="connsiteX10058" y="connsiteY10058"/>
            </a:cxn>
            <a:cxn ang="0">
              <a:pos x="connsiteX10059" y="connsiteY10059"/>
            </a:cxn>
            <a:cxn ang="0">
              <a:pos x="connsiteX10060" y="connsiteY10060"/>
            </a:cxn>
            <a:cxn ang="0">
              <a:pos x="connsiteX10061" y="connsiteY10061"/>
            </a:cxn>
            <a:cxn ang="0">
              <a:pos x="connsiteX10062" y="connsiteY10062"/>
            </a:cxn>
            <a:cxn ang="0">
              <a:pos x="connsiteX10063" y="connsiteY10063"/>
            </a:cxn>
            <a:cxn ang="0">
              <a:pos x="connsiteX10064" y="connsiteY10064"/>
            </a:cxn>
            <a:cxn ang="0">
              <a:pos x="connsiteX10065" y="connsiteY10065"/>
            </a:cxn>
            <a:cxn ang="0">
              <a:pos x="connsiteX10066" y="connsiteY10066"/>
            </a:cxn>
            <a:cxn ang="0">
              <a:pos x="connsiteX10067" y="connsiteY10067"/>
            </a:cxn>
            <a:cxn ang="0">
              <a:pos x="connsiteX10068" y="connsiteY10068"/>
            </a:cxn>
            <a:cxn ang="0">
              <a:pos x="connsiteX10069" y="connsiteY10069"/>
            </a:cxn>
            <a:cxn ang="0">
              <a:pos x="connsiteX10070" y="connsiteY10070"/>
            </a:cxn>
            <a:cxn ang="0">
              <a:pos x="connsiteX10071" y="connsiteY10071"/>
            </a:cxn>
            <a:cxn ang="0">
              <a:pos x="connsiteX10072" y="connsiteY10072"/>
            </a:cxn>
            <a:cxn ang="0">
              <a:pos x="connsiteX10073" y="connsiteY10073"/>
            </a:cxn>
            <a:cxn ang="0">
              <a:pos x="connsiteX10074" y="connsiteY10074"/>
            </a:cxn>
            <a:cxn ang="0">
              <a:pos x="connsiteX10075" y="connsiteY10075"/>
            </a:cxn>
            <a:cxn ang="0">
              <a:pos x="connsiteX10076" y="connsiteY10076"/>
            </a:cxn>
            <a:cxn ang="0">
              <a:pos x="connsiteX10077" y="connsiteY10077"/>
            </a:cxn>
            <a:cxn ang="0">
              <a:pos x="connsiteX10078" y="connsiteY10078"/>
            </a:cxn>
            <a:cxn ang="0">
              <a:pos x="connsiteX10079" y="connsiteY10079"/>
            </a:cxn>
            <a:cxn ang="0">
              <a:pos x="connsiteX10080" y="connsiteY10080"/>
            </a:cxn>
            <a:cxn ang="0">
              <a:pos x="connsiteX10081" y="connsiteY10081"/>
            </a:cxn>
            <a:cxn ang="0">
              <a:pos x="connsiteX10082" y="connsiteY10082"/>
            </a:cxn>
            <a:cxn ang="0">
              <a:pos x="connsiteX10083" y="connsiteY10083"/>
            </a:cxn>
            <a:cxn ang="0">
              <a:pos x="connsiteX10084" y="connsiteY10084"/>
            </a:cxn>
            <a:cxn ang="0">
              <a:pos x="connsiteX10085" y="connsiteY10085"/>
            </a:cxn>
            <a:cxn ang="0">
              <a:pos x="connsiteX10086" y="connsiteY10086"/>
            </a:cxn>
            <a:cxn ang="0">
              <a:pos x="connsiteX10087" y="connsiteY10087"/>
            </a:cxn>
            <a:cxn ang="0">
              <a:pos x="connsiteX10088" y="connsiteY10088"/>
            </a:cxn>
            <a:cxn ang="0">
              <a:pos x="connsiteX10089" y="connsiteY10089"/>
            </a:cxn>
            <a:cxn ang="0">
              <a:pos x="connsiteX10090" y="connsiteY10090"/>
            </a:cxn>
            <a:cxn ang="0">
              <a:pos x="connsiteX10091" y="connsiteY10091"/>
            </a:cxn>
            <a:cxn ang="0">
              <a:pos x="connsiteX10092" y="connsiteY10092"/>
            </a:cxn>
            <a:cxn ang="0">
              <a:pos x="connsiteX10093" y="connsiteY10093"/>
            </a:cxn>
            <a:cxn ang="0">
              <a:pos x="connsiteX10094" y="connsiteY10094"/>
            </a:cxn>
            <a:cxn ang="0">
              <a:pos x="connsiteX10095" y="connsiteY10095"/>
            </a:cxn>
            <a:cxn ang="0">
              <a:pos x="connsiteX10096" y="connsiteY10096"/>
            </a:cxn>
            <a:cxn ang="0">
              <a:pos x="connsiteX10097" y="connsiteY10097"/>
            </a:cxn>
            <a:cxn ang="0">
              <a:pos x="connsiteX10098" y="connsiteY10098"/>
            </a:cxn>
            <a:cxn ang="0">
              <a:pos x="connsiteX10099" y="connsiteY10099"/>
            </a:cxn>
            <a:cxn ang="0">
              <a:pos x="connsiteX10100" y="connsiteY10100"/>
            </a:cxn>
            <a:cxn ang="0">
              <a:pos x="connsiteX10101" y="connsiteY10101"/>
            </a:cxn>
            <a:cxn ang="0">
              <a:pos x="connsiteX10102" y="connsiteY10102"/>
            </a:cxn>
            <a:cxn ang="0">
              <a:pos x="connsiteX10103" y="connsiteY10103"/>
            </a:cxn>
            <a:cxn ang="0">
              <a:pos x="connsiteX10104" y="connsiteY10104"/>
            </a:cxn>
            <a:cxn ang="0">
              <a:pos x="connsiteX10105" y="connsiteY10105"/>
            </a:cxn>
            <a:cxn ang="0">
              <a:pos x="connsiteX10106" y="connsiteY10106"/>
            </a:cxn>
            <a:cxn ang="0">
              <a:pos x="connsiteX10107" y="connsiteY10107"/>
            </a:cxn>
            <a:cxn ang="0">
              <a:pos x="connsiteX10108" y="connsiteY10108"/>
            </a:cxn>
            <a:cxn ang="0">
              <a:pos x="connsiteX10109" y="connsiteY10109"/>
            </a:cxn>
            <a:cxn ang="0">
              <a:pos x="connsiteX10110" y="connsiteY10110"/>
            </a:cxn>
            <a:cxn ang="0">
              <a:pos x="connsiteX10111" y="connsiteY10111"/>
            </a:cxn>
            <a:cxn ang="0">
              <a:pos x="connsiteX10112" y="connsiteY10112"/>
            </a:cxn>
            <a:cxn ang="0">
              <a:pos x="connsiteX10113" y="connsiteY10113"/>
            </a:cxn>
            <a:cxn ang="0">
              <a:pos x="connsiteX10114" y="connsiteY10114"/>
            </a:cxn>
            <a:cxn ang="0">
              <a:pos x="connsiteX10115" y="connsiteY10115"/>
            </a:cxn>
            <a:cxn ang="0">
              <a:pos x="connsiteX10116" y="connsiteY10116"/>
            </a:cxn>
            <a:cxn ang="0">
              <a:pos x="connsiteX10117" y="connsiteY10117"/>
            </a:cxn>
            <a:cxn ang="0">
              <a:pos x="connsiteX10118" y="connsiteY10118"/>
            </a:cxn>
            <a:cxn ang="0">
              <a:pos x="connsiteX10119" y="connsiteY10119"/>
            </a:cxn>
            <a:cxn ang="0">
              <a:pos x="connsiteX10120" y="connsiteY10120"/>
            </a:cxn>
            <a:cxn ang="0">
              <a:pos x="connsiteX10121" y="connsiteY10121"/>
            </a:cxn>
            <a:cxn ang="0">
              <a:pos x="connsiteX10122" y="connsiteY10122"/>
            </a:cxn>
            <a:cxn ang="0">
              <a:pos x="connsiteX10123" y="connsiteY10123"/>
            </a:cxn>
            <a:cxn ang="0">
              <a:pos x="connsiteX10124" y="connsiteY10124"/>
            </a:cxn>
            <a:cxn ang="0">
              <a:pos x="connsiteX10125" y="connsiteY10125"/>
            </a:cxn>
            <a:cxn ang="0">
              <a:pos x="connsiteX10126" y="connsiteY10126"/>
            </a:cxn>
            <a:cxn ang="0">
              <a:pos x="connsiteX10127" y="connsiteY10127"/>
            </a:cxn>
            <a:cxn ang="0">
              <a:pos x="connsiteX10128" y="connsiteY10128"/>
            </a:cxn>
            <a:cxn ang="0">
              <a:pos x="connsiteX10129" y="connsiteY10129"/>
            </a:cxn>
            <a:cxn ang="0">
              <a:pos x="connsiteX10130" y="connsiteY10130"/>
            </a:cxn>
            <a:cxn ang="0">
              <a:pos x="connsiteX10131" y="connsiteY10131"/>
            </a:cxn>
            <a:cxn ang="0">
              <a:pos x="connsiteX10132" y="connsiteY10132"/>
            </a:cxn>
            <a:cxn ang="0">
              <a:pos x="connsiteX10133" y="connsiteY10133"/>
            </a:cxn>
            <a:cxn ang="0">
              <a:pos x="connsiteX10134" y="connsiteY10134"/>
            </a:cxn>
            <a:cxn ang="0">
              <a:pos x="connsiteX10135" y="connsiteY10135"/>
            </a:cxn>
            <a:cxn ang="0">
              <a:pos x="connsiteX10136" y="connsiteY10136"/>
            </a:cxn>
            <a:cxn ang="0">
              <a:pos x="connsiteX10137" y="connsiteY10137"/>
            </a:cxn>
            <a:cxn ang="0">
              <a:pos x="connsiteX10138" y="connsiteY10138"/>
            </a:cxn>
            <a:cxn ang="0">
              <a:pos x="connsiteX10139" y="connsiteY10139"/>
            </a:cxn>
            <a:cxn ang="0">
              <a:pos x="connsiteX10140" y="connsiteY10140"/>
            </a:cxn>
            <a:cxn ang="0">
              <a:pos x="connsiteX10141" y="connsiteY10141"/>
            </a:cxn>
            <a:cxn ang="0">
              <a:pos x="connsiteX10142" y="connsiteY10142"/>
            </a:cxn>
            <a:cxn ang="0">
              <a:pos x="connsiteX10143" y="connsiteY10143"/>
            </a:cxn>
            <a:cxn ang="0">
              <a:pos x="connsiteX10144" y="connsiteY10144"/>
            </a:cxn>
            <a:cxn ang="0">
              <a:pos x="connsiteX10145" y="connsiteY10145"/>
            </a:cxn>
            <a:cxn ang="0">
              <a:pos x="connsiteX10146" y="connsiteY10146"/>
            </a:cxn>
            <a:cxn ang="0">
              <a:pos x="connsiteX10147" y="connsiteY10147"/>
            </a:cxn>
            <a:cxn ang="0">
              <a:pos x="connsiteX10148" y="connsiteY10148"/>
            </a:cxn>
            <a:cxn ang="0">
              <a:pos x="connsiteX10149" y="connsiteY10149"/>
            </a:cxn>
            <a:cxn ang="0">
              <a:pos x="connsiteX10150" y="connsiteY10150"/>
            </a:cxn>
            <a:cxn ang="0">
              <a:pos x="connsiteX10151" y="connsiteY10151"/>
            </a:cxn>
            <a:cxn ang="0">
              <a:pos x="connsiteX10152" y="connsiteY10152"/>
            </a:cxn>
            <a:cxn ang="0">
              <a:pos x="connsiteX10153" y="connsiteY10153"/>
            </a:cxn>
            <a:cxn ang="0">
              <a:pos x="connsiteX10154" y="connsiteY10154"/>
            </a:cxn>
            <a:cxn ang="0">
              <a:pos x="connsiteX10155" y="connsiteY10155"/>
            </a:cxn>
            <a:cxn ang="0">
              <a:pos x="connsiteX10156" y="connsiteY10156"/>
            </a:cxn>
            <a:cxn ang="0">
              <a:pos x="connsiteX10157" y="connsiteY10157"/>
            </a:cxn>
            <a:cxn ang="0">
              <a:pos x="connsiteX10158" y="connsiteY10158"/>
            </a:cxn>
            <a:cxn ang="0">
              <a:pos x="connsiteX10159" y="connsiteY10159"/>
            </a:cxn>
            <a:cxn ang="0">
              <a:pos x="connsiteX10160" y="connsiteY10160"/>
            </a:cxn>
            <a:cxn ang="0">
              <a:pos x="connsiteX10161" y="connsiteY10161"/>
            </a:cxn>
            <a:cxn ang="0">
              <a:pos x="connsiteX10162" y="connsiteY10162"/>
            </a:cxn>
            <a:cxn ang="0">
              <a:pos x="connsiteX10163" y="connsiteY10163"/>
            </a:cxn>
            <a:cxn ang="0">
              <a:pos x="connsiteX10164" y="connsiteY10164"/>
            </a:cxn>
            <a:cxn ang="0">
              <a:pos x="connsiteX10165" y="connsiteY10165"/>
            </a:cxn>
            <a:cxn ang="0">
              <a:pos x="connsiteX10166" y="connsiteY10166"/>
            </a:cxn>
            <a:cxn ang="0">
              <a:pos x="connsiteX10167" y="connsiteY10167"/>
            </a:cxn>
            <a:cxn ang="0">
              <a:pos x="connsiteX10168" y="connsiteY10168"/>
            </a:cxn>
            <a:cxn ang="0">
              <a:pos x="connsiteX10169" y="connsiteY10169"/>
            </a:cxn>
            <a:cxn ang="0">
              <a:pos x="connsiteX10170" y="connsiteY10170"/>
            </a:cxn>
            <a:cxn ang="0">
              <a:pos x="connsiteX10171" y="connsiteY10171"/>
            </a:cxn>
            <a:cxn ang="0">
              <a:pos x="connsiteX10172" y="connsiteY10172"/>
            </a:cxn>
            <a:cxn ang="0">
              <a:pos x="connsiteX10173" y="connsiteY10173"/>
            </a:cxn>
            <a:cxn ang="0">
              <a:pos x="connsiteX10174" y="connsiteY10174"/>
            </a:cxn>
            <a:cxn ang="0">
              <a:pos x="connsiteX10175" y="connsiteY10175"/>
            </a:cxn>
            <a:cxn ang="0">
              <a:pos x="connsiteX10176" y="connsiteY10176"/>
            </a:cxn>
            <a:cxn ang="0">
              <a:pos x="connsiteX10177" y="connsiteY10177"/>
            </a:cxn>
            <a:cxn ang="0">
              <a:pos x="connsiteX10178" y="connsiteY10178"/>
            </a:cxn>
            <a:cxn ang="0">
              <a:pos x="connsiteX10179" y="connsiteY10179"/>
            </a:cxn>
            <a:cxn ang="0">
              <a:pos x="connsiteX10180" y="connsiteY10180"/>
            </a:cxn>
            <a:cxn ang="0">
              <a:pos x="connsiteX10181" y="connsiteY10181"/>
            </a:cxn>
            <a:cxn ang="0">
              <a:pos x="connsiteX10182" y="connsiteY10182"/>
            </a:cxn>
            <a:cxn ang="0">
              <a:pos x="connsiteX10183" y="connsiteY10183"/>
            </a:cxn>
            <a:cxn ang="0">
              <a:pos x="connsiteX10184" y="connsiteY10184"/>
            </a:cxn>
            <a:cxn ang="0">
              <a:pos x="connsiteX10185" y="connsiteY10185"/>
            </a:cxn>
            <a:cxn ang="0">
              <a:pos x="connsiteX10186" y="connsiteY10186"/>
            </a:cxn>
            <a:cxn ang="0">
              <a:pos x="connsiteX10187" y="connsiteY10187"/>
            </a:cxn>
            <a:cxn ang="0">
              <a:pos x="connsiteX10188" y="connsiteY10188"/>
            </a:cxn>
            <a:cxn ang="0">
              <a:pos x="connsiteX10189" y="connsiteY10189"/>
            </a:cxn>
            <a:cxn ang="0">
              <a:pos x="connsiteX10190" y="connsiteY10190"/>
            </a:cxn>
            <a:cxn ang="0">
              <a:pos x="connsiteX10191" y="connsiteY10191"/>
            </a:cxn>
            <a:cxn ang="0">
              <a:pos x="connsiteX10192" y="connsiteY10192"/>
            </a:cxn>
            <a:cxn ang="0">
              <a:pos x="connsiteX10193" y="connsiteY10193"/>
            </a:cxn>
            <a:cxn ang="0">
              <a:pos x="connsiteX10194" y="connsiteY10194"/>
            </a:cxn>
            <a:cxn ang="0">
              <a:pos x="connsiteX10195" y="connsiteY10195"/>
            </a:cxn>
            <a:cxn ang="0">
              <a:pos x="connsiteX10196" y="connsiteY10196"/>
            </a:cxn>
            <a:cxn ang="0">
              <a:pos x="connsiteX10197" y="connsiteY10197"/>
            </a:cxn>
            <a:cxn ang="0">
              <a:pos x="connsiteX10198" y="connsiteY10198"/>
            </a:cxn>
            <a:cxn ang="0">
              <a:pos x="connsiteX10199" y="connsiteY10199"/>
            </a:cxn>
            <a:cxn ang="0">
              <a:pos x="connsiteX10200" y="connsiteY10200"/>
            </a:cxn>
            <a:cxn ang="0">
              <a:pos x="connsiteX10201" y="connsiteY10201"/>
            </a:cxn>
            <a:cxn ang="0">
              <a:pos x="connsiteX10202" y="connsiteY10202"/>
            </a:cxn>
            <a:cxn ang="0">
              <a:pos x="connsiteX10203" y="connsiteY10203"/>
            </a:cxn>
            <a:cxn ang="0">
              <a:pos x="connsiteX10204" y="connsiteY10204"/>
            </a:cxn>
            <a:cxn ang="0">
              <a:pos x="connsiteX10205" y="connsiteY10205"/>
            </a:cxn>
            <a:cxn ang="0">
              <a:pos x="connsiteX10206" y="connsiteY10206"/>
            </a:cxn>
            <a:cxn ang="0">
              <a:pos x="connsiteX10207" y="connsiteY10207"/>
            </a:cxn>
            <a:cxn ang="0">
              <a:pos x="connsiteX10208" y="connsiteY10208"/>
            </a:cxn>
            <a:cxn ang="0">
              <a:pos x="connsiteX10209" y="connsiteY10209"/>
            </a:cxn>
            <a:cxn ang="0">
              <a:pos x="connsiteX10210" y="connsiteY10210"/>
            </a:cxn>
            <a:cxn ang="0">
              <a:pos x="connsiteX10211" y="connsiteY10211"/>
            </a:cxn>
            <a:cxn ang="0">
              <a:pos x="connsiteX10212" y="connsiteY10212"/>
            </a:cxn>
            <a:cxn ang="0">
              <a:pos x="connsiteX10213" y="connsiteY10213"/>
            </a:cxn>
            <a:cxn ang="0">
              <a:pos x="connsiteX10214" y="connsiteY10214"/>
            </a:cxn>
            <a:cxn ang="0">
              <a:pos x="connsiteX10215" y="connsiteY10215"/>
            </a:cxn>
            <a:cxn ang="0">
              <a:pos x="connsiteX10216" y="connsiteY10216"/>
            </a:cxn>
            <a:cxn ang="0">
              <a:pos x="connsiteX10217" y="connsiteY10217"/>
            </a:cxn>
            <a:cxn ang="0">
              <a:pos x="connsiteX10218" y="connsiteY10218"/>
            </a:cxn>
            <a:cxn ang="0">
              <a:pos x="connsiteX10219" y="connsiteY10219"/>
            </a:cxn>
            <a:cxn ang="0">
              <a:pos x="connsiteX10220" y="connsiteY10220"/>
            </a:cxn>
            <a:cxn ang="0">
              <a:pos x="connsiteX10221" y="connsiteY10221"/>
            </a:cxn>
            <a:cxn ang="0">
              <a:pos x="connsiteX10222" y="connsiteY10222"/>
            </a:cxn>
            <a:cxn ang="0">
              <a:pos x="connsiteX10223" y="connsiteY10223"/>
            </a:cxn>
            <a:cxn ang="0">
              <a:pos x="connsiteX10224" y="connsiteY10224"/>
            </a:cxn>
            <a:cxn ang="0">
              <a:pos x="connsiteX10225" y="connsiteY10225"/>
            </a:cxn>
            <a:cxn ang="0">
              <a:pos x="connsiteX10226" y="connsiteY10226"/>
            </a:cxn>
            <a:cxn ang="0">
              <a:pos x="connsiteX10227" y="connsiteY10227"/>
            </a:cxn>
            <a:cxn ang="0">
              <a:pos x="connsiteX10228" y="connsiteY10228"/>
            </a:cxn>
            <a:cxn ang="0">
              <a:pos x="connsiteX10229" y="connsiteY10229"/>
            </a:cxn>
            <a:cxn ang="0">
              <a:pos x="connsiteX10230" y="connsiteY10230"/>
            </a:cxn>
            <a:cxn ang="0">
              <a:pos x="connsiteX10231" y="connsiteY10231"/>
            </a:cxn>
            <a:cxn ang="0">
              <a:pos x="connsiteX10232" y="connsiteY10232"/>
            </a:cxn>
            <a:cxn ang="0">
              <a:pos x="connsiteX10233" y="connsiteY10233"/>
            </a:cxn>
            <a:cxn ang="0">
              <a:pos x="connsiteX10234" y="connsiteY10234"/>
            </a:cxn>
            <a:cxn ang="0">
              <a:pos x="connsiteX10235" y="connsiteY10235"/>
            </a:cxn>
            <a:cxn ang="0">
              <a:pos x="connsiteX10236" y="connsiteY10236"/>
            </a:cxn>
            <a:cxn ang="0">
              <a:pos x="connsiteX10237" y="connsiteY10237"/>
            </a:cxn>
            <a:cxn ang="0">
              <a:pos x="connsiteX10238" y="connsiteY10238"/>
            </a:cxn>
            <a:cxn ang="0">
              <a:pos x="connsiteX10239" y="connsiteY10239"/>
            </a:cxn>
            <a:cxn ang="0">
              <a:pos x="connsiteX10240" y="connsiteY10240"/>
            </a:cxn>
            <a:cxn ang="0">
              <a:pos x="connsiteX10241" y="connsiteY10241"/>
            </a:cxn>
            <a:cxn ang="0">
              <a:pos x="connsiteX10242" y="connsiteY10242"/>
            </a:cxn>
            <a:cxn ang="0">
              <a:pos x="connsiteX10243" y="connsiteY10243"/>
            </a:cxn>
            <a:cxn ang="0">
              <a:pos x="connsiteX10244" y="connsiteY10244"/>
            </a:cxn>
            <a:cxn ang="0">
              <a:pos x="connsiteX10245" y="connsiteY10245"/>
            </a:cxn>
            <a:cxn ang="0">
              <a:pos x="connsiteX10246" y="connsiteY10246"/>
            </a:cxn>
            <a:cxn ang="0">
              <a:pos x="connsiteX10247" y="connsiteY10247"/>
            </a:cxn>
            <a:cxn ang="0">
              <a:pos x="connsiteX10248" y="connsiteY10248"/>
            </a:cxn>
            <a:cxn ang="0">
              <a:pos x="connsiteX10249" y="connsiteY10249"/>
            </a:cxn>
            <a:cxn ang="0">
              <a:pos x="connsiteX10250" y="connsiteY10250"/>
            </a:cxn>
            <a:cxn ang="0">
              <a:pos x="connsiteX10251" y="connsiteY10251"/>
            </a:cxn>
            <a:cxn ang="0">
              <a:pos x="connsiteX10252" y="connsiteY10252"/>
            </a:cxn>
            <a:cxn ang="0">
              <a:pos x="connsiteX10253" y="connsiteY10253"/>
            </a:cxn>
            <a:cxn ang="0">
              <a:pos x="connsiteX10254" y="connsiteY10254"/>
            </a:cxn>
            <a:cxn ang="0">
              <a:pos x="connsiteX10255" y="connsiteY10255"/>
            </a:cxn>
            <a:cxn ang="0">
              <a:pos x="connsiteX10256" y="connsiteY10256"/>
            </a:cxn>
            <a:cxn ang="0">
              <a:pos x="connsiteX10257" y="connsiteY10257"/>
            </a:cxn>
            <a:cxn ang="0">
              <a:pos x="connsiteX10258" y="connsiteY10258"/>
            </a:cxn>
            <a:cxn ang="0">
              <a:pos x="connsiteX10259" y="connsiteY10259"/>
            </a:cxn>
            <a:cxn ang="0">
              <a:pos x="connsiteX10260" y="connsiteY10260"/>
            </a:cxn>
            <a:cxn ang="0">
              <a:pos x="connsiteX10261" y="connsiteY10261"/>
            </a:cxn>
            <a:cxn ang="0">
              <a:pos x="connsiteX10262" y="connsiteY10262"/>
            </a:cxn>
            <a:cxn ang="0">
              <a:pos x="connsiteX10263" y="connsiteY10263"/>
            </a:cxn>
            <a:cxn ang="0">
              <a:pos x="connsiteX10264" y="connsiteY10264"/>
            </a:cxn>
            <a:cxn ang="0">
              <a:pos x="connsiteX10265" y="connsiteY10265"/>
            </a:cxn>
            <a:cxn ang="0">
              <a:pos x="connsiteX10266" y="connsiteY10266"/>
            </a:cxn>
            <a:cxn ang="0">
              <a:pos x="connsiteX10267" y="connsiteY10267"/>
            </a:cxn>
            <a:cxn ang="0">
              <a:pos x="connsiteX10268" y="connsiteY10268"/>
            </a:cxn>
            <a:cxn ang="0">
              <a:pos x="connsiteX10269" y="connsiteY10269"/>
            </a:cxn>
            <a:cxn ang="0">
              <a:pos x="connsiteX10270" y="connsiteY10270"/>
            </a:cxn>
            <a:cxn ang="0">
              <a:pos x="connsiteX10271" y="connsiteY10271"/>
            </a:cxn>
            <a:cxn ang="0">
              <a:pos x="connsiteX10272" y="connsiteY10272"/>
            </a:cxn>
            <a:cxn ang="0">
              <a:pos x="connsiteX10273" y="connsiteY10273"/>
            </a:cxn>
            <a:cxn ang="0">
              <a:pos x="connsiteX10274" y="connsiteY10274"/>
            </a:cxn>
            <a:cxn ang="0">
              <a:pos x="connsiteX10275" y="connsiteY10275"/>
            </a:cxn>
            <a:cxn ang="0">
              <a:pos x="connsiteX10276" y="connsiteY10276"/>
            </a:cxn>
            <a:cxn ang="0">
              <a:pos x="connsiteX10277" y="connsiteY10277"/>
            </a:cxn>
            <a:cxn ang="0">
              <a:pos x="connsiteX10278" y="connsiteY10278"/>
            </a:cxn>
            <a:cxn ang="0">
              <a:pos x="connsiteX10279" y="connsiteY10279"/>
            </a:cxn>
            <a:cxn ang="0">
              <a:pos x="connsiteX10280" y="connsiteY10280"/>
            </a:cxn>
            <a:cxn ang="0">
              <a:pos x="connsiteX10281" y="connsiteY10281"/>
            </a:cxn>
            <a:cxn ang="0">
              <a:pos x="connsiteX10282" y="connsiteY10282"/>
            </a:cxn>
            <a:cxn ang="0">
              <a:pos x="connsiteX10283" y="connsiteY10283"/>
            </a:cxn>
            <a:cxn ang="0">
              <a:pos x="connsiteX10284" y="connsiteY10284"/>
            </a:cxn>
            <a:cxn ang="0">
              <a:pos x="connsiteX10285" y="connsiteY10285"/>
            </a:cxn>
            <a:cxn ang="0">
              <a:pos x="connsiteX10286" y="connsiteY10286"/>
            </a:cxn>
            <a:cxn ang="0">
              <a:pos x="connsiteX10287" y="connsiteY10287"/>
            </a:cxn>
            <a:cxn ang="0">
              <a:pos x="connsiteX10288" y="connsiteY10288"/>
            </a:cxn>
            <a:cxn ang="0">
              <a:pos x="connsiteX10289" y="connsiteY10289"/>
            </a:cxn>
            <a:cxn ang="0">
              <a:pos x="connsiteX10290" y="connsiteY10290"/>
            </a:cxn>
            <a:cxn ang="0">
              <a:pos x="connsiteX10291" y="connsiteY10291"/>
            </a:cxn>
            <a:cxn ang="0">
              <a:pos x="connsiteX10292" y="connsiteY10292"/>
            </a:cxn>
            <a:cxn ang="0">
              <a:pos x="connsiteX10293" y="connsiteY10293"/>
            </a:cxn>
            <a:cxn ang="0">
              <a:pos x="connsiteX10294" y="connsiteY10294"/>
            </a:cxn>
            <a:cxn ang="0">
              <a:pos x="connsiteX10295" y="connsiteY10295"/>
            </a:cxn>
            <a:cxn ang="0">
              <a:pos x="connsiteX10296" y="connsiteY10296"/>
            </a:cxn>
            <a:cxn ang="0">
              <a:pos x="connsiteX10297" y="connsiteY10297"/>
            </a:cxn>
            <a:cxn ang="0">
              <a:pos x="connsiteX10298" y="connsiteY10298"/>
            </a:cxn>
            <a:cxn ang="0">
              <a:pos x="connsiteX10299" y="connsiteY10299"/>
            </a:cxn>
            <a:cxn ang="0">
              <a:pos x="connsiteX10300" y="connsiteY10300"/>
            </a:cxn>
            <a:cxn ang="0">
              <a:pos x="connsiteX10301" y="connsiteY10301"/>
            </a:cxn>
            <a:cxn ang="0">
              <a:pos x="connsiteX10302" y="connsiteY10302"/>
            </a:cxn>
            <a:cxn ang="0">
              <a:pos x="connsiteX10303" y="connsiteY10303"/>
            </a:cxn>
            <a:cxn ang="0">
              <a:pos x="connsiteX10304" y="connsiteY10304"/>
            </a:cxn>
            <a:cxn ang="0">
              <a:pos x="connsiteX10305" y="connsiteY10305"/>
            </a:cxn>
            <a:cxn ang="0">
              <a:pos x="connsiteX10306" y="connsiteY10306"/>
            </a:cxn>
            <a:cxn ang="0">
              <a:pos x="connsiteX10307" y="connsiteY10307"/>
            </a:cxn>
            <a:cxn ang="0">
              <a:pos x="connsiteX10308" y="connsiteY10308"/>
            </a:cxn>
            <a:cxn ang="0">
              <a:pos x="connsiteX10309" y="connsiteY10309"/>
            </a:cxn>
            <a:cxn ang="0">
              <a:pos x="connsiteX10310" y="connsiteY10310"/>
            </a:cxn>
            <a:cxn ang="0">
              <a:pos x="connsiteX10311" y="connsiteY10311"/>
            </a:cxn>
            <a:cxn ang="0">
              <a:pos x="connsiteX10312" y="connsiteY10312"/>
            </a:cxn>
            <a:cxn ang="0">
              <a:pos x="connsiteX10313" y="connsiteY10313"/>
            </a:cxn>
            <a:cxn ang="0">
              <a:pos x="connsiteX10314" y="connsiteY10314"/>
            </a:cxn>
            <a:cxn ang="0">
              <a:pos x="connsiteX10315" y="connsiteY10315"/>
            </a:cxn>
            <a:cxn ang="0">
              <a:pos x="connsiteX10316" y="connsiteY10316"/>
            </a:cxn>
            <a:cxn ang="0">
              <a:pos x="connsiteX10317" y="connsiteY10317"/>
            </a:cxn>
            <a:cxn ang="0">
              <a:pos x="connsiteX10318" y="connsiteY10318"/>
            </a:cxn>
            <a:cxn ang="0">
              <a:pos x="connsiteX10319" y="connsiteY10319"/>
            </a:cxn>
            <a:cxn ang="0">
              <a:pos x="connsiteX10320" y="connsiteY10320"/>
            </a:cxn>
            <a:cxn ang="0">
              <a:pos x="connsiteX10321" y="connsiteY10321"/>
            </a:cxn>
            <a:cxn ang="0">
              <a:pos x="connsiteX10322" y="connsiteY10322"/>
            </a:cxn>
            <a:cxn ang="0">
              <a:pos x="connsiteX10323" y="connsiteY10323"/>
            </a:cxn>
            <a:cxn ang="0">
              <a:pos x="connsiteX10324" y="connsiteY10324"/>
            </a:cxn>
            <a:cxn ang="0">
              <a:pos x="connsiteX10325" y="connsiteY10325"/>
            </a:cxn>
            <a:cxn ang="0">
              <a:pos x="connsiteX10326" y="connsiteY10326"/>
            </a:cxn>
            <a:cxn ang="0">
              <a:pos x="connsiteX10327" y="connsiteY10327"/>
            </a:cxn>
            <a:cxn ang="0">
              <a:pos x="connsiteX10328" y="connsiteY10328"/>
            </a:cxn>
            <a:cxn ang="0">
              <a:pos x="connsiteX10329" y="connsiteY10329"/>
            </a:cxn>
            <a:cxn ang="0">
              <a:pos x="connsiteX10330" y="connsiteY10330"/>
            </a:cxn>
            <a:cxn ang="0">
              <a:pos x="connsiteX10331" y="connsiteY10331"/>
            </a:cxn>
            <a:cxn ang="0">
              <a:pos x="connsiteX10332" y="connsiteY10332"/>
            </a:cxn>
            <a:cxn ang="0">
              <a:pos x="connsiteX10333" y="connsiteY10333"/>
            </a:cxn>
            <a:cxn ang="0">
              <a:pos x="connsiteX10334" y="connsiteY10334"/>
            </a:cxn>
            <a:cxn ang="0">
              <a:pos x="connsiteX10335" y="connsiteY10335"/>
            </a:cxn>
            <a:cxn ang="0">
              <a:pos x="connsiteX10336" y="connsiteY10336"/>
            </a:cxn>
            <a:cxn ang="0">
              <a:pos x="connsiteX10337" y="connsiteY10337"/>
            </a:cxn>
            <a:cxn ang="0">
              <a:pos x="connsiteX10338" y="connsiteY10338"/>
            </a:cxn>
            <a:cxn ang="0">
              <a:pos x="connsiteX10339" y="connsiteY10339"/>
            </a:cxn>
            <a:cxn ang="0">
              <a:pos x="connsiteX10340" y="connsiteY10340"/>
            </a:cxn>
            <a:cxn ang="0">
              <a:pos x="connsiteX10341" y="connsiteY10341"/>
            </a:cxn>
            <a:cxn ang="0">
              <a:pos x="connsiteX10342" y="connsiteY10342"/>
            </a:cxn>
            <a:cxn ang="0">
              <a:pos x="connsiteX10343" y="connsiteY10343"/>
            </a:cxn>
            <a:cxn ang="0">
              <a:pos x="connsiteX10344" y="connsiteY10344"/>
            </a:cxn>
            <a:cxn ang="0">
              <a:pos x="connsiteX10345" y="connsiteY10345"/>
            </a:cxn>
            <a:cxn ang="0">
              <a:pos x="connsiteX10346" y="connsiteY10346"/>
            </a:cxn>
            <a:cxn ang="0">
              <a:pos x="connsiteX10347" y="connsiteY10347"/>
            </a:cxn>
            <a:cxn ang="0">
              <a:pos x="connsiteX10348" y="connsiteY10348"/>
            </a:cxn>
            <a:cxn ang="0">
              <a:pos x="connsiteX10349" y="connsiteY10349"/>
            </a:cxn>
            <a:cxn ang="0">
              <a:pos x="connsiteX10350" y="connsiteY10350"/>
            </a:cxn>
            <a:cxn ang="0">
              <a:pos x="connsiteX10351" y="connsiteY10351"/>
            </a:cxn>
            <a:cxn ang="0">
              <a:pos x="connsiteX10352" y="connsiteY10352"/>
            </a:cxn>
            <a:cxn ang="0">
              <a:pos x="connsiteX10353" y="connsiteY10353"/>
            </a:cxn>
            <a:cxn ang="0">
              <a:pos x="connsiteX10354" y="connsiteY10354"/>
            </a:cxn>
            <a:cxn ang="0">
              <a:pos x="connsiteX10355" y="connsiteY10355"/>
            </a:cxn>
            <a:cxn ang="0">
              <a:pos x="connsiteX10356" y="connsiteY10356"/>
            </a:cxn>
            <a:cxn ang="0">
              <a:pos x="connsiteX10357" y="connsiteY10357"/>
            </a:cxn>
            <a:cxn ang="0">
              <a:pos x="connsiteX10358" y="connsiteY10358"/>
            </a:cxn>
            <a:cxn ang="0">
              <a:pos x="connsiteX10359" y="connsiteY10359"/>
            </a:cxn>
            <a:cxn ang="0">
              <a:pos x="connsiteX10360" y="connsiteY10360"/>
            </a:cxn>
            <a:cxn ang="0">
              <a:pos x="connsiteX10361" y="connsiteY10361"/>
            </a:cxn>
            <a:cxn ang="0">
              <a:pos x="connsiteX10362" y="connsiteY10362"/>
            </a:cxn>
            <a:cxn ang="0">
              <a:pos x="connsiteX10363" y="connsiteY10363"/>
            </a:cxn>
            <a:cxn ang="0">
              <a:pos x="connsiteX10364" y="connsiteY10364"/>
            </a:cxn>
            <a:cxn ang="0">
              <a:pos x="connsiteX10365" y="connsiteY10365"/>
            </a:cxn>
            <a:cxn ang="0">
              <a:pos x="connsiteX10366" y="connsiteY10366"/>
            </a:cxn>
            <a:cxn ang="0">
              <a:pos x="connsiteX10367" y="connsiteY10367"/>
            </a:cxn>
            <a:cxn ang="0">
              <a:pos x="connsiteX10368" y="connsiteY10368"/>
            </a:cxn>
            <a:cxn ang="0">
              <a:pos x="connsiteX10369" y="connsiteY10369"/>
            </a:cxn>
            <a:cxn ang="0">
              <a:pos x="connsiteX10370" y="connsiteY10370"/>
            </a:cxn>
            <a:cxn ang="0">
              <a:pos x="connsiteX10371" y="connsiteY10371"/>
            </a:cxn>
            <a:cxn ang="0">
              <a:pos x="connsiteX10372" y="connsiteY10372"/>
            </a:cxn>
            <a:cxn ang="0">
              <a:pos x="connsiteX10373" y="connsiteY10373"/>
            </a:cxn>
            <a:cxn ang="0">
              <a:pos x="connsiteX10374" y="connsiteY10374"/>
            </a:cxn>
            <a:cxn ang="0">
              <a:pos x="connsiteX10375" y="connsiteY10375"/>
            </a:cxn>
            <a:cxn ang="0">
              <a:pos x="connsiteX10376" y="connsiteY10376"/>
            </a:cxn>
            <a:cxn ang="0">
              <a:pos x="connsiteX10377" y="connsiteY10377"/>
            </a:cxn>
            <a:cxn ang="0">
              <a:pos x="connsiteX10378" y="connsiteY10378"/>
            </a:cxn>
            <a:cxn ang="0">
              <a:pos x="connsiteX10379" y="connsiteY10379"/>
            </a:cxn>
            <a:cxn ang="0">
              <a:pos x="connsiteX10380" y="connsiteY10380"/>
            </a:cxn>
            <a:cxn ang="0">
              <a:pos x="connsiteX10381" y="connsiteY10381"/>
            </a:cxn>
            <a:cxn ang="0">
              <a:pos x="connsiteX10382" y="connsiteY10382"/>
            </a:cxn>
            <a:cxn ang="0">
              <a:pos x="connsiteX10383" y="connsiteY10383"/>
            </a:cxn>
            <a:cxn ang="0">
              <a:pos x="connsiteX10384" y="connsiteY10384"/>
            </a:cxn>
            <a:cxn ang="0">
              <a:pos x="connsiteX10385" y="connsiteY10385"/>
            </a:cxn>
            <a:cxn ang="0">
              <a:pos x="connsiteX10386" y="connsiteY10386"/>
            </a:cxn>
            <a:cxn ang="0">
              <a:pos x="connsiteX10387" y="connsiteY10387"/>
            </a:cxn>
            <a:cxn ang="0">
              <a:pos x="connsiteX10388" y="connsiteY10388"/>
            </a:cxn>
            <a:cxn ang="0">
              <a:pos x="connsiteX10389" y="connsiteY10389"/>
            </a:cxn>
            <a:cxn ang="0">
              <a:pos x="connsiteX10390" y="connsiteY10390"/>
            </a:cxn>
            <a:cxn ang="0">
              <a:pos x="connsiteX10391" y="connsiteY10391"/>
            </a:cxn>
            <a:cxn ang="0">
              <a:pos x="connsiteX10392" y="connsiteY10392"/>
            </a:cxn>
            <a:cxn ang="0">
              <a:pos x="connsiteX10393" y="connsiteY10393"/>
            </a:cxn>
            <a:cxn ang="0">
              <a:pos x="connsiteX10394" y="connsiteY10394"/>
            </a:cxn>
            <a:cxn ang="0">
              <a:pos x="connsiteX10395" y="connsiteY10395"/>
            </a:cxn>
            <a:cxn ang="0">
              <a:pos x="connsiteX10396" y="connsiteY10396"/>
            </a:cxn>
            <a:cxn ang="0">
              <a:pos x="connsiteX10397" y="connsiteY10397"/>
            </a:cxn>
            <a:cxn ang="0">
              <a:pos x="connsiteX10398" y="connsiteY10398"/>
            </a:cxn>
            <a:cxn ang="0">
              <a:pos x="connsiteX10399" y="connsiteY10399"/>
            </a:cxn>
            <a:cxn ang="0">
              <a:pos x="connsiteX10400" y="connsiteY10400"/>
            </a:cxn>
            <a:cxn ang="0">
              <a:pos x="connsiteX10401" y="connsiteY10401"/>
            </a:cxn>
            <a:cxn ang="0">
              <a:pos x="connsiteX10402" y="connsiteY10402"/>
            </a:cxn>
            <a:cxn ang="0">
              <a:pos x="connsiteX10403" y="connsiteY10403"/>
            </a:cxn>
            <a:cxn ang="0">
              <a:pos x="connsiteX10404" y="connsiteY10404"/>
            </a:cxn>
            <a:cxn ang="0">
              <a:pos x="connsiteX10405" y="connsiteY10405"/>
            </a:cxn>
            <a:cxn ang="0">
              <a:pos x="connsiteX10406" y="connsiteY10406"/>
            </a:cxn>
            <a:cxn ang="0">
              <a:pos x="connsiteX10407" y="connsiteY10407"/>
            </a:cxn>
            <a:cxn ang="0">
              <a:pos x="connsiteX10408" y="connsiteY10408"/>
            </a:cxn>
            <a:cxn ang="0">
              <a:pos x="connsiteX10409" y="connsiteY10409"/>
            </a:cxn>
            <a:cxn ang="0">
              <a:pos x="connsiteX10410" y="connsiteY10410"/>
            </a:cxn>
            <a:cxn ang="0">
              <a:pos x="connsiteX10411" y="connsiteY10411"/>
            </a:cxn>
            <a:cxn ang="0">
              <a:pos x="connsiteX10412" y="connsiteY10412"/>
            </a:cxn>
            <a:cxn ang="0">
              <a:pos x="connsiteX10413" y="connsiteY10413"/>
            </a:cxn>
            <a:cxn ang="0">
              <a:pos x="connsiteX10414" y="connsiteY10414"/>
            </a:cxn>
            <a:cxn ang="0">
              <a:pos x="connsiteX10415" y="connsiteY10415"/>
            </a:cxn>
            <a:cxn ang="0">
              <a:pos x="connsiteX10416" y="connsiteY10416"/>
            </a:cxn>
            <a:cxn ang="0">
              <a:pos x="connsiteX10417" y="connsiteY10417"/>
            </a:cxn>
            <a:cxn ang="0">
              <a:pos x="connsiteX10418" y="connsiteY10418"/>
            </a:cxn>
            <a:cxn ang="0">
              <a:pos x="connsiteX10419" y="connsiteY10419"/>
            </a:cxn>
            <a:cxn ang="0">
              <a:pos x="connsiteX10420" y="connsiteY10420"/>
            </a:cxn>
            <a:cxn ang="0">
              <a:pos x="connsiteX10421" y="connsiteY10421"/>
            </a:cxn>
            <a:cxn ang="0">
              <a:pos x="connsiteX10422" y="connsiteY10422"/>
            </a:cxn>
            <a:cxn ang="0">
              <a:pos x="connsiteX10423" y="connsiteY10423"/>
            </a:cxn>
            <a:cxn ang="0">
              <a:pos x="connsiteX10424" y="connsiteY10424"/>
            </a:cxn>
            <a:cxn ang="0">
              <a:pos x="connsiteX10425" y="connsiteY10425"/>
            </a:cxn>
            <a:cxn ang="0">
              <a:pos x="connsiteX10426" y="connsiteY10426"/>
            </a:cxn>
            <a:cxn ang="0">
              <a:pos x="connsiteX10427" y="connsiteY10427"/>
            </a:cxn>
            <a:cxn ang="0">
              <a:pos x="connsiteX10428" y="connsiteY10428"/>
            </a:cxn>
            <a:cxn ang="0">
              <a:pos x="connsiteX10429" y="connsiteY10429"/>
            </a:cxn>
            <a:cxn ang="0">
              <a:pos x="connsiteX10430" y="connsiteY10430"/>
            </a:cxn>
            <a:cxn ang="0">
              <a:pos x="connsiteX10431" y="connsiteY10431"/>
            </a:cxn>
            <a:cxn ang="0">
              <a:pos x="connsiteX10432" y="connsiteY10432"/>
            </a:cxn>
            <a:cxn ang="0">
              <a:pos x="connsiteX10433" y="connsiteY10433"/>
            </a:cxn>
            <a:cxn ang="0">
              <a:pos x="connsiteX10434" y="connsiteY10434"/>
            </a:cxn>
            <a:cxn ang="0">
              <a:pos x="connsiteX10435" y="connsiteY10435"/>
            </a:cxn>
            <a:cxn ang="0">
              <a:pos x="connsiteX10436" y="connsiteY10436"/>
            </a:cxn>
            <a:cxn ang="0">
              <a:pos x="connsiteX10437" y="connsiteY10437"/>
            </a:cxn>
            <a:cxn ang="0">
              <a:pos x="connsiteX10438" y="connsiteY10438"/>
            </a:cxn>
            <a:cxn ang="0">
              <a:pos x="connsiteX10439" y="connsiteY10439"/>
            </a:cxn>
            <a:cxn ang="0">
              <a:pos x="connsiteX10440" y="connsiteY10440"/>
            </a:cxn>
            <a:cxn ang="0">
              <a:pos x="connsiteX10441" y="connsiteY10441"/>
            </a:cxn>
            <a:cxn ang="0">
              <a:pos x="connsiteX10442" y="connsiteY10442"/>
            </a:cxn>
            <a:cxn ang="0">
              <a:pos x="connsiteX10443" y="connsiteY10443"/>
            </a:cxn>
            <a:cxn ang="0">
              <a:pos x="connsiteX10444" y="connsiteY10444"/>
            </a:cxn>
            <a:cxn ang="0">
              <a:pos x="connsiteX10445" y="connsiteY10445"/>
            </a:cxn>
            <a:cxn ang="0">
              <a:pos x="connsiteX10446" y="connsiteY10446"/>
            </a:cxn>
            <a:cxn ang="0">
              <a:pos x="connsiteX10447" y="connsiteY10447"/>
            </a:cxn>
            <a:cxn ang="0">
              <a:pos x="connsiteX10448" y="connsiteY10448"/>
            </a:cxn>
            <a:cxn ang="0">
              <a:pos x="connsiteX10449" y="connsiteY10449"/>
            </a:cxn>
            <a:cxn ang="0">
              <a:pos x="connsiteX10450" y="connsiteY10450"/>
            </a:cxn>
            <a:cxn ang="0">
              <a:pos x="connsiteX10451" y="connsiteY10451"/>
            </a:cxn>
            <a:cxn ang="0">
              <a:pos x="connsiteX10452" y="connsiteY10452"/>
            </a:cxn>
            <a:cxn ang="0">
              <a:pos x="connsiteX10453" y="connsiteY10453"/>
            </a:cxn>
            <a:cxn ang="0">
              <a:pos x="connsiteX10454" y="connsiteY10454"/>
            </a:cxn>
            <a:cxn ang="0">
              <a:pos x="connsiteX10455" y="connsiteY10455"/>
            </a:cxn>
            <a:cxn ang="0">
              <a:pos x="connsiteX10456" y="connsiteY10456"/>
            </a:cxn>
            <a:cxn ang="0">
              <a:pos x="connsiteX10457" y="connsiteY10457"/>
            </a:cxn>
            <a:cxn ang="0">
              <a:pos x="connsiteX10458" y="connsiteY10458"/>
            </a:cxn>
            <a:cxn ang="0">
              <a:pos x="connsiteX10459" y="connsiteY10459"/>
            </a:cxn>
            <a:cxn ang="0">
              <a:pos x="connsiteX10460" y="connsiteY10460"/>
            </a:cxn>
            <a:cxn ang="0">
              <a:pos x="connsiteX10461" y="connsiteY10461"/>
            </a:cxn>
            <a:cxn ang="0">
              <a:pos x="connsiteX10462" y="connsiteY10462"/>
            </a:cxn>
            <a:cxn ang="0">
              <a:pos x="connsiteX10463" y="connsiteY10463"/>
            </a:cxn>
            <a:cxn ang="0">
              <a:pos x="connsiteX10464" y="connsiteY10464"/>
            </a:cxn>
            <a:cxn ang="0">
              <a:pos x="connsiteX10465" y="connsiteY10465"/>
            </a:cxn>
            <a:cxn ang="0">
              <a:pos x="connsiteX10466" y="connsiteY10466"/>
            </a:cxn>
            <a:cxn ang="0">
              <a:pos x="connsiteX10467" y="connsiteY10467"/>
            </a:cxn>
            <a:cxn ang="0">
              <a:pos x="connsiteX10468" y="connsiteY10468"/>
            </a:cxn>
            <a:cxn ang="0">
              <a:pos x="connsiteX10469" y="connsiteY10469"/>
            </a:cxn>
            <a:cxn ang="0">
              <a:pos x="connsiteX10470" y="connsiteY10470"/>
            </a:cxn>
            <a:cxn ang="0">
              <a:pos x="connsiteX10471" y="connsiteY10471"/>
            </a:cxn>
            <a:cxn ang="0">
              <a:pos x="connsiteX10472" y="connsiteY10472"/>
            </a:cxn>
            <a:cxn ang="0">
              <a:pos x="connsiteX10473" y="connsiteY10473"/>
            </a:cxn>
            <a:cxn ang="0">
              <a:pos x="connsiteX10474" y="connsiteY10474"/>
            </a:cxn>
            <a:cxn ang="0">
              <a:pos x="connsiteX10475" y="connsiteY10475"/>
            </a:cxn>
            <a:cxn ang="0">
              <a:pos x="connsiteX10476" y="connsiteY10476"/>
            </a:cxn>
            <a:cxn ang="0">
              <a:pos x="connsiteX10477" y="connsiteY10477"/>
            </a:cxn>
            <a:cxn ang="0">
              <a:pos x="connsiteX10478" y="connsiteY10478"/>
            </a:cxn>
            <a:cxn ang="0">
              <a:pos x="connsiteX10479" y="connsiteY10479"/>
            </a:cxn>
            <a:cxn ang="0">
              <a:pos x="connsiteX10480" y="connsiteY10480"/>
            </a:cxn>
            <a:cxn ang="0">
              <a:pos x="connsiteX10481" y="connsiteY10481"/>
            </a:cxn>
            <a:cxn ang="0">
              <a:pos x="connsiteX10482" y="connsiteY10482"/>
            </a:cxn>
            <a:cxn ang="0">
              <a:pos x="connsiteX10483" y="connsiteY10483"/>
            </a:cxn>
            <a:cxn ang="0">
              <a:pos x="connsiteX10484" y="connsiteY10484"/>
            </a:cxn>
            <a:cxn ang="0">
              <a:pos x="connsiteX10485" y="connsiteY10485"/>
            </a:cxn>
            <a:cxn ang="0">
              <a:pos x="connsiteX10486" y="connsiteY10486"/>
            </a:cxn>
            <a:cxn ang="0">
              <a:pos x="connsiteX10487" y="connsiteY10487"/>
            </a:cxn>
            <a:cxn ang="0">
              <a:pos x="connsiteX10488" y="connsiteY10488"/>
            </a:cxn>
            <a:cxn ang="0">
              <a:pos x="connsiteX10489" y="connsiteY10489"/>
            </a:cxn>
            <a:cxn ang="0">
              <a:pos x="connsiteX10490" y="connsiteY10490"/>
            </a:cxn>
            <a:cxn ang="0">
              <a:pos x="connsiteX10491" y="connsiteY10491"/>
            </a:cxn>
            <a:cxn ang="0">
              <a:pos x="connsiteX10492" y="connsiteY10492"/>
            </a:cxn>
            <a:cxn ang="0">
              <a:pos x="connsiteX10493" y="connsiteY10493"/>
            </a:cxn>
            <a:cxn ang="0">
              <a:pos x="connsiteX10494" y="connsiteY10494"/>
            </a:cxn>
            <a:cxn ang="0">
              <a:pos x="connsiteX10495" y="connsiteY10495"/>
            </a:cxn>
            <a:cxn ang="0">
              <a:pos x="connsiteX10496" y="connsiteY10496"/>
            </a:cxn>
            <a:cxn ang="0">
              <a:pos x="connsiteX10497" y="connsiteY10497"/>
            </a:cxn>
            <a:cxn ang="0">
              <a:pos x="connsiteX10498" y="connsiteY10498"/>
            </a:cxn>
            <a:cxn ang="0">
              <a:pos x="connsiteX10499" y="connsiteY10499"/>
            </a:cxn>
            <a:cxn ang="0">
              <a:pos x="connsiteX10500" y="connsiteY10500"/>
            </a:cxn>
            <a:cxn ang="0">
              <a:pos x="connsiteX10501" y="connsiteY10501"/>
            </a:cxn>
            <a:cxn ang="0">
              <a:pos x="connsiteX10502" y="connsiteY10502"/>
            </a:cxn>
            <a:cxn ang="0">
              <a:pos x="connsiteX10503" y="connsiteY10503"/>
            </a:cxn>
            <a:cxn ang="0">
              <a:pos x="connsiteX10504" y="connsiteY10504"/>
            </a:cxn>
            <a:cxn ang="0">
              <a:pos x="connsiteX10505" y="connsiteY10505"/>
            </a:cxn>
            <a:cxn ang="0">
              <a:pos x="connsiteX10506" y="connsiteY10506"/>
            </a:cxn>
            <a:cxn ang="0">
              <a:pos x="connsiteX10507" y="connsiteY10507"/>
            </a:cxn>
            <a:cxn ang="0">
              <a:pos x="connsiteX10508" y="connsiteY10508"/>
            </a:cxn>
            <a:cxn ang="0">
              <a:pos x="connsiteX10509" y="connsiteY10509"/>
            </a:cxn>
            <a:cxn ang="0">
              <a:pos x="connsiteX10510" y="connsiteY10510"/>
            </a:cxn>
            <a:cxn ang="0">
              <a:pos x="connsiteX10511" y="connsiteY10511"/>
            </a:cxn>
            <a:cxn ang="0">
              <a:pos x="connsiteX10512" y="connsiteY10512"/>
            </a:cxn>
            <a:cxn ang="0">
              <a:pos x="connsiteX10513" y="connsiteY10513"/>
            </a:cxn>
            <a:cxn ang="0">
              <a:pos x="connsiteX10514" y="connsiteY10514"/>
            </a:cxn>
            <a:cxn ang="0">
              <a:pos x="connsiteX10515" y="connsiteY10515"/>
            </a:cxn>
            <a:cxn ang="0">
              <a:pos x="connsiteX10516" y="connsiteY10516"/>
            </a:cxn>
            <a:cxn ang="0">
              <a:pos x="connsiteX10517" y="connsiteY10517"/>
            </a:cxn>
            <a:cxn ang="0">
              <a:pos x="connsiteX10518" y="connsiteY10518"/>
            </a:cxn>
            <a:cxn ang="0">
              <a:pos x="connsiteX10519" y="connsiteY10519"/>
            </a:cxn>
            <a:cxn ang="0">
              <a:pos x="connsiteX10520" y="connsiteY10520"/>
            </a:cxn>
            <a:cxn ang="0">
              <a:pos x="connsiteX10521" y="connsiteY10521"/>
            </a:cxn>
            <a:cxn ang="0">
              <a:pos x="connsiteX10522" y="connsiteY10522"/>
            </a:cxn>
            <a:cxn ang="0">
              <a:pos x="connsiteX10523" y="connsiteY10523"/>
            </a:cxn>
            <a:cxn ang="0">
              <a:pos x="connsiteX10524" y="connsiteY10524"/>
            </a:cxn>
            <a:cxn ang="0">
              <a:pos x="connsiteX10525" y="connsiteY10525"/>
            </a:cxn>
            <a:cxn ang="0">
              <a:pos x="connsiteX10526" y="connsiteY10526"/>
            </a:cxn>
            <a:cxn ang="0">
              <a:pos x="connsiteX10527" y="connsiteY10527"/>
            </a:cxn>
            <a:cxn ang="0">
              <a:pos x="connsiteX10528" y="connsiteY10528"/>
            </a:cxn>
            <a:cxn ang="0">
              <a:pos x="connsiteX10529" y="connsiteY10529"/>
            </a:cxn>
            <a:cxn ang="0">
              <a:pos x="connsiteX10530" y="connsiteY10530"/>
            </a:cxn>
            <a:cxn ang="0">
              <a:pos x="connsiteX10531" y="connsiteY10531"/>
            </a:cxn>
            <a:cxn ang="0">
              <a:pos x="connsiteX10532" y="connsiteY10532"/>
            </a:cxn>
            <a:cxn ang="0">
              <a:pos x="connsiteX10533" y="connsiteY10533"/>
            </a:cxn>
            <a:cxn ang="0">
              <a:pos x="connsiteX10534" y="connsiteY10534"/>
            </a:cxn>
            <a:cxn ang="0">
              <a:pos x="connsiteX10535" y="connsiteY10535"/>
            </a:cxn>
            <a:cxn ang="0">
              <a:pos x="connsiteX10536" y="connsiteY10536"/>
            </a:cxn>
            <a:cxn ang="0">
              <a:pos x="connsiteX10537" y="connsiteY10537"/>
            </a:cxn>
            <a:cxn ang="0">
              <a:pos x="connsiteX10538" y="connsiteY10538"/>
            </a:cxn>
            <a:cxn ang="0">
              <a:pos x="connsiteX10539" y="connsiteY10539"/>
            </a:cxn>
            <a:cxn ang="0">
              <a:pos x="connsiteX10540" y="connsiteY10540"/>
            </a:cxn>
            <a:cxn ang="0">
              <a:pos x="connsiteX10541" y="connsiteY10541"/>
            </a:cxn>
            <a:cxn ang="0">
              <a:pos x="connsiteX10542" y="connsiteY10542"/>
            </a:cxn>
            <a:cxn ang="0">
              <a:pos x="connsiteX10543" y="connsiteY10543"/>
            </a:cxn>
            <a:cxn ang="0">
              <a:pos x="connsiteX10544" y="connsiteY10544"/>
            </a:cxn>
            <a:cxn ang="0">
              <a:pos x="connsiteX10545" y="connsiteY10545"/>
            </a:cxn>
            <a:cxn ang="0">
              <a:pos x="connsiteX10546" y="connsiteY10546"/>
            </a:cxn>
            <a:cxn ang="0">
              <a:pos x="connsiteX10547" y="connsiteY10547"/>
            </a:cxn>
            <a:cxn ang="0">
              <a:pos x="connsiteX10548" y="connsiteY10548"/>
            </a:cxn>
            <a:cxn ang="0">
              <a:pos x="connsiteX10549" y="connsiteY10549"/>
            </a:cxn>
            <a:cxn ang="0">
              <a:pos x="connsiteX10550" y="connsiteY10550"/>
            </a:cxn>
            <a:cxn ang="0">
              <a:pos x="connsiteX10551" y="connsiteY10551"/>
            </a:cxn>
            <a:cxn ang="0">
              <a:pos x="connsiteX10552" y="connsiteY10552"/>
            </a:cxn>
            <a:cxn ang="0">
              <a:pos x="connsiteX10553" y="connsiteY10553"/>
            </a:cxn>
            <a:cxn ang="0">
              <a:pos x="connsiteX10554" y="connsiteY10554"/>
            </a:cxn>
            <a:cxn ang="0">
              <a:pos x="connsiteX10555" y="connsiteY10555"/>
            </a:cxn>
            <a:cxn ang="0">
              <a:pos x="connsiteX10556" y="connsiteY10556"/>
            </a:cxn>
            <a:cxn ang="0">
              <a:pos x="connsiteX10557" y="connsiteY10557"/>
            </a:cxn>
            <a:cxn ang="0">
              <a:pos x="connsiteX10558" y="connsiteY10558"/>
            </a:cxn>
            <a:cxn ang="0">
              <a:pos x="connsiteX10559" y="connsiteY10559"/>
            </a:cxn>
            <a:cxn ang="0">
              <a:pos x="connsiteX10560" y="connsiteY10560"/>
            </a:cxn>
            <a:cxn ang="0">
              <a:pos x="connsiteX10561" y="connsiteY10561"/>
            </a:cxn>
            <a:cxn ang="0">
              <a:pos x="connsiteX10562" y="connsiteY10562"/>
            </a:cxn>
            <a:cxn ang="0">
              <a:pos x="connsiteX10563" y="connsiteY10563"/>
            </a:cxn>
            <a:cxn ang="0">
              <a:pos x="connsiteX10564" y="connsiteY10564"/>
            </a:cxn>
            <a:cxn ang="0">
              <a:pos x="connsiteX10565" y="connsiteY10565"/>
            </a:cxn>
            <a:cxn ang="0">
              <a:pos x="connsiteX10566" y="connsiteY10566"/>
            </a:cxn>
            <a:cxn ang="0">
              <a:pos x="connsiteX10567" y="connsiteY10567"/>
            </a:cxn>
            <a:cxn ang="0">
              <a:pos x="connsiteX10568" y="connsiteY10568"/>
            </a:cxn>
            <a:cxn ang="0">
              <a:pos x="connsiteX10569" y="connsiteY10569"/>
            </a:cxn>
            <a:cxn ang="0">
              <a:pos x="connsiteX10570" y="connsiteY10570"/>
            </a:cxn>
            <a:cxn ang="0">
              <a:pos x="connsiteX10571" y="connsiteY10571"/>
            </a:cxn>
            <a:cxn ang="0">
              <a:pos x="connsiteX10572" y="connsiteY10572"/>
            </a:cxn>
            <a:cxn ang="0">
              <a:pos x="connsiteX10573" y="connsiteY10573"/>
            </a:cxn>
            <a:cxn ang="0">
              <a:pos x="connsiteX10574" y="connsiteY10574"/>
            </a:cxn>
            <a:cxn ang="0">
              <a:pos x="connsiteX10575" y="connsiteY10575"/>
            </a:cxn>
            <a:cxn ang="0">
              <a:pos x="connsiteX10576" y="connsiteY10576"/>
            </a:cxn>
            <a:cxn ang="0">
              <a:pos x="connsiteX10577" y="connsiteY10577"/>
            </a:cxn>
            <a:cxn ang="0">
              <a:pos x="connsiteX10578" y="connsiteY10578"/>
            </a:cxn>
            <a:cxn ang="0">
              <a:pos x="connsiteX10579" y="connsiteY10579"/>
            </a:cxn>
            <a:cxn ang="0">
              <a:pos x="connsiteX10580" y="connsiteY10580"/>
            </a:cxn>
            <a:cxn ang="0">
              <a:pos x="connsiteX10581" y="connsiteY10581"/>
            </a:cxn>
            <a:cxn ang="0">
              <a:pos x="connsiteX10582" y="connsiteY10582"/>
            </a:cxn>
            <a:cxn ang="0">
              <a:pos x="connsiteX10583" y="connsiteY10583"/>
            </a:cxn>
            <a:cxn ang="0">
              <a:pos x="connsiteX10584" y="connsiteY10584"/>
            </a:cxn>
            <a:cxn ang="0">
              <a:pos x="connsiteX10585" y="connsiteY10585"/>
            </a:cxn>
            <a:cxn ang="0">
              <a:pos x="connsiteX10586" y="connsiteY10586"/>
            </a:cxn>
            <a:cxn ang="0">
              <a:pos x="connsiteX10587" y="connsiteY10587"/>
            </a:cxn>
            <a:cxn ang="0">
              <a:pos x="connsiteX10588" y="connsiteY10588"/>
            </a:cxn>
            <a:cxn ang="0">
              <a:pos x="connsiteX10589" y="connsiteY10589"/>
            </a:cxn>
            <a:cxn ang="0">
              <a:pos x="connsiteX10590" y="connsiteY10590"/>
            </a:cxn>
            <a:cxn ang="0">
              <a:pos x="connsiteX10591" y="connsiteY10591"/>
            </a:cxn>
            <a:cxn ang="0">
              <a:pos x="connsiteX10592" y="connsiteY10592"/>
            </a:cxn>
            <a:cxn ang="0">
              <a:pos x="connsiteX10593" y="connsiteY10593"/>
            </a:cxn>
            <a:cxn ang="0">
              <a:pos x="connsiteX10594" y="connsiteY10594"/>
            </a:cxn>
            <a:cxn ang="0">
              <a:pos x="connsiteX10595" y="connsiteY10595"/>
            </a:cxn>
            <a:cxn ang="0">
              <a:pos x="connsiteX10596" y="connsiteY10596"/>
            </a:cxn>
            <a:cxn ang="0">
              <a:pos x="connsiteX10597" y="connsiteY10597"/>
            </a:cxn>
            <a:cxn ang="0">
              <a:pos x="connsiteX10598" y="connsiteY10598"/>
            </a:cxn>
            <a:cxn ang="0">
              <a:pos x="connsiteX10599" y="connsiteY10599"/>
            </a:cxn>
            <a:cxn ang="0">
              <a:pos x="connsiteX10600" y="connsiteY10600"/>
            </a:cxn>
            <a:cxn ang="0">
              <a:pos x="connsiteX10601" y="connsiteY10601"/>
            </a:cxn>
            <a:cxn ang="0">
              <a:pos x="connsiteX10602" y="connsiteY10602"/>
            </a:cxn>
            <a:cxn ang="0">
              <a:pos x="connsiteX10603" y="connsiteY10603"/>
            </a:cxn>
            <a:cxn ang="0">
              <a:pos x="connsiteX10604" y="connsiteY10604"/>
            </a:cxn>
            <a:cxn ang="0">
              <a:pos x="connsiteX10605" y="connsiteY10605"/>
            </a:cxn>
            <a:cxn ang="0">
              <a:pos x="connsiteX10606" y="connsiteY10606"/>
            </a:cxn>
            <a:cxn ang="0">
              <a:pos x="connsiteX10607" y="connsiteY10607"/>
            </a:cxn>
            <a:cxn ang="0">
              <a:pos x="connsiteX10608" y="connsiteY10608"/>
            </a:cxn>
            <a:cxn ang="0">
              <a:pos x="connsiteX10609" y="connsiteY10609"/>
            </a:cxn>
            <a:cxn ang="0">
              <a:pos x="connsiteX10610" y="connsiteY10610"/>
            </a:cxn>
            <a:cxn ang="0">
              <a:pos x="connsiteX10611" y="connsiteY10611"/>
            </a:cxn>
            <a:cxn ang="0">
              <a:pos x="connsiteX10612" y="connsiteY10612"/>
            </a:cxn>
            <a:cxn ang="0">
              <a:pos x="connsiteX10613" y="connsiteY10613"/>
            </a:cxn>
            <a:cxn ang="0">
              <a:pos x="connsiteX10614" y="connsiteY10614"/>
            </a:cxn>
            <a:cxn ang="0">
              <a:pos x="connsiteX10615" y="connsiteY10615"/>
            </a:cxn>
            <a:cxn ang="0">
              <a:pos x="connsiteX10616" y="connsiteY10616"/>
            </a:cxn>
            <a:cxn ang="0">
              <a:pos x="connsiteX10617" y="connsiteY10617"/>
            </a:cxn>
            <a:cxn ang="0">
              <a:pos x="connsiteX10618" y="connsiteY10618"/>
            </a:cxn>
            <a:cxn ang="0">
              <a:pos x="connsiteX10619" y="connsiteY10619"/>
            </a:cxn>
            <a:cxn ang="0">
              <a:pos x="connsiteX10620" y="connsiteY10620"/>
            </a:cxn>
            <a:cxn ang="0">
              <a:pos x="connsiteX10621" y="connsiteY10621"/>
            </a:cxn>
            <a:cxn ang="0">
              <a:pos x="connsiteX10622" y="connsiteY10622"/>
            </a:cxn>
            <a:cxn ang="0">
              <a:pos x="connsiteX10623" y="connsiteY10623"/>
            </a:cxn>
            <a:cxn ang="0">
              <a:pos x="connsiteX10624" y="connsiteY10624"/>
            </a:cxn>
            <a:cxn ang="0">
              <a:pos x="connsiteX10625" y="connsiteY10625"/>
            </a:cxn>
            <a:cxn ang="0">
              <a:pos x="connsiteX10626" y="connsiteY10626"/>
            </a:cxn>
            <a:cxn ang="0">
              <a:pos x="connsiteX10627" y="connsiteY10627"/>
            </a:cxn>
            <a:cxn ang="0">
              <a:pos x="connsiteX10628" y="connsiteY10628"/>
            </a:cxn>
            <a:cxn ang="0">
              <a:pos x="connsiteX10629" y="connsiteY10629"/>
            </a:cxn>
            <a:cxn ang="0">
              <a:pos x="connsiteX10630" y="connsiteY10630"/>
            </a:cxn>
            <a:cxn ang="0">
              <a:pos x="connsiteX10631" y="connsiteY10631"/>
            </a:cxn>
            <a:cxn ang="0">
              <a:pos x="connsiteX10632" y="connsiteY10632"/>
            </a:cxn>
            <a:cxn ang="0">
              <a:pos x="connsiteX10633" y="connsiteY10633"/>
            </a:cxn>
            <a:cxn ang="0">
              <a:pos x="connsiteX10634" y="connsiteY10634"/>
            </a:cxn>
            <a:cxn ang="0">
              <a:pos x="connsiteX10635" y="connsiteY10635"/>
            </a:cxn>
            <a:cxn ang="0">
              <a:pos x="connsiteX10636" y="connsiteY10636"/>
            </a:cxn>
            <a:cxn ang="0">
              <a:pos x="connsiteX10637" y="connsiteY10637"/>
            </a:cxn>
            <a:cxn ang="0">
              <a:pos x="connsiteX10638" y="connsiteY10638"/>
            </a:cxn>
            <a:cxn ang="0">
              <a:pos x="connsiteX10639" y="connsiteY10639"/>
            </a:cxn>
            <a:cxn ang="0">
              <a:pos x="connsiteX10640" y="connsiteY10640"/>
            </a:cxn>
            <a:cxn ang="0">
              <a:pos x="connsiteX10641" y="connsiteY10641"/>
            </a:cxn>
            <a:cxn ang="0">
              <a:pos x="connsiteX10642" y="connsiteY10642"/>
            </a:cxn>
            <a:cxn ang="0">
              <a:pos x="connsiteX10643" y="connsiteY10643"/>
            </a:cxn>
            <a:cxn ang="0">
              <a:pos x="connsiteX10644" y="connsiteY10644"/>
            </a:cxn>
            <a:cxn ang="0">
              <a:pos x="connsiteX10645" y="connsiteY10645"/>
            </a:cxn>
            <a:cxn ang="0">
              <a:pos x="connsiteX10646" y="connsiteY10646"/>
            </a:cxn>
            <a:cxn ang="0">
              <a:pos x="connsiteX10647" y="connsiteY10647"/>
            </a:cxn>
            <a:cxn ang="0">
              <a:pos x="connsiteX10648" y="connsiteY10648"/>
            </a:cxn>
            <a:cxn ang="0">
              <a:pos x="connsiteX10649" y="connsiteY10649"/>
            </a:cxn>
            <a:cxn ang="0">
              <a:pos x="connsiteX10650" y="connsiteY10650"/>
            </a:cxn>
            <a:cxn ang="0">
              <a:pos x="connsiteX10651" y="connsiteY10651"/>
            </a:cxn>
            <a:cxn ang="0">
              <a:pos x="connsiteX10652" y="connsiteY10652"/>
            </a:cxn>
            <a:cxn ang="0">
              <a:pos x="connsiteX10653" y="connsiteY10653"/>
            </a:cxn>
            <a:cxn ang="0">
              <a:pos x="connsiteX10654" y="connsiteY10654"/>
            </a:cxn>
            <a:cxn ang="0">
              <a:pos x="connsiteX10655" y="connsiteY10655"/>
            </a:cxn>
            <a:cxn ang="0">
              <a:pos x="connsiteX10656" y="connsiteY10656"/>
            </a:cxn>
            <a:cxn ang="0">
              <a:pos x="connsiteX10657" y="connsiteY10657"/>
            </a:cxn>
            <a:cxn ang="0">
              <a:pos x="connsiteX10658" y="connsiteY10658"/>
            </a:cxn>
            <a:cxn ang="0">
              <a:pos x="connsiteX10659" y="connsiteY10659"/>
            </a:cxn>
            <a:cxn ang="0">
              <a:pos x="connsiteX10660" y="connsiteY10660"/>
            </a:cxn>
            <a:cxn ang="0">
              <a:pos x="connsiteX10661" y="connsiteY10661"/>
            </a:cxn>
            <a:cxn ang="0">
              <a:pos x="connsiteX10662" y="connsiteY10662"/>
            </a:cxn>
            <a:cxn ang="0">
              <a:pos x="connsiteX10663" y="connsiteY10663"/>
            </a:cxn>
            <a:cxn ang="0">
              <a:pos x="connsiteX10664" y="connsiteY10664"/>
            </a:cxn>
            <a:cxn ang="0">
              <a:pos x="connsiteX10665" y="connsiteY10665"/>
            </a:cxn>
            <a:cxn ang="0">
              <a:pos x="connsiteX10666" y="connsiteY10666"/>
            </a:cxn>
            <a:cxn ang="0">
              <a:pos x="connsiteX10667" y="connsiteY10667"/>
            </a:cxn>
            <a:cxn ang="0">
              <a:pos x="connsiteX10668" y="connsiteY10668"/>
            </a:cxn>
            <a:cxn ang="0">
              <a:pos x="connsiteX10669" y="connsiteY10669"/>
            </a:cxn>
            <a:cxn ang="0">
              <a:pos x="connsiteX10670" y="connsiteY10670"/>
            </a:cxn>
            <a:cxn ang="0">
              <a:pos x="connsiteX10671" y="connsiteY10671"/>
            </a:cxn>
            <a:cxn ang="0">
              <a:pos x="connsiteX10672" y="connsiteY10672"/>
            </a:cxn>
            <a:cxn ang="0">
              <a:pos x="connsiteX10673" y="connsiteY10673"/>
            </a:cxn>
            <a:cxn ang="0">
              <a:pos x="connsiteX10674" y="connsiteY10674"/>
            </a:cxn>
            <a:cxn ang="0">
              <a:pos x="connsiteX10675" y="connsiteY10675"/>
            </a:cxn>
            <a:cxn ang="0">
              <a:pos x="connsiteX10676" y="connsiteY10676"/>
            </a:cxn>
            <a:cxn ang="0">
              <a:pos x="connsiteX10677" y="connsiteY10677"/>
            </a:cxn>
            <a:cxn ang="0">
              <a:pos x="connsiteX10678" y="connsiteY10678"/>
            </a:cxn>
            <a:cxn ang="0">
              <a:pos x="connsiteX10679" y="connsiteY10679"/>
            </a:cxn>
            <a:cxn ang="0">
              <a:pos x="connsiteX10680" y="connsiteY10680"/>
            </a:cxn>
            <a:cxn ang="0">
              <a:pos x="connsiteX10681" y="connsiteY10681"/>
            </a:cxn>
            <a:cxn ang="0">
              <a:pos x="connsiteX10682" y="connsiteY10682"/>
            </a:cxn>
            <a:cxn ang="0">
              <a:pos x="connsiteX10683" y="connsiteY10683"/>
            </a:cxn>
            <a:cxn ang="0">
              <a:pos x="connsiteX10684" y="connsiteY10684"/>
            </a:cxn>
            <a:cxn ang="0">
              <a:pos x="connsiteX10685" y="connsiteY10685"/>
            </a:cxn>
            <a:cxn ang="0">
              <a:pos x="connsiteX10686" y="connsiteY10686"/>
            </a:cxn>
            <a:cxn ang="0">
              <a:pos x="connsiteX10687" y="connsiteY10687"/>
            </a:cxn>
            <a:cxn ang="0">
              <a:pos x="connsiteX10688" y="connsiteY10688"/>
            </a:cxn>
            <a:cxn ang="0">
              <a:pos x="connsiteX10689" y="connsiteY10689"/>
            </a:cxn>
            <a:cxn ang="0">
              <a:pos x="connsiteX10690" y="connsiteY10690"/>
            </a:cxn>
            <a:cxn ang="0">
              <a:pos x="connsiteX10691" y="connsiteY10691"/>
            </a:cxn>
            <a:cxn ang="0">
              <a:pos x="connsiteX10692" y="connsiteY10692"/>
            </a:cxn>
            <a:cxn ang="0">
              <a:pos x="connsiteX10693" y="connsiteY10693"/>
            </a:cxn>
            <a:cxn ang="0">
              <a:pos x="connsiteX10694" y="connsiteY10694"/>
            </a:cxn>
            <a:cxn ang="0">
              <a:pos x="connsiteX10695" y="connsiteY10695"/>
            </a:cxn>
            <a:cxn ang="0">
              <a:pos x="connsiteX10696" y="connsiteY10696"/>
            </a:cxn>
            <a:cxn ang="0">
              <a:pos x="connsiteX10697" y="connsiteY10697"/>
            </a:cxn>
            <a:cxn ang="0">
              <a:pos x="connsiteX10698" y="connsiteY10698"/>
            </a:cxn>
            <a:cxn ang="0">
              <a:pos x="connsiteX10699" y="connsiteY10699"/>
            </a:cxn>
            <a:cxn ang="0">
              <a:pos x="connsiteX10700" y="connsiteY10700"/>
            </a:cxn>
            <a:cxn ang="0">
              <a:pos x="connsiteX10701" y="connsiteY10701"/>
            </a:cxn>
            <a:cxn ang="0">
              <a:pos x="connsiteX10702" y="connsiteY10702"/>
            </a:cxn>
            <a:cxn ang="0">
              <a:pos x="connsiteX10703" y="connsiteY10703"/>
            </a:cxn>
            <a:cxn ang="0">
              <a:pos x="connsiteX10704" y="connsiteY10704"/>
            </a:cxn>
            <a:cxn ang="0">
              <a:pos x="connsiteX10705" y="connsiteY10705"/>
            </a:cxn>
            <a:cxn ang="0">
              <a:pos x="connsiteX10706" y="connsiteY10706"/>
            </a:cxn>
            <a:cxn ang="0">
              <a:pos x="connsiteX10707" y="connsiteY10707"/>
            </a:cxn>
            <a:cxn ang="0">
              <a:pos x="connsiteX10708" y="connsiteY10708"/>
            </a:cxn>
            <a:cxn ang="0">
              <a:pos x="connsiteX10709" y="connsiteY10709"/>
            </a:cxn>
            <a:cxn ang="0">
              <a:pos x="connsiteX10710" y="connsiteY10710"/>
            </a:cxn>
            <a:cxn ang="0">
              <a:pos x="connsiteX10711" y="connsiteY10711"/>
            </a:cxn>
            <a:cxn ang="0">
              <a:pos x="connsiteX10712" y="connsiteY10712"/>
            </a:cxn>
            <a:cxn ang="0">
              <a:pos x="connsiteX10713" y="connsiteY10713"/>
            </a:cxn>
            <a:cxn ang="0">
              <a:pos x="connsiteX10714" y="connsiteY10714"/>
            </a:cxn>
            <a:cxn ang="0">
              <a:pos x="connsiteX10715" y="connsiteY10715"/>
            </a:cxn>
            <a:cxn ang="0">
              <a:pos x="connsiteX10716" y="connsiteY10716"/>
            </a:cxn>
            <a:cxn ang="0">
              <a:pos x="connsiteX10717" y="connsiteY10717"/>
            </a:cxn>
            <a:cxn ang="0">
              <a:pos x="connsiteX10718" y="connsiteY10718"/>
            </a:cxn>
            <a:cxn ang="0">
              <a:pos x="connsiteX10719" y="connsiteY10719"/>
            </a:cxn>
            <a:cxn ang="0">
              <a:pos x="connsiteX10720" y="connsiteY10720"/>
            </a:cxn>
            <a:cxn ang="0">
              <a:pos x="connsiteX10721" y="connsiteY10721"/>
            </a:cxn>
            <a:cxn ang="0">
              <a:pos x="connsiteX10722" y="connsiteY10722"/>
            </a:cxn>
            <a:cxn ang="0">
              <a:pos x="connsiteX10723" y="connsiteY10723"/>
            </a:cxn>
            <a:cxn ang="0">
              <a:pos x="connsiteX10724" y="connsiteY10724"/>
            </a:cxn>
            <a:cxn ang="0">
              <a:pos x="connsiteX10725" y="connsiteY10725"/>
            </a:cxn>
            <a:cxn ang="0">
              <a:pos x="connsiteX10726" y="connsiteY10726"/>
            </a:cxn>
            <a:cxn ang="0">
              <a:pos x="connsiteX10727" y="connsiteY10727"/>
            </a:cxn>
            <a:cxn ang="0">
              <a:pos x="connsiteX10728" y="connsiteY10728"/>
            </a:cxn>
            <a:cxn ang="0">
              <a:pos x="connsiteX10729" y="connsiteY10729"/>
            </a:cxn>
            <a:cxn ang="0">
              <a:pos x="connsiteX10730" y="connsiteY10730"/>
            </a:cxn>
            <a:cxn ang="0">
              <a:pos x="connsiteX10731" y="connsiteY10731"/>
            </a:cxn>
            <a:cxn ang="0">
              <a:pos x="connsiteX10732" y="connsiteY10732"/>
            </a:cxn>
            <a:cxn ang="0">
              <a:pos x="connsiteX10733" y="connsiteY10733"/>
            </a:cxn>
            <a:cxn ang="0">
              <a:pos x="connsiteX10734" y="connsiteY10734"/>
            </a:cxn>
            <a:cxn ang="0">
              <a:pos x="connsiteX10735" y="connsiteY10735"/>
            </a:cxn>
            <a:cxn ang="0">
              <a:pos x="connsiteX10736" y="connsiteY10736"/>
            </a:cxn>
            <a:cxn ang="0">
              <a:pos x="connsiteX10737" y="connsiteY10737"/>
            </a:cxn>
            <a:cxn ang="0">
              <a:pos x="connsiteX10738" y="connsiteY10738"/>
            </a:cxn>
            <a:cxn ang="0">
              <a:pos x="connsiteX10739" y="connsiteY10739"/>
            </a:cxn>
            <a:cxn ang="0">
              <a:pos x="connsiteX10740" y="connsiteY10740"/>
            </a:cxn>
            <a:cxn ang="0">
              <a:pos x="connsiteX10741" y="connsiteY10741"/>
            </a:cxn>
            <a:cxn ang="0">
              <a:pos x="connsiteX10742" y="connsiteY10742"/>
            </a:cxn>
            <a:cxn ang="0">
              <a:pos x="connsiteX10743" y="connsiteY10743"/>
            </a:cxn>
            <a:cxn ang="0">
              <a:pos x="connsiteX10744" y="connsiteY10744"/>
            </a:cxn>
            <a:cxn ang="0">
              <a:pos x="connsiteX10745" y="connsiteY10745"/>
            </a:cxn>
            <a:cxn ang="0">
              <a:pos x="connsiteX10746" y="connsiteY10746"/>
            </a:cxn>
            <a:cxn ang="0">
              <a:pos x="connsiteX10747" y="connsiteY10747"/>
            </a:cxn>
            <a:cxn ang="0">
              <a:pos x="connsiteX10748" y="connsiteY10748"/>
            </a:cxn>
            <a:cxn ang="0">
              <a:pos x="connsiteX10749" y="connsiteY10749"/>
            </a:cxn>
            <a:cxn ang="0">
              <a:pos x="connsiteX10750" y="connsiteY10750"/>
            </a:cxn>
            <a:cxn ang="0">
              <a:pos x="connsiteX10751" y="connsiteY10751"/>
            </a:cxn>
            <a:cxn ang="0">
              <a:pos x="connsiteX10752" y="connsiteY10752"/>
            </a:cxn>
            <a:cxn ang="0">
              <a:pos x="connsiteX10753" y="connsiteY10753"/>
            </a:cxn>
            <a:cxn ang="0">
              <a:pos x="connsiteX10754" y="connsiteY10754"/>
            </a:cxn>
            <a:cxn ang="0">
              <a:pos x="connsiteX10755" y="connsiteY10755"/>
            </a:cxn>
            <a:cxn ang="0">
              <a:pos x="connsiteX10756" y="connsiteY10756"/>
            </a:cxn>
            <a:cxn ang="0">
              <a:pos x="connsiteX10757" y="connsiteY10757"/>
            </a:cxn>
            <a:cxn ang="0">
              <a:pos x="connsiteX10758" y="connsiteY10758"/>
            </a:cxn>
            <a:cxn ang="0">
              <a:pos x="connsiteX10759" y="connsiteY10759"/>
            </a:cxn>
            <a:cxn ang="0">
              <a:pos x="connsiteX10760" y="connsiteY10760"/>
            </a:cxn>
            <a:cxn ang="0">
              <a:pos x="connsiteX10761" y="connsiteY10761"/>
            </a:cxn>
            <a:cxn ang="0">
              <a:pos x="connsiteX10762" y="connsiteY10762"/>
            </a:cxn>
            <a:cxn ang="0">
              <a:pos x="connsiteX10763" y="connsiteY10763"/>
            </a:cxn>
            <a:cxn ang="0">
              <a:pos x="connsiteX10764" y="connsiteY10764"/>
            </a:cxn>
            <a:cxn ang="0">
              <a:pos x="connsiteX10765" y="connsiteY10765"/>
            </a:cxn>
            <a:cxn ang="0">
              <a:pos x="connsiteX10766" y="connsiteY10766"/>
            </a:cxn>
            <a:cxn ang="0">
              <a:pos x="connsiteX10767" y="connsiteY10767"/>
            </a:cxn>
            <a:cxn ang="0">
              <a:pos x="connsiteX10768" y="connsiteY10768"/>
            </a:cxn>
            <a:cxn ang="0">
              <a:pos x="connsiteX10769" y="connsiteY10769"/>
            </a:cxn>
            <a:cxn ang="0">
              <a:pos x="connsiteX10770" y="connsiteY10770"/>
            </a:cxn>
            <a:cxn ang="0">
              <a:pos x="connsiteX10771" y="connsiteY10771"/>
            </a:cxn>
            <a:cxn ang="0">
              <a:pos x="connsiteX10772" y="connsiteY10772"/>
            </a:cxn>
            <a:cxn ang="0">
              <a:pos x="connsiteX10773" y="connsiteY10773"/>
            </a:cxn>
            <a:cxn ang="0">
              <a:pos x="connsiteX10774" y="connsiteY10774"/>
            </a:cxn>
            <a:cxn ang="0">
              <a:pos x="connsiteX10775" y="connsiteY10775"/>
            </a:cxn>
            <a:cxn ang="0">
              <a:pos x="connsiteX10776" y="connsiteY10776"/>
            </a:cxn>
            <a:cxn ang="0">
              <a:pos x="connsiteX10777" y="connsiteY10777"/>
            </a:cxn>
            <a:cxn ang="0">
              <a:pos x="connsiteX10778" y="connsiteY10778"/>
            </a:cxn>
            <a:cxn ang="0">
              <a:pos x="connsiteX10779" y="connsiteY10779"/>
            </a:cxn>
            <a:cxn ang="0">
              <a:pos x="connsiteX10780" y="connsiteY10780"/>
            </a:cxn>
            <a:cxn ang="0">
              <a:pos x="connsiteX10781" y="connsiteY10781"/>
            </a:cxn>
            <a:cxn ang="0">
              <a:pos x="connsiteX10782" y="connsiteY10782"/>
            </a:cxn>
            <a:cxn ang="0">
              <a:pos x="connsiteX10783" y="connsiteY10783"/>
            </a:cxn>
            <a:cxn ang="0">
              <a:pos x="connsiteX10784" y="connsiteY10784"/>
            </a:cxn>
            <a:cxn ang="0">
              <a:pos x="connsiteX10785" y="connsiteY10785"/>
            </a:cxn>
            <a:cxn ang="0">
              <a:pos x="connsiteX10786" y="connsiteY10786"/>
            </a:cxn>
            <a:cxn ang="0">
              <a:pos x="connsiteX10787" y="connsiteY10787"/>
            </a:cxn>
            <a:cxn ang="0">
              <a:pos x="connsiteX10788" y="connsiteY10788"/>
            </a:cxn>
            <a:cxn ang="0">
              <a:pos x="connsiteX10789" y="connsiteY10789"/>
            </a:cxn>
            <a:cxn ang="0">
              <a:pos x="connsiteX10790" y="connsiteY10790"/>
            </a:cxn>
            <a:cxn ang="0">
              <a:pos x="connsiteX10791" y="connsiteY10791"/>
            </a:cxn>
            <a:cxn ang="0">
              <a:pos x="connsiteX10792" y="connsiteY10792"/>
            </a:cxn>
            <a:cxn ang="0">
              <a:pos x="connsiteX10793" y="connsiteY10793"/>
            </a:cxn>
            <a:cxn ang="0">
              <a:pos x="connsiteX10794" y="connsiteY10794"/>
            </a:cxn>
            <a:cxn ang="0">
              <a:pos x="connsiteX10795" y="connsiteY10795"/>
            </a:cxn>
            <a:cxn ang="0">
              <a:pos x="connsiteX10796" y="connsiteY10796"/>
            </a:cxn>
            <a:cxn ang="0">
              <a:pos x="connsiteX10797" y="connsiteY10797"/>
            </a:cxn>
            <a:cxn ang="0">
              <a:pos x="connsiteX10798" y="connsiteY10798"/>
            </a:cxn>
            <a:cxn ang="0">
              <a:pos x="connsiteX10799" y="connsiteY10799"/>
            </a:cxn>
            <a:cxn ang="0">
              <a:pos x="connsiteX10800" y="connsiteY10800"/>
            </a:cxn>
            <a:cxn ang="0">
              <a:pos x="connsiteX10801" y="connsiteY10801"/>
            </a:cxn>
            <a:cxn ang="0">
              <a:pos x="connsiteX10802" y="connsiteY10802"/>
            </a:cxn>
            <a:cxn ang="0">
              <a:pos x="connsiteX10803" y="connsiteY10803"/>
            </a:cxn>
            <a:cxn ang="0">
              <a:pos x="connsiteX10804" y="connsiteY10804"/>
            </a:cxn>
            <a:cxn ang="0">
              <a:pos x="connsiteX10805" y="connsiteY10805"/>
            </a:cxn>
            <a:cxn ang="0">
              <a:pos x="connsiteX10806" y="connsiteY10806"/>
            </a:cxn>
            <a:cxn ang="0">
              <a:pos x="connsiteX10807" y="connsiteY10807"/>
            </a:cxn>
            <a:cxn ang="0">
              <a:pos x="connsiteX10808" y="connsiteY10808"/>
            </a:cxn>
            <a:cxn ang="0">
              <a:pos x="connsiteX10809" y="connsiteY10809"/>
            </a:cxn>
            <a:cxn ang="0">
              <a:pos x="connsiteX10810" y="connsiteY10810"/>
            </a:cxn>
            <a:cxn ang="0">
              <a:pos x="connsiteX10811" y="connsiteY10811"/>
            </a:cxn>
            <a:cxn ang="0">
              <a:pos x="connsiteX10812" y="connsiteY10812"/>
            </a:cxn>
            <a:cxn ang="0">
              <a:pos x="connsiteX10813" y="connsiteY10813"/>
            </a:cxn>
            <a:cxn ang="0">
              <a:pos x="connsiteX10814" y="connsiteY10814"/>
            </a:cxn>
            <a:cxn ang="0">
              <a:pos x="connsiteX10815" y="connsiteY10815"/>
            </a:cxn>
            <a:cxn ang="0">
              <a:pos x="connsiteX10816" y="connsiteY10816"/>
            </a:cxn>
            <a:cxn ang="0">
              <a:pos x="connsiteX10817" y="connsiteY10817"/>
            </a:cxn>
            <a:cxn ang="0">
              <a:pos x="connsiteX10818" y="connsiteY10818"/>
            </a:cxn>
            <a:cxn ang="0">
              <a:pos x="connsiteX10819" y="connsiteY10819"/>
            </a:cxn>
            <a:cxn ang="0">
              <a:pos x="connsiteX10820" y="connsiteY10820"/>
            </a:cxn>
            <a:cxn ang="0">
              <a:pos x="connsiteX10821" y="connsiteY10821"/>
            </a:cxn>
            <a:cxn ang="0">
              <a:pos x="connsiteX10822" y="connsiteY10822"/>
            </a:cxn>
            <a:cxn ang="0">
              <a:pos x="connsiteX10823" y="connsiteY10823"/>
            </a:cxn>
            <a:cxn ang="0">
              <a:pos x="connsiteX10824" y="connsiteY10824"/>
            </a:cxn>
            <a:cxn ang="0">
              <a:pos x="connsiteX10825" y="connsiteY10825"/>
            </a:cxn>
            <a:cxn ang="0">
              <a:pos x="connsiteX10826" y="connsiteY10826"/>
            </a:cxn>
            <a:cxn ang="0">
              <a:pos x="connsiteX10827" y="connsiteY10827"/>
            </a:cxn>
            <a:cxn ang="0">
              <a:pos x="connsiteX10828" y="connsiteY10828"/>
            </a:cxn>
            <a:cxn ang="0">
              <a:pos x="connsiteX10829" y="connsiteY10829"/>
            </a:cxn>
            <a:cxn ang="0">
              <a:pos x="connsiteX10830" y="connsiteY10830"/>
            </a:cxn>
            <a:cxn ang="0">
              <a:pos x="connsiteX10831" y="connsiteY10831"/>
            </a:cxn>
            <a:cxn ang="0">
              <a:pos x="connsiteX10832" y="connsiteY10832"/>
            </a:cxn>
            <a:cxn ang="0">
              <a:pos x="connsiteX10833" y="connsiteY10833"/>
            </a:cxn>
            <a:cxn ang="0">
              <a:pos x="connsiteX10834" y="connsiteY10834"/>
            </a:cxn>
            <a:cxn ang="0">
              <a:pos x="connsiteX10835" y="connsiteY10835"/>
            </a:cxn>
            <a:cxn ang="0">
              <a:pos x="connsiteX10836" y="connsiteY10836"/>
            </a:cxn>
            <a:cxn ang="0">
              <a:pos x="connsiteX10837" y="connsiteY10837"/>
            </a:cxn>
            <a:cxn ang="0">
              <a:pos x="connsiteX10838" y="connsiteY10838"/>
            </a:cxn>
            <a:cxn ang="0">
              <a:pos x="connsiteX10839" y="connsiteY10839"/>
            </a:cxn>
            <a:cxn ang="0">
              <a:pos x="connsiteX10840" y="connsiteY10840"/>
            </a:cxn>
            <a:cxn ang="0">
              <a:pos x="connsiteX10841" y="connsiteY10841"/>
            </a:cxn>
            <a:cxn ang="0">
              <a:pos x="connsiteX10842" y="connsiteY10842"/>
            </a:cxn>
            <a:cxn ang="0">
              <a:pos x="connsiteX10843" y="connsiteY10843"/>
            </a:cxn>
            <a:cxn ang="0">
              <a:pos x="connsiteX10844" y="connsiteY10844"/>
            </a:cxn>
            <a:cxn ang="0">
              <a:pos x="connsiteX10845" y="connsiteY10845"/>
            </a:cxn>
            <a:cxn ang="0">
              <a:pos x="connsiteX10846" y="connsiteY10846"/>
            </a:cxn>
            <a:cxn ang="0">
              <a:pos x="connsiteX10847" y="connsiteY10847"/>
            </a:cxn>
            <a:cxn ang="0">
              <a:pos x="connsiteX10848" y="connsiteY10848"/>
            </a:cxn>
            <a:cxn ang="0">
              <a:pos x="connsiteX10849" y="connsiteY10849"/>
            </a:cxn>
            <a:cxn ang="0">
              <a:pos x="connsiteX10850" y="connsiteY10850"/>
            </a:cxn>
            <a:cxn ang="0">
              <a:pos x="connsiteX10851" y="connsiteY10851"/>
            </a:cxn>
            <a:cxn ang="0">
              <a:pos x="connsiteX10852" y="connsiteY10852"/>
            </a:cxn>
            <a:cxn ang="0">
              <a:pos x="connsiteX10853" y="connsiteY10853"/>
            </a:cxn>
            <a:cxn ang="0">
              <a:pos x="connsiteX10854" y="connsiteY10854"/>
            </a:cxn>
            <a:cxn ang="0">
              <a:pos x="connsiteX10855" y="connsiteY10855"/>
            </a:cxn>
            <a:cxn ang="0">
              <a:pos x="connsiteX10856" y="connsiteY10856"/>
            </a:cxn>
            <a:cxn ang="0">
              <a:pos x="connsiteX10857" y="connsiteY10857"/>
            </a:cxn>
            <a:cxn ang="0">
              <a:pos x="connsiteX10858" y="connsiteY10858"/>
            </a:cxn>
            <a:cxn ang="0">
              <a:pos x="connsiteX10859" y="connsiteY10859"/>
            </a:cxn>
            <a:cxn ang="0">
              <a:pos x="connsiteX10860" y="connsiteY10860"/>
            </a:cxn>
            <a:cxn ang="0">
              <a:pos x="connsiteX10861" y="connsiteY10861"/>
            </a:cxn>
            <a:cxn ang="0">
              <a:pos x="connsiteX10862" y="connsiteY10862"/>
            </a:cxn>
            <a:cxn ang="0">
              <a:pos x="connsiteX10863" y="connsiteY10863"/>
            </a:cxn>
            <a:cxn ang="0">
              <a:pos x="connsiteX10864" y="connsiteY10864"/>
            </a:cxn>
            <a:cxn ang="0">
              <a:pos x="connsiteX10865" y="connsiteY10865"/>
            </a:cxn>
            <a:cxn ang="0">
              <a:pos x="connsiteX10866" y="connsiteY10866"/>
            </a:cxn>
            <a:cxn ang="0">
              <a:pos x="connsiteX10867" y="connsiteY10867"/>
            </a:cxn>
            <a:cxn ang="0">
              <a:pos x="connsiteX10868" y="connsiteY10868"/>
            </a:cxn>
            <a:cxn ang="0">
              <a:pos x="connsiteX10869" y="connsiteY10869"/>
            </a:cxn>
            <a:cxn ang="0">
              <a:pos x="connsiteX10870" y="connsiteY10870"/>
            </a:cxn>
            <a:cxn ang="0">
              <a:pos x="connsiteX10871" y="connsiteY10871"/>
            </a:cxn>
            <a:cxn ang="0">
              <a:pos x="connsiteX10872" y="connsiteY10872"/>
            </a:cxn>
            <a:cxn ang="0">
              <a:pos x="connsiteX10873" y="connsiteY10873"/>
            </a:cxn>
            <a:cxn ang="0">
              <a:pos x="connsiteX10874" y="connsiteY10874"/>
            </a:cxn>
            <a:cxn ang="0">
              <a:pos x="connsiteX10875" y="connsiteY10875"/>
            </a:cxn>
            <a:cxn ang="0">
              <a:pos x="connsiteX10876" y="connsiteY10876"/>
            </a:cxn>
            <a:cxn ang="0">
              <a:pos x="connsiteX10877" y="connsiteY10877"/>
            </a:cxn>
            <a:cxn ang="0">
              <a:pos x="connsiteX10878" y="connsiteY10878"/>
            </a:cxn>
            <a:cxn ang="0">
              <a:pos x="connsiteX10879" y="connsiteY10879"/>
            </a:cxn>
            <a:cxn ang="0">
              <a:pos x="connsiteX10880" y="connsiteY10880"/>
            </a:cxn>
            <a:cxn ang="0">
              <a:pos x="connsiteX10881" y="connsiteY10881"/>
            </a:cxn>
            <a:cxn ang="0">
              <a:pos x="connsiteX10882" y="connsiteY10882"/>
            </a:cxn>
            <a:cxn ang="0">
              <a:pos x="connsiteX10883" y="connsiteY10883"/>
            </a:cxn>
            <a:cxn ang="0">
              <a:pos x="connsiteX10884" y="connsiteY10884"/>
            </a:cxn>
            <a:cxn ang="0">
              <a:pos x="connsiteX10885" y="connsiteY10885"/>
            </a:cxn>
            <a:cxn ang="0">
              <a:pos x="connsiteX10886" y="connsiteY10886"/>
            </a:cxn>
            <a:cxn ang="0">
              <a:pos x="connsiteX10887" y="connsiteY10887"/>
            </a:cxn>
            <a:cxn ang="0">
              <a:pos x="connsiteX10888" y="connsiteY10888"/>
            </a:cxn>
            <a:cxn ang="0">
              <a:pos x="connsiteX10889" y="connsiteY10889"/>
            </a:cxn>
            <a:cxn ang="0">
              <a:pos x="connsiteX10890" y="connsiteY10890"/>
            </a:cxn>
            <a:cxn ang="0">
              <a:pos x="connsiteX10891" y="connsiteY10891"/>
            </a:cxn>
            <a:cxn ang="0">
              <a:pos x="connsiteX10892" y="connsiteY10892"/>
            </a:cxn>
            <a:cxn ang="0">
              <a:pos x="connsiteX10893" y="connsiteY10893"/>
            </a:cxn>
            <a:cxn ang="0">
              <a:pos x="connsiteX10894" y="connsiteY10894"/>
            </a:cxn>
            <a:cxn ang="0">
              <a:pos x="connsiteX10895" y="connsiteY10895"/>
            </a:cxn>
            <a:cxn ang="0">
              <a:pos x="connsiteX10896" y="connsiteY10896"/>
            </a:cxn>
            <a:cxn ang="0">
              <a:pos x="connsiteX10897" y="connsiteY10897"/>
            </a:cxn>
            <a:cxn ang="0">
              <a:pos x="connsiteX10898" y="connsiteY10898"/>
            </a:cxn>
            <a:cxn ang="0">
              <a:pos x="connsiteX10899" y="connsiteY10899"/>
            </a:cxn>
            <a:cxn ang="0">
              <a:pos x="connsiteX10900" y="connsiteY10900"/>
            </a:cxn>
            <a:cxn ang="0">
              <a:pos x="connsiteX10901" y="connsiteY10901"/>
            </a:cxn>
            <a:cxn ang="0">
              <a:pos x="connsiteX10902" y="connsiteY10902"/>
            </a:cxn>
            <a:cxn ang="0">
              <a:pos x="connsiteX10903" y="connsiteY10903"/>
            </a:cxn>
            <a:cxn ang="0">
              <a:pos x="connsiteX10904" y="connsiteY10904"/>
            </a:cxn>
            <a:cxn ang="0">
              <a:pos x="connsiteX10905" y="connsiteY10905"/>
            </a:cxn>
            <a:cxn ang="0">
              <a:pos x="connsiteX10906" y="connsiteY10906"/>
            </a:cxn>
            <a:cxn ang="0">
              <a:pos x="connsiteX10907" y="connsiteY10907"/>
            </a:cxn>
            <a:cxn ang="0">
              <a:pos x="connsiteX10908" y="connsiteY10908"/>
            </a:cxn>
            <a:cxn ang="0">
              <a:pos x="connsiteX10909" y="connsiteY10909"/>
            </a:cxn>
            <a:cxn ang="0">
              <a:pos x="connsiteX10910" y="connsiteY10910"/>
            </a:cxn>
            <a:cxn ang="0">
              <a:pos x="connsiteX10911" y="connsiteY10911"/>
            </a:cxn>
            <a:cxn ang="0">
              <a:pos x="connsiteX10912" y="connsiteY10912"/>
            </a:cxn>
            <a:cxn ang="0">
              <a:pos x="connsiteX10913" y="connsiteY10913"/>
            </a:cxn>
            <a:cxn ang="0">
              <a:pos x="connsiteX10914" y="connsiteY10914"/>
            </a:cxn>
            <a:cxn ang="0">
              <a:pos x="connsiteX10915" y="connsiteY10915"/>
            </a:cxn>
            <a:cxn ang="0">
              <a:pos x="connsiteX10916" y="connsiteY10916"/>
            </a:cxn>
            <a:cxn ang="0">
              <a:pos x="connsiteX10917" y="connsiteY10917"/>
            </a:cxn>
            <a:cxn ang="0">
              <a:pos x="connsiteX10918" y="connsiteY10918"/>
            </a:cxn>
            <a:cxn ang="0">
              <a:pos x="connsiteX10919" y="connsiteY10919"/>
            </a:cxn>
            <a:cxn ang="0">
              <a:pos x="connsiteX10920" y="connsiteY10920"/>
            </a:cxn>
            <a:cxn ang="0">
              <a:pos x="connsiteX10921" y="connsiteY10921"/>
            </a:cxn>
            <a:cxn ang="0">
              <a:pos x="connsiteX10922" y="connsiteY10922"/>
            </a:cxn>
            <a:cxn ang="0">
              <a:pos x="connsiteX10923" y="connsiteY10923"/>
            </a:cxn>
            <a:cxn ang="0">
              <a:pos x="connsiteX10924" y="connsiteY10924"/>
            </a:cxn>
            <a:cxn ang="0">
              <a:pos x="connsiteX10925" y="connsiteY10925"/>
            </a:cxn>
            <a:cxn ang="0">
              <a:pos x="connsiteX10926" y="connsiteY10926"/>
            </a:cxn>
            <a:cxn ang="0">
              <a:pos x="connsiteX10927" y="connsiteY10927"/>
            </a:cxn>
            <a:cxn ang="0">
              <a:pos x="connsiteX10928" y="connsiteY10928"/>
            </a:cxn>
            <a:cxn ang="0">
              <a:pos x="connsiteX10929" y="connsiteY10929"/>
            </a:cxn>
            <a:cxn ang="0">
              <a:pos x="connsiteX10930" y="connsiteY10930"/>
            </a:cxn>
            <a:cxn ang="0">
              <a:pos x="connsiteX10931" y="connsiteY10931"/>
            </a:cxn>
            <a:cxn ang="0">
              <a:pos x="connsiteX10932" y="connsiteY10932"/>
            </a:cxn>
            <a:cxn ang="0">
              <a:pos x="connsiteX10933" y="connsiteY10933"/>
            </a:cxn>
            <a:cxn ang="0">
              <a:pos x="connsiteX10934" y="connsiteY10934"/>
            </a:cxn>
            <a:cxn ang="0">
              <a:pos x="connsiteX10935" y="connsiteY10935"/>
            </a:cxn>
            <a:cxn ang="0">
              <a:pos x="connsiteX10936" y="connsiteY10936"/>
            </a:cxn>
            <a:cxn ang="0">
              <a:pos x="connsiteX10937" y="connsiteY10937"/>
            </a:cxn>
            <a:cxn ang="0">
              <a:pos x="connsiteX10938" y="connsiteY10938"/>
            </a:cxn>
            <a:cxn ang="0">
              <a:pos x="connsiteX10939" y="connsiteY10939"/>
            </a:cxn>
            <a:cxn ang="0">
              <a:pos x="connsiteX10940" y="connsiteY10940"/>
            </a:cxn>
            <a:cxn ang="0">
              <a:pos x="connsiteX10941" y="connsiteY10941"/>
            </a:cxn>
            <a:cxn ang="0">
              <a:pos x="connsiteX10942" y="connsiteY10942"/>
            </a:cxn>
            <a:cxn ang="0">
              <a:pos x="connsiteX10943" y="connsiteY10943"/>
            </a:cxn>
            <a:cxn ang="0">
              <a:pos x="connsiteX10944" y="connsiteY10944"/>
            </a:cxn>
            <a:cxn ang="0">
              <a:pos x="connsiteX10945" y="connsiteY10945"/>
            </a:cxn>
            <a:cxn ang="0">
              <a:pos x="connsiteX10946" y="connsiteY10946"/>
            </a:cxn>
            <a:cxn ang="0">
              <a:pos x="connsiteX10947" y="connsiteY10947"/>
            </a:cxn>
            <a:cxn ang="0">
              <a:pos x="connsiteX10948" y="connsiteY10948"/>
            </a:cxn>
            <a:cxn ang="0">
              <a:pos x="connsiteX10949" y="connsiteY10949"/>
            </a:cxn>
            <a:cxn ang="0">
              <a:pos x="connsiteX10950" y="connsiteY10950"/>
            </a:cxn>
            <a:cxn ang="0">
              <a:pos x="connsiteX10951" y="connsiteY10951"/>
            </a:cxn>
            <a:cxn ang="0">
              <a:pos x="connsiteX10952" y="connsiteY10952"/>
            </a:cxn>
            <a:cxn ang="0">
              <a:pos x="connsiteX10953" y="connsiteY10953"/>
            </a:cxn>
            <a:cxn ang="0">
              <a:pos x="connsiteX10954" y="connsiteY10954"/>
            </a:cxn>
            <a:cxn ang="0">
              <a:pos x="connsiteX10955" y="connsiteY10955"/>
            </a:cxn>
            <a:cxn ang="0">
              <a:pos x="connsiteX10956" y="connsiteY10956"/>
            </a:cxn>
            <a:cxn ang="0">
              <a:pos x="connsiteX10957" y="connsiteY10957"/>
            </a:cxn>
            <a:cxn ang="0">
              <a:pos x="connsiteX10958" y="connsiteY10958"/>
            </a:cxn>
            <a:cxn ang="0">
              <a:pos x="connsiteX10959" y="connsiteY10959"/>
            </a:cxn>
            <a:cxn ang="0">
              <a:pos x="connsiteX10960" y="connsiteY10960"/>
            </a:cxn>
            <a:cxn ang="0">
              <a:pos x="connsiteX10961" y="connsiteY10961"/>
            </a:cxn>
            <a:cxn ang="0">
              <a:pos x="connsiteX10962" y="connsiteY10962"/>
            </a:cxn>
            <a:cxn ang="0">
              <a:pos x="connsiteX10963" y="connsiteY10963"/>
            </a:cxn>
            <a:cxn ang="0">
              <a:pos x="connsiteX10964" y="connsiteY10964"/>
            </a:cxn>
            <a:cxn ang="0">
              <a:pos x="connsiteX10965" y="connsiteY10965"/>
            </a:cxn>
            <a:cxn ang="0">
              <a:pos x="connsiteX10966" y="connsiteY10966"/>
            </a:cxn>
            <a:cxn ang="0">
              <a:pos x="connsiteX10967" y="connsiteY10967"/>
            </a:cxn>
            <a:cxn ang="0">
              <a:pos x="connsiteX10968" y="connsiteY10968"/>
            </a:cxn>
            <a:cxn ang="0">
              <a:pos x="connsiteX10969" y="connsiteY10969"/>
            </a:cxn>
            <a:cxn ang="0">
              <a:pos x="connsiteX10970" y="connsiteY10970"/>
            </a:cxn>
            <a:cxn ang="0">
              <a:pos x="connsiteX10971" y="connsiteY10971"/>
            </a:cxn>
            <a:cxn ang="0">
              <a:pos x="connsiteX10972" y="connsiteY10972"/>
            </a:cxn>
            <a:cxn ang="0">
              <a:pos x="connsiteX10973" y="connsiteY10973"/>
            </a:cxn>
            <a:cxn ang="0">
              <a:pos x="connsiteX10974" y="connsiteY10974"/>
            </a:cxn>
            <a:cxn ang="0">
              <a:pos x="connsiteX10975" y="connsiteY10975"/>
            </a:cxn>
            <a:cxn ang="0">
              <a:pos x="connsiteX10976" y="connsiteY10976"/>
            </a:cxn>
            <a:cxn ang="0">
              <a:pos x="connsiteX10977" y="connsiteY10977"/>
            </a:cxn>
            <a:cxn ang="0">
              <a:pos x="connsiteX10978" y="connsiteY10978"/>
            </a:cxn>
            <a:cxn ang="0">
              <a:pos x="connsiteX10979" y="connsiteY10979"/>
            </a:cxn>
            <a:cxn ang="0">
              <a:pos x="connsiteX10980" y="connsiteY10980"/>
            </a:cxn>
            <a:cxn ang="0">
              <a:pos x="connsiteX10981" y="connsiteY10981"/>
            </a:cxn>
            <a:cxn ang="0">
              <a:pos x="connsiteX10982" y="connsiteY10982"/>
            </a:cxn>
            <a:cxn ang="0">
              <a:pos x="connsiteX10983" y="connsiteY10983"/>
            </a:cxn>
            <a:cxn ang="0">
              <a:pos x="connsiteX10984" y="connsiteY10984"/>
            </a:cxn>
            <a:cxn ang="0">
              <a:pos x="connsiteX10985" y="connsiteY10985"/>
            </a:cxn>
            <a:cxn ang="0">
              <a:pos x="connsiteX10986" y="connsiteY10986"/>
            </a:cxn>
            <a:cxn ang="0">
              <a:pos x="connsiteX10987" y="connsiteY10987"/>
            </a:cxn>
            <a:cxn ang="0">
              <a:pos x="connsiteX10988" y="connsiteY10988"/>
            </a:cxn>
            <a:cxn ang="0">
              <a:pos x="connsiteX10989" y="connsiteY10989"/>
            </a:cxn>
            <a:cxn ang="0">
              <a:pos x="connsiteX10990" y="connsiteY10990"/>
            </a:cxn>
            <a:cxn ang="0">
              <a:pos x="connsiteX10991" y="connsiteY10991"/>
            </a:cxn>
            <a:cxn ang="0">
              <a:pos x="connsiteX10992" y="connsiteY10992"/>
            </a:cxn>
            <a:cxn ang="0">
              <a:pos x="connsiteX10993" y="connsiteY10993"/>
            </a:cxn>
            <a:cxn ang="0">
              <a:pos x="connsiteX10994" y="connsiteY10994"/>
            </a:cxn>
            <a:cxn ang="0">
              <a:pos x="connsiteX10995" y="connsiteY10995"/>
            </a:cxn>
            <a:cxn ang="0">
              <a:pos x="connsiteX10996" y="connsiteY10996"/>
            </a:cxn>
            <a:cxn ang="0">
              <a:pos x="connsiteX10997" y="connsiteY10997"/>
            </a:cxn>
            <a:cxn ang="0">
              <a:pos x="connsiteX10998" y="connsiteY10998"/>
            </a:cxn>
            <a:cxn ang="0">
              <a:pos x="connsiteX10999" y="connsiteY10999"/>
            </a:cxn>
            <a:cxn ang="0">
              <a:pos x="connsiteX11000" y="connsiteY11000"/>
            </a:cxn>
            <a:cxn ang="0">
              <a:pos x="connsiteX11001" y="connsiteY11001"/>
            </a:cxn>
            <a:cxn ang="0">
              <a:pos x="connsiteX11002" y="connsiteY11002"/>
            </a:cxn>
            <a:cxn ang="0">
              <a:pos x="connsiteX11003" y="connsiteY11003"/>
            </a:cxn>
            <a:cxn ang="0">
              <a:pos x="connsiteX11004" y="connsiteY11004"/>
            </a:cxn>
            <a:cxn ang="0">
              <a:pos x="connsiteX11005" y="connsiteY11005"/>
            </a:cxn>
            <a:cxn ang="0">
              <a:pos x="connsiteX11006" y="connsiteY11006"/>
            </a:cxn>
            <a:cxn ang="0">
              <a:pos x="connsiteX11007" y="connsiteY11007"/>
            </a:cxn>
            <a:cxn ang="0">
              <a:pos x="connsiteX11008" y="connsiteY11008"/>
            </a:cxn>
            <a:cxn ang="0">
              <a:pos x="connsiteX11009" y="connsiteY11009"/>
            </a:cxn>
            <a:cxn ang="0">
              <a:pos x="connsiteX11010" y="connsiteY11010"/>
            </a:cxn>
            <a:cxn ang="0">
              <a:pos x="connsiteX11011" y="connsiteY11011"/>
            </a:cxn>
            <a:cxn ang="0">
              <a:pos x="connsiteX11012" y="connsiteY11012"/>
            </a:cxn>
            <a:cxn ang="0">
              <a:pos x="connsiteX11013" y="connsiteY11013"/>
            </a:cxn>
            <a:cxn ang="0">
              <a:pos x="connsiteX11014" y="connsiteY11014"/>
            </a:cxn>
            <a:cxn ang="0">
              <a:pos x="connsiteX11015" y="connsiteY11015"/>
            </a:cxn>
            <a:cxn ang="0">
              <a:pos x="connsiteX11016" y="connsiteY11016"/>
            </a:cxn>
            <a:cxn ang="0">
              <a:pos x="connsiteX11017" y="connsiteY11017"/>
            </a:cxn>
            <a:cxn ang="0">
              <a:pos x="connsiteX11018" y="connsiteY11018"/>
            </a:cxn>
            <a:cxn ang="0">
              <a:pos x="connsiteX11019" y="connsiteY11019"/>
            </a:cxn>
            <a:cxn ang="0">
              <a:pos x="connsiteX11020" y="connsiteY11020"/>
            </a:cxn>
            <a:cxn ang="0">
              <a:pos x="connsiteX11021" y="connsiteY11021"/>
            </a:cxn>
            <a:cxn ang="0">
              <a:pos x="connsiteX11022" y="connsiteY11022"/>
            </a:cxn>
            <a:cxn ang="0">
              <a:pos x="connsiteX11023" y="connsiteY11023"/>
            </a:cxn>
            <a:cxn ang="0">
              <a:pos x="connsiteX11024" y="connsiteY11024"/>
            </a:cxn>
            <a:cxn ang="0">
              <a:pos x="connsiteX11025" y="connsiteY11025"/>
            </a:cxn>
            <a:cxn ang="0">
              <a:pos x="connsiteX11026" y="connsiteY11026"/>
            </a:cxn>
            <a:cxn ang="0">
              <a:pos x="connsiteX11027" y="connsiteY11027"/>
            </a:cxn>
            <a:cxn ang="0">
              <a:pos x="connsiteX11028" y="connsiteY11028"/>
            </a:cxn>
            <a:cxn ang="0">
              <a:pos x="connsiteX11029" y="connsiteY11029"/>
            </a:cxn>
            <a:cxn ang="0">
              <a:pos x="connsiteX11030" y="connsiteY11030"/>
            </a:cxn>
            <a:cxn ang="0">
              <a:pos x="connsiteX11031" y="connsiteY11031"/>
            </a:cxn>
            <a:cxn ang="0">
              <a:pos x="connsiteX11032" y="connsiteY11032"/>
            </a:cxn>
            <a:cxn ang="0">
              <a:pos x="connsiteX11033" y="connsiteY11033"/>
            </a:cxn>
            <a:cxn ang="0">
              <a:pos x="connsiteX11034" y="connsiteY11034"/>
            </a:cxn>
            <a:cxn ang="0">
              <a:pos x="connsiteX11035" y="connsiteY11035"/>
            </a:cxn>
            <a:cxn ang="0">
              <a:pos x="connsiteX11036" y="connsiteY11036"/>
            </a:cxn>
            <a:cxn ang="0">
              <a:pos x="connsiteX11037" y="connsiteY11037"/>
            </a:cxn>
            <a:cxn ang="0">
              <a:pos x="connsiteX11038" y="connsiteY11038"/>
            </a:cxn>
            <a:cxn ang="0">
              <a:pos x="connsiteX11039" y="connsiteY11039"/>
            </a:cxn>
            <a:cxn ang="0">
              <a:pos x="connsiteX11040" y="connsiteY11040"/>
            </a:cxn>
            <a:cxn ang="0">
              <a:pos x="connsiteX11041" y="connsiteY11041"/>
            </a:cxn>
            <a:cxn ang="0">
              <a:pos x="connsiteX11042" y="connsiteY11042"/>
            </a:cxn>
            <a:cxn ang="0">
              <a:pos x="connsiteX11043" y="connsiteY11043"/>
            </a:cxn>
            <a:cxn ang="0">
              <a:pos x="connsiteX11044" y="connsiteY11044"/>
            </a:cxn>
            <a:cxn ang="0">
              <a:pos x="connsiteX11045" y="connsiteY11045"/>
            </a:cxn>
            <a:cxn ang="0">
              <a:pos x="connsiteX11046" y="connsiteY11046"/>
            </a:cxn>
            <a:cxn ang="0">
              <a:pos x="connsiteX11047" y="connsiteY11047"/>
            </a:cxn>
            <a:cxn ang="0">
              <a:pos x="connsiteX11048" y="connsiteY11048"/>
            </a:cxn>
            <a:cxn ang="0">
              <a:pos x="connsiteX11049" y="connsiteY11049"/>
            </a:cxn>
            <a:cxn ang="0">
              <a:pos x="connsiteX11050" y="connsiteY11050"/>
            </a:cxn>
            <a:cxn ang="0">
              <a:pos x="connsiteX11051" y="connsiteY11051"/>
            </a:cxn>
            <a:cxn ang="0">
              <a:pos x="connsiteX11052" y="connsiteY11052"/>
            </a:cxn>
            <a:cxn ang="0">
              <a:pos x="connsiteX11053" y="connsiteY11053"/>
            </a:cxn>
            <a:cxn ang="0">
              <a:pos x="connsiteX11054" y="connsiteY11054"/>
            </a:cxn>
            <a:cxn ang="0">
              <a:pos x="connsiteX11055" y="connsiteY11055"/>
            </a:cxn>
            <a:cxn ang="0">
              <a:pos x="connsiteX11056" y="connsiteY11056"/>
            </a:cxn>
            <a:cxn ang="0">
              <a:pos x="connsiteX11057" y="connsiteY11057"/>
            </a:cxn>
            <a:cxn ang="0">
              <a:pos x="connsiteX11058" y="connsiteY11058"/>
            </a:cxn>
            <a:cxn ang="0">
              <a:pos x="connsiteX11059" y="connsiteY11059"/>
            </a:cxn>
            <a:cxn ang="0">
              <a:pos x="connsiteX11060" y="connsiteY11060"/>
            </a:cxn>
            <a:cxn ang="0">
              <a:pos x="connsiteX11061" y="connsiteY11061"/>
            </a:cxn>
            <a:cxn ang="0">
              <a:pos x="connsiteX11062" y="connsiteY11062"/>
            </a:cxn>
            <a:cxn ang="0">
              <a:pos x="connsiteX11063" y="connsiteY11063"/>
            </a:cxn>
            <a:cxn ang="0">
              <a:pos x="connsiteX11064" y="connsiteY11064"/>
            </a:cxn>
            <a:cxn ang="0">
              <a:pos x="connsiteX11065" y="connsiteY11065"/>
            </a:cxn>
            <a:cxn ang="0">
              <a:pos x="connsiteX11066" y="connsiteY11066"/>
            </a:cxn>
            <a:cxn ang="0">
              <a:pos x="connsiteX11067" y="connsiteY11067"/>
            </a:cxn>
            <a:cxn ang="0">
              <a:pos x="connsiteX11068" y="connsiteY11068"/>
            </a:cxn>
            <a:cxn ang="0">
              <a:pos x="connsiteX11069" y="connsiteY11069"/>
            </a:cxn>
            <a:cxn ang="0">
              <a:pos x="connsiteX11070" y="connsiteY11070"/>
            </a:cxn>
            <a:cxn ang="0">
              <a:pos x="connsiteX11071" y="connsiteY11071"/>
            </a:cxn>
            <a:cxn ang="0">
              <a:pos x="connsiteX11072" y="connsiteY11072"/>
            </a:cxn>
            <a:cxn ang="0">
              <a:pos x="connsiteX11073" y="connsiteY11073"/>
            </a:cxn>
            <a:cxn ang="0">
              <a:pos x="connsiteX11074" y="connsiteY11074"/>
            </a:cxn>
            <a:cxn ang="0">
              <a:pos x="connsiteX11075" y="connsiteY11075"/>
            </a:cxn>
            <a:cxn ang="0">
              <a:pos x="connsiteX11076" y="connsiteY11076"/>
            </a:cxn>
            <a:cxn ang="0">
              <a:pos x="connsiteX11077" y="connsiteY11077"/>
            </a:cxn>
            <a:cxn ang="0">
              <a:pos x="connsiteX11078" y="connsiteY11078"/>
            </a:cxn>
            <a:cxn ang="0">
              <a:pos x="connsiteX11079" y="connsiteY11079"/>
            </a:cxn>
            <a:cxn ang="0">
              <a:pos x="connsiteX11080" y="connsiteY11080"/>
            </a:cxn>
            <a:cxn ang="0">
              <a:pos x="connsiteX11081" y="connsiteY11081"/>
            </a:cxn>
            <a:cxn ang="0">
              <a:pos x="connsiteX11082" y="connsiteY11082"/>
            </a:cxn>
            <a:cxn ang="0">
              <a:pos x="connsiteX11083" y="connsiteY11083"/>
            </a:cxn>
            <a:cxn ang="0">
              <a:pos x="connsiteX11084" y="connsiteY11084"/>
            </a:cxn>
            <a:cxn ang="0">
              <a:pos x="connsiteX11085" y="connsiteY11085"/>
            </a:cxn>
            <a:cxn ang="0">
              <a:pos x="connsiteX11086" y="connsiteY11086"/>
            </a:cxn>
            <a:cxn ang="0">
              <a:pos x="connsiteX11087" y="connsiteY11087"/>
            </a:cxn>
            <a:cxn ang="0">
              <a:pos x="connsiteX11088" y="connsiteY11088"/>
            </a:cxn>
            <a:cxn ang="0">
              <a:pos x="connsiteX11089" y="connsiteY11089"/>
            </a:cxn>
            <a:cxn ang="0">
              <a:pos x="connsiteX11090" y="connsiteY11090"/>
            </a:cxn>
            <a:cxn ang="0">
              <a:pos x="connsiteX11091" y="connsiteY11091"/>
            </a:cxn>
            <a:cxn ang="0">
              <a:pos x="connsiteX11092" y="connsiteY11092"/>
            </a:cxn>
            <a:cxn ang="0">
              <a:pos x="connsiteX11093" y="connsiteY11093"/>
            </a:cxn>
            <a:cxn ang="0">
              <a:pos x="connsiteX11094" y="connsiteY11094"/>
            </a:cxn>
            <a:cxn ang="0">
              <a:pos x="connsiteX11095" y="connsiteY11095"/>
            </a:cxn>
            <a:cxn ang="0">
              <a:pos x="connsiteX11096" y="connsiteY11096"/>
            </a:cxn>
            <a:cxn ang="0">
              <a:pos x="connsiteX11097" y="connsiteY11097"/>
            </a:cxn>
            <a:cxn ang="0">
              <a:pos x="connsiteX11098" y="connsiteY11098"/>
            </a:cxn>
            <a:cxn ang="0">
              <a:pos x="connsiteX11099" y="connsiteY11099"/>
            </a:cxn>
            <a:cxn ang="0">
              <a:pos x="connsiteX11100" y="connsiteY11100"/>
            </a:cxn>
            <a:cxn ang="0">
              <a:pos x="connsiteX11101" y="connsiteY11101"/>
            </a:cxn>
            <a:cxn ang="0">
              <a:pos x="connsiteX11102" y="connsiteY11102"/>
            </a:cxn>
            <a:cxn ang="0">
              <a:pos x="connsiteX11103" y="connsiteY11103"/>
            </a:cxn>
            <a:cxn ang="0">
              <a:pos x="connsiteX11104" y="connsiteY11104"/>
            </a:cxn>
            <a:cxn ang="0">
              <a:pos x="connsiteX11105" y="connsiteY11105"/>
            </a:cxn>
            <a:cxn ang="0">
              <a:pos x="connsiteX11106" y="connsiteY11106"/>
            </a:cxn>
            <a:cxn ang="0">
              <a:pos x="connsiteX11107" y="connsiteY11107"/>
            </a:cxn>
            <a:cxn ang="0">
              <a:pos x="connsiteX11108" y="connsiteY11108"/>
            </a:cxn>
            <a:cxn ang="0">
              <a:pos x="connsiteX11109" y="connsiteY11109"/>
            </a:cxn>
            <a:cxn ang="0">
              <a:pos x="connsiteX11110" y="connsiteY11110"/>
            </a:cxn>
            <a:cxn ang="0">
              <a:pos x="connsiteX11111" y="connsiteY11111"/>
            </a:cxn>
            <a:cxn ang="0">
              <a:pos x="connsiteX11112" y="connsiteY11112"/>
            </a:cxn>
            <a:cxn ang="0">
              <a:pos x="connsiteX11113" y="connsiteY11113"/>
            </a:cxn>
            <a:cxn ang="0">
              <a:pos x="connsiteX11114" y="connsiteY11114"/>
            </a:cxn>
            <a:cxn ang="0">
              <a:pos x="connsiteX11115" y="connsiteY11115"/>
            </a:cxn>
            <a:cxn ang="0">
              <a:pos x="connsiteX11116" y="connsiteY11116"/>
            </a:cxn>
            <a:cxn ang="0">
              <a:pos x="connsiteX11117" y="connsiteY11117"/>
            </a:cxn>
            <a:cxn ang="0">
              <a:pos x="connsiteX11118" y="connsiteY11118"/>
            </a:cxn>
            <a:cxn ang="0">
              <a:pos x="connsiteX11119" y="connsiteY11119"/>
            </a:cxn>
            <a:cxn ang="0">
              <a:pos x="connsiteX11120" y="connsiteY11120"/>
            </a:cxn>
            <a:cxn ang="0">
              <a:pos x="connsiteX11121" y="connsiteY11121"/>
            </a:cxn>
            <a:cxn ang="0">
              <a:pos x="connsiteX11122" y="connsiteY11122"/>
            </a:cxn>
            <a:cxn ang="0">
              <a:pos x="connsiteX11123" y="connsiteY11123"/>
            </a:cxn>
            <a:cxn ang="0">
              <a:pos x="connsiteX11124" y="connsiteY11124"/>
            </a:cxn>
            <a:cxn ang="0">
              <a:pos x="connsiteX11125" y="connsiteY11125"/>
            </a:cxn>
            <a:cxn ang="0">
              <a:pos x="connsiteX11126" y="connsiteY11126"/>
            </a:cxn>
            <a:cxn ang="0">
              <a:pos x="connsiteX11127" y="connsiteY11127"/>
            </a:cxn>
            <a:cxn ang="0">
              <a:pos x="connsiteX11128" y="connsiteY11128"/>
            </a:cxn>
            <a:cxn ang="0">
              <a:pos x="connsiteX11129" y="connsiteY11129"/>
            </a:cxn>
            <a:cxn ang="0">
              <a:pos x="connsiteX11130" y="connsiteY11130"/>
            </a:cxn>
            <a:cxn ang="0">
              <a:pos x="connsiteX11131" y="connsiteY11131"/>
            </a:cxn>
            <a:cxn ang="0">
              <a:pos x="connsiteX11132" y="connsiteY11132"/>
            </a:cxn>
            <a:cxn ang="0">
              <a:pos x="connsiteX11133" y="connsiteY11133"/>
            </a:cxn>
            <a:cxn ang="0">
              <a:pos x="connsiteX11134" y="connsiteY11134"/>
            </a:cxn>
            <a:cxn ang="0">
              <a:pos x="connsiteX11135" y="connsiteY11135"/>
            </a:cxn>
            <a:cxn ang="0">
              <a:pos x="connsiteX11136" y="connsiteY11136"/>
            </a:cxn>
            <a:cxn ang="0">
              <a:pos x="connsiteX11137" y="connsiteY11137"/>
            </a:cxn>
            <a:cxn ang="0">
              <a:pos x="connsiteX11138" y="connsiteY11138"/>
            </a:cxn>
            <a:cxn ang="0">
              <a:pos x="connsiteX11139" y="connsiteY11139"/>
            </a:cxn>
            <a:cxn ang="0">
              <a:pos x="connsiteX11140" y="connsiteY11140"/>
            </a:cxn>
            <a:cxn ang="0">
              <a:pos x="connsiteX11141" y="connsiteY11141"/>
            </a:cxn>
            <a:cxn ang="0">
              <a:pos x="connsiteX11142" y="connsiteY11142"/>
            </a:cxn>
            <a:cxn ang="0">
              <a:pos x="connsiteX11143" y="connsiteY11143"/>
            </a:cxn>
            <a:cxn ang="0">
              <a:pos x="connsiteX11144" y="connsiteY11144"/>
            </a:cxn>
            <a:cxn ang="0">
              <a:pos x="connsiteX11145" y="connsiteY11145"/>
            </a:cxn>
            <a:cxn ang="0">
              <a:pos x="connsiteX11146" y="connsiteY11146"/>
            </a:cxn>
            <a:cxn ang="0">
              <a:pos x="connsiteX11147" y="connsiteY11147"/>
            </a:cxn>
            <a:cxn ang="0">
              <a:pos x="connsiteX11148" y="connsiteY11148"/>
            </a:cxn>
            <a:cxn ang="0">
              <a:pos x="connsiteX11149" y="connsiteY11149"/>
            </a:cxn>
            <a:cxn ang="0">
              <a:pos x="connsiteX11150" y="connsiteY11150"/>
            </a:cxn>
            <a:cxn ang="0">
              <a:pos x="connsiteX11151" y="connsiteY11151"/>
            </a:cxn>
            <a:cxn ang="0">
              <a:pos x="connsiteX11152" y="connsiteY11152"/>
            </a:cxn>
            <a:cxn ang="0">
              <a:pos x="connsiteX11153" y="connsiteY11153"/>
            </a:cxn>
            <a:cxn ang="0">
              <a:pos x="connsiteX11154" y="connsiteY11154"/>
            </a:cxn>
            <a:cxn ang="0">
              <a:pos x="connsiteX11155" y="connsiteY11155"/>
            </a:cxn>
            <a:cxn ang="0">
              <a:pos x="connsiteX11156" y="connsiteY11156"/>
            </a:cxn>
            <a:cxn ang="0">
              <a:pos x="connsiteX11157" y="connsiteY11157"/>
            </a:cxn>
            <a:cxn ang="0">
              <a:pos x="connsiteX11158" y="connsiteY11158"/>
            </a:cxn>
            <a:cxn ang="0">
              <a:pos x="connsiteX11159" y="connsiteY11159"/>
            </a:cxn>
            <a:cxn ang="0">
              <a:pos x="connsiteX11160" y="connsiteY11160"/>
            </a:cxn>
            <a:cxn ang="0">
              <a:pos x="connsiteX11161" y="connsiteY11161"/>
            </a:cxn>
            <a:cxn ang="0">
              <a:pos x="connsiteX11162" y="connsiteY11162"/>
            </a:cxn>
            <a:cxn ang="0">
              <a:pos x="connsiteX11163" y="connsiteY11163"/>
            </a:cxn>
            <a:cxn ang="0">
              <a:pos x="connsiteX11164" y="connsiteY11164"/>
            </a:cxn>
            <a:cxn ang="0">
              <a:pos x="connsiteX11165" y="connsiteY11165"/>
            </a:cxn>
            <a:cxn ang="0">
              <a:pos x="connsiteX11166" y="connsiteY11166"/>
            </a:cxn>
            <a:cxn ang="0">
              <a:pos x="connsiteX11167" y="connsiteY11167"/>
            </a:cxn>
            <a:cxn ang="0">
              <a:pos x="connsiteX11168" y="connsiteY11168"/>
            </a:cxn>
            <a:cxn ang="0">
              <a:pos x="connsiteX11169" y="connsiteY11169"/>
            </a:cxn>
            <a:cxn ang="0">
              <a:pos x="connsiteX11170" y="connsiteY11170"/>
            </a:cxn>
            <a:cxn ang="0">
              <a:pos x="connsiteX11171" y="connsiteY11171"/>
            </a:cxn>
            <a:cxn ang="0">
              <a:pos x="connsiteX11172" y="connsiteY11172"/>
            </a:cxn>
            <a:cxn ang="0">
              <a:pos x="connsiteX11173" y="connsiteY11173"/>
            </a:cxn>
            <a:cxn ang="0">
              <a:pos x="connsiteX11174" y="connsiteY11174"/>
            </a:cxn>
            <a:cxn ang="0">
              <a:pos x="connsiteX11175" y="connsiteY11175"/>
            </a:cxn>
            <a:cxn ang="0">
              <a:pos x="connsiteX11176" y="connsiteY11176"/>
            </a:cxn>
            <a:cxn ang="0">
              <a:pos x="connsiteX11177" y="connsiteY11177"/>
            </a:cxn>
            <a:cxn ang="0">
              <a:pos x="connsiteX11178" y="connsiteY11178"/>
            </a:cxn>
            <a:cxn ang="0">
              <a:pos x="connsiteX11179" y="connsiteY11179"/>
            </a:cxn>
            <a:cxn ang="0">
              <a:pos x="connsiteX11180" y="connsiteY11180"/>
            </a:cxn>
            <a:cxn ang="0">
              <a:pos x="connsiteX11181" y="connsiteY11181"/>
            </a:cxn>
            <a:cxn ang="0">
              <a:pos x="connsiteX11182" y="connsiteY11182"/>
            </a:cxn>
            <a:cxn ang="0">
              <a:pos x="connsiteX11183" y="connsiteY11183"/>
            </a:cxn>
            <a:cxn ang="0">
              <a:pos x="connsiteX11184" y="connsiteY11184"/>
            </a:cxn>
            <a:cxn ang="0">
              <a:pos x="connsiteX11185" y="connsiteY11185"/>
            </a:cxn>
            <a:cxn ang="0">
              <a:pos x="connsiteX11186" y="connsiteY11186"/>
            </a:cxn>
            <a:cxn ang="0">
              <a:pos x="connsiteX11187" y="connsiteY11187"/>
            </a:cxn>
            <a:cxn ang="0">
              <a:pos x="connsiteX11188" y="connsiteY11188"/>
            </a:cxn>
            <a:cxn ang="0">
              <a:pos x="connsiteX11189" y="connsiteY11189"/>
            </a:cxn>
            <a:cxn ang="0">
              <a:pos x="connsiteX11190" y="connsiteY11190"/>
            </a:cxn>
            <a:cxn ang="0">
              <a:pos x="connsiteX11191" y="connsiteY11191"/>
            </a:cxn>
            <a:cxn ang="0">
              <a:pos x="connsiteX11192" y="connsiteY11192"/>
            </a:cxn>
            <a:cxn ang="0">
              <a:pos x="connsiteX11193" y="connsiteY11193"/>
            </a:cxn>
            <a:cxn ang="0">
              <a:pos x="connsiteX11194" y="connsiteY11194"/>
            </a:cxn>
            <a:cxn ang="0">
              <a:pos x="connsiteX11195" y="connsiteY11195"/>
            </a:cxn>
            <a:cxn ang="0">
              <a:pos x="connsiteX11196" y="connsiteY11196"/>
            </a:cxn>
            <a:cxn ang="0">
              <a:pos x="connsiteX11197" y="connsiteY11197"/>
            </a:cxn>
            <a:cxn ang="0">
              <a:pos x="connsiteX11198" y="connsiteY11198"/>
            </a:cxn>
            <a:cxn ang="0">
              <a:pos x="connsiteX11199" y="connsiteY11199"/>
            </a:cxn>
            <a:cxn ang="0">
              <a:pos x="connsiteX11200" y="connsiteY11200"/>
            </a:cxn>
            <a:cxn ang="0">
              <a:pos x="connsiteX11201" y="connsiteY11201"/>
            </a:cxn>
            <a:cxn ang="0">
              <a:pos x="connsiteX11202" y="connsiteY11202"/>
            </a:cxn>
            <a:cxn ang="0">
              <a:pos x="connsiteX11203" y="connsiteY11203"/>
            </a:cxn>
            <a:cxn ang="0">
              <a:pos x="connsiteX11204" y="connsiteY11204"/>
            </a:cxn>
            <a:cxn ang="0">
              <a:pos x="connsiteX11205" y="connsiteY11205"/>
            </a:cxn>
            <a:cxn ang="0">
              <a:pos x="connsiteX11206" y="connsiteY11206"/>
            </a:cxn>
            <a:cxn ang="0">
              <a:pos x="connsiteX11207" y="connsiteY11207"/>
            </a:cxn>
            <a:cxn ang="0">
              <a:pos x="connsiteX11208" y="connsiteY11208"/>
            </a:cxn>
            <a:cxn ang="0">
              <a:pos x="connsiteX11209" y="connsiteY11209"/>
            </a:cxn>
            <a:cxn ang="0">
              <a:pos x="connsiteX11210" y="connsiteY11210"/>
            </a:cxn>
            <a:cxn ang="0">
              <a:pos x="connsiteX11211" y="connsiteY11211"/>
            </a:cxn>
            <a:cxn ang="0">
              <a:pos x="connsiteX11212" y="connsiteY11212"/>
            </a:cxn>
            <a:cxn ang="0">
              <a:pos x="connsiteX11213" y="connsiteY11213"/>
            </a:cxn>
            <a:cxn ang="0">
              <a:pos x="connsiteX11214" y="connsiteY11214"/>
            </a:cxn>
            <a:cxn ang="0">
              <a:pos x="connsiteX11215" y="connsiteY11215"/>
            </a:cxn>
            <a:cxn ang="0">
              <a:pos x="connsiteX11216" y="connsiteY11216"/>
            </a:cxn>
            <a:cxn ang="0">
              <a:pos x="connsiteX11217" y="connsiteY11217"/>
            </a:cxn>
            <a:cxn ang="0">
              <a:pos x="connsiteX11218" y="connsiteY11218"/>
            </a:cxn>
            <a:cxn ang="0">
              <a:pos x="connsiteX11219" y="connsiteY11219"/>
            </a:cxn>
            <a:cxn ang="0">
              <a:pos x="connsiteX11220" y="connsiteY11220"/>
            </a:cxn>
            <a:cxn ang="0">
              <a:pos x="connsiteX11221" y="connsiteY11221"/>
            </a:cxn>
            <a:cxn ang="0">
              <a:pos x="connsiteX11222" y="connsiteY11222"/>
            </a:cxn>
            <a:cxn ang="0">
              <a:pos x="connsiteX11223" y="connsiteY11223"/>
            </a:cxn>
            <a:cxn ang="0">
              <a:pos x="connsiteX11224" y="connsiteY11224"/>
            </a:cxn>
            <a:cxn ang="0">
              <a:pos x="connsiteX11225" y="connsiteY11225"/>
            </a:cxn>
            <a:cxn ang="0">
              <a:pos x="connsiteX11226" y="connsiteY11226"/>
            </a:cxn>
            <a:cxn ang="0">
              <a:pos x="connsiteX11227" y="connsiteY11227"/>
            </a:cxn>
            <a:cxn ang="0">
              <a:pos x="connsiteX11228" y="connsiteY11228"/>
            </a:cxn>
            <a:cxn ang="0">
              <a:pos x="connsiteX11229" y="connsiteY11229"/>
            </a:cxn>
            <a:cxn ang="0">
              <a:pos x="connsiteX11230" y="connsiteY11230"/>
            </a:cxn>
            <a:cxn ang="0">
              <a:pos x="connsiteX11231" y="connsiteY11231"/>
            </a:cxn>
            <a:cxn ang="0">
              <a:pos x="connsiteX11232" y="connsiteY11232"/>
            </a:cxn>
            <a:cxn ang="0">
              <a:pos x="connsiteX11233" y="connsiteY11233"/>
            </a:cxn>
            <a:cxn ang="0">
              <a:pos x="connsiteX11234" y="connsiteY11234"/>
            </a:cxn>
            <a:cxn ang="0">
              <a:pos x="connsiteX11235" y="connsiteY11235"/>
            </a:cxn>
            <a:cxn ang="0">
              <a:pos x="connsiteX11236" y="connsiteY11236"/>
            </a:cxn>
            <a:cxn ang="0">
              <a:pos x="connsiteX11237" y="connsiteY11237"/>
            </a:cxn>
            <a:cxn ang="0">
              <a:pos x="connsiteX11238" y="connsiteY11238"/>
            </a:cxn>
            <a:cxn ang="0">
              <a:pos x="connsiteX11239" y="connsiteY11239"/>
            </a:cxn>
            <a:cxn ang="0">
              <a:pos x="connsiteX11240" y="connsiteY11240"/>
            </a:cxn>
            <a:cxn ang="0">
              <a:pos x="connsiteX11241" y="connsiteY11241"/>
            </a:cxn>
            <a:cxn ang="0">
              <a:pos x="connsiteX11242" y="connsiteY11242"/>
            </a:cxn>
            <a:cxn ang="0">
              <a:pos x="connsiteX11243" y="connsiteY11243"/>
            </a:cxn>
            <a:cxn ang="0">
              <a:pos x="connsiteX11244" y="connsiteY11244"/>
            </a:cxn>
            <a:cxn ang="0">
              <a:pos x="connsiteX11245" y="connsiteY11245"/>
            </a:cxn>
            <a:cxn ang="0">
              <a:pos x="connsiteX11246" y="connsiteY11246"/>
            </a:cxn>
            <a:cxn ang="0">
              <a:pos x="connsiteX11247" y="connsiteY11247"/>
            </a:cxn>
            <a:cxn ang="0">
              <a:pos x="connsiteX11248" y="connsiteY11248"/>
            </a:cxn>
            <a:cxn ang="0">
              <a:pos x="connsiteX11249" y="connsiteY11249"/>
            </a:cxn>
            <a:cxn ang="0">
              <a:pos x="connsiteX11250" y="connsiteY11250"/>
            </a:cxn>
            <a:cxn ang="0">
              <a:pos x="connsiteX11251" y="connsiteY11251"/>
            </a:cxn>
            <a:cxn ang="0">
              <a:pos x="connsiteX11252" y="connsiteY11252"/>
            </a:cxn>
            <a:cxn ang="0">
              <a:pos x="connsiteX11253" y="connsiteY11253"/>
            </a:cxn>
            <a:cxn ang="0">
              <a:pos x="connsiteX11254" y="connsiteY11254"/>
            </a:cxn>
            <a:cxn ang="0">
              <a:pos x="connsiteX11255" y="connsiteY11255"/>
            </a:cxn>
            <a:cxn ang="0">
              <a:pos x="connsiteX11256" y="connsiteY11256"/>
            </a:cxn>
            <a:cxn ang="0">
              <a:pos x="connsiteX11257" y="connsiteY11257"/>
            </a:cxn>
            <a:cxn ang="0">
              <a:pos x="connsiteX11258" y="connsiteY11258"/>
            </a:cxn>
            <a:cxn ang="0">
              <a:pos x="connsiteX11259" y="connsiteY11259"/>
            </a:cxn>
            <a:cxn ang="0">
              <a:pos x="connsiteX11260" y="connsiteY11260"/>
            </a:cxn>
            <a:cxn ang="0">
              <a:pos x="connsiteX11261" y="connsiteY11261"/>
            </a:cxn>
            <a:cxn ang="0">
              <a:pos x="connsiteX11262" y="connsiteY11262"/>
            </a:cxn>
            <a:cxn ang="0">
              <a:pos x="connsiteX11263" y="connsiteY11263"/>
            </a:cxn>
            <a:cxn ang="0">
              <a:pos x="connsiteX11264" y="connsiteY11264"/>
            </a:cxn>
            <a:cxn ang="0">
              <a:pos x="connsiteX11265" y="connsiteY11265"/>
            </a:cxn>
            <a:cxn ang="0">
              <a:pos x="connsiteX11266" y="connsiteY11266"/>
            </a:cxn>
            <a:cxn ang="0">
              <a:pos x="connsiteX11267" y="connsiteY11267"/>
            </a:cxn>
            <a:cxn ang="0">
              <a:pos x="connsiteX11268" y="connsiteY11268"/>
            </a:cxn>
            <a:cxn ang="0">
              <a:pos x="connsiteX11269" y="connsiteY11269"/>
            </a:cxn>
            <a:cxn ang="0">
              <a:pos x="connsiteX11270" y="connsiteY11270"/>
            </a:cxn>
            <a:cxn ang="0">
              <a:pos x="connsiteX11271" y="connsiteY11271"/>
            </a:cxn>
            <a:cxn ang="0">
              <a:pos x="connsiteX11272" y="connsiteY11272"/>
            </a:cxn>
            <a:cxn ang="0">
              <a:pos x="connsiteX11273" y="connsiteY11273"/>
            </a:cxn>
            <a:cxn ang="0">
              <a:pos x="connsiteX11274" y="connsiteY11274"/>
            </a:cxn>
            <a:cxn ang="0">
              <a:pos x="connsiteX11275" y="connsiteY11275"/>
            </a:cxn>
            <a:cxn ang="0">
              <a:pos x="connsiteX11276" y="connsiteY11276"/>
            </a:cxn>
            <a:cxn ang="0">
              <a:pos x="connsiteX11277" y="connsiteY11277"/>
            </a:cxn>
            <a:cxn ang="0">
              <a:pos x="connsiteX11278" y="connsiteY11278"/>
            </a:cxn>
            <a:cxn ang="0">
              <a:pos x="connsiteX11279" y="connsiteY11279"/>
            </a:cxn>
            <a:cxn ang="0">
              <a:pos x="connsiteX11280" y="connsiteY11280"/>
            </a:cxn>
            <a:cxn ang="0">
              <a:pos x="connsiteX11281" y="connsiteY11281"/>
            </a:cxn>
            <a:cxn ang="0">
              <a:pos x="connsiteX11282" y="connsiteY11282"/>
            </a:cxn>
            <a:cxn ang="0">
              <a:pos x="connsiteX11283" y="connsiteY11283"/>
            </a:cxn>
            <a:cxn ang="0">
              <a:pos x="connsiteX11284" y="connsiteY11284"/>
            </a:cxn>
            <a:cxn ang="0">
              <a:pos x="connsiteX11285" y="connsiteY11285"/>
            </a:cxn>
            <a:cxn ang="0">
              <a:pos x="connsiteX11286" y="connsiteY11286"/>
            </a:cxn>
            <a:cxn ang="0">
              <a:pos x="connsiteX11287" y="connsiteY11287"/>
            </a:cxn>
            <a:cxn ang="0">
              <a:pos x="connsiteX11288" y="connsiteY11288"/>
            </a:cxn>
            <a:cxn ang="0">
              <a:pos x="connsiteX11289" y="connsiteY11289"/>
            </a:cxn>
            <a:cxn ang="0">
              <a:pos x="connsiteX11290" y="connsiteY11290"/>
            </a:cxn>
            <a:cxn ang="0">
              <a:pos x="connsiteX11291" y="connsiteY11291"/>
            </a:cxn>
            <a:cxn ang="0">
              <a:pos x="connsiteX11292" y="connsiteY11292"/>
            </a:cxn>
            <a:cxn ang="0">
              <a:pos x="connsiteX11293" y="connsiteY11293"/>
            </a:cxn>
            <a:cxn ang="0">
              <a:pos x="connsiteX11294" y="connsiteY11294"/>
            </a:cxn>
            <a:cxn ang="0">
              <a:pos x="connsiteX11295" y="connsiteY11295"/>
            </a:cxn>
            <a:cxn ang="0">
              <a:pos x="connsiteX11296" y="connsiteY11296"/>
            </a:cxn>
            <a:cxn ang="0">
              <a:pos x="connsiteX11297" y="connsiteY11297"/>
            </a:cxn>
            <a:cxn ang="0">
              <a:pos x="connsiteX11298" y="connsiteY11298"/>
            </a:cxn>
            <a:cxn ang="0">
              <a:pos x="connsiteX11299" y="connsiteY11299"/>
            </a:cxn>
            <a:cxn ang="0">
              <a:pos x="connsiteX11300" y="connsiteY11300"/>
            </a:cxn>
            <a:cxn ang="0">
              <a:pos x="connsiteX11301" y="connsiteY11301"/>
            </a:cxn>
            <a:cxn ang="0">
              <a:pos x="connsiteX11302" y="connsiteY11302"/>
            </a:cxn>
            <a:cxn ang="0">
              <a:pos x="connsiteX11303" y="connsiteY11303"/>
            </a:cxn>
            <a:cxn ang="0">
              <a:pos x="connsiteX11304" y="connsiteY11304"/>
            </a:cxn>
            <a:cxn ang="0">
              <a:pos x="connsiteX11305" y="connsiteY11305"/>
            </a:cxn>
            <a:cxn ang="0">
              <a:pos x="connsiteX11306" y="connsiteY11306"/>
            </a:cxn>
            <a:cxn ang="0">
              <a:pos x="connsiteX11307" y="connsiteY11307"/>
            </a:cxn>
            <a:cxn ang="0">
              <a:pos x="connsiteX11308" y="connsiteY11308"/>
            </a:cxn>
            <a:cxn ang="0">
              <a:pos x="connsiteX11309" y="connsiteY11309"/>
            </a:cxn>
            <a:cxn ang="0">
              <a:pos x="connsiteX11310" y="connsiteY11310"/>
            </a:cxn>
            <a:cxn ang="0">
              <a:pos x="connsiteX11311" y="connsiteY11311"/>
            </a:cxn>
            <a:cxn ang="0">
              <a:pos x="connsiteX11312" y="connsiteY11312"/>
            </a:cxn>
            <a:cxn ang="0">
              <a:pos x="connsiteX11313" y="connsiteY11313"/>
            </a:cxn>
            <a:cxn ang="0">
              <a:pos x="connsiteX11314" y="connsiteY11314"/>
            </a:cxn>
            <a:cxn ang="0">
              <a:pos x="connsiteX11315" y="connsiteY11315"/>
            </a:cxn>
            <a:cxn ang="0">
              <a:pos x="connsiteX11316" y="connsiteY11316"/>
            </a:cxn>
            <a:cxn ang="0">
              <a:pos x="connsiteX11317" y="connsiteY11317"/>
            </a:cxn>
            <a:cxn ang="0">
              <a:pos x="connsiteX11318" y="connsiteY11318"/>
            </a:cxn>
            <a:cxn ang="0">
              <a:pos x="connsiteX11319" y="connsiteY11319"/>
            </a:cxn>
            <a:cxn ang="0">
              <a:pos x="connsiteX11320" y="connsiteY11320"/>
            </a:cxn>
            <a:cxn ang="0">
              <a:pos x="connsiteX11321" y="connsiteY11321"/>
            </a:cxn>
            <a:cxn ang="0">
              <a:pos x="connsiteX11322" y="connsiteY11322"/>
            </a:cxn>
            <a:cxn ang="0">
              <a:pos x="connsiteX11323" y="connsiteY11323"/>
            </a:cxn>
            <a:cxn ang="0">
              <a:pos x="connsiteX11324" y="connsiteY11324"/>
            </a:cxn>
            <a:cxn ang="0">
              <a:pos x="connsiteX11325" y="connsiteY11325"/>
            </a:cxn>
            <a:cxn ang="0">
              <a:pos x="connsiteX11326" y="connsiteY11326"/>
            </a:cxn>
            <a:cxn ang="0">
              <a:pos x="connsiteX11327" y="connsiteY11327"/>
            </a:cxn>
            <a:cxn ang="0">
              <a:pos x="connsiteX11328" y="connsiteY11328"/>
            </a:cxn>
            <a:cxn ang="0">
              <a:pos x="connsiteX11329" y="connsiteY11329"/>
            </a:cxn>
            <a:cxn ang="0">
              <a:pos x="connsiteX11330" y="connsiteY11330"/>
            </a:cxn>
            <a:cxn ang="0">
              <a:pos x="connsiteX11331" y="connsiteY11331"/>
            </a:cxn>
            <a:cxn ang="0">
              <a:pos x="connsiteX11332" y="connsiteY11332"/>
            </a:cxn>
            <a:cxn ang="0">
              <a:pos x="connsiteX11333" y="connsiteY11333"/>
            </a:cxn>
            <a:cxn ang="0">
              <a:pos x="connsiteX11334" y="connsiteY11334"/>
            </a:cxn>
            <a:cxn ang="0">
              <a:pos x="connsiteX11335" y="connsiteY11335"/>
            </a:cxn>
            <a:cxn ang="0">
              <a:pos x="connsiteX11336" y="connsiteY11336"/>
            </a:cxn>
            <a:cxn ang="0">
              <a:pos x="connsiteX11337" y="connsiteY11337"/>
            </a:cxn>
            <a:cxn ang="0">
              <a:pos x="connsiteX11338" y="connsiteY11338"/>
            </a:cxn>
            <a:cxn ang="0">
              <a:pos x="connsiteX11339" y="connsiteY11339"/>
            </a:cxn>
            <a:cxn ang="0">
              <a:pos x="connsiteX11340" y="connsiteY11340"/>
            </a:cxn>
            <a:cxn ang="0">
              <a:pos x="connsiteX11341" y="connsiteY11341"/>
            </a:cxn>
            <a:cxn ang="0">
              <a:pos x="connsiteX11342" y="connsiteY11342"/>
            </a:cxn>
            <a:cxn ang="0">
              <a:pos x="connsiteX11343" y="connsiteY11343"/>
            </a:cxn>
            <a:cxn ang="0">
              <a:pos x="connsiteX11344" y="connsiteY11344"/>
            </a:cxn>
            <a:cxn ang="0">
              <a:pos x="connsiteX11345" y="connsiteY11345"/>
            </a:cxn>
            <a:cxn ang="0">
              <a:pos x="connsiteX11346" y="connsiteY11346"/>
            </a:cxn>
            <a:cxn ang="0">
              <a:pos x="connsiteX11347" y="connsiteY11347"/>
            </a:cxn>
            <a:cxn ang="0">
              <a:pos x="connsiteX11348" y="connsiteY11348"/>
            </a:cxn>
            <a:cxn ang="0">
              <a:pos x="connsiteX11349" y="connsiteY11349"/>
            </a:cxn>
            <a:cxn ang="0">
              <a:pos x="connsiteX11350" y="connsiteY11350"/>
            </a:cxn>
            <a:cxn ang="0">
              <a:pos x="connsiteX11351" y="connsiteY11351"/>
            </a:cxn>
            <a:cxn ang="0">
              <a:pos x="connsiteX11352" y="connsiteY11352"/>
            </a:cxn>
            <a:cxn ang="0">
              <a:pos x="connsiteX11353" y="connsiteY11353"/>
            </a:cxn>
            <a:cxn ang="0">
              <a:pos x="connsiteX11354" y="connsiteY11354"/>
            </a:cxn>
            <a:cxn ang="0">
              <a:pos x="connsiteX11355" y="connsiteY11355"/>
            </a:cxn>
            <a:cxn ang="0">
              <a:pos x="connsiteX11356" y="connsiteY11356"/>
            </a:cxn>
            <a:cxn ang="0">
              <a:pos x="connsiteX11357" y="connsiteY11357"/>
            </a:cxn>
            <a:cxn ang="0">
              <a:pos x="connsiteX11358" y="connsiteY11358"/>
            </a:cxn>
            <a:cxn ang="0">
              <a:pos x="connsiteX11359" y="connsiteY11359"/>
            </a:cxn>
            <a:cxn ang="0">
              <a:pos x="connsiteX11360" y="connsiteY11360"/>
            </a:cxn>
            <a:cxn ang="0">
              <a:pos x="connsiteX11361" y="connsiteY11361"/>
            </a:cxn>
            <a:cxn ang="0">
              <a:pos x="connsiteX11362" y="connsiteY11362"/>
            </a:cxn>
            <a:cxn ang="0">
              <a:pos x="connsiteX11363" y="connsiteY11363"/>
            </a:cxn>
            <a:cxn ang="0">
              <a:pos x="connsiteX11364" y="connsiteY11364"/>
            </a:cxn>
            <a:cxn ang="0">
              <a:pos x="connsiteX11365" y="connsiteY11365"/>
            </a:cxn>
            <a:cxn ang="0">
              <a:pos x="connsiteX11366" y="connsiteY11366"/>
            </a:cxn>
            <a:cxn ang="0">
              <a:pos x="connsiteX11367" y="connsiteY11367"/>
            </a:cxn>
            <a:cxn ang="0">
              <a:pos x="connsiteX11368" y="connsiteY11368"/>
            </a:cxn>
            <a:cxn ang="0">
              <a:pos x="connsiteX11369" y="connsiteY11369"/>
            </a:cxn>
            <a:cxn ang="0">
              <a:pos x="connsiteX11370" y="connsiteY11370"/>
            </a:cxn>
            <a:cxn ang="0">
              <a:pos x="connsiteX11371" y="connsiteY11371"/>
            </a:cxn>
            <a:cxn ang="0">
              <a:pos x="connsiteX11372" y="connsiteY11372"/>
            </a:cxn>
            <a:cxn ang="0">
              <a:pos x="connsiteX11373" y="connsiteY11373"/>
            </a:cxn>
            <a:cxn ang="0">
              <a:pos x="connsiteX11374" y="connsiteY11374"/>
            </a:cxn>
            <a:cxn ang="0">
              <a:pos x="connsiteX11375" y="connsiteY11375"/>
            </a:cxn>
            <a:cxn ang="0">
              <a:pos x="connsiteX11376" y="connsiteY11376"/>
            </a:cxn>
            <a:cxn ang="0">
              <a:pos x="connsiteX11377" y="connsiteY11377"/>
            </a:cxn>
            <a:cxn ang="0">
              <a:pos x="connsiteX11378" y="connsiteY11378"/>
            </a:cxn>
            <a:cxn ang="0">
              <a:pos x="connsiteX11379" y="connsiteY11379"/>
            </a:cxn>
            <a:cxn ang="0">
              <a:pos x="connsiteX11380" y="connsiteY11380"/>
            </a:cxn>
            <a:cxn ang="0">
              <a:pos x="connsiteX11381" y="connsiteY11381"/>
            </a:cxn>
            <a:cxn ang="0">
              <a:pos x="connsiteX11382" y="connsiteY11382"/>
            </a:cxn>
            <a:cxn ang="0">
              <a:pos x="connsiteX11383" y="connsiteY11383"/>
            </a:cxn>
            <a:cxn ang="0">
              <a:pos x="connsiteX11384" y="connsiteY11384"/>
            </a:cxn>
            <a:cxn ang="0">
              <a:pos x="connsiteX11385" y="connsiteY11385"/>
            </a:cxn>
            <a:cxn ang="0">
              <a:pos x="connsiteX11386" y="connsiteY11386"/>
            </a:cxn>
            <a:cxn ang="0">
              <a:pos x="connsiteX11387" y="connsiteY11387"/>
            </a:cxn>
            <a:cxn ang="0">
              <a:pos x="connsiteX11388" y="connsiteY11388"/>
            </a:cxn>
            <a:cxn ang="0">
              <a:pos x="connsiteX11389" y="connsiteY11389"/>
            </a:cxn>
            <a:cxn ang="0">
              <a:pos x="connsiteX11390" y="connsiteY11390"/>
            </a:cxn>
            <a:cxn ang="0">
              <a:pos x="connsiteX11391" y="connsiteY11391"/>
            </a:cxn>
            <a:cxn ang="0">
              <a:pos x="connsiteX11392" y="connsiteY11392"/>
            </a:cxn>
            <a:cxn ang="0">
              <a:pos x="connsiteX11393" y="connsiteY11393"/>
            </a:cxn>
            <a:cxn ang="0">
              <a:pos x="connsiteX11394" y="connsiteY11394"/>
            </a:cxn>
            <a:cxn ang="0">
              <a:pos x="connsiteX11395" y="connsiteY11395"/>
            </a:cxn>
            <a:cxn ang="0">
              <a:pos x="connsiteX11396" y="connsiteY11396"/>
            </a:cxn>
            <a:cxn ang="0">
              <a:pos x="connsiteX11397" y="connsiteY11397"/>
            </a:cxn>
            <a:cxn ang="0">
              <a:pos x="connsiteX11398" y="connsiteY11398"/>
            </a:cxn>
            <a:cxn ang="0">
              <a:pos x="connsiteX11399" y="connsiteY11399"/>
            </a:cxn>
            <a:cxn ang="0">
              <a:pos x="connsiteX11400" y="connsiteY11400"/>
            </a:cxn>
            <a:cxn ang="0">
              <a:pos x="connsiteX11401" y="connsiteY11401"/>
            </a:cxn>
            <a:cxn ang="0">
              <a:pos x="connsiteX11402" y="connsiteY11402"/>
            </a:cxn>
            <a:cxn ang="0">
              <a:pos x="connsiteX11403" y="connsiteY11403"/>
            </a:cxn>
            <a:cxn ang="0">
              <a:pos x="connsiteX11404" y="connsiteY11404"/>
            </a:cxn>
            <a:cxn ang="0">
              <a:pos x="connsiteX11405" y="connsiteY11405"/>
            </a:cxn>
            <a:cxn ang="0">
              <a:pos x="connsiteX11406" y="connsiteY11406"/>
            </a:cxn>
            <a:cxn ang="0">
              <a:pos x="connsiteX11407" y="connsiteY11407"/>
            </a:cxn>
            <a:cxn ang="0">
              <a:pos x="connsiteX11408" y="connsiteY11408"/>
            </a:cxn>
            <a:cxn ang="0">
              <a:pos x="connsiteX11409" y="connsiteY11409"/>
            </a:cxn>
            <a:cxn ang="0">
              <a:pos x="connsiteX11410" y="connsiteY11410"/>
            </a:cxn>
            <a:cxn ang="0">
              <a:pos x="connsiteX11411" y="connsiteY11411"/>
            </a:cxn>
            <a:cxn ang="0">
              <a:pos x="connsiteX11412" y="connsiteY11412"/>
            </a:cxn>
            <a:cxn ang="0">
              <a:pos x="connsiteX11413" y="connsiteY11413"/>
            </a:cxn>
            <a:cxn ang="0">
              <a:pos x="connsiteX11414" y="connsiteY11414"/>
            </a:cxn>
            <a:cxn ang="0">
              <a:pos x="connsiteX11415" y="connsiteY11415"/>
            </a:cxn>
            <a:cxn ang="0">
              <a:pos x="connsiteX11416" y="connsiteY11416"/>
            </a:cxn>
            <a:cxn ang="0">
              <a:pos x="connsiteX11417" y="connsiteY11417"/>
            </a:cxn>
            <a:cxn ang="0">
              <a:pos x="connsiteX11418" y="connsiteY11418"/>
            </a:cxn>
            <a:cxn ang="0">
              <a:pos x="connsiteX11419" y="connsiteY11419"/>
            </a:cxn>
            <a:cxn ang="0">
              <a:pos x="connsiteX11420" y="connsiteY11420"/>
            </a:cxn>
            <a:cxn ang="0">
              <a:pos x="connsiteX11421" y="connsiteY11421"/>
            </a:cxn>
            <a:cxn ang="0">
              <a:pos x="connsiteX11422" y="connsiteY11422"/>
            </a:cxn>
            <a:cxn ang="0">
              <a:pos x="connsiteX11423" y="connsiteY11423"/>
            </a:cxn>
            <a:cxn ang="0">
              <a:pos x="connsiteX11424" y="connsiteY11424"/>
            </a:cxn>
            <a:cxn ang="0">
              <a:pos x="connsiteX11425" y="connsiteY11425"/>
            </a:cxn>
            <a:cxn ang="0">
              <a:pos x="connsiteX11426" y="connsiteY11426"/>
            </a:cxn>
            <a:cxn ang="0">
              <a:pos x="connsiteX11427" y="connsiteY11427"/>
            </a:cxn>
            <a:cxn ang="0">
              <a:pos x="connsiteX11428" y="connsiteY11428"/>
            </a:cxn>
            <a:cxn ang="0">
              <a:pos x="connsiteX11429" y="connsiteY11429"/>
            </a:cxn>
            <a:cxn ang="0">
              <a:pos x="connsiteX11430" y="connsiteY11430"/>
            </a:cxn>
            <a:cxn ang="0">
              <a:pos x="connsiteX11431" y="connsiteY11431"/>
            </a:cxn>
            <a:cxn ang="0">
              <a:pos x="connsiteX11432" y="connsiteY11432"/>
            </a:cxn>
            <a:cxn ang="0">
              <a:pos x="connsiteX11433" y="connsiteY11433"/>
            </a:cxn>
            <a:cxn ang="0">
              <a:pos x="connsiteX11434" y="connsiteY11434"/>
            </a:cxn>
            <a:cxn ang="0">
              <a:pos x="connsiteX11435" y="connsiteY11435"/>
            </a:cxn>
            <a:cxn ang="0">
              <a:pos x="connsiteX11436" y="connsiteY11436"/>
            </a:cxn>
            <a:cxn ang="0">
              <a:pos x="connsiteX11437" y="connsiteY11437"/>
            </a:cxn>
            <a:cxn ang="0">
              <a:pos x="connsiteX11438" y="connsiteY11438"/>
            </a:cxn>
            <a:cxn ang="0">
              <a:pos x="connsiteX11439" y="connsiteY11439"/>
            </a:cxn>
            <a:cxn ang="0">
              <a:pos x="connsiteX11440" y="connsiteY11440"/>
            </a:cxn>
            <a:cxn ang="0">
              <a:pos x="connsiteX11441" y="connsiteY11441"/>
            </a:cxn>
            <a:cxn ang="0">
              <a:pos x="connsiteX11442" y="connsiteY11442"/>
            </a:cxn>
            <a:cxn ang="0">
              <a:pos x="connsiteX11443" y="connsiteY11443"/>
            </a:cxn>
            <a:cxn ang="0">
              <a:pos x="connsiteX11444" y="connsiteY11444"/>
            </a:cxn>
            <a:cxn ang="0">
              <a:pos x="connsiteX11445" y="connsiteY11445"/>
            </a:cxn>
            <a:cxn ang="0">
              <a:pos x="connsiteX11446" y="connsiteY11446"/>
            </a:cxn>
            <a:cxn ang="0">
              <a:pos x="connsiteX11447" y="connsiteY11447"/>
            </a:cxn>
            <a:cxn ang="0">
              <a:pos x="connsiteX11448" y="connsiteY11448"/>
            </a:cxn>
            <a:cxn ang="0">
              <a:pos x="connsiteX11449" y="connsiteY11449"/>
            </a:cxn>
            <a:cxn ang="0">
              <a:pos x="connsiteX11450" y="connsiteY11450"/>
            </a:cxn>
            <a:cxn ang="0">
              <a:pos x="connsiteX11451" y="connsiteY11451"/>
            </a:cxn>
            <a:cxn ang="0">
              <a:pos x="connsiteX11452" y="connsiteY11452"/>
            </a:cxn>
            <a:cxn ang="0">
              <a:pos x="connsiteX11453" y="connsiteY11453"/>
            </a:cxn>
            <a:cxn ang="0">
              <a:pos x="connsiteX11454" y="connsiteY11454"/>
            </a:cxn>
            <a:cxn ang="0">
              <a:pos x="connsiteX11455" y="connsiteY11455"/>
            </a:cxn>
            <a:cxn ang="0">
              <a:pos x="connsiteX11456" y="connsiteY11456"/>
            </a:cxn>
            <a:cxn ang="0">
              <a:pos x="connsiteX11457" y="connsiteY11457"/>
            </a:cxn>
            <a:cxn ang="0">
              <a:pos x="connsiteX11458" y="connsiteY11458"/>
            </a:cxn>
            <a:cxn ang="0">
              <a:pos x="connsiteX11459" y="connsiteY11459"/>
            </a:cxn>
            <a:cxn ang="0">
              <a:pos x="connsiteX11460" y="connsiteY11460"/>
            </a:cxn>
            <a:cxn ang="0">
              <a:pos x="connsiteX11461" y="connsiteY11461"/>
            </a:cxn>
            <a:cxn ang="0">
              <a:pos x="connsiteX11462" y="connsiteY11462"/>
            </a:cxn>
            <a:cxn ang="0">
              <a:pos x="connsiteX11463" y="connsiteY11463"/>
            </a:cxn>
            <a:cxn ang="0">
              <a:pos x="connsiteX11464" y="connsiteY11464"/>
            </a:cxn>
            <a:cxn ang="0">
              <a:pos x="connsiteX11465" y="connsiteY11465"/>
            </a:cxn>
            <a:cxn ang="0">
              <a:pos x="connsiteX11466" y="connsiteY11466"/>
            </a:cxn>
            <a:cxn ang="0">
              <a:pos x="connsiteX11467" y="connsiteY11467"/>
            </a:cxn>
            <a:cxn ang="0">
              <a:pos x="connsiteX11468" y="connsiteY11468"/>
            </a:cxn>
            <a:cxn ang="0">
              <a:pos x="connsiteX11469" y="connsiteY11469"/>
            </a:cxn>
            <a:cxn ang="0">
              <a:pos x="connsiteX11470" y="connsiteY11470"/>
            </a:cxn>
            <a:cxn ang="0">
              <a:pos x="connsiteX11471" y="connsiteY11471"/>
            </a:cxn>
            <a:cxn ang="0">
              <a:pos x="connsiteX11472" y="connsiteY11472"/>
            </a:cxn>
            <a:cxn ang="0">
              <a:pos x="connsiteX11473" y="connsiteY11473"/>
            </a:cxn>
            <a:cxn ang="0">
              <a:pos x="connsiteX11474" y="connsiteY11474"/>
            </a:cxn>
            <a:cxn ang="0">
              <a:pos x="connsiteX11475" y="connsiteY11475"/>
            </a:cxn>
            <a:cxn ang="0">
              <a:pos x="connsiteX11476" y="connsiteY11476"/>
            </a:cxn>
            <a:cxn ang="0">
              <a:pos x="connsiteX11477" y="connsiteY11477"/>
            </a:cxn>
            <a:cxn ang="0">
              <a:pos x="connsiteX11478" y="connsiteY11478"/>
            </a:cxn>
            <a:cxn ang="0">
              <a:pos x="connsiteX11479" y="connsiteY11479"/>
            </a:cxn>
            <a:cxn ang="0">
              <a:pos x="connsiteX11480" y="connsiteY11480"/>
            </a:cxn>
            <a:cxn ang="0">
              <a:pos x="connsiteX11481" y="connsiteY11481"/>
            </a:cxn>
            <a:cxn ang="0">
              <a:pos x="connsiteX11482" y="connsiteY11482"/>
            </a:cxn>
            <a:cxn ang="0">
              <a:pos x="connsiteX11483" y="connsiteY11483"/>
            </a:cxn>
            <a:cxn ang="0">
              <a:pos x="connsiteX11484" y="connsiteY11484"/>
            </a:cxn>
            <a:cxn ang="0">
              <a:pos x="connsiteX11485" y="connsiteY11485"/>
            </a:cxn>
            <a:cxn ang="0">
              <a:pos x="connsiteX11486" y="connsiteY11486"/>
            </a:cxn>
            <a:cxn ang="0">
              <a:pos x="connsiteX11487" y="connsiteY11487"/>
            </a:cxn>
            <a:cxn ang="0">
              <a:pos x="connsiteX11488" y="connsiteY11488"/>
            </a:cxn>
            <a:cxn ang="0">
              <a:pos x="connsiteX11489" y="connsiteY11489"/>
            </a:cxn>
            <a:cxn ang="0">
              <a:pos x="connsiteX11490" y="connsiteY11490"/>
            </a:cxn>
            <a:cxn ang="0">
              <a:pos x="connsiteX11491" y="connsiteY11491"/>
            </a:cxn>
            <a:cxn ang="0">
              <a:pos x="connsiteX11492" y="connsiteY11492"/>
            </a:cxn>
            <a:cxn ang="0">
              <a:pos x="connsiteX11493" y="connsiteY11493"/>
            </a:cxn>
            <a:cxn ang="0">
              <a:pos x="connsiteX11494" y="connsiteY11494"/>
            </a:cxn>
            <a:cxn ang="0">
              <a:pos x="connsiteX11495" y="connsiteY11495"/>
            </a:cxn>
            <a:cxn ang="0">
              <a:pos x="connsiteX11496" y="connsiteY11496"/>
            </a:cxn>
            <a:cxn ang="0">
              <a:pos x="connsiteX11497" y="connsiteY11497"/>
            </a:cxn>
            <a:cxn ang="0">
              <a:pos x="connsiteX11498" y="connsiteY11498"/>
            </a:cxn>
            <a:cxn ang="0">
              <a:pos x="connsiteX11499" y="connsiteY11499"/>
            </a:cxn>
            <a:cxn ang="0">
              <a:pos x="connsiteX11500" y="connsiteY11500"/>
            </a:cxn>
            <a:cxn ang="0">
              <a:pos x="connsiteX11501" y="connsiteY11501"/>
            </a:cxn>
            <a:cxn ang="0">
              <a:pos x="connsiteX11502" y="connsiteY11502"/>
            </a:cxn>
            <a:cxn ang="0">
              <a:pos x="connsiteX11503" y="connsiteY11503"/>
            </a:cxn>
            <a:cxn ang="0">
              <a:pos x="connsiteX11504" y="connsiteY11504"/>
            </a:cxn>
            <a:cxn ang="0">
              <a:pos x="connsiteX11505" y="connsiteY11505"/>
            </a:cxn>
            <a:cxn ang="0">
              <a:pos x="connsiteX11506" y="connsiteY11506"/>
            </a:cxn>
            <a:cxn ang="0">
              <a:pos x="connsiteX11507" y="connsiteY11507"/>
            </a:cxn>
            <a:cxn ang="0">
              <a:pos x="connsiteX11508" y="connsiteY11508"/>
            </a:cxn>
            <a:cxn ang="0">
              <a:pos x="connsiteX11509" y="connsiteY11509"/>
            </a:cxn>
            <a:cxn ang="0">
              <a:pos x="connsiteX11510" y="connsiteY11510"/>
            </a:cxn>
            <a:cxn ang="0">
              <a:pos x="connsiteX11511" y="connsiteY11511"/>
            </a:cxn>
            <a:cxn ang="0">
              <a:pos x="connsiteX11512" y="connsiteY11512"/>
            </a:cxn>
            <a:cxn ang="0">
              <a:pos x="connsiteX11513" y="connsiteY11513"/>
            </a:cxn>
            <a:cxn ang="0">
              <a:pos x="connsiteX11514" y="connsiteY11514"/>
            </a:cxn>
            <a:cxn ang="0">
              <a:pos x="connsiteX11515" y="connsiteY11515"/>
            </a:cxn>
            <a:cxn ang="0">
              <a:pos x="connsiteX11516" y="connsiteY11516"/>
            </a:cxn>
            <a:cxn ang="0">
              <a:pos x="connsiteX11517" y="connsiteY11517"/>
            </a:cxn>
            <a:cxn ang="0">
              <a:pos x="connsiteX11518" y="connsiteY11518"/>
            </a:cxn>
            <a:cxn ang="0">
              <a:pos x="connsiteX11519" y="connsiteY11519"/>
            </a:cxn>
            <a:cxn ang="0">
              <a:pos x="connsiteX11520" y="connsiteY11520"/>
            </a:cxn>
            <a:cxn ang="0">
              <a:pos x="connsiteX11521" y="connsiteY11521"/>
            </a:cxn>
            <a:cxn ang="0">
              <a:pos x="connsiteX11522" y="connsiteY11522"/>
            </a:cxn>
            <a:cxn ang="0">
              <a:pos x="connsiteX11523" y="connsiteY11523"/>
            </a:cxn>
            <a:cxn ang="0">
              <a:pos x="connsiteX11524" y="connsiteY11524"/>
            </a:cxn>
            <a:cxn ang="0">
              <a:pos x="connsiteX11525" y="connsiteY11525"/>
            </a:cxn>
            <a:cxn ang="0">
              <a:pos x="connsiteX11526" y="connsiteY11526"/>
            </a:cxn>
            <a:cxn ang="0">
              <a:pos x="connsiteX11527" y="connsiteY11527"/>
            </a:cxn>
            <a:cxn ang="0">
              <a:pos x="connsiteX11528" y="connsiteY11528"/>
            </a:cxn>
            <a:cxn ang="0">
              <a:pos x="connsiteX11529" y="connsiteY11529"/>
            </a:cxn>
            <a:cxn ang="0">
              <a:pos x="connsiteX11530" y="connsiteY11530"/>
            </a:cxn>
            <a:cxn ang="0">
              <a:pos x="connsiteX11531" y="connsiteY11531"/>
            </a:cxn>
            <a:cxn ang="0">
              <a:pos x="connsiteX11532" y="connsiteY11532"/>
            </a:cxn>
            <a:cxn ang="0">
              <a:pos x="connsiteX11533" y="connsiteY11533"/>
            </a:cxn>
            <a:cxn ang="0">
              <a:pos x="connsiteX11534" y="connsiteY11534"/>
            </a:cxn>
            <a:cxn ang="0">
              <a:pos x="connsiteX11535" y="connsiteY11535"/>
            </a:cxn>
            <a:cxn ang="0">
              <a:pos x="connsiteX11536" y="connsiteY11536"/>
            </a:cxn>
            <a:cxn ang="0">
              <a:pos x="connsiteX11537" y="connsiteY11537"/>
            </a:cxn>
            <a:cxn ang="0">
              <a:pos x="connsiteX11538" y="connsiteY11538"/>
            </a:cxn>
            <a:cxn ang="0">
              <a:pos x="connsiteX11539" y="connsiteY11539"/>
            </a:cxn>
            <a:cxn ang="0">
              <a:pos x="connsiteX11540" y="connsiteY11540"/>
            </a:cxn>
            <a:cxn ang="0">
              <a:pos x="connsiteX11541" y="connsiteY11541"/>
            </a:cxn>
            <a:cxn ang="0">
              <a:pos x="connsiteX11542" y="connsiteY11542"/>
            </a:cxn>
            <a:cxn ang="0">
              <a:pos x="connsiteX11543" y="connsiteY11543"/>
            </a:cxn>
            <a:cxn ang="0">
              <a:pos x="connsiteX11544" y="connsiteY11544"/>
            </a:cxn>
            <a:cxn ang="0">
              <a:pos x="connsiteX11545" y="connsiteY11545"/>
            </a:cxn>
            <a:cxn ang="0">
              <a:pos x="connsiteX11546" y="connsiteY11546"/>
            </a:cxn>
            <a:cxn ang="0">
              <a:pos x="connsiteX11547" y="connsiteY11547"/>
            </a:cxn>
            <a:cxn ang="0">
              <a:pos x="connsiteX11548" y="connsiteY11548"/>
            </a:cxn>
            <a:cxn ang="0">
              <a:pos x="connsiteX11549" y="connsiteY11549"/>
            </a:cxn>
            <a:cxn ang="0">
              <a:pos x="connsiteX11550" y="connsiteY11550"/>
            </a:cxn>
            <a:cxn ang="0">
              <a:pos x="connsiteX11551" y="connsiteY11551"/>
            </a:cxn>
            <a:cxn ang="0">
              <a:pos x="connsiteX11552" y="connsiteY11552"/>
            </a:cxn>
            <a:cxn ang="0">
              <a:pos x="connsiteX11553" y="connsiteY11553"/>
            </a:cxn>
            <a:cxn ang="0">
              <a:pos x="connsiteX11554" y="connsiteY11554"/>
            </a:cxn>
            <a:cxn ang="0">
              <a:pos x="connsiteX11555" y="connsiteY11555"/>
            </a:cxn>
            <a:cxn ang="0">
              <a:pos x="connsiteX11556" y="connsiteY11556"/>
            </a:cxn>
            <a:cxn ang="0">
              <a:pos x="connsiteX11557" y="connsiteY11557"/>
            </a:cxn>
            <a:cxn ang="0">
              <a:pos x="connsiteX11558" y="connsiteY11558"/>
            </a:cxn>
            <a:cxn ang="0">
              <a:pos x="connsiteX11559" y="connsiteY11559"/>
            </a:cxn>
            <a:cxn ang="0">
              <a:pos x="connsiteX11560" y="connsiteY11560"/>
            </a:cxn>
            <a:cxn ang="0">
              <a:pos x="connsiteX11561" y="connsiteY11561"/>
            </a:cxn>
            <a:cxn ang="0">
              <a:pos x="connsiteX11562" y="connsiteY11562"/>
            </a:cxn>
            <a:cxn ang="0">
              <a:pos x="connsiteX11563" y="connsiteY11563"/>
            </a:cxn>
            <a:cxn ang="0">
              <a:pos x="connsiteX11564" y="connsiteY11564"/>
            </a:cxn>
            <a:cxn ang="0">
              <a:pos x="connsiteX11565" y="connsiteY11565"/>
            </a:cxn>
            <a:cxn ang="0">
              <a:pos x="connsiteX11566" y="connsiteY11566"/>
            </a:cxn>
            <a:cxn ang="0">
              <a:pos x="connsiteX11567" y="connsiteY11567"/>
            </a:cxn>
            <a:cxn ang="0">
              <a:pos x="connsiteX11568" y="connsiteY11568"/>
            </a:cxn>
            <a:cxn ang="0">
              <a:pos x="connsiteX11569" y="connsiteY11569"/>
            </a:cxn>
            <a:cxn ang="0">
              <a:pos x="connsiteX11570" y="connsiteY11570"/>
            </a:cxn>
            <a:cxn ang="0">
              <a:pos x="connsiteX11571" y="connsiteY11571"/>
            </a:cxn>
            <a:cxn ang="0">
              <a:pos x="connsiteX11572" y="connsiteY11572"/>
            </a:cxn>
            <a:cxn ang="0">
              <a:pos x="connsiteX11573" y="connsiteY11573"/>
            </a:cxn>
            <a:cxn ang="0">
              <a:pos x="connsiteX11574" y="connsiteY11574"/>
            </a:cxn>
            <a:cxn ang="0">
              <a:pos x="connsiteX11575" y="connsiteY11575"/>
            </a:cxn>
            <a:cxn ang="0">
              <a:pos x="connsiteX11576" y="connsiteY11576"/>
            </a:cxn>
            <a:cxn ang="0">
              <a:pos x="connsiteX11577" y="connsiteY11577"/>
            </a:cxn>
            <a:cxn ang="0">
              <a:pos x="connsiteX11578" y="connsiteY11578"/>
            </a:cxn>
            <a:cxn ang="0">
              <a:pos x="connsiteX11579" y="connsiteY11579"/>
            </a:cxn>
            <a:cxn ang="0">
              <a:pos x="connsiteX11580" y="connsiteY11580"/>
            </a:cxn>
            <a:cxn ang="0">
              <a:pos x="connsiteX11581" y="connsiteY11581"/>
            </a:cxn>
            <a:cxn ang="0">
              <a:pos x="connsiteX11582" y="connsiteY11582"/>
            </a:cxn>
            <a:cxn ang="0">
              <a:pos x="connsiteX11583" y="connsiteY11583"/>
            </a:cxn>
            <a:cxn ang="0">
              <a:pos x="connsiteX11584" y="connsiteY11584"/>
            </a:cxn>
            <a:cxn ang="0">
              <a:pos x="connsiteX11585" y="connsiteY11585"/>
            </a:cxn>
            <a:cxn ang="0">
              <a:pos x="connsiteX11586" y="connsiteY11586"/>
            </a:cxn>
            <a:cxn ang="0">
              <a:pos x="connsiteX11587" y="connsiteY11587"/>
            </a:cxn>
            <a:cxn ang="0">
              <a:pos x="connsiteX11588" y="connsiteY11588"/>
            </a:cxn>
            <a:cxn ang="0">
              <a:pos x="connsiteX11589" y="connsiteY11589"/>
            </a:cxn>
            <a:cxn ang="0">
              <a:pos x="connsiteX11590" y="connsiteY11590"/>
            </a:cxn>
            <a:cxn ang="0">
              <a:pos x="connsiteX11591" y="connsiteY11591"/>
            </a:cxn>
            <a:cxn ang="0">
              <a:pos x="connsiteX11592" y="connsiteY11592"/>
            </a:cxn>
            <a:cxn ang="0">
              <a:pos x="connsiteX11593" y="connsiteY11593"/>
            </a:cxn>
            <a:cxn ang="0">
              <a:pos x="connsiteX11594" y="connsiteY11594"/>
            </a:cxn>
            <a:cxn ang="0">
              <a:pos x="connsiteX11595" y="connsiteY11595"/>
            </a:cxn>
            <a:cxn ang="0">
              <a:pos x="connsiteX11596" y="connsiteY11596"/>
            </a:cxn>
            <a:cxn ang="0">
              <a:pos x="connsiteX11597" y="connsiteY11597"/>
            </a:cxn>
            <a:cxn ang="0">
              <a:pos x="connsiteX11598" y="connsiteY11598"/>
            </a:cxn>
            <a:cxn ang="0">
              <a:pos x="connsiteX11599" y="connsiteY11599"/>
            </a:cxn>
            <a:cxn ang="0">
              <a:pos x="connsiteX11600" y="connsiteY11600"/>
            </a:cxn>
            <a:cxn ang="0">
              <a:pos x="connsiteX11601" y="connsiteY11601"/>
            </a:cxn>
            <a:cxn ang="0">
              <a:pos x="connsiteX11602" y="connsiteY11602"/>
            </a:cxn>
            <a:cxn ang="0">
              <a:pos x="connsiteX11603" y="connsiteY11603"/>
            </a:cxn>
            <a:cxn ang="0">
              <a:pos x="connsiteX11604" y="connsiteY11604"/>
            </a:cxn>
            <a:cxn ang="0">
              <a:pos x="connsiteX11605" y="connsiteY11605"/>
            </a:cxn>
            <a:cxn ang="0">
              <a:pos x="connsiteX11606" y="connsiteY11606"/>
            </a:cxn>
            <a:cxn ang="0">
              <a:pos x="connsiteX11607" y="connsiteY11607"/>
            </a:cxn>
            <a:cxn ang="0">
              <a:pos x="connsiteX11608" y="connsiteY11608"/>
            </a:cxn>
            <a:cxn ang="0">
              <a:pos x="connsiteX11609" y="connsiteY11609"/>
            </a:cxn>
            <a:cxn ang="0">
              <a:pos x="connsiteX11610" y="connsiteY11610"/>
            </a:cxn>
            <a:cxn ang="0">
              <a:pos x="connsiteX11611" y="connsiteY11611"/>
            </a:cxn>
            <a:cxn ang="0">
              <a:pos x="connsiteX11612" y="connsiteY11612"/>
            </a:cxn>
            <a:cxn ang="0">
              <a:pos x="connsiteX11613" y="connsiteY11613"/>
            </a:cxn>
            <a:cxn ang="0">
              <a:pos x="connsiteX11614" y="connsiteY11614"/>
            </a:cxn>
            <a:cxn ang="0">
              <a:pos x="connsiteX11615" y="connsiteY11615"/>
            </a:cxn>
            <a:cxn ang="0">
              <a:pos x="connsiteX11616" y="connsiteY11616"/>
            </a:cxn>
            <a:cxn ang="0">
              <a:pos x="connsiteX11617" y="connsiteY11617"/>
            </a:cxn>
            <a:cxn ang="0">
              <a:pos x="connsiteX11618" y="connsiteY11618"/>
            </a:cxn>
            <a:cxn ang="0">
              <a:pos x="connsiteX11619" y="connsiteY11619"/>
            </a:cxn>
            <a:cxn ang="0">
              <a:pos x="connsiteX11620" y="connsiteY11620"/>
            </a:cxn>
            <a:cxn ang="0">
              <a:pos x="connsiteX11621" y="connsiteY11621"/>
            </a:cxn>
            <a:cxn ang="0">
              <a:pos x="connsiteX11622" y="connsiteY11622"/>
            </a:cxn>
            <a:cxn ang="0">
              <a:pos x="connsiteX11623" y="connsiteY11623"/>
            </a:cxn>
            <a:cxn ang="0">
              <a:pos x="connsiteX11624" y="connsiteY11624"/>
            </a:cxn>
            <a:cxn ang="0">
              <a:pos x="connsiteX11625" y="connsiteY11625"/>
            </a:cxn>
            <a:cxn ang="0">
              <a:pos x="connsiteX11626" y="connsiteY11626"/>
            </a:cxn>
            <a:cxn ang="0">
              <a:pos x="connsiteX11627" y="connsiteY11627"/>
            </a:cxn>
            <a:cxn ang="0">
              <a:pos x="connsiteX11628" y="connsiteY11628"/>
            </a:cxn>
            <a:cxn ang="0">
              <a:pos x="connsiteX11629" y="connsiteY11629"/>
            </a:cxn>
            <a:cxn ang="0">
              <a:pos x="connsiteX11630" y="connsiteY11630"/>
            </a:cxn>
            <a:cxn ang="0">
              <a:pos x="connsiteX11631" y="connsiteY11631"/>
            </a:cxn>
            <a:cxn ang="0">
              <a:pos x="connsiteX11632" y="connsiteY11632"/>
            </a:cxn>
            <a:cxn ang="0">
              <a:pos x="connsiteX11633" y="connsiteY11633"/>
            </a:cxn>
            <a:cxn ang="0">
              <a:pos x="connsiteX11634" y="connsiteY11634"/>
            </a:cxn>
            <a:cxn ang="0">
              <a:pos x="connsiteX11635" y="connsiteY11635"/>
            </a:cxn>
            <a:cxn ang="0">
              <a:pos x="connsiteX11636" y="connsiteY11636"/>
            </a:cxn>
            <a:cxn ang="0">
              <a:pos x="connsiteX11637" y="connsiteY11637"/>
            </a:cxn>
            <a:cxn ang="0">
              <a:pos x="connsiteX11638" y="connsiteY11638"/>
            </a:cxn>
            <a:cxn ang="0">
              <a:pos x="connsiteX11639" y="connsiteY11639"/>
            </a:cxn>
            <a:cxn ang="0">
              <a:pos x="connsiteX11640" y="connsiteY11640"/>
            </a:cxn>
            <a:cxn ang="0">
              <a:pos x="connsiteX11641" y="connsiteY11641"/>
            </a:cxn>
            <a:cxn ang="0">
              <a:pos x="connsiteX11642" y="connsiteY11642"/>
            </a:cxn>
            <a:cxn ang="0">
              <a:pos x="connsiteX11643" y="connsiteY11643"/>
            </a:cxn>
            <a:cxn ang="0">
              <a:pos x="connsiteX11644" y="connsiteY11644"/>
            </a:cxn>
            <a:cxn ang="0">
              <a:pos x="connsiteX11645" y="connsiteY11645"/>
            </a:cxn>
            <a:cxn ang="0">
              <a:pos x="connsiteX11646" y="connsiteY11646"/>
            </a:cxn>
            <a:cxn ang="0">
              <a:pos x="connsiteX11647" y="connsiteY11647"/>
            </a:cxn>
            <a:cxn ang="0">
              <a:pos x="connsiteX11648" y="connsiteY11648"/>
            </a:cxn>
            <a:cxn ang="0">
              <a:pos x="connsiteX11649" y="connsiteY11649"/>
            </a:cxn>
            <a:cxn ang="0">
              <a:pos x="connsiteX11650" y="connsiteY11650"/>
            </a:cxn>
            <a:cxn ang="0">
              <a:pos x="connsiteX11651" y="connsiteY11651"/>
            </a:cxn>
            <a:cxn ang="0">
              <a:pos x="connsiteX11652" y="connsiteY11652"/>
            </a:cxn>
            <a:cxn ang="0">
              <a:pos x="connsiteX11653" y="connsiteY11653"/>
            </a:cxn>
            <a:cxn ang="0">
              <a:pos x="connsiteX11654" y="connsiteY11654"/>
            </a:cxn>
            <a:cxn ang="0">
              <a:pos x="connsiteX11655" y="connsiteY11655"/>
            </a:cxn>
            <a:cxn ang="0">
              <a:pos x="connsiteX11656" y="connsiteY11656"/>
            </a:cxn>
            <a:cxn ang="0">
              <a:pos x="connsiteX11657" y="connsiteY11657"/>
            </a:cxn>
            <a:cxn ang="0">
              <a:pos x="connsiteX11658" y="connsiteY11658"/>
            </a:cxn>
            <a:cxn ang="0">
              <a:pos x="connsiteX11659" y="connsiteY11659"/>
            </a:cxn>
            <a:cxn ang="0">
              <a:pos x="connsiteX11660" y="connsiteY11660"/>
            </a:cxn>
            <a:cxn ang="0">
              <a:pos x="connsiteX11661" y="connsiteY11661"/>
            </a:cxn>
            <a:cxn ang="0">
              <a:pos x="connsiteX11662" y="connsiteY11662"/>
            </a:cxn>
            <a:cxn ang="0">
              <a:pos x="connsiteX11663" y="connsiteY11663"/>
            </a:cxn>
            <a:cxn ang="0">
              <a:pos x="connsiteX11664" y="connsiteY11664"/>
            </a:cxn>
            <a:cxn ang="0">
              <a:pos x="connsiteX11665" y="connsiteY11665"/>
            </a:cxn>
            <a:cxn ang="0">
              <a:pos x="connsiteX11666" y="connsiteY11666"/>
            </a:cxn>
            <a:cxn ang="0">
              <a:pos x="connsiteX11667" y="connsiteY11667"/>
            </a:cxn>
            <a:cxn ang="0">
              <a:pos x="connsiteX11668" y="connsiteY11668"/>
            </a:cxn>
            <a:cxn ang="0">
              <a:pos x="connsiteX11669" y="connsiteY11669"/>
            </a:cxn>
            <a:cxn ang="0">
              <a:pos x="connsiteX11670" y="connsiteY11670"/>
            </a:cxn>
            <a:cxn ang="0">
              <a:pos x="connsiteX11671" y="connsiteY11671"/>
            </a:cxn>
            <a:cxn ang="0">
              <a:pos x="connsiteX11672" y="connsiteY11672"/>
            </a:cxn>
            <a:cxn ang="0">
              <a:pos x="connsiteX11673" y="connsiteY11673"/>
            </a:cxn>
            <a:cxn ang="0">
              <a:pos x="connsiteX11674" y="connsiteY11674"/>
            </a:cxn>
            <a:cxn ang="0">
              <a:pos x="connsiteX11675" y="connsiteY11675"/>
            </a:cxn>
            <a:cxn ang="0">
              <a:pos x="connsiteX11676" y="connsiteY11676"/>
            </a:cxn>
            <a:cxn ang="0">
              <a:pos x="connsiteX11677" y="connsiteY11677"/>
            </a:cxn>
            <a:cxn ang="0">
              <a:pos x="connsiteX11678" y="connsiteY11678"/>
            </a:cxn>
            <a:cxn ang="0">
              <a:pos x="connsiteX11679" y="connsiteY11679"/>
            </a:cxn>
            <a:cxn ang="0">
              <a:pos x="connsiteX11680" y="connsiteY11680"/>
            </a:cxn>
            <a:cxn ang="0">
              <a:pos x="connsiteX11681" y="connsiteY11681"/>
            </a:cxn>
            <a:cxn ang="0">
              <a:pos x="connsiteX11682" y="connsiteY11682"/>
            </a:cxn>
            <a:cxn ang="0">
              <a:pos x="connsiteX11683" y="connsiteY11683"/>
            </a:cxn>
            <a:cxn ang="0">
              <a:pos x="connsiteX11684" y="connsiteY11684"/>
            </a:cxn>
            <a:cxn ang="0">
              <a:pos x="connsiteX11685" y="connsiteY11685"/>
            </a:cxn>
            <a:cxn ang="0">
              <a:pos x="connsiteX11686" y="connsiteY11686"/>
            </a:cxn>
            <a:cxn ang="0">
              <a:pos x="connsiteX11687" y="connsiteY11687"/>
            </a:cxn>
            <a:cxn ang="0">
              <a:pos x="connsiteX11688" y="connsiteY11688"/>
            </a:cxn>
            <a:cxn ang="0">
              <a:pos x="connsiteX11689" y="connsiteY11689"/>
            </a:cxn>
            <a:cxn ang="0">
              <a:pos x="connsiteX11690" y="connsiteY11690"/>
            </a:cxn>
            <a:cxn ang="0">
              <a:pos x="connsiteX11691" y="connsiteY11691"/>
            </a:cxn>
            <a:cxn ang="0">
              <a:pos x="connsiteX11692" y="connsiteY11692"/>
            </a:cxn>
            <a:cxn ang="0">
              <a:pos x="connsiteX11693" y="connsiteY11693"/>
            </a:cxn>
            <a:cxn ang="0">
              <a:pos x="connsiteX11694" y="connsiteY11694"/>
            </a:cxn>
            <a:cxn ang="0">
              <a:pos x="connsiteX11695" y="connsiteY11695"/>
            </a:cxn>
            <a:cxn ang="0">
              <a:pos x="connsiteX11696" y="connsiteY11696"/>
            </a:cxn>
            <a:cxn ang="0">
              <a:pos x="connsiteX11697" y="connsiteY11697"/>
            </a:cxn>
            <a:cxn ang="0">
              <a:pos x="connsiteX11698" y="connsiteY11698"/>
            </a:cxn>
            <a:cxn ang="0">
              <a:pos x="connsiteX11699" y="connsiteY11699"/>
            </a:cxn>
            <a:cxn ang="0">
              <a:pos x="connsiteX11700" y="connsiteY11700"/>
            </a:cxn>
            <a:cxn ang="0">
              <a:pos x="connsiteX11701" y="connsiteY11701"/>
            </a:cxn>
            <a:cxn ang="0">
              <a:pos x="connsiteX11702" y="connsiteY11702"/>
            </a:cxn>
            <a:cxn ang="0">
              <a:pos x="connsiteX11703" y="connsiteY11703"/>
            </a:cxn>
            <a:cxn ang="0">
              <a:pos x="connsiteX11704" y="connsiteY11704"/>
            </a:cxn>
            <a:cxn ang="0">
              <a:pos x="connsiteX11705" y="connsiteY11705"/>
            </a:cxn>
            <a:cxn ang="0">
              <a:pos x="connsiteX11706" y="connsiteY11706"/>
            </a:cxn>
            <a:cxn ang="0">
              <a:pos x="connsiteX11707" y="connsiteY11707"/>
            </a:cxn>
            <a:cxn ang="0">
              <a:pos x="connsiteX11708" y="connsiteY11708"/>
            </a:cxn>
            <a:cxn ang="0">
              <a:pos x="connsiteX11709" y="connsiteY11709"/>
            </a:cxn>
            <a:cxn ang="0">
              <a:pos x="connsiteX11710" y="connsiteY11710"/>
            </a:cxn>
            <a:cxn ang="0">
              <a:pos x="connsiteX11711" y="connsiteY11711"/>
            </a:cxn>
            <a:cxn ang="0">
              <a:pos x="connsiteX11712" y="connsiteY11712"/>
            </a:cxn>
            <a:cxn ang="0">
              <a:pos x="connsiteX11713" y="connsiteY11713"/>
            </a:cxn>
            <a:cxn ang="0">
              <a:pos x="connsiteX11714" y="connsiteY11714"/>
            </a:cxn>
            <a:cxn ang="0">
              <a:pos x="connsiteX11715" y="connsiteY11715"/>
            </a:cxn>
            <a:cxn ang="0">
              <a:pos x="connsiteX11716" y="connsiteY11716"/>
            </a:cxn>
            <a:cxn ang="0">
              <a:pos x="connsiteX11717" y="connsiteY11717"/>
            </a:cxn>
            <a:cxn ang="0">
              <a:pos x="connsiteX11718" y="connsiteY11718"/>
            </a:cxn>
            <a:cxn ang="0">
              <a:pos x="connsiteX11719" y="connsiteY11719"/>
            </a:cxn>
            <a:cxn ang="0">
              <a:pos x="connsiteX11720" y="connsiteY11720"/>
            </a:cxn>
            <a:cxn ang="0">
              <a:pos x="connsiteX11721" y="connsiteY11721"/>
            </a:cxn>
            <a:cxn ang="0">
              <a:pos x="connsiteX11722" y="connsiteY11722"/>
            </a:cxn>
            <a:cxn ang="0">
              <a:pos x="connsiteX11723" y="connsiteY11723"/>
            </a:cxn>
            <a:cxn ang="0">
              <a:pos x="connsiteX11724" y="connsiteY11724"/>
            </a:cxn>
            <a:cxn ang="0">
              <a:pos x="connsiteX11725" y="connsiteY11725"/>
            </a:cxn>
            <a:cxn ang="0">
              <a:pos x="connsiteX11726" y="connsiteY11726"/>
            </a:cxn>
            <a:cxn ang="0">
              <a:pos x="connsiteX11727" y="connsiteY11727"/>
            </a:cxn>
            <a:cxn ang="0">
              <a:pos x="connsiteX11728" y="connsiteY11728"/>
            </a:cxn>
            <a:cxn ang="0">
              <a:pos x="connsiteX11729" y="connsiteY11729"/>
            </a:cxn>
            <a:cxn ang="0">
              <a:pos x="connsiteX11730" y="connsiteY11730"/>
            </a:cxn>
            <a:cxn ang="0">
              <a:pos x="connsiteX11731" y="connsiteY11731"/>
            </a:cxn>
            <a:cxn ang="0">
              <a:pos x="connsiteX11732" y="connsiteY11732"/>
            </a:cxn>
            <a:cxn ang="0">
              <a:pos x="connsiteX11733" y="connsiteY11733"/>
            </a:cxn>
            <a:cxn ang="0">
              <a:pos x="connsiteX11734" y="connsiteY11734"/>
            </a:cxn>
            <a:cxn ang="0">
              <a:pos x="connsiteX11735" y="connsiteY11735"/>
            </a:cxn>
            <a:cxn ang="0">
              <a:pos x="connsiteX11736" y="connsiteY11736"/>
            </a:cxn>
            <a:cxn ang="0">
              <a:pos x="connsiteX11737" y="connsiteY11737"/>
            </a:cxn>
            <a:cxn ang="0">
              <a:pos x="connsiteX11738" y="connsiteY11738"/>
            </a:cxn>
            <a:cxn ang="0">
              <a:pos x="connsiteX11739" y="connsiteY11739"/>
            </a:cxn>
            <a:cxn ang="0">
              <a:pos x="connsiteX11740" y="connsiteY11740"/>
            </a:cxn>
            <a:cxn ang="0">
              <a:pos x="connsiteX11741" y="connsiteY11741"/>
            </a:cxn>
            <a:cxn ang="0">
              <a:pos x="connsiteX11742" y="connsiteY11742"/>
            </a:cxn>
            <a:cxn ang="0">
              <a:pos x="connsiteX11743" y="connsiteY11743"/>
            </a:cxn>
            <a:cxn ang="0">
              <a:pos x="connsiteX11744" y="connsiteY11744"/>
            </a:cxn>
            <a:cxn ang="0">
              <a:pos x="connsiteX11745" y="connsiteY11745"/>
            </a:cxn>
            <a:cxn ang="0">
              <a:pos x="connsiteX11746" y="connsiteY11746"/>
            </a:cxn>
            <a:cxn ang="0">
              <a:pos x="connsiteX11747" y="connsiteY11747"/>
            </a:cxn>
            <a:cxn ang="0">
              <a:pos x="connsiteX11748" y="connsiteY11748"/>
            </a:cxn>
            <a:cxn ang="0">
              <a:pos x="connsiteX11749" y="connsiteY11749"/>
            </a:cxn>
            <a:cxn ang="0">
              <a:pos x="connsiteX11750" y="connsiteY11750"/>
            </a:cxn>
            <a:cxn ang="0">
              <a:pos x="connsiteX11751" y="connsiteY11751"/>
            </a:cxn>
            <a:cxn ang="0">
              <a:pos x="connsiteX11752" y="connsiteY11752"/>
            </a:cxn>
            <a:cxn ang="0">
              <a:pos x="connsiteX11753" y="connsiteY11753"/>
            </a:cxn>
            <a:cxn ang="0">
              <a:pos x="connsiteX11754" y="connsiteY11754"/>
            </a:cxn>
            <a:cxn ang="0">
              <a:pos x="connsiteX11755" y="connsiteY11755"/>
            </a:cxn>
            <a:cxn ang="0">
              <a:pos x="connsiteX11756" y="connsiteY11756"/>
            </a:cxn>
            <a:cxn ang="0">
              <a:pos x="connsiteX11757" y="connsiteY11757"/>
            </a:cxn>
            <a:cxn ang="0">
              <a:pos x="connsiteX11758" y="connsiteY11758"/>
            </a:cxn>
            <a:cxn ang="0">
              <a:pos x="connsiteX11759" y="connsiteY11759"/>
            </a:cxn>
            <a:cxn ang="0">
              <a:pos x="connsiteX11760" y="connsiteY11760"/>
            </a:cxn>
            <a:cxn ang="0">
              <a:pos x="connsiteX11761" y="connsiteY11761"/>
            </a:cxn>
            <a:cxn ang="0">
              <a:pos x="connsiteX11762" y="connsiteY11762"/>
            </a:cxn>
            <a:cxn ang="0">
              <a:pos x="connsiteX11763" y="connsiteY11763"/>
            </a:cxn>
            <a:cxn ang="0">
              <a:pos x="connsiteX11764" y="connsiteY11764"/>
            </a:cxn>
            <a:cxn ang="0">
              <a:pos x="connsiteX11765" y="connsiteY11765"/>
            </a:cxn>
            <a:cxn ang="0">
              <a:pos x="connsiteX11766" y="connsiteY11766"/>
            </a:cxn>
            <a:cxn ang="0">
              <a:pos x="connsiteX11767" y="connsiteY11767"/>
            </a:cxn>
            <a:cxn ang="0">
              <a:pos x="connsiteX11768" y="connsiteY11768"/>
            </a:cxn>
            <a:cxn ang="0">
              <a:pos x="connsiteX11769" y="connsiteY11769"/>
            </a:cxn>
            <a:cxn ang="0">
              <a:pos x="connsiteX11770" y="connsiteY11770"/>
            </a:cxn>
            <a:cxn ang="0">
              <a:pos x="connsiteX11771" y="connsiteY11771"/>
            </a:cxn>
            <a:cxn ang="0">
              <a:pos x="connsiteX11772" y="connsiteY11772"/>
            </a:cxn>
            <a:cxn ang="0">
              <a:pos x="connsiteX11773" y="connsiteY11773"/>
            </a:cxn>
            <a:cxn ang="0">
              <a:pos x="connsiteX11774" y="connsiteY11774"/>
            </a:cxn>
            <a:cxn ang="0">
              <a:pos x="connsiteX11775" y="connsiteY11775"/>
            </a:cxn>
            <a:cxn ang="0">
              <a:pos x="connsiteX11776" y="connsiteY11776"/>
            </a:cxn>
            <a:cxn ang="0">
              <a:pos x="connsiteX11777" y="connsiteY11777"/>
            </a:cxn>
            <a:cxn ang="0">
              <a:pos x="connsiteX11778" y="connsiteY11778"/>
            </a:cxn>
            <a:cxn ang="0">
              <a:pos x="connsiteX11779" y="connsiteY11779"/>
            </a:cxn>
            <a:cxn ang="0">
              <a:pos x="connsiteX11780" y="connsiteY11780"/>
            </a:cxn>
            <a:cxn ang="0">
              <a:pos x="connsiteX11781" y="connsiteY11781"/>
            </a:cxn>
            <a:cxn ang="0">
              <a:pos x="connsiteX11782" y="connsiteY11782"/>
            </a:cxn>
            <a:cxn ang="0">
              <a:pos x="connsiteX11783" y="connsiteY11783"/>
            </a:cxn>
            <a:cxn ang="0">
              <a:pos x="connsiteX11784" y="connsiteY11784"/>
            </a:cxn>
            <a:cxn ang="0">
              <a:pos x="connsiteX11785" y="connsiteY11785"/>
            </a:cxn>
            <a:cxn ang="0">
              <a:pos x="connsiteX11786" y="connsiteY11786"/>
            </a:cxn>
            <a:cxn ang="0">
              <a:pos x="connsiteX11787" y="connsiteY11787"/>
            </a:cxn>
            <a:cxn ang="0">
              <a:pos x="connsiteX11788" y="connsiteY11788"/>
            </a:cxn>
            <a:cxn ang="0">
              <a:pos x="connsiteX11789" y="connsiteY11789"/>
            </a:cxn>
            <a:cxn ang="0">
              <a:pos x="connsiteX11790" y="connsiteY11790"/>
            </a:cxn>
            <a:cxn ang="0">
              <a:pos x="connsiteX11791" y="connsiteY11791"/>
            </a:cxn>
            <a:cxn ang="0">
              <a:pos x="connsiteX11792" y="connsiteY11792"/>
            </a:cxn>
            <a:cxn ang="0">
              <a:pos x="connsiteX11793" y="connsiteY11793"/>
            </a:cxn>
            <a:cxn ang="0">
              <a:pos x="connsiteX11794" y="connsiteY11794"/>
            </a:cxn>
            <a:cxn ang="0">
              <a:pos x="connsiteX11795" y="connsiteY11795"/>
            </a:cxn>
            <a:cxn ang="0">
              <a:pos x="connsiteX11796" y="connsiteY11796"/>
            </a:cxn>
            <a:cxn ang="0">
              <a:pos x="connsiteX11797" y="connsiteY11797"/>
            </a:cxn>
            <a:cxn ang="0">
              <a:pos x="connsiteX11798" y="connsiteY11798"/>
            </a:cxn>
            <a:cxn ang="0">
              <a:pos x="connsiteX11799" y="connsiteY11799"/>
            </a:cxn>
            <a:cxn ang="0">
              <a:pos x="connsiteX11800" y="connsiteY11800"/>
            </a:cxn>
            <a:cxn ang="0">
              <a:pos x="connsiteX11801" y="connsiteY11801"/>
            </a:cxn>
            <a:cxn ang="0">
              <a:pos x="connsiteX11802" y="connsiteY11802"/>
            </a:cxn>
            <a:cxn ang="0">
              <a:pos x="connsiteX11803" y="connsiteY11803"/>
            </a:cxn>
            <a:cxn ang="0">
              <a:pos x="connsiteX11804" y="connsiteY11804"/>
            </a:cxn>
            <a:cxn ang="0">
              <a:pos x="connsiteX11805" y="connsiteY11805"/>
            </a:cxn>
            <a:cxn ang="0">
              <a:pos x="connsiteX11806" y="connsiteY11806"/>
            </a:cxn>
            <a:cxn ang="0">
              <a:pos x="connsiteX11807" y="connsiteY11807"/>
            </a:cxn>
            <a:cxn ang="0">
              <a:pos x="connsiteX11808" y="connsiteY11808"/>
            </a:cxn>
            <a:cxn ang="0">
              <a:pos x="connsiteX11809" y="connsiteY11809"/>
            </a:cxn>
            <a:cxn ang="0">
              <a:pos x="connsiteX11810" y="connsiteY11810"/>
            </a:cxn>
            <a:cxn ang="0">
              <a:pos x="connsiteX11811" y="connsiteY11811"/>
            </a:cxn>
            <a:cxn ang="0">
              <a:pos x="connsiteX11812" y="connsiteY11812"/>
            </a:cxn>
            <a:cxn ang="0">
              <a:pos x="connsiteX11813" y="connsiteY11813"/>
            </a:cxn>
            <a:cxn ang="0">
              <a:pos x="connsiteX11814" y="connsiteY11814"/>
            </a:cxn>
            <a:cxn ang="0">
              <a:pos x="connsiteX11815" y="connsiteY11815"/>
            </a:cxn>
            <a:cxn ang="0">
              <a:pos x="connsiteX11816" y="connsiteY11816"/>
            </a:cxn>
            <a:cxn ang="0">
              <a:pos x="connsiteX11817" y="connsiteY11817"/>
            </a:cxn>
            <a:cxn ang="0">
              <a:pos x="connsiteX11818" y="connsiteY11818"/>
            </a:cxn>
            <a:cxn ang="0">
              <a:pos x="connsiteX11819" y="connsiteY11819"/>
            </a:cxn>
            <a:cxn ang="0">
              <a:pos x="connsiteX11820" y="connsiteY11820"/>
            </a:cxn>
            <a:cxn ang="0">
              <a:pos x="connsiteX11821" y="connsiteY11821"/>
            </a:cxn>
            <a:cxn ang="0">
              <a:pos x="connsiteX11822" y="connsiteY11822"/>
            </a:cxn>
            <a:cxn ang="0">
              <a:pos x="connsiteX11823" y="connsiteY11823"/>
            </a:cxn>
            <a:cxn ang="0">
              <a:pos x="connsiteX11824" y="connsiteY11824"/>
            </a:cxn>
            <a:cxn ang="0">
              <a:pos x="connsiteX11825" y="connsiteY11825"/>
            </a:cxn>
            <a:cxn ang="0">
              <a:pos x="connsiteX11826" y="connsiteY11826"/>
            </a:cxn>
            <a:cxn ang="0">
              <a:pos x="connsiteX11827" y="connsiteY11827"/>
            </a:cxn>
            <a:cxn ang="0">
              <a:pos x="connsiteX11828" y="connsiteY11828"/>
            </a:cxn>
            <a:cxn ang="0">
              <a:pos x="connsiteX11829" y="connsiteY11829"/>
            </a:cxn>
            <a:cxn ang="0">
              <a:pos x="connsiteX11830" y="connsiteY11830"/>
            </a:cxn>
            <a:cxn ang="0">
              <a:pos x="connsiteX11831" y="connsiteY11831"/>
            </a:cxn>
            <a:cxn ang="0">
              <a:pos x="connsiteX11832" y="connsiteY11832"/>
            </a:cxn>
            <a:cxn ang="0">
              <a:pos x="connsiteX11833" y="connsiteY11833"/>
            </a:cxn>
            <a:cxn ang="0">
              <a:pos x="connsiteX11834" y="connsiteY11834"/>
            </a:cxn>
            <a:cxn ang="0">
              <a:pos x="connsiteX11835" y="connsiteY11835"/>
            </a:cxn>
            <a:cxn ang="0">
              <a:pos x="connsiteX11836" y="connsiteY11836"/>
            </a:cxn>
            <a:cxn ang="0">
              <a:pos x="connsiteX11837" y="connsiteY11837"/>
            </a:cxn>
            <a:cxn ang="0">
              <a:pos x="connsiteX11838" y="connsiteY11838"/>
            </a:cxn>
            <a:cxn ang="0">
              <a:pos x="connsiteX11839" y="connsiteY11839"/>
            </a:cxn>
            <a:cxn ang="0">
              <a:pos x="connsiteX11840" y="connsiteY11840"/>
            </a:cxn>
            <a:cxn ang="0">
              <a:pos x="connsiteX11841" y="connsiteY11841"/>
            </a:cxn>
            <a:cxn ang="0">
              <a:pos x="connsiteX11842" y="connsiteY11842"/>
            </a:cxn>
            <a:cxn ang="0">
              <a:pos x="connsiteX11843" y="connsiteY11843"/>
            </a:cxn>
            <a:cxn ang="0">
              <a:pos x="connsiteX11844" y="connsiteY11844"/>
            </a:cxn>
            <a:cxn ang="0">
              <a:pos x="connsiteX11845" y="connsiteY11845"/>
            </a:cxn>
            <a:cxn ang="0">
              <a:pos x="connsiteX11846" y="connsiteY11846"/>
            </a:cxn>
            <a:cxn ang="0">
              <a:pos x="connsiteX11847" y="connsiteY11847"/>
            </a:cxn>
            <a:cxn ang="0">
              <a:pos x="connsiteX11848" y="connsiteY11848"/>
            </a:cxn>
            <a:cxn ang="0">
              <a:pos x="connsiteX11849" y="connsiteY11849"/>
            </a:cxn>
            <a:cxn ang="0">
              <a:pos x="connsiteX11850" y="connsiteY11850"/>
            </a:cxn>
            <a:cxn ang="0">
              <a:pos x="connsiteX11851" y="connsiteY11851"/>
            </a:cxn>
            <a:cxn ang="0">
              <a:pos x="connsiteX11852" y="connsiteY11852"/>
            </a:cxn>
            <a:cxn ang="0">
              <a:pos x="connsiteX11853" y="connsiteY11853"/>
            </a:cxn>
            <a:cxn ang="0">
              <a:pos x="connsiteX11854" y="connsiteY11854"/>
            </a:cxn>
            <a:cxn ang="0">
              <a:pos x="connsiteX11855" y="connsiteY11855"/>
            </a:cxn>
            <a:cxn ang="0">
              <a:pos x="connsiteX11856" y="connsiteY11856"/>
            </a:cxn>
            <a:cxn ang="0">
              <a:pos x="connsiteX11857" y="connsiteY11857"/>
            </a:cxn>
            <a:cxn ang="0">
              <a:pos x="connsiteX11858" y="connsiteY11858"/>
            </a:cxn>
            <a:cxn ang="0">
              <a:pos x="connsiteX11859" y="connsiteY11859"/>
            </a:cxn>
            <a:cxn ang="0">
              <a:pos x="connsiteX11860" y="connsiteY11860"/>
            </a:cxn>
            <a:cxn ang="0">
              <a:pos x="connsiteX11861" y="connsiteY11861"/>
            </a:cxn>
            <a:cxn ang="0">
              <a:pos x="connsiteX11862" y="connsiteY11862"/>
            </a:cxn>
            <a:cxn ang="0">
              <a:pos x="connsiteX11863" y="connsiteY11863"/>
            </a:cxn>
            <a:cxn ang="0">
              <a:pos x="connsiteX11864" y="connsiteY11864"/>
            </a:cxn>
            <a:cxn ang="0">
              <a:pos x="connsiteX11865" y="connsiteY11865"/>
            </a:cxn>
            <a:cxn ang="0">
              <a:pos x="connsiteX11866" y="connsiteY11866"/>
            </a:cxn>
            <a:cxn ang="0">
              <a:pos x="connsiteX11867" y="connsiteY11867"/>
            </a:cxn>
            <a:cxn ang="0">
              <a:pos x="connsiteX11868" y="connsiteY11868"/>
            </a:cxn>
            <a:cxn ang="0">
              <a:pos x="connsiteX11869" y="connsiteY11869"/>
            </a:cxn>
            <a:cxn ang="0">
              <a:pos x="connsiteX11870" y="connsiteY11870"/>
            </a:cxn>
            <a:cxn ang="0">
              <a:pos x="connsiteX11871" y="connsiteY11871"/>
            </a:cxn>
            <a:cxn ang="0">
              <a:pos x="connsiteX11872" y="connsiteY11872"/>
            </a:cxn>
            <a:cxn ang="0">
              <a:pos x="connsiteX11873" y="connsiteY11873"/>
            </a:cxn>
            <a:cxn ang="0">
              <a:pos x="connsiteX11874" y="connsiteY11874"/>
            </a:cxn>
            <a:cxn ang="0">
              <a:pos x="connsiteX11875" y="connsiteY11875"/>
            </a:cxn>
            <a:cxn ang="0">
              <a:pos x="connsiteX11876" y="connsiteY11876"/>
            </a:cxn>
            <a:cxn ang="0">
              <a:pos x="connsiteX11877" y="connsiteY11877"/>
            </a:cxn>
            <a:cxn ang="0">
              <a:pos x="connsiteX11878" y="connsiteY11878"/>
            </a:cxn>
            <a:cxn ang="0">
              <a:pos x="connsiteX11879" y="connsiteY11879"/>
            </a:cxn>
            <a:cxn ang="0">
              <a:pos x="connsiteX11880" y="connsiteY11880"/>
            </a:cxn>
            <a:cxn ang="0">
              <a:pos x="connsiteX11881" y="connsiteY11881"/>
            </a:cxn>
            <a:cxn ang="0">
              <a:pos x="connsiteX11882" y="connsiteY11882"/>
            </a:cxn>
            <a:cxn ang="0">
              <a:pos x="connsiteX11883" y="connsiteY11883"/>
            </a:cxn>
            <a:cxn ang="0">
              <a:pos x="connsiteX11884" y="connsiteY11884"/>
            </a:cxn>
            <a:cxn ang="0">
              <a:pos x="connsiteX11885" y="connsiteY11885"/>
            </a:cxn>
            <a:cxn ang="0">
              <a:pos x="connsiteX11886" y="connsiteY11886"/>
            </a:cxn>
            <a:cxn ang="0">
              <a:pos x="connsiteX11887" y="connsiteY11887"/>
            </a:cxn>
            <a:cxn ang="0">
              <a:pos x="connsiteX11888" y="connsiteY11888"/>
            </a:cxn>
            <a:cxn ang="0">
              <a:pos x="connsiteX11889" y="connsiteY11889"/>
            </a:cxn>
            <a:cxn ang="0">
              <a:pos x="connsiteX11890" y="connsiteY11890"/>
            </a:cxn>
            <a:cxn ang="0">
              <a:pos x="connsiteX11891" y="connsiteY11891"/>
            </a:cxn>
            <a:cxn ang="0">
              <a:pos x="connsiteX11892" y="connsiteY11892"/>
            </a:cxn>
            <a:cxn ang="0">
              <a:pos x="connsiteX11893" y="connsiteY11893"/>
            </a:cxn>
            <a:cxn ang="0">
              <a:pos x="connsiteX11894" y="connsiteY11894"/>
            </a:cxn>
            <a:cxn ang="0">
              <a:pos x="connsiteX11895" y="connsiteY11895"/>
            </a:cxn>
            <a:cxn ang="0">
              <a:pos x="connsiteX11896" y="connsiteY11896"/>
            </a:cxn>
            <a:cxn ang="0">
              <a:pos x="connsiteX11897" y="connsiteY11897"/>
            </a:cxn>
            <a:cxn ang="0">
              <a:pos x="connsiteX11898" y="connsiteY11898"/>
            </a:cxn>
            <a:cxn ang="0">
              <a:pos x="connsiteX11899" y="connsiteY11899"/>
            </a:cxn>
            <a:cxn ang="0">
              <a:pos x="connsiteX11900" y="connsiteY11900"/>
            </a:cxn>
            <a:cxn ang="0">
              <a:pos x="connsiteX11901" y="connsiteY11901"/>
            </a:cxn>
            <a:cxn ang="0">
              <a:pos x="connsiteX11902" y="connsiteY11902"/>
            </a:cxn>
            <a:cxn ang="0">
              <a:pos x="connsiteX11903" y="connsiteY11903"/>
            </a:cxn>
            <a:cxn ang="0">
              <a:pos x="connsiteX11904" y="connsiteY11904"/>
            </a:cxn>
            <a:cxn ang="0">
              <a:pos x="connsiteX11905" y="connsiteY11905"/>
            </a:cxn>
            <a:cxn ang="0">
              <a:pos x="connsiteX11906" y="connsiteY11906"/>
            </a:cxn>
            <a:cxn ang="0">
              <a:pos x="connsiteX11907" y="connsiteY11907"/>
            </a:cxn>
            <a:cxn ang="0">
              <a:pos x="connsiteX11908" y="connsiteY11908"/>
            </a:cxn>
            <a:cxn ang="0">
              <a:pos x="connsiteX11909" y="connsiteY11909"/>
            </a:cxn>
            <a:cxn ang="0">
              <a:pos x="connsiteX11910" y="connsiteY11910"/>
            </a:cxn>
            <a:cxn ang="0">
              <a:pos x="connsiteX11911" y="connsiteY11911"/>
            </a:cxn>
            <a:cxn ang="0">
              <a:pos x="connsiteX11912" y="connsiteY11912"/>
            </a:cxn>
            <a:cxn ang="0">
              <a:pos x="connsiteX11913" y="connsiteY11913"/>
            </a:cxn>
            <a:cxn ang="0">
              <a:pos x="connsiteX11914" y="connsiteY11914"/>
            </a:cxn>
            <a:cxn ang="0">
              <a:pos x="connsiteX11915" y="connsiteY11915"/>
            </a:cxn>
            <a:cxn ang="0">
              <a:pos x="connsiteX11916" y="connsiteY11916"/>
            </a:cxn>
            <a:cxn ang="0">
              <a:pos x="connsiteX11917" y="connsiteY11917"/>
            </a:cxn>
            <a:cxn ang="0">
              <a:pos x="connsiteX11918" y="connsiteY11918"/>
            </a:cxn>
            <a:cxn ang="0">
              <a:pos x="connsiteX11919" y="connsiteY11919"/>
            </a:cxn>
            <a:cxn ang="0">
              <a:pos x="connsiteX11920" y="connsiteY11920"/>
            </a:cxn>
            <a:cxn ang="0">
              <a:pos x="connsiteX11921" y="connsiteY11921"/>
            </a:cxn>
            <a:cxn ang="0">
              <a:pos x="connsiteX11922" y="connsiteY11922"/>
            </a:cxn>
            <a:cxn ang="0">
              <a:pos x="connsiteX11923" y="connsiteY11923"/>
            </a:cxn>
            <a:cxn ang="0">
              <a:pos x="connsiteX11924" y="connsiteY11924"/>
            </a:cxn>
            <a:cxn ang="0">
              <a:pos x="connsiteX11925" y="connsiteY11925"/>
            </a:cxn>
            <a:cxn ang="0">
              <a:pos x="connsiteX11926" y="connsiteY11926"/>
            </a:cxn>
            <a:cxn ang="0">
              <a:pos x="connsiteX11927" y="connsiteY11927"/>
            </a:cxn>
            <a:cxn ang="0">
              <a:pos x="connsiteX11928" y="connsiteY11928"/>
            </a:cxn>
            <a:cxn ang="0">
              <a:pos x="connsiteX11929" y="connsiteY11929"/>
            </a:cxn>
            <a:cxn ang="0">
              <a:pos x="connsiteX11930" y="connsiteY11930"/>
            </a:cxn>
            <a:cxn ang="0">
              <a:pos x="connsiteX11931" y="connsiteY11931"/>
            </a:cxn>
            <a:cxn ang="0">
              <a:pos x="connsiteX11932" y="connsiteY11932"/>
            </a:cxn>
            <a:cxn ang="0">
              <a:pos x="connsiteX11933" y="connsiteY11933"/>
            </a:cxn>
            <a:cxn ang="0">
              <a:pos x="connsiteX11934" y="connsiteY11934"/>
            </a:cxn>
            <a:cxn ang="0">
              <a:pos x="connsiteX11935" y="connsiteY11935"/>
            </a:cxn>
            <a:cxn ang="0">
              <a:pos x="connsiteX11936" y="connsiteY11936"/>
            </a:cxn>
            <a:cxn ang="0">
              <a:pos x="connsiteX11937" y="connsiteY11937"/>
            </a:cxn>
            <a:cxn ang="0">
              <a:pos x="connsiteX11938" y="connsiteY11938"/>
            </a:cxn>
            <a:cxn ang="0">
              <a:pos x="connsiteX11939" y="connsiteY11939"/>
            </a:cxn>
            <a:cxn ang="0">
              <a:pos x="connsiteX11940" y="connsiteY11940"/>
            </a:cxn>
            <a:cxn ang="0">
              <a:pos x="connsiteX11941" y="connsiteY11941"/>
            </a:cxn>
            <a:cxn ang="0">
              <a:pos x="connsiteX11942" y="connsiteY11942"/>
            </a:cxn>
            <a:cxn ang="0">
              <a:pos x="connsiteX11943" y="connsiteY11943"/>
            </a:cxn>
            <a:cxn ang="0">
              <a:pos x="connsiteX11944" y="connsiteY11944"/>
            </a:cxn>
            <a:cxn ang="0">
              <a:pos x="connsiteX11945" y="connsiteY11945"/>
            </a:cxn>
            <a:cxn ang="0">
              <a:pos x="connsiteX11946" y="connsiteY11946"/>
            </a:cxn>
            <a:cxn ang="0">
              <a:pos x="connsiteX11947" y="connsiteY11947"/>
            </a:cxn>
            <a:cxn ang="0">
              <a:pos x="connsiteX11948" y="connsiteY11948"/>
            </a:cxn>
            <a:cxn ang="0">
              <a:pos x="connsiteX11949" y="connsiteY11949"/>
            </a:cxn>
            <a:cxn ang="0">
              <a:pos x="connsiteX11950" y="connsiteY11950"/>
            </a:cxn>
            <a:cxn ang="0">
              <a:pos x="connsiteX11951" y="connsiteY11951"/>
            </a:cxn>
            <a:cxn ang="0">
              <a:pos x="connsiteX11952" y="connsiteY11952"/>
            </a:cxn>
            <a:cxn ang="0">
              <a:pos x="connsiteX11953" y="connsiteY11953"/>
            </a:cxn>
            <a:cxn ang="0">
              <a:pos x="connsiteX11954" y="connsiteY11954"/>
            </a:cxn>
            <a:cxn ang="0">
              <a:pos x="connsiteX11955" y="connsiteY11955"/>
            </a:cxn>
            <a:cxn ang="0">
              <a:pos x="connsiteX11956" y="connsiteY11956"/>
            </a:cxn>
            <a:cxn ang="0">
              <a:pos x="connsiteX11957" y="connsiteY11957"/>
            </a:cxn>
            <a:cxn ang="0">
              <a:pos x="connsiteX11958" y="connsiteY11958"/>
            </a:cxn>
            <a:cxn ang="0">
              <a:pos x="connsiteX11959" y="connsiteY11959"/>
            </a:cxn>
            <a:cxn ang="0">
              <a:pos x="connsiteX11960" y="connsiteY11960"/>
            </a:cxn>
            <a:cxn ang="0">
              <a:pos x="connsiteX11961" y="connsiteY11961"/>
            </a:cxn>
            <a:cxn ang="0">
              <a:pos x="connsiteX11962" y="connsiteY11962"/>
            </a:cxn>
            <a:cxn ang="0">
              <a:pos x="connsiteX11963" y="connsiteY11963"/>
            </a:cxn>
            <a:cxn ang="0">
              <a:pos x="connsiteX11964" y="connsiteY11964"/>
            </a:cxn>
            <a:cxn ang="0">
              <a:pos x="connsiteX11965" y="connsiteY11965"/>
            </a:cxn>
            <a:cxn ang="0">
              <a:pos x="connsiteX11966" y="connsiteY11966"/>
            </a:cxn>
            <a:cxn ang="0">
              <a:pos x="connsiteX11967" y="connsiteY11967"/>
            </a:cxn>
            <a:cxn ang="0">
              <a:pos x="connsiteX11968" y="connsiteY11968"/>
            </a:cxn>
            <a:cxn ang="0">
              <a:pos x="connsiteX11969" y="connsiteY11969"/>
            </a:cxn>
            <a:cxn ang="0">
              <a:pos x="connsiteX11970" y="connsiteY11970"/>
            </a:cxn>
            <a:cxn ang="0">
              <a:pos x="connsiteX11971" y="connsiteY11971"/>
            </a:cxn>
            <a:cxn ang="0">
              <a:pos x="connsiteX11972" y="connsiteY11972"/>
            </a:cxn>
            <a:cxn ang="0">
              <a:pos x="connsiteX11973" y="connsiteY11973"/>
            </a:cxn>
            <a:cxn ang="0">
              <a:pos x="connsiteX11974" y="connsiteY11974"/>
            </a:cxn>
            <a:cxn ang="0">
              <a:pos x="connsiteX11975" y="connsiteY11975"/>
            </a:cxn>
            <a:cxn ang="0">
              <a:pos x="connsiteX11976" y="connsiteY11976"/>
            </a:cxn>
            <a:cxn ang="0">
              <a:pos x="connsiteX11977" y="connsiteY11977"/>
            </a:cxn>
            <a:cxn ang="0">
              <a:pos x="connsiteX11978" y="connsiteY11978"/>
            </a:cxn>
            <a:cxn ang="0">
              <a:pos x="connsiteX11979" y="connsiteY11979"/>
            </a:cxn>
            <a:cxn ang="0">
              <a:pos x="connsiteX11980" y="connsiteY11980"/>
            </a:cxn>
            <a:cxn ang="0">
              <a:pos x="connsiteX11981" y="connsiteY11981"/>
            </a:cxn>
            <a:cxn ang="0">
              <a:pos x="connsiteX11982" y="connsiteY11982"/>
            </a:cxn>
            <a:cxn ang="0">
              <a:pos x="connsiteX11983" y="connsiteY11983"/>
            </a:cxn>
            <a:cxn ang="0">
              <a:pos x="connsiteX11984" y="connsiteY11984"/>
            </a:cxn>
            <a:cxn ang="0">
              <a:pos x="connsiteX11985" y="connsiteY11985"/>
            </a:cxn>
            <a:cxn ang="0">
              <a:pos x="connsiteX11986" y="connsiteY11986"/>
            </a:cxn>
            <a:cxn ang="0">
              <a:pos x="connsiteX11987" y="connsiteY11987"/>
            </a:cxn>
            <a:cxn ang="0">
              <a:pos x="connsiteX11988" y="connsiteY11988"/>
            </a:cxn>
            <a:cxn ang="0">
              <a:pos x="connsiteX11989" y="connsiteY11989"/>
            </a:cxn>
            <a:cxn ang="0">
              <a:pos x="connsiteX11990" y="connsiteY11990"/>
            </a:cxn>
            <a:cxn ang="0">
              <a:pos x="connsiteX11991" y="connsiteY11991"/>
            </a:cxn>
            <a:cxn ang="0">
              <a:pos x="connsiteX11992" y="connsiteY11992"/>
            </a:cxn>
            <a:cxn ang="0">
              <a:pos x="connsiteX11993" y="connsiteY11993"/>
            </a:cxn>
            <a:cxn ang="0">
              <a:pos x="connsiteX11994" y="connsiteY11994"/>
            </a:cxn>
            <a:cxn ang="0">
              <a:pos x="connsiteX11995" y="connsiteY11995"/>
            </a:cxn>
            <a:cxn ang="0">
              <a:pos x="connsiteX11996" y="connsiteY11996"/>
            </a:cxn>
            <a:cxn ang="0">
              <a:pos x="connsiteX11997" y="connsiteY11997"/>
            </a:cxn>
            <a:cxn ang="0">
              <a:pos x="connsiteX11998" y="connsiteY11998"/>
            </a:cxn>
            <a:cxn ang="0">
              <a:pos x="connsiteX11999" y="connsiteY11999"/>
            </a:cxn>
            <a:cxn ang="0">
              <a:pos x="connsiteX12000" y="connsiteY12000"/>
            </a:cxn>
            <a:cxn ang="0">
              <a:pos x="connsiteX12001" y="connsiteY12001"/>
            </a:cxn>
            <a:cxn ang="0">
              <a:pos x="connsiteX12002" y="connsiteY12002"/>
            </a:cxn>
            <a:cxn ang="0">
              <a:pos x="connsiteX12003" y="connsiteY12003"/>
            </a:cxn>
            <a:cxn ang="0">
              <a:pos x="connsiteX12004" y="connsiteY12004"/>
            </a:cxn>
            <a:cxn ang="0">
              <a:pos x="connsiteX12005" y="connsiteY12005"/>
            </a:cxn>
            <a:cxn ang="0">
              <a:pos x="connsiteX12006" y="connsiteY12006"/>
            </a:cxn>
            <a:cxn ang="0">
              <a:pos x="connsiteX12007" y="connsiteY12007"/>
            </a:cxn>
            <a:cxn ang="0">
              <a:pos x="connsiteX12008" y="connsiteY12008"/>
            </a:cxn>
            <a:cxn ang="0">
              <a:pos x="connsiteX12009" y="connsiteY12009"/>
            </a:cxn>
            <a:cxn ang="0">
              <a:pos x="connsiteX12010" y="connsiteY12010"/>
            </a:cxn>
            <a:cxn ang="0">
              <a:pos x="connsiteX12011" y="connsiteY12011"/>
            </a:cxn>
            <a:cxn ang="0">
              <a:pos x="connsiteX12012" y="connsiteY12012"/>
            </a:cxn>
            <a:cxn ang="0">
              <a:pos x="connsiteX12013" y="connsiteY12013"/>
            </a:cxn>
            <a:cxn ang="0">
              <a:pos x="connsiteX12014" y="connsiteY12014"/>
            </a:cxn>
            <a:cxn ang="0">
              <a:pos x="connsiteX12015" y="connsiteY12015"/>
            </a:cxn>
            <a:cxn ang="0">
              <a:pos x="connsiteX12016" y="connsiteY12016"/>
            </a:cxn>
            <a:cxn ang="0">
              <a:pos x="connsiteX12017" y="connsiteY12017"/>
            </a:cxn>
            <a:cxn ang="0">
              <a:pos x="connsiteX12018" y="connsiteY12018"/>
            </a:cxn>
            <a:cxn ang="0">
              <a:pos x="connsiteX12019" y="connsiteY12019"/>
            </a:cxn>
            <a:cxn ang="0">
              <a:pos x="connsiteX12020" y="connsiteY12020"/>
            </a:cxn>
            <a:cxn ang="0">
              <a:pos x="connsiteX12021" y="connsiteY12021"/>
            </a:cxn>
            <a:cxn ang="0">
              <a:pos x="connsiteX12022" y="connsiteY12022"/>
            </a:cxn>
            <a:cxn ang="0">
              <a:pos x="connsiteX12023" y="connsiteY12023"/>
            </a:cxn>
            <a:cxn ang="0">
              <a:pos x="connsiteX12024" y="connsiteY12024"/>
            </a:cxn>
            <a:cxn ang="0">
              <a:pos x="connsiteX12025" y="connsiteY12025"/>
            </a:cxn>
            <a:cxn ang="0">
              <a:pos x="connsiteX12026" y="connsiteY12026"/>
            </a:cxn>
            <a:cxn ang="0">
              <a:pos x="connsiteX12027" y="connsiteY12027"/>
            </a:cxn>
            <a:cxn ang="0">
              <a:pos x="connsiteX12028" y="connsiteY12028"/>
            </a:cxn>
            <a:cxn ang="0">
              <a:pos x="connsiteX12029" y="connsiteY12029"/>
            </a:cxn>
            <a:cxn ang="0">
              <a:pos x="connsiteX12030" y="connsiteY12030"/>
            </a:cxn>
            <a:cxn ang="0">
              <a:pos x="connsiteX12031" y="connsiteY12031"/>
            </a:cxn>
            <a:cxn ang="0">
              <a:pos x="connsiteX12032" y="connsiteY12032"/>
            </a:cxn>
            <a:cxn ang="0">
              <a:pos x="connsiteX12033" y="connsiteY12033"/>
            </a:cxn>
            <a:cxn ang="0">
              <a:pos x="connsiteX12034" y="connsiteY12034"/>
            </a:cxn>
            <a:cxn ang="0">
              <a:pos x="connsiteX12035" y="connsiteY12035"/>
            </a:cxn>
            <a:cxn ang="0">
              <a:pos x="connsiteX12036" y="connsiteY12036"/>
            </a:cxn>
            <a:cxn ang="0">
              <a:pos x="connsiteX12037" y="connsiteY12037"/>
            </a:cxn>
            <a:cxn ang="0">
              <a:pos x="connsiteX12038" y="connsiteY12038"/>
            </a:cxn>
            <a:cxn ang="0">
              <a:pos x="connsiteX12039" y="connsiteY12039"/>
            </a:cxn>
            <a:cxn ang="0">
              <a:pos x="connsiteX12040" y="connsiteY12040"/>
            </a:cxn>
            <a:cxn ang="0">
              <a:pos x="connsiteX12041" y="connsiteY12041"/>
            </a:cxn>
            <a:cxn ang="0">
              <a:pos x="connsiteX12042" y="connsiteY12042"/>
            </a:cxn>
            <a:cxn ang="0">
              <a:pos x="connsiteX12043" y="connsiteY12043"/>
            </a:cxn>
            <a:cxn ang="0">
              <a:pos x="connsiteX12044" y="connsiteY12044"/>
            </a:cxn>
            <a:cxn ang="0">
              <a:pos x="connsiteX12045" y="connsiteY12045"/>
            </a:cxn>
            <a:cxn ang="0">
              <a:pos x="connsiteX12046" y="connsiteY12046"/>
            </a:cxn>
            <a:cxn ang="0">
              <a:pos x="connsiteX12047" y="connsiteY12047"/>
            </a:cxn>
            <a:cxn ang="0">
              <a:pos x="connsiteX12048" y="connsiteY12048"/>
            </a:cxn>
            <a:cxn ang="0">
              <a:pos x="connsiteX12049" y="connsiteY12049"/>
            </a:cxn>
            <a:cxn ang="0">
              <a:pos x="connsiteX12050" y="connsiteY12050"/>
            </a:cxn>
            <a:cxn ang="0">
              <a:pos x="connsiteX12051" y="connsiteY12051"/>
            </a:cxn>
            <a:cxn ang="0">
              <a:pos x="connsiteX12052" y="connsiteY12052"/>
            </a:cxn>
            <a:cxn ang="0">
              <a:pos x="connsiteX12053" y="connsiteY12053"/>
            </a:cxn>
            <a:cxn ang="0">
              <a:pos x="connsiteX12054" y="connsiteY12054"/>
            </a:cxn>
            <a:cxn ang="0">
              <a:pos x="connsiteX12055" y="connsiteY12055"/>
            </a:cxn>
            <a:cxn ang="0">
              <a:pos x="connsiteX12056" y="connsiteY12056"/>
            </a:cxn>
            <a:cxn ang="0">
              <a:pos x="connsiteX12057" y="connsiteY12057"/>
            </a:cxn>
            <a:cxn ang="0">
              <a:pos x="connsiteX12058" y="connsiteY12058"/>
            </a:cxn>
            <a:cxn ang="0">
              <a:pos x="connsiteX12059" y="connsiteY12059"/>
            </a:cxn>
            <a:cxn ang="0">
              <a:pos x="connsiteX12060" y="connsiteY12060"/>
            </a:cxn>
            <a:cxn ang="0">
              <a:pos x="connsiteX12061" y="connsiteY12061"/>
            </a:cxn>
            <a:cxn ang="0">
              <a:pos x="connsiteX12062" y="connsiteY12062"/>
            </a:cxn>
            <a:cxn ang="0">
              <a:pos x="connsiteX12063" y="connsiteY12063"/>
            </a:cxn>
            <a:cxn ang="0">
              <a:pos x="connsiteX12064" y="connsiteY12064"/>
            </a:cxn>
            <a:cxn ang="0">
              <a:pos x="connsiteX12065" y="connsiteY12065"/>
            </a:cxn>
            <a:cxn ang="0">
              <a:pos x="connsiteX12066" y="connsiteY12066"/>
            </a:cxn>
            <a:cxn ang="0">
              <a:pos x="connsiteX12067" y="connsiteY12067"/>
            </a:cxn>
            <a:cxn ang="0">
              <a:pos x="connsiteX12068" y="connsiteY12068"/>
            </a:cxn>
            <a:cxn ang="0">
              <a:pos x="connsiteX12069" y="connsiteY12069"/>
            </a:cxn>
            <a:cxn ang="0">
              <a:pos x="connsiteX12070" y="connsiteY12070"/>
            </a:cxn>
            <a:cxn ang="0">
              <a:pos x="connsiteX12071" y="connsiteY12071"/>
            </a:cxn>
            <a:cxn ang="0">
              <a:pos x="connsiteX12072" y="connsiteY12072"/>
            </a:cxn>
            <a:cxn ang="0">
              <a:pos x="connsiteX12073" y="connsiteY12073"/>
            </a:cxn>
            <a:cxn ang="0">
              <a:pos x="connsiteX12074" y="connsiteY12074"/>
            </a:cxn>
            <a:cxn ang="0">
              <a:pos x="connsiteX12075" y="connsiteY12075"/>
            </a:cxn>
            <a:cxn ang="0">
              <a:pos x="connsiteX12076" y="connsiteY12076"/>
            </a:cxn>
            <a:cxn ang="0">
              <a:pos x="connsiteX12077" y="connsiteY12077"/>
            </a:cxn>
            <a:cxn ang="0">
              <a:pos x="connsiteX12078" y="connsiteY12078"/>
            </a:cxn>
            <a:cxn ang="0">
              <a:pos x="connsiteX12079" y="connsiteY12079"/>
            </a:cxn>
            <a:cxn ang="0">
              <a:pos x="connsiteX12080" y="connsiteY12080"/>
            </a:cxn>
            <a:cxn ang="0">
              <a:pos x="connsiteX12081" y="connsiteY12081"/>
            </a:cxn>
            <a:cxn ang="0">
              <a:pos x="connsiteX12082" y="connsiteY12082"/>
            </a:cxn>
            <a:cxn ang="0">
              <a:pos x="connsiteX12083" y="connsiteY12083"/>
            </a:cxn>
            <a:cxn ang="0">
              <a:pos x="connsiteX12084" y="connsiteY12084"/>
            </a:cxn>
            <a:cxn ang="0">
              <a:pos x="connsiteX12085" y="connsiteY12085"/>
            </a:cxn>
            <a:cxn ang="0">
              <a:pos x="connsiteX12086" y="connsiteY12086"/>
            </a:cxn>
            <a:cxn ang="0">
              <a:pos x="connsiteX12087" y="connsiteY12087"/>
            </a:cxn>
            <a:cxn ang="0">
              <a:pos x="connsiteX12088" y="connsiteY12088"/>
            </a:cxn>
            <a:cxn ang="0">
              <a:pos x="connsiteX12089" y="connsiteY12089"/>
            </a:cxn>
            <a:cxn ang="0">
              <a:pos x="connsiteX12090" y="connsiteY12090"/>
            </a:cxn>
            <a:cxn ang="0">
              <a:pos x="connsiteX12091" y="connsiteY12091"/>
            </a:cxn>
            <a:cxn ang="0">
              <a:pos x="connsiteX12092" y="connsiteY12092"/>
            </a:cxn>
            <a:cxn ang="0">
              <a:pos x="connsiteX12093" y="connsiteY12093"/>
            </a:cxn>
            <a:cxn ang="0">
              <a:pos x="connsiteX12094" y="connsiteY12094"/>
            </a:cxn>
            <a:cxn ang="0">
              <a:pos x="connsiteX12095" y="connsiteY12095"/>
            </a:cxn>
            <a:cxn ang="0">
              <a:pos x="connsiteX12096" y="connsiteY12096"/>
            </a:cxn>
            <a:cxn ang="0">
              <a:pos x="connsiteX12097" y="connsiteY12097"/>
            </a:cxn>
            <a:cxn ang="0">
              <a:pos x="connsiteX12098" y="connsiteY12098"/>
            </a:cxn>
            <a:cxn ang="0">
              <a:pos x="connsiteX12099" y="connsiteY12099"/>
            </a:cxn>
            <a:cxn ang="0">
              <a:pos x="connsiteX12100" y="connsiteY12100"/>
            </a:cxn>
            <a:cxn ang="0">
              <a:pos x="connsiteX12101" y="connsiteY12101"/>
            </a:cxn>
            <a:cxn ang="0">
              <a:pos x="connsiteX12102" y="connsiteY12102"/>
            </a:cxn>
            <a:cxn ang="0">
              <a:pos x="connsiteX12103" y="connsiteY12103"/>
            </a:cxn>
            <a:cxn ang="0">
              <a:pos x="connsiteX12104" y="connsiteY12104"/>
            </a:cxn>
            <a:cxn ang="0">
              <a:pos x="connsiteX12105" y="connsiteY12105"/>
            </a:cxn>
            <a:cxn ang="0">
              <a:pos x="connsiteX12106" y="connsiteY12106"/>
            </a:cxn>
            <a:cxn ang="0">
              <a:pos x="connsiteX12107" y="connsiteY12107"/>
            </a:cxn>
            <a:cxn ang="0">
              <a:pos x="connsiteX12108" y="connsiteY12108"/>
            </a:cxn>
            <a:cxn ang="0">
              <a:pos x="connsiteX12109" y="connsiteY12109"/>
            </a:cxn>
            <a:cxn ang="0">
              <a:pos x="connsiteX12110" y="connsiteY12110"/>
            </a:cxn>
            <a:cxn ang="0">
              <a:pos x="connsiteX12111" y="connsiteY12111"/>
            </a:cxn>
            <a:cxn ang="0">
              <a:pos x="connsiteX12112" y="connsiteY12112"/>
            </a:cxn>
            <a:cxn ang="0">
              <a:pos x="connsiteX12113" y="connsiteY12113"/>
            </a:cxn>
            <a:cxn ang="0">
              <a:pos x="connsiteX12114" y="connsiteY12114"/>
            </a:cxn>
            <a:cxn ang="0">
              <a:pos x="connsiteX12115" y="connsiteY12115"/>
            </a:cxn>
            <a:cxn ang="0">
              <a:pos x="connsiteX12116" y="connsiteY12116"/>
            </a:cxn>
            <a:cxn ang="0">
              <a:pos x="connsiteX12117" y="connsiteY12117"/>
            </a:cxn>
            <a:cxn ang="0">
              <a:pos x="connsiteX12118" y="connsiteY12118"/>
            </a:cxn>
            <a:cxn ang="0">
              <a:pos x="connsiteX12119" y="connsiteY12119"/>
            </a:cxn>
            <a:cxn ang="0">
              <a:pos x="connsiteX12120" y="connsiteY12120"/>
            </a:cxn>
            <a:cxn ang="0">
              <a:pos x="connsiteX12121" y="connsiteY12121"/>
            </a:cxn>
            <a:cxn ang="0">
              <a:pos x="connsiteX12122" y="connsiteY12122"/>
            </a:cxn>
            <a:cxn ang="0">
              <a:pos x="connsiteX12123" y="connsiteY12123"/>
            </a:cxn>
            <a:cxn ang="0">
              <a:pos x="connsiteX12124" y="connsiteY12124"/>
            </a:cxn>
            <a:cxn ang="0">
              <a:pos x="connsiteX12125" y="connsiteY12125"/>
            </a:cxn>
            <a:cxn ang="0">
              <a:pos x="connsiteX12126" y="connsiteY12126"/>
            </a:cxn>
            <a:cxn ang="0">
              <a:pos x="connsiteX12127" y="connsiteY12127"/>
            </a:cxn>
            <a:cxn ang="0">
              <a:pos x="connsiteX12128" y="connsiteY12128"/>
            </a:cxn>
            <a:cxn ang="0">
              <a:pos x="connsiteX12129" y="connsiteY12129"/>
            </a:cxn>
            <a:cxn ang="0">
              <a:pos x="connsiteX12130" y="connsiteY12130"/>
            </a:cxn>
            <a:cxn ang="0">
              <a:pos x="connsiteX12131" y="connsiteY12131"/>
            </a:cxn>
            <a:cxn ang="0">
              <a:pos x="connsiteX12132" y="connsiteY12132"/>
            </a:cxn>
            <a:cxn ang="0">
              <a:pos x="connsiteX12133" y="connsiteY12133"/>
            </a:cxn>
            <a:cxn ang="0">
              <a:pos x="connsiteX12134" y="connsiteY12134"/>
            </a:cxn>
            <a:cxn ang="0">
              <a:pos x="connsiteX12135" y="connsiteY12135"/>
            </a:cxn>
            <a:cxn ang="0">
              <a:pos x="connsiteX12136" y="connsiteY12136"/>
            </a:cxn>
            <a:cxn ang="0">
              <a:pos x="connsiteX12137" y="connsiteY12137"/>
            </a:cxn>
            <a:cxn ang="0">
              <a:pos x="connsiteX12138" y="connsiteY12138"/>
            </a:cxn>
            <a:cxn ang="0">
              <a:pos x="connsiteX12139" y="connsiteY12139"/>
            </a:cxn>
            <a:cxn ang="0">
              <a:pos x="connsiteX12140" y="connsiteY12140"/>
            </a:cxn>
            <a:cxn ang="0">
              <a:pos x="connsiteX12141" y="connsiteY12141"/>
            </a:cxn>
            <a:cxn ang="0">
              <a:pos x="connsiteX12142" y="connsiteY12142"/>
            </a:cxn>
            <a:cxn ang="0">
              <a:pos x="connsiteX12143" y="connsiteY12143"/>
            </a:cxn>
            <a:cxn ang="0">
              <a:pos x="connsiteX12144" y="connsiteY12144"/>
            </a:cxn>
            <a:cxn ang="0">
              <a:pos x="connsiteX12145" y="connsiteY12145"/>
            </a:cxn>
            <a:cxn ang="0">
              <a:pos x="connsiteX12146" y="connsiteY12146"/>
            </a:cxn>
            <a:cxn ang="0">
              <a:pos x="connsiteX12147" y="connsiteY12147"/>
            </a:cxn>
            <a:cxn ang="0">
              <a:pos x="connsiteX12148" y="connsiteY12148"/>
            </a:cxn>
            <a:cxn ang="0">
              <a:pos x="connsiteX12149" y="connsiteY12149"/>
            </a:cxn>
            <a:cxn ang="0">
              <a:pos x="connsiteX12150" y="connsiteY12150"/>
            </a:cxn>
            <a:cxn ang="0">
              <a:pos x="connsiteX12151" y="connsiteY12151"/>
            </a:cxn>
            <a:cxn ang="0">
              <a:pos x="connsiteX12152" y="connsiteY12152"/>
            </a:cxn>
            <a:cxn ang="0">
              <a:pos x="connsiteX12153" y="connsiteY12153"/>
            </a:cxn>
            <a:cxn ang="0">
              <a:pos x="connsiteX12154" y="connsiteY12154"/>
            </a:cxn>
            <a:cxn ang="0">
              <a:pos x="connsiteX12155" y="connsiteY12155"/>
            </a:cxn>
            <a:cxn ang="0">
              <a:pos x="connsiteX12156" y="connsiteY12156"/>
            </a:cxn>
            <a:cxn ang="0">
              <a:pos x="connsiteX12157" y="connsiteY12157"/>
            </a:cxn>
            <a:cxn ang="0">
              <a:pos x="connsiteX12158" y="connsiteY12158"/>
            </a:cxn>
            <a:cxn ang="0">
              <a:pos x="connsiteX12159" y="connsiteY12159"/>
            </a:cxn>
            <a:cxn ang="0">
              <a:pos x="connsiteX12160" y="connsiteY12160"/>
            </a:cxn>
            <a:cxn ang="0">
              <a:pos x="connsiteX12161" y="connsiteY12161"/>
            </a:cxn>
            <a:cxn ang="0">
              <a:pos x="connsiteX12162" y="connsiteY12162"/>
            </a:cxn>
            <a:cxn ang="0">
              <a:pos x="connsiteX12163" y="connsiteY12163"/>
            </a:cxn>
            <a:cxn ang="0">
              <a:pos x="connsiteX12164" y="connsiteY12164"/>
            </a:cxn>
            <a:cxn ang="0">
              <a:pos x="connsiteX12165" y="connsiteY12165"/>
            </a:cxn>
            <a:cxn ang="0">
              <a:pos x="connsiteX12166" y="connsiteY12166"/>
            </a:cxn>
            <a:cxn ang="0">
              <a:pos x="connsiteX12167" y="connsiteY12167"/>
            </a:cxn>
            <a:cxn ang="0">
              <a:pos x="connsiteX12168" y="connsiteY12168"/>
            </a:cxn>
            <a:cxn ang="0">
              <a:pos x="connsiteX12169" y="connsiteY12169"/>
            </a:cxn>
            <a:cxn ang="0">
              <a:pos x="connsiteX12170" y="connsiteY12170"/>
            </a:cxn>
            <a:cxn ang="0">
              <a:pos x="connsiteX12171" y="connsiteY12171"/>
            </a:cxn>
            <a:cxn ang="0">
              <a:pos x="connsiteX12172" y="connsiteY12172"/>
            </a:cxn>
            <a:cxn ang="0">
              <a:pos x="connsiteX12173" y="connsiteY12173"/>
            </a:cxn>
            <a:cxn ang="0">
              <a:pos x="connsiteX12174" y="connsiteY12174"/>
            </a:cxn>
            <a:cxn ang="0">
              <a:pos x="connsiteX12175" y="connsiteY12175"/>
            </a:cxn>
            <a:cxn ang="0">
              <a:pos x="connsiteX12176" y="connsiteY12176"/>
            </a:cxn>
            <a:cxn ang="0">
              <a:pos x="connsiteX12177" y="connsiteY12177"/>
            </a:cxn>
            <a:cxn ang="0">
              <a:pos x="connsiteX12178" y="connsiteY12178"/>
            </a:cxn>
            <a:cxn ang="0">
              <a:pos x="connsiteX12179" y="connsiteY12179"/>
            </a:cxn>
            <a:cxn ang="0">
              <a:pos x="connsiteX12180" y="connsiteY12180"/>
            </a:cxn>
            <a:cxn ang="0">
              <a:pos x="connsiteX12181" y="connsiteY12181"/>
            </a:cxn>
            <a:cxn ang="0">
              <a:pos x="connsiteX12182" y="connsiteY12182"/>
            </a:cxn>
            <a:cxn ang="0">
              <a:pos x="connsiteX12183" y="connsiteY12183"/>
            </a:cxn>
            <a:cxn ang="0">
              <a:pos x="connsiteX12184" y="connsiteY12184"/>
            </a:cxn>
            <a:cxn ang="0">
              <a:pos x="connsiteX12185" y="connsiteY12185"/>
            </a:cxn>
            <a:cxn ang="0">
              <a:pos x="connsiteX12186" y="connsiteY12186"/>
            </a:cxn>
            <a:cxn ang="0">
              <a:pos x="connsiteX12187" y="connsiteY12187"/>
            </a:cxn>
            <a:cxn ang="0">
              <a:pos x="connsiteX12188" y="connsiteY12188"/>
            </a:cxn>
            <a:cxn ang="0">
              <a:pos x="connsiteX12189" y="connsiteY12189"/>
            </a:cxn>
            <a:cxn ang="0">
              <a:pos x="connsiteX12190" y="connsiteY12190"/>
            </a:cxn>
            <a:cxn ang="0">
              <a:pos x="connsiteX12191" y="connsiteY12191"/>
            </a:cxn>
            <a:cxn ang="0">
              <a:pos x="connsiteX12192" y="connsiteY12192"/>
            </a:cxn>
            <a:cxn ang="0">
              <a:pos x="connsiteX12193" y="connsiteY12193"/>
            </a:cxn>
            <a:cxn ang="0">
              <a:pos x="connsiteX12194" y="connsiteY12194"/>
            </a:cxn>
            <a:cxn ang="0">
              <a:pos x="connsiteX12195" y="connsiteY12195"/>
            </a:cxn>
            <a:cxn ang="0">
              <a:pos x="connsiteX12196" y="connsiteY12196"/>
            </a:cxn>
            <a:cxn ang="0">
              <a:pos x="connsiteX12197" y="connsiteY12197"/>
            </a:cxn>
            <a:cxn ang="0">
              <a:pos x="connsiteX12198" y="connsiteY12198"/>
            </a:cxn>
            <a:cxn ang="0">
              <a:pos x="connsiteX12199" y="connsiteY12199"/>
            </a:cxn>
            <a:cxn ang="0">
              <a:pos x="connsiteX12200" y="connsiteY12200"/>
            </a:cxn>
            <a:cxn ang="0">
              <a:pos x="connsiteX12201" y="connsiteY12201"/>
            </a:cxn>
            <a:cxn ang="0">
              <a:pos x="connsiteX12202" y="connsiteY12202"/>
            </a:cxn>
            <a:cxn ang="0">
              <a:pos x="connsiteX12203" y="connsiteY12203"/>
            </a:cxn>
            <a:cxn ang="0">
              <a:pos x="connsiteX12204" y="connsiteY12204"/>
            </a:cxn>
            <a:cxn ang="0">
              <a:pos x="connsiteX12205" y="connsiteY12205"/>
            </a:cxn>
            <a:cxn ang="0">
              <a:pos x="connsiteX12206" y="connsiteY12206"/>
            </a:cxn>
            <a:cxn ang="0">
              <a:pos x="connsiteX12207" y="connsiteY12207"/>
            </a:cxn>
            <a:cxn ang="0">
              <a:pos x="connsiteX12208" y="connsiteY12208"/>
            </a:cxn>
            <a:cxn ang="0">
              <a:pos x="connsiteX12209" y="connsiteY12209"/>
            </a:cxn>
            <a:cxn ang="0">
              <a:pos x="connsiteX12210" y="connsiteY12210"/>
            </a:cxn>
            <a:cxn ang="0">
              <a:pos x="connsiteX12211" y="connsiteY12211"/>
            </a:cxn>
            <a:cxn ang="0">
              <a:pos x="connsiteX12212" y="connsiteY12212"/>
            </a:cxn>
            <a:cxn ang="0">
              <a:pos x="connsiteX12213" y="connsiteY12213"/>
            </a:cxn>
            <a:cxn ang="0">
              <a:pos x="connsiteX12214" y="connsiteY12214"/>
            </a:cxn>
            <a:cxn ang="0">
              <a:pos x="connsiteX12215" y="connsiteY12215"/>
            </a:cxn>
            <a:cxn ang="0">
              <a:pos x="connsiteX12216" y="connsiteY12216"/>
            </a:cxn>
            <a:cxn ang="0">
              <a:pos x="connsiteX12217" y="connsiteY12217"/>
            </a:cxn>
            <a:cxn ang="0">
              <a:pos x="connsiteX12218" y="connsiteY12218"/>
            </a:cxn>
            <a:cxn ang="0">
              <a:pos x="connsiteX12219" y="connsiteY12219"/>
            </a:cxn>
            <a:cxn ang="0">
              <a:pos x="connsiteX12220" y="connsiteY12220"/>
            </a:cxn>
            <a:cxn ang="0">
              <a:pos x="connsiteX12221" y="connsiteY12221"/>
            </a:cxn>
            <a:cxn ang="0">
              <a:pos x="connsiteX12222" y="connsiteY12222"/>
            </a:cxn>
            <a:cxn ang="0">
              <a:pos x="connsiteX12223" y="connsiteY12223"/>
            </a:cxn>
            <a:cxn ang="0">
              <a:pos x="connsiteX12224" y="connsiteY12224"/>
            </a:cxn>
            <a:cxn ang="0">
              <a:pos x="connsiteX12225" y="connsiteY12225"/>
            </a:cxn>
            <a:cxn ang="0">
              <a:pos x="connsiteX12226" y="connsiteY12226"/>
            </a:cxn>
            <a:cxn ang="0">
              <a:pos x="connsiteX12227" y="connsiteY12227"/>
            </a:cxn>
            <a:cxn ang="0">
              <a:pos x="connsiteX12228" y="connsiteY12228"/>
            </a:cxn>
            <a:cxn ang="0">
              <a:pos x="connsiteX12229" y="connsiteY12229"/>
            </a:cxn>
            <a:cxn ang="0">
              <a:pos x="connsiteX12230" y="connsiteY12230"/>
            </a:cxn>
            <a:cxn ang="0">
              <a:pos x="connsiteX12231" y="connsiteY12231"/>
            </a:cxn>
            <a:cxn ang="0">
              <a:pos x="connsiteX12232" y="connsiteY12232"/>
            </a:cxn>
            <a:cxn ang="0">
              <a:pos x="connsiteX12233" y="connsiteY12233"/>
            </a:cxn>
            <a:cxn ang="0">
              <a:pos x="connsiteX12234" y="connsiteY12234"/>
            </a:cxn>
            <a:cxn ang="0">
              <a:pos x="connsiteX12235" y="connsiteY12235"/>
            </a:cxn>
            <a:cxn ang="0">
              <a:pos x="connsiteX12236" y="connsiteY12236"/>
            </a:cxn>
            <a:cxn ang="0">
              <a:pos x="connsiteX12237" y="connsiteY12237"/>
            </a:cxn>
            <a:cxn ang="0">
              <a:pos x="connsiteX12238" y="connsiteY12238"/>
            </a:cxn>
            <a:cxn ang="0">
              <a:pos x="connsiteX12239" y="connsiteY12239"/>
            </a:cxn>
            <a:cxn ang="0">
              <a:pos x="connsiteX12240" y="connsiteY12240"/>
            </a:cxn>
            <a:cxn ang="0">
              <a:pos x="connsiteX12241" y="connsiteY12241"/>
            </a:cxn>
            <a:cxn ang="0">
              <a:pos x="connsiteX12242" y="connsiteY12242"/>
            </a:cxn>
            <a:cxn ang="0">
              <a:pos x="connsiteX12243" y="connsiteY12243"/>
            </a:cxn>
            <a:cxn ang="0">
              <a:pos x="connsiteX12244" y="connsiteY12244"/>
            </a:cxn>
            <a:cxn ang="0">
              <a:pos x="connsiteX12245" y="connsiteY12245"/>
            </a:cxn>
            <a:cxn ang="0">
              <a:pos x="connsiteX12246" y="connsiteY12246"/>
            </a:cxn>
            <a:cxn ang="0">
              <a:pos x="connsiteX12247" y="connsiteY12247"/>
            </a:cxn>
            <a:cxn ang="0">
              <a:pos x="connsiteX12248" y="connsiteY12248"/>
            </a:cxn>
            <a:cxn ang="0">
              <a:pos x="connsiteX12249" y="connsiteY12249"/>
            </a:cxn>
            <a:cxn ang="0">
              <a:pos x="connsiteX12250" y="connsiteY12250"/>
            </a:cxn>
            <a:cxn ang="0">
              <a:pos x="connsiteX12251" y="connsiteY12251"/>
            </a:cxn>
            <a:cxn ang="0">
              <a:pos x="connsiteX12252" y="connsiteY12252"/>
            </a:cxn>
            <a:cxn ang="0">
              <a:pos x="connsiteX12253" y="connsiteY12253"/>
            </a:cxn>
            <a:cxn ang="0">
              <a:pos x="connsiteX12254" y="connsiteY12254"/>
            </a:cxn>
            <a:cxn ang="0">
              <a:pos x="connsiteX12255" y="connsiteY12255"/>
            </a:cxn>
            <a:cxn ang="0">
              <a:pos x="connsiteX12256" y="connsiteY12256"/>
            </a:cxn>
            <a:cxn ang="0">
              <a:pos x="connsiteX12257" y="connsiteY12257"/>
            </a:cxn>
            <a:cxn ang="0">
              <a:pos x="connsiteX12258" y="connsiteY12258"/>
            </a:cxn>
            <a:cxn ang="0">
              <a:pos x="connsiteX12259" y="connsiteY12259"/>
            </a:cxn>
            <a:cxn ang="0">
              <a:pos x="connsiteX12260" y="connsiteY12260"/>
            </a:cxn>
            <a:cxn ang="0">
              <a:pos x="connsiteX12261" y="connsiteY12261"/>
            </a:cxn>
            <a:cxn ang="0">
              <a:pos x="connsiteX12262" y="connsiteY12262"/>
            </a:cxn>
            <a:cxn ang="0">
              <a:pos x="connsiteX12263" y="connsiteY12263"/>
            </a:cxn>
            <a:cxn ang="0">
              <a:pos x="connsiteX12264" y="connsiteY12264"/>
            </a:cxn>
            <a:cxn ang="0">
              <a:pos x="connsiteX12265" y="connsiteY12265"/>
            </a:cxn>
            <a:cxn ang="0">
              <a:pos x="connsiteX12266" y="connsiteY12266"/>
            </a:cxn>
            <a:cxn ang="0">
              <a:pos x="connsiteX12267" y="connsiteY12267"/>
            </a:cxn>
            <a:cxn ang="0">
              <a:pos x="connsiteX12268" y="connsiteY12268"/>
            </a:cxn>
            <a:cxn ang="0">
              <a:pos x="connsiteX12269" y="connsiteY12269"/>
            </a:cxn>
            <a:cxn ang="0">
              <a:pos x="connsiteX12270" y="connsiteY12270"/>
            </a:cxn>
            <a:cxn ang="0">
              <a:pos x="connsiteX12271" y="connsiteY12271"/>
            </a:cxn>
            <a:cxn ang="0">
              <a:pos x="connsiteX12272" y="connsiteY12272"/>
            </a:cxn>
            <a:cxn ang="0">
              <a:pos x="connsiteX12273" y="connsiteY12273"/>
            </a:cxn>
            <a:cxn ang="0">
              <a:pos x="connsiteX12274" y="connsiteY12274"/>
            </a:cxn>
            <a:cxn ang="0">
              <a:pos x="connsiteX12275" y="connsiteY12275"/>
            </a:cxn>
            <a:cxn ang="0">
              <a:pos x="connsiteX12276" y="connsiteY12276"/>
            </a:cxn>
            <a:cxn ang="0">
              <a:pos x="connsiteX12277" y="connsiteY12277"/>
            </a:cxn>
            <a:cxn ang="0">
              <a:pos x="connsiteX12278" y="connsiteY12278"/>
            </a:cxn>
            <a:cxn ang="0">
              <a:pos x="connsiteX12279" y="connsiteY12279"/>
            </a:cxn>
            <a:cxn ang="0">
              <a:pos x="connsiteX12280" y="connsiteY12280"/>
            </a:cxn>
            <a:cxn ang="0">
              <a:pos x="connsiteX12281" y="connsiteY12281"/>
            </a:cxn>
            <a:cxn ang="0">
              <a:pos x="connsiteX12282" y="connsiteY12282"/>
            </a:cxn>
            <a:cxn ang="0">
              <a:pos x="connsiteX12283" y="connsiteY12283"/>
            </a:cxn>
            <a:cxn ang="0">
              <a:pos x="connsiteX12284" y="connsiteY12284"/>
            </a:cxn>
            <a:cxn ang="0">
              <a:pos x="connsiteX12285" y="connsiteY12285"/>
            </a:cxn>
            <a:cxn ang="0">
              <a:pos x="connsiteX12286" y="connsiteY12286"/>
            </a:cxn>
            <a:cxn ang="0">
              <a:pos x="connsiteX12287" y="connsiteY12287"/>
            </a:cxn>
            <a:cxn ang="0">
              <a:pos x="connsiteX12288" y="connsiteY12288"/>
            </a:cxn>
            <a:cxn ang="0">
              <a:pos x="connsiteX12289" y="connsiteY12289"/>
            </a:cxn>
            <a:cxn ang="0">
              <a:pos x="connsiteX12290" y="connsiteY12290"/>
            </a:cxn>
            <a:cxn ang="0">
              <a:pos x="connsiteX12291" y="connsiteY12291"/>
            </a:cxn>
            <a:cxn ang="0">
              <a:pos x="connsiteX12292" y="connsiteY12292"/>
            </a:cxn>
            <a:cxn ang="0">
              <a:pos x="connsiteX12293" y="connsiteY12293"/>
            </a:cxn>
            <a:cxn ang="0">
              <a:pos x="connsiteX12294" y="connsiteY12294"/>
            </a:cxn>
            <a:cxn ang="0">
              <a:pos x="connsiteX12295" y="connsiteY12295"/>
            </a:cxn>
            <a:cxn ang="0">
              <a:pos x="connsiteX12296" y="connsiteY12296"/>
            </a:cxn>
            <a:cxn ang="0">
              <a:pos x="connsiteX12297" y="connsiteY12297"/>
            </a:cxn>
            <a:cxn ang="0">
              <a:pos x="connsiteX12298" y="connsiteY12298"/>
            </a:cxn>
            <a:cxn ang="0">
              <a:pos x="connsiteX12299" y="connsiteY12299"/>
            </a:cxn>
            <a:cxn ang="0">
              <a:pos x="connsiteX12300" y="connsiteY12300"/>
            </a:cxn>
            <a:cxn ang="0">
              <a:pos x="connsiteX12301" y="connsiteY12301"/>
            </a:cxn>
            <a:cxn ang="0">
              <a:pos x="connsiteX12302" y="connsiteY12302"/>
            </a:cxn>
            <a:cxn ang="0">
              <a:pos x="connsiteX12303" y="connsiteY12303"/>
            </a:cxn>
            <a:cxn ang="0">
              <a:pos x="connsiteX12304" y="connsiteY12304"/>
            </a:cxn>
            <a:cxn ang="0">
              <a:pos x="connsiteX12305" y="connsiteY12305"/>
            </a:cxn>
            <a:cxn ang="0">
              <a:pos x="connsiteX12306" y="connsiteY12306"/>
            </a:cxn>
            <a:cxn ang="0">
              <a:pos x="connsiteX12307" y="connsiteY12307"/>
            </a:cxn>
            <a:cxn ang="0">
              <a:pos x="connsiteX12308" y="connsiteY12308"/>
            </a:cxn>
            <a:cxn ang="0">
              <a:pos x="connsiteX12309" y="connsiteY12309"/>
            </a:cxn>
            <a:cxn ang="0">
              <a:pos x="connsiteX12310" y="connsiteY12310"/>
            </a:cxn>
            <a:cxn ang="0">
              <a:pos x="connsiteX12311" y="connsiteY12311"/>
            </a:cxn>
            <a:cxn ang="0">
              <a:pos x="connsiteX12312" y="connsiteY12312"/>
            </a:cxn>
            <a:cxn ang="0">
              <a:pos x="connsiteX12313" y="connsiteY12313"/>
            </a:cxn>
            <a:cxn ang="0">
              <a:pos x="connsiteX12314" y="connsiteY12314"/>
            </a:cxn>
            <a:cxn ang="0">
              <a:pos x="connsiteX12315" y="connsiteY12315"/>
            </a:cxn>
            <a:cxn ang="0">
              <a:pos x="connsiteX12316" y="connsiteY12316"/>
            </a:cxn>
            <a:cxn ang="0">
              <a:pos x="connsiteX12317" y="connsiteY12317"/>
            </a:cxn>
            <a:cxn ang="0">
              <a:pos x="connsiteX12318" y="connsiteY12318"/>
            </a:cxn>
            <a:cxn ang="0">
              <a:pos x="connsiteX12319" y="connsiteY12319"/>
            </a:cxn>
            <a:cxn ang="0">
              <a:pos x="connsiteX12320" y="connsiteY12320"/>
            </a:cxn>
            <a:cxn ang="0">
              <a:pos x="connsiteX12321" y="connsiteY12321"/>
            </a:cxn>
            <a:cxn ang="0">
              <a:pos x="connsiteX12322" y="connsiteY12322"/>
            </a:cxn>
            <a:cxn ang="0">
              <a:pos x="connsiteX12323" y="connsiteY12323"/>
            </a:cxn>
            <a:cxn ang="0">
              <a:pos x="connsiteX12324" y="connsiteY12324"/>
            </a:cxn>
            <a:cxn ang="0">
              <a:pos x="connsiteX12325" y="connsiteY12325"/>
            </a:cxn>
            <a:cxn ang="0">
              <a:pos x="connsiteX12326" y="connsiteY12326"/>
            </a:cxn>
            <a:cxn ang="0">
              <a:pos x="connsiteX12327" y="connsiteY12327"/>
            </a:cxn>
            <a:cxn ang="0">
              <a:pos x="connsiteX12328" y="connsiteY12328"/>
            </a:cxn>
            <a:cxn ang="0">
              <a:pos x="connsiteX12329" y="connsiteY12329"/>
            </a:cxn>
            <a:cxn ang="0">
              <a:pos x="connsiteX12330" y="connsiteY12330"/>
            </a:cxn>
            <a:cxn ang="0">
              <a:pos x="connsiteX12331" y="connsiteY12331"/>
            </a:cxn>
            <a:cxn ang="0">
              <a:pos x="connsiteX12332" y="connsiteY12332"/>
            </a:cxn>
            <a:cxn ang="0">
              <a:pos x="connsiteX12333" y="connsiteY12333"/>
            </a:cxn>
            <a:cxn ang="0">
              <a:pos x="connsiteX12334" y="connsiteY12334"/>
            </a:cxn>
            <a:cxn ang="0">
              <a:pos x="connsiteX12335" y="connsiteY12335"/>
            </a:cxn>
            <a:cxn ang="0">
              <a:pos x="connsiteX12336" y="connsiteY12336"/>
            </a:cxn>
            <a:cxn ang="0">
              <a:pos x="connsiteX12337" y="connsiteY12337"/>
            </a:cxn>
            <a:cxn ang="0">
              <a:pos x="connsiteX12338" y="connsiteY12338"/>
            </a:cxn>
            <a:cxn ang="0">
              <a:pos x="connsiteX12339" y="connsiteY12339"/>
            </a:cxn>
            <a:cxn ang="0">
              <a:pos x="connsiteX12340" y="connsiteY12340"/>
            </a:cxn>
            <a:cxn ang="0">
              <a:pos x="connsiteX12341" y="connsiteY12341"/>
            </a:cxn>
            <a:cxn ang="0">
              <a:pos x="connsiteX12342" y="connsiteY12342"/>
            </a:cxn>
            <a:cxn ang="0">
              <a:pos x="connsiteX12343" y="connsiteY12343"/>
            </a:cxn>
            <a:cxn ang="0">
              <a:pos x="connsiteX12344" y="connsiteY12344"/>
            </a:cxn>
            <a:cxn ang="0">
              <a:pos x="connsiteX12345" y="connsiteY12345"/>
            </a:cxn>
            <a:cxn ang="0">
              <a:pos x="connsiteX12346" y="connsiteY12346"/>
            </a:cxn>
            <a:cxn ang="0">
              <a:pos x="connsiteX12347" y="connsiteY12347"/>
            </a:cxn>
            <a:cxn ang="0">
              <a:pos x="connsiteX12348" y="connsiteY12348"/>
            </a:cxn>
            <a:cxn ang="0">
              <a:pos x="connsiteX12349" y="connsiteY12349"/>
            </a:cxn>
            <a:cxn ang="0">
              <a:pos x="connsiteX12350" y="connsiteY12350"/>
            </a:cxn>
            <a:cxn ang="0">
              <a:pos x="connsiteX12351" y="connsiteY12351"/>
            </a:cxn>
            <a:cxn ang="0">
              <a:pos x="connsiteX12352" y="connsiteY12352"/>
            </a:cxn>
            <a:cxn ang="0">
              <a:pos x="connsiteX12353" y="connsiteY12353"/>
            </a:cxn>
            <a:cxn ang="0">
              <a:pos x="connsiteX12354" y="connsiteY12354"/>
            </a:cxn>
            <a:cxn ang="0">
              <a:pos x="connsiteX12355" y="connsiteY12355"/>
            </a:cxn>
            <a:cxn ang="0">
              <a:pos x="connsiteX12356" y="connsiteY12356"/>
            </a:cxn>
            <a:cxn ang="0">
              <a:pos x="connsiteX12357" y="connsiteY12357"/>
            </a:cxn>
            <a:cxn ang="0">
              <a:pos x="connsiteX12358" y="connsiteY12358"/>
            </a:cxn>
            <a:cxn ang="0">
              <a:pos x="connsiteX12359" y="connsiteY12359"/>
            </a:cxn>
            <a:cxn ang="0">
              <a:pos x="connsiteX12360" y="connsiteY12360"/>
            </a:cxn>
            <a:cxn ang="0">
              <a:pos x="connsiteX12361" y="connsiteY12361"/>
            </a:cxn>
            <a:cxn ang="0">
              <a:pos x="connsiteX12362" y="connsiteY12362"/>
            </a:cxn>
            <a:cxn ang="0">
              <a:pos x="connsiteX12363" y="connsiteY12363"/>
            </a:cxn>
            <a:cxn ang="0">
              <a:pos x="connsiteX12364" y="connsiteY12364"/>
            </a:cxn>
            <a:cxn ang="0">
              <a:pos x="connsiteX12365" y="connsiteY12365"/>
            </a:cxn>
            <a:cxn ang="0">
              <a:pos x="connsiteX12366" y="connsiteY12366"/>
            </a:cxn>
            <a:cxn ang="0">
              <a:pos x="connsiteX12367" y="connsiteY12367"/>
            </a:cxn>
            <a:cxn ang="0">
              <a:pos x="connsiteX12368" y="connsiteY12368"/>
            </a:cxn>
            <a:cxn ang="0">
              <a:pos x="connsiteX12369" y="connsiteY12369"/>
            </a:cxn>
            <a:cxn ang="0">
              <a:pos x="connsiteX12370" y="connsiteY12370"/>
            </a:cxn>
            <a:cxn ang="0">
              <a:pos x="connsiteX12371" y="connsiteY12371"/>
            </a:cxn>
            <a:cxn ang="0">
              <a:pos x="connsiteX12372" y="connsiteY12372"/>
            </a:cxn>
            <a:cxn ang="0">
              <a:pos x="connsiteX12373" y="connsiteY12373"/>
            </a:cxn>
            <a:cxn ang="0">
              <a:pos x="connsiteX12374" y="connsiteY12374"/>
            </a:cxn>
            <a:cxn ang="0">
              <a:pos x="connsiteX12375" y="connsiteY12375"/>
            </a:cxn>
            <a:cxn ang="0">
              <a:pos x="connsiteX12376" y="connsiteY12376"/>
            </a:cxn>
            <a:cxn ang="0">
              <a:pos x="connsiteX12377" y="connsiteY12377"/>
            </a:cxn>
            <a:cxn ang="0">
              <a:pos x="connsiteX12378" y="connsiteY12378"/>
            </a:cxn>
            <a:cxn ang="0">
              <a:pos x="connsiteX12379" y="connsiteY12379"/>
            </a:cxn>
            <a:cxn ang="0">
              <a:pos x="connsiteX12380" y="connsiteY12380"/>
            </a:cxn>
            <a:cxn ang="0">
              <a:pos x="connsiteX12381" y="connsiteY12381"/>
            </a:cxn>
            <a:cxn ang="0">
              <a:pos x="connsiteX12382" y="connsiteY12382"/>
            </a:cxn>
            <a:cxn ang="0">
              <a:pos x="connsiteX12383" y="connsiteY12383"/>
            </a:cxn>
            <a:cxn ang="0">
              <a:pos x="connsiteX12384" y="connsiteY12384"/>
            </a:cxn>
            <a:cxn ang="0">
              <a:pos x="connsiteX12385" y="connsiteY12385"/>
            </a:cxn>
            <a:cxn ang="0">
              <a:pos x="connsiteX12386" y="connsiteY12386"/>
            </a:cxn>
            <a:cxn ang="0">
              <a:pos x="connsiteX12387" y="connsiteY12387"/>
            </a:cxn>
            <a:cxn ang="0">
              <a:pos x="connsiteX12388" y="connsiteY12388"/>
            </a:cxn>
            <a:cxn ang="0">
              <a:pos x="connsiteX12389" y="connsiteY12389"/>
            </a:cxn>
            <a:cxn ang="0">
              <a:pos x="connsiteX12390" y="connsiteY12390"/>
            </a:cxn>
            <a:cxn ang="0">
              <a:pos x="connsiteX12391" y="connsiteY12391"/>
            </a:cxn>
            <a:cxn ang="0">
              <a:pos x="connsiteX12392" y="connsiteY12392"/>
            </a:cxn>
            <a:cxn ang="0">
              <a:pos x="connsiteX12393" y="connsiteY12393"/>
            </a:cxn>
            <a:cxn ang="0">
              <a:pos x="connsiteX12394" y="connsiteY12394"/>
            </a:cxn>
            <a:cxn ang="0">
              <a:pos x="connsiteX12395" y="connsiteY12395"/>
            </a:cxn>
            <a:cxn ang="0">
              <a:pos x="connsiteX12396" y="connsiteY12396"/>
            </a:cxn>
            <a:cxn ang="0">
              <a:pos x="connsiteX12397" y="connsiteY12397"/>
            </a:cxn>
            <a:cxn ang="0">
              <a:pos x="connsiteX12398" y="connsiteY12398"/>
            </a:cxn>
            <a:cxn ang="0">
              <a:pos x="connsiteX12399" y="connsiteY12399"/>
            </a:cxn>
            <a:cxn ang="0">
              <a:pos x="connsiteX12400" y="connsiteY12400"/>
            </a:cxn>
            <a:cxn ang="0">
              <a:pos x="connsiteX12401" y="connsiteY12401"/>
            </a:cxn>
            <a:cxn ang="0">
              <a:pos x="connsiteX12402" y="connsiteY12402"/>
            </a:cxn>
            <a:cxn ang="0">
              <a:pos x="connsiteX12403" y="connsiteY12403"/>
            </a:cxn>
            <a:cxn ang="0">
              <a:pos x="connsiteX12404" y="connsiteY12404"/>
            </a:cxn>
            <a:cxn ang="0">
              <a:pos x="connsiteX12405" y="connsiteY12405"/>
            </a:cxn>
            <a:cxn ang="0">
              <a:pos x="connsiteX12406" y="connsiteY12406"/>
            </a:cxn>
            <a:cxn ang="0">
              <a:pos x="connsiteX12407" y="connsiteY12407"/>
            </a:cxn>
            <a:cxn ang="0">
              <a:pos x="connsiteX12408" y="connsiteY12408"/>
            </a:cxn>
            <a:cxn ang="0">
              <a:pos x="connsiteX12409" y="connsiteY12409"/>
            </a:cxn>
            <a:cxn ang="0">
              <a:pos x="connsiteX12410" y="connsiteY12410"/>
            </a:cxn>
            <a:cxn ang="0">
              <a:pos x="connsiteX12411" y="connsiteY12411"/>
            </a:cxn>
            <a:cxn ang="0">
              <a:pos x="connsiteX12412" y="connsiteY12412"/>
            </a:cxn>
            <a:cxn ang="0">
              <a:pos x="connsiteX12413" y="connsiteY12413"/>
            </a:cxn>
            <a:cxn ang="0">
              <a:pos x="connsiteX12414" y="connsiteY12414"/>
            </a:cxn>
            <a:cxn ang="0">
              <a:pos x="connsiteX12415" y="connsiteY12415"/>
            </a:cxn>
            <a:cxn ang="0">
              <a:pos x="connsiteX12416" y="connsiteY12416"/>
            </a:cxn>
            <a:cxn ang="0">
              <a:pos x="connsiteX12417" y="connsiteY12417"/>
            </a:cxn>
            <a:cxn ang="0">
              <a:pos x="connsiteX12418" y="connsiteY12418"/>
            </a:cxn>
            <a:cxn ang="0">
              <a:pos x="connsiteX12419" y="connsiteY12419"/>
            </a:cxn>
            <a:cxn ang="0">
              <a:pos x="connsiteX12420" y="connsiteY12420"/>
            </a:cxn>
            <a:cxn ang="0">
              <a:pos x="connsiteX12421" y="connsiteY12421"/>
            </a:cxn>
            <a:cxn ang="0">
              <a:pos x="connsiteX12422" y="connsiteY12422"/>
            </a:cxn>
            <a:cxn ang="0">
              <a:pos x="connsiteX12423" y="connsiteY12423"/>
            </a:cxn>
            <a:cxn ang="0">
              <a:pos x="connsiteX12424" y="connsiteY12424"/>
            </a:cxn>
            <a:cxn ang="0">
              <a:pos x="connsiteX12425" y="connsiteY12425"/>
            </a:cxn>
            <a:cxn ang="0">
              <a:pos x="connsiteX12426" y="connsiteY12426"/>
            </a:cxn>
            <a:cxn ang="0">
              <a:pos x="connsiteX12427" y="connsiteY12427"/>
            </a:cxn>
            <a:cxn ang="0">
              <a:pos x="connsiteX12428" y="connsiteY12428"/>
            </a:cxn>
            <a:cxn ang="0">
              <a:pos x="connsiteX12429" y="connsiteY12429"/>
            </a:cxn>
            <a:cxn ang="0">
              <a:pos x="connsiteX12430" y="connsiteY12430"/>
            </a:cxn>
            <a:cxn ang="0">
              <a:pos x="connsiteX12431" y="connsiteY12431"/>
            </a:cxn>
            <a:cxn ang="0">
              <a:pos x="connsiteX12432" y="connsiteY12432"/>
            </a:cxn>
            <a:cxn ang="0">
              <a:pos x="connsiteX12433" y="connsiteY12433"/>
            </a:cxn>
            <a:cxn ang="0">
              <a:pos x="connsiteX12434" y="connsiteY12434"/>
            </a:cxn>
            <a:cxn ang="0">
              <a:pos x="connsiteX12435" y="connsiteY12435"/>
            </a:cxn>
            <a:cxn ang="0">
              <a:pos x="connsiteX12436" y="connsiteY12436"/>
            </a:cxn>
            <a:cxn ang="0">
              <a:pos x="connsiteX12437" y="connsiteY12437"/>
            </a:cxn>
            <a:cxn ang="0">
              <a:pos x="connsiteX12438" y="connsiteY12438"/>
            </a:cxn>
            <a:cxn ang="0">
              <a:pos x="connsiteX12439" y="connsiteY12439"/>
            </a:cxn>
            <a:cxn ang="0">
              <a:pos x="connsiteX12440" y="connsiteY12440"/>
            </a:cxn>
            <a:cxn ang="0">
              <a:pos x="connsiteX12441" y="connsiteY12441"/>
            </a:cxn>
            <a:cxn ang="0">
              <a:pos x="connsiteX12442" y="connsiteY12442"/>
            </a:cxn>
            <a:cxn ang="0">
              <a:pos x="connsiteX12443" y="connsiteY12443"/>
            </a:cxn>
            <a:cxn ang="0">
              <a:pos x="connsiteX12444" y="connsiteY12444"/>
            </a:cxn>
            <a:cxn ang="0">
              <a:pos x="connsiteX12445" y="connsiteY12445"/>
            </a:cxn>
            <a:cxn ang="0">
              <a:pos x="connsiteX12446" y="connsiteY12446"/>
            </a:cxn>
            <a:cxn ang="0">
              <a:pos x="connsiteX12447" y="connsiteY12447"/>
            </a:cxn>
            <a:cxn ang="0">
              <a:pos x="connsiteX12448" y="connsiteY12448"/>
            </a:cxn>
            <a:cxn ang="0">
              <a:pos x="connsiteX12449" y="connsiteY12449"/>
            </a:cxn>
            <a:cxn ang="0">
              <a:pos x="connsiteX12450" y="connsiteY12450"/>
            </a:cxn>
            <a:cxn ang="0">
              <a:pos x="connsiteX12451" y="connsiteY12451"/>
            </a:cxn>
            <a:cxn ang="0">
              <a:pos x="connsiteX12452" y="connsiteY12452"/>
            </a:cxn>
            <a:cxn ang="0">
              <a:pos x="connsiteX12453" y="connsiteY12453"/>
            </a:cxn>
            <a:cxn ang="0">
              <a:pos x="connsiteX12454" y="connsiteY12454"/>
            </a:cxn>
            <a:cxn ang="0">
              <a:pos x="connsiteX12455" y="connsiteY12455"/>
            </a:cxn>
            <a:cxn ang="0">
              <a:pos x="connsiteX12456" y="connsiteY12456"/>
            </a:cxn>
            <a:cxn ang="0">
              <a:pos x="connsiteX12457" y="connsiteY12457"/>
            </a:cxn>
            <a:cxn ang="0">
              <a:pos x="connsiteX12458" y="connsiteY12458"/>
            </a:cxn>
            <a:cxn ang="0">
              <a:pos x="connsiteX12459" y="connsiteY12459"/>
            </a:cxn>
            <a:cxn ang="0">
              <a:pos x="connsiteX12460" y="connsiteY12460"/>
            </a:cxn>
            <a:cxn ang="0">
              <a:pos x="connsiteX12461" y="connsiteY12461"/>
            </a:cxn>
            <a:cxn ang="0">
              <a:pos x="connsiteX12462" y="connsiteY12462"/>
            </a:cxn>
            <a:cxn ang="0">
              <a:pos x="connsiteX12463" y="connsiteY12463"/>
            </a:cxn>
            <a:cxn ang="0">
              <a:pos x="connsiteX12464" y="connsiteY12464"/>
            </a:cxn>
            <a:cxn ang="0">
              <a:pos x="connsiteX12465" y="connsiteY12465"/>
            </a:cxn>
            <a:cxn ang="0">
              <a:pos x="connsiteX12466" y="connsiteY12466"/>
            </a:cxn>
            <a:cxn ang="0">
              <a:pos x="connsiteX12467" y="connsiteY12467"/>
            </a:cxn>
            <a:cxn ang="0">
              <a:pos x="connsiteX12468" y="connsiteY12468"/>
            </a:cxn>
            <a:cxn ang="0">
              <a:pos x="connsiteX12469" y="connsiteY12469"/>
            </a:cxn>
            <a:cxn ang="0">
              <a:pos x="connsiteX12470" y="connsiteY12470"/>
            </a:cxn>
            <a:cxn ang="0">
              <a:pos x="connsiteX12471" y="connsiteY12471"/>
            </a:cxn>
            <a:cxn ang="0">
              <a:pos x="connsiteX12472" y="connsiteY12472"/>
            </a:cxn>
            <a:cxn ang="0">
              <a:pos x="connsiteX12473" y="connsiteY12473"/>
            </a:cxn>
            <a:cxn ang="0">
              <a:pos x="connsiteX12474" y="connsiteY12474"/>
            </a:cxn>
            <a:cxn ang="0">
              <a:pos x="connsiteX12475" y="connsiteY12475"/>
            </a:cxn>
            <a:cxn ang="0">
              <a:pos x="connsiteX12476" y="connsiteY12476"/>
            </a:cxn>
            <a:cxn ang="0">
              <a:pos x="connsiteX12477" y="connsiteY12477"/>
            </a:cxn>
            <a:cxn ang="0">
              <a:pos x="connsiteX12478" y="connsiteY12478"/>
            </a:cxn>
            <a:cxn ang="0">
              <a:pos x="connsiteX12479" y="connsiteY12479"/>
            </a:cxn>
            <a:cxn ang="0">
              <a:pos x="connsiteX12480" y="connsiteY12480"/>
            </a:cxn>
            <a:cxn ang="0">
              <a:pos x="connsiteX12481" y="connsiteY12481"/>
            </a:cxn>
            <a:cxn ang="0">
              <a:pos x="connsiteX12482" y="connsiteY12482"/>
            </a:cxn>
            <a:cxn ang="0">
              <a:pos x="connsiteX12483" y="connsiteY12483"/>
            </a:cxn>
            <a:cxn ang="0">
              <a:pos x="connsiteX12484" y="connsiteY12484"/>
            </a:cxn>
            <a:cxn ang="0">
              <a:pos x="connsiteX12485" y="connsiteY12485"/>
            </a:cxn>
            <a:cxn ang="0">
              <a:pos x="connsiteX12486" y="connsiteY12486"/>
            </a:cxn>
            <a:cxn ang="0">
              <a:pos x="connsiteX12487" y="connsiteY12487"/>
            </a:cxn>
            <a:cxn ang="0">
              <a:pos x="connsiteX12488" y="connsiteY12488"/>
            </a:cxn>
            <a:cxn ang="0">
              <a:pos x="connsiteX12489" y="connsiteY12489"/>
            </a:cxn>
            <a:cxn ang="0">
              <a:pos x="connsiteX12490" y="connsiteY12490"/>
            </a:cxn>
            <a:cxn ang="0">
              <a:pos x="connsiteX12491" y="connsiteY12491"/>
            </a:cxn>
            <a:cxn ang="0">
              <a:pos x="connsiteX12492" y="connsiteY12492"/>
            </a:cxn>
            <a:cxn ang="0">
              <a:pos x="connsiteX12493" y="connsiteY12493"/>
            </a:cxn>
            <a:cxn ang="0">
              <a:pos x="connsiteX12494" y="connsiteY12494"/>
            </a:cxn>
            <a:cxn ang="0">
              <a:pos x="connsiteX12495" y="connsiteY12495"/>
            </a:cxn>
            <a:cxn ang="0">
              <a:pos x="connsiteX12496" y="connsiteY12496"/>
            </a:cxn>
            <a:cxn ang="0">
              <a:pos x="connsiteX12497" y="connsiteY12497"/>
            </a:cxn>
            <a:cxn ang="0">
              <a:pos x="connsiteX12498" y="connsiteY12498"/>
            </a:cxn>
            <a:cxn ang="0">
              <a:pos x="connsiteX12499" y="connsiteY12499"/>
            </a:cxn>
            <a:cxn ang="0">
              <a:pos x="connsiteX12500" y="connsiteY12500"/>
            </a:cxn>
            <a:cxn ang="0">
              <a:pos x="connsiteX12501" y="connsiteY12501"/>
            </a:cxn>
            <a:cxn ang="0">
              <a:pos x="connsiteX12502" y="connsiteY12502"/>
            </a:cxn>
            <a:cxn ang="0">
              <a:pos x="connsiteX12503" y="connsiteY12503"/>
            </a:cxn>
            <a:cxn ang="0">
              <a:pos x="connsiteX12504" y="connsiteY12504"/>
            </a:cxn>
            <a:cxn ang="0">
              <a:pos x="connsiteX12505" y="connsiteY12505"/>
            </a:cxn>
            <a:cxn ang="0">
              <a:pos x="connsiteX12506" y="connsiteY12506"/>
            </a:cxn>
            <a:cxn ang="0">
              <a:pos x="connsiteX12507" y="connsiteY12507"/>
            </a:cxn>
            <a:cxn ang="0">
              <a:pos x="connsiteX12508" y="connsiteY12508"/>
            </a:cxn>
            <a:cxn ang="0">
              <a:pos x="connsiteX12509" y="connsiteY12509"/>
            </a:cxn>
            <a:cxn ang="0">
              <a:pos x="connsiteX12510" y="connsiteY12510"/>
            </a:cxn>
            <a:cxn ang="0">
              <a:pos x="connsiteX12511" y="connsiteY12511"/>
            </a:cxn>
            <a:cxn ang="0">
              <a:pos x="connsiteX12512" y="connsiteY12512"/>
            </a:cxn>
            <a:cxn ang="0">
              <a:pos x="connsiteX12513" y="connsiteY12513"/>
            </a:cxn>
            <a:cxn ang="0">
              <a:pos x="connsiteX12514" y="connsiteY12514"/>
            </a:cxn>
            <a:cxn ang="0">
              <a:pos x="connsiteX12515" y="connsiteY12515"/>
            </a:cxn>
            <a:cxn ang="0">
              <a:pos x="connsiteX12516" y="connsiteY12516"/>
            </a:cxn>
            <a:cxn ang="0">
              <a:pos x="connsiteX12517" y="connsiteY12517"/>
            </a:cxn>
            <a:cxn ang="0">
              <a:pos x="connsiteX12518" y="connsiteY12518"/>
            </a:cxn>
            <a:cxn ang="0">
              <a:pos x="connsiteX12519" y="connsiteY12519"/>
            </a:cxn>
            <a:cxn ang="0">
              <a:pos x="connsiteX12520" y="connsiteY12520"/>
            </a:cxn>
            <a:cxn ang="0">
              <a:pos x="connsiteX12521" y="connsiteY12521"/>
            </a:cxn>
            <a:cxn ang="0">
              <a:pos x="connsiteX12522" y="connsiteY12522"/>
            </a:cxn>
            <a:cxn ang="0">
              <a:pos x="connsiteX12523" y="connsiteY12523"/>
            </a:cxn>
            <a:cxn ang="0">
              <a:pos x="connsiteX12524" y="connsiteY12524"/>
            </a:cxn>
            <a:cxn ang="0">
              <a:pos x="connsiteX12525" y="connsiteY12525"/>
            </a:cxn>
            <a:cxn ang="0">
              <a:pos x="connsiteX12526" y="connsiteY12526"/>
            </a:cxn>
            <a:cxn ang="0">
              <a:pos x="connsiteX12527" y="connsiteY12527"/>
            </a:cxn>
            <a:cxn ang="0">
              <a:pos x="connsiteX12528" y="connsiteY12528"/>
            </a:cxn>
            <a:cxn ang="0">
              <a:pos x="connsiteX12529" y="connsiteY12529"/>
            </a:cxn>
            <a:cxn ang="0">
              <a:pos x="connsiteX12530" y="connsiteY12530"/>
            </a:cxn>
            <a:cxn ang="0">
              <a:pos x="connsiteX12531" y="connsiteY12531"/>
            </a:cxn>
            <a:cxn ang="0">
              <a:pos x="connsiteX12532" y="connsiteY12532"/>
            </a:cxn>
            <a:cxn ang="0">
              <a:pos x="connsiteX12533" y="connsiteY12533"/>
            </a:cxn>
            <a:cxn ang="0">
              <a:pos x="connsiteX12534" y="connsiteY12534"/>
            </a:cxn>
            <a:cxn ang="0">
              <a:pos x="connsiteX12535" y="connsiteY12535"/>
            </a:cxn>
            <a:cxn ang="0">
              <a:pos x="connsiteX12536" y="connsiteY12536"/>
            </a:cxn>
            <a:cxn ang="0">
              <a:pos x="connsiteX12537" y="connsiteY12537"/>
            </a:cxn>
            <a:cxn ang="0">
              <a:pos x="connsiteX12538" y="connsiteY12538"/>
            </a:cxn>
            <a:cxn ang="0">
              <a:pos x="connsiteX12539" y="connsiteY12539"/>
            </a:cxn>
            <a:cxn ang="0">
              <a:pos x="connsiteX12540" y="connsiteY12540"/>
            </a:cxn>
            <a:cxn ang="0">
              <a:pos x="connsiteX12541" y="connsiteY12541"/>
            </a:cxn>
            <a:cxn ang="0">
              <a:pos x="connsiteX12542" y="connsiteY12542"/>
            </a:cxn>
            <a:cxn ang="0">
              <a:pos x="connsiteX12543" y="connsiteY12543"/>
            </a:cxn>
            <a:cxn ang="0">
              <a:pos x="connsiteX12544" y="connsiteY12544"/>
            </a:cxn>
            <a:cxn ang="0">
              <a:pos x="connsiteX12545" y="connsiteY12545"/>
            </a:cxn>
            <a:cxn ang="0">
              <a:pos x="connsiteX12546" y="connsiteY12546"/>
            </a:cxn>
            <a:cxn ang="0">
              <a:pos x="connsiteX12547" y="connsiteY12547"/>
            </a:cxn>
            <a:cxn ang="0">
              <a:pos x="connsiteX12548" y="connsiteY12548"/>
            </a:cxn>
            <a:cxn ang="0">
              <a:pos x="connsiteX12549" y="connsiteY12549"/>
            </a:cxn>
            <a:cxn ang="0">
              <a:pos x="connsiteX12550" y="connsiteY12550"/>
            </a:cxn>
            <a:cxn ang="0">
              <a:pos x="connsiteX12551" y="connsiteY12551"/>
            </a:cxn>
            <a:cxn ang="0">
              <a:pos x="connsiteX12552" y="connsiteY12552"/>
            </a:cxn>
            <a:cxn ang="0">
              <a:pos x="connsiteX12553" y="connsiteY12553"/>
            </a:cxn>
            <a:cxn ang="0">
              <a:pos x="connsiteX12554" y="connsiteY12554"/>
            </a:cxn>
            <a:cxn ang="0">
              <a:pos x="connsiteX12555" y="connsiteY12555"/>
            </a:cxn>
            <a:cxn ang="0">
              <a:pos x="connsiteX12556" y="connsiteY12556"/>
            </a:cxn>
            <a:cxn ang="0">
              <a:pos x="connsiteX12557" y="connsiteY12557"/>
            </a:cxn>
            <a:cxn ang="0">
              <a:pos x="connsiteX12558" y="connsiteY12558"/>
            </a:cxn>
            <a:cxn ang="0">
              <a:pos x="connsiteX12559" y="connsiteY12559"/>
            </a:cxn>
            <a:cxn ang="0">
              <a:pos x="connsiteX12560" y="connsiteY12560"/>
            </a:cxn>
            <a:cxn ang="0">
              <a:pos x="connsiteX12561" y="connsiteY12561"/>
            </a:cxn>
            <a:cxn ang="0">
              <a:pos x="connsiteX12562" y="connsiteY12562"/>
            </a:cxn>
            <a:cxn ang="0">
              <a:pos x="connsiteX12563" y="connsiteY12563"/>
            </a:cxn>
            <a:cxn ang="0">
              <a:pos x="connsiteX12564" y="connsiteY12564"/>
            </a:cxn>
            <a:cxn ang="0">
              <a:pos x="connsiteX12565" y="connsiteY12565"/>
            </a:cxn>
            <a:cxn ang="0">
              <a:pos x="connsiteX12566" y="connsiteY12566"/>
            </a:cxn>
            <a:cxn ang="0">
              <a:pos x="connsiteX12567" y="connsiteY12567"/>
            </a:cxn>
            <a:cxn ang="0">
              <a:pos x="connsiteX12568" y="connsiteY12568"/>
            </a:cxn>
            <a:cxn ang="0">
              <a:pos x="connsiteX12569" y="connsiteY12569"/>
            </a:cxn>
            <a:cxn ang="0">
              <a:pos x="connsiteX12570" y="connsiteY12570"/>
            </a:cxn>
            <a:cxn ang="0">
              <a:pos x="connsiteX12571" y="connsiteY12571"/>
            </a:cxn>
            <a:cxn ang="0">
              <a:pos x="connsiteX12572" y="connsiteY12572"/>
            </a:cxn>
            <a:cxn ang="0">
              <a:pos x="connsiteX12573" y="connsiteY12573"/>
            </a:cxn>
            <a:cxn ang="0">
              <a:pos x="connsiteX12574" y="connsiteY12574"/>
            </a:cxn>
            <a:cxn ang="0">
              <a:pos x="connsiteX12575" y="connsiteY12575"/>
            </a:cxn>
            <a:cxn ang="0">
              <a:pos x="connsiteX12576" y="connsiteY12576"/>
            </a:cxn>
            <a:cxn ang="0">
              <a:pos x="connsiteX12577" y="connsiteY12577"/>
            </a:cxn>
            <a:cxn ang="0">
              <a:pos x="connsiteX12578" y="connsiteY12578"/>
            </a:cxn>
            <a:cxn ang="0">
              <a:pos x="connsiteX12579" y="connsiteY12579"/>
            </a:cxn>
            <a:cxn ang="0">
              <a:pos x="connsiteX12580" y="connsiteY12580"/>
            </a:cxn>
            <a:cxn ang="0">
              <a:pos x="connsiteX12581" y="connsiteY12581"/>
            </a:cxn>
            <a:cxn ang="0">
              <a:pos x="connsiteX12582" y="connsiteY12582"/>
            </a:cxn>
            <a:cxn ang="0">
              <a:pos x="connsiteX12583" y="connsiteY12583"/>
            </a:cxn>
            <a:cxn ang="0">
              <a:pos x="connsiteX12584" y="connsiteY12584"/>
            </a:cxn>
            <a:cxn ang="0">
              <a:pos x="connsiteX12585" y="connsiteY12585"/>
            </a:cxn>
            <a:cxn ang="0">
              <a:pos x="connsiteX12586" y="connsiteY12586"/>
            </a:cxn>
            <a:cxn ang="0">
              <a:pos x="connsiteX12587" y="connsiteY12587"/>
            </a:cxn>
            <a:cxn ang="0">
              <a:pos x="connsiteX12588" y="connsiteY12588"/>
            </a:cxn>
            <a:cxn ang="0">
              <a:pos x="connsiteX12589" y="connsiteY12589"/>
            </a:cxn>
            <a:cxn ang="0">
              <a:pos x="connsiteX12590" y="connsiteY12590"/>
            </a:cxn>
            <a:cxn ang="0">
              <a:pos x="connsiteX12591" y="connsiteY12591"/>
            </a:cxn>
            <a:cxn ang="0">
              <a:pos x="connsiteX12592" y="connsiteY12592"/>
            </a:cxn>
            <a:cxn ang="0">
              <a:pos x="connsiteX12593" y="connsiteY12593"/>
            </a:cxn>
            <a:cxn ang="0">
              <a:pos x="connsiteX12594" y="connsiteY12594"/>
            </a:cxn>
            <a:cxn ang="0">
              <a:pos x="connsiteX12595" y="connsiteY12595"/>
            </a:cxn>
            <a:cxn ang="0">
              <a:pos x="connsiteX12596" y="connsiteY12596"/>
            </a:cxn>
            <a:cxn ang="0">
              <a:pos x="connsiteX12597" y="connsiteY12597"/>
            </a:cxn>
            <a:cxn ang="0">
              <a:pos x="connsiteX12598" y="connsiteY12598"/>
            </a:cxn>
            <a:cxn ang="0">
              <a:pos x="connsiteX12599" y="connsiteY12599"/>
            </a:cxn>
            <a:cxn ang="0">
              <a:pos x="connsiteX12600" y="connsiteY12600"/>
            </a:cxn>
            <a:cxn ang="0">
              <a:pos x="connsiteX12601" y="connsiteY12601"/>
            </a:cxn>
            <a:cxn ang="0">
              <a:pos x="connsiteX12602" y="connsiteY12602"/>
            </a:cxn>
            <a:cxn ang="0">
              <a:pos x="connsiteX12603" y="connsiteY12603"/>
            </a:cxn>
            <a:cxn ang="0">
              <a:pos x="connsiteX12604" y="connsiteY12604"/>
            </a:cxn>
            <a:cxn ang="0">
              <a:pos x="connsiteX12605" y="connsiteY12605"/>
            </a:cxn>
            <a:cxn ang="0">
              <a:pos x="connsiteX12606" y="connsiteY12606"/>
            </a:cxn>
            <a:cxn ang="0">
              <a:pos x="connsiteX12607" y="connsiteY12607"/>
            </a:cxn>
            <a:cxn ang="0">
              <a:pos x="connsiteX12608" y="connsiteY12608"/>
            </a:cxn>
            <a:cxn ang="0">
              <a:pos x="connsiteX12609" y="connsiteY12609"/>
            </a:cxn>
            <a:cxn ang="0">
              <a:pos x="connsiteX12610" y="connsiteY12610"/>
            </a:cxn>
            <a:cxn ang="0">
              <a:pos x="connsiteX12611" y="connsiteY12611"/>
            </a:cxn>
            <a:cxn ang="0">
              <a:pos x="connsiteX12612" y="connsiteY12612"/>
            </a:cxn>
            <a:cxn ang="0">
              <a:pos x="connsiteX12613" y="connsiteY12613"/>
            </a:cxn>
            <a:cxn ang="0">
              <a:pos x="connsiteX12614" y="connsiteY12614"/>
            </a:cxn>
            <a:cxn ang="0">
              <a:pos x="connsiteX12615" y="connsiteY12615"/>
            </a:cxn>
            <a:cxn ang="0">
              <a:pos x="connsiteX12616" y="connsiteY12616"/>
            </a:cxn>
            <a:cxn ang="0">
              <a:pos x="connsiteX12617" y="connsiteY12617"/>
            </a:cxn>
            <a:cxn ang="0">
              <a:pos x="connsiteX12618" y="connsiteY12618"/>
            </a:cxn>
            <a:cxn ang="0">
              <a:pos x="connsiteX12619" y="connsiteY12619"/>
            </a:cxn>
            <a:cxn ang="0">
              <a:pos x="connsiteX12620" y="connsiteY12620"/>
            </a:cxn>
            <a:cxn ang="0">
              <a:pos x="connsiteX12621" y="connsiteY12621"/>
            </a:cxn>
            <a:cxn ang="0">
              <a:pos x="connsiteX12622" y="connsiteY12622"/>
            </a:cxn>
            <a:cxn ang="0">
              <a:pos x="connsiteX12623" y="connsiteY12623"/>
            </a:cxn>
            <a:cxn ang="0">
              <a:pos x="connsiteX12624" y="connsiteY12624"/>
            </a:cxn>
            <a:cxn ang="0">
              <a:pos x="connsiteX12625" y="connsiteY12625"/>
            </a:cxn>
            <a:cxn ang="0">
              <a:pos x="connsiteX12626" y="connsiteY12626"/>
            </a:cxn>
            <a:cxn ang="0">
              <a:pos x="connsiteX12627" y="connsiteY12627"/>
            </a:cxn>
            <a:cxn ang="0">
              <a:pos x="connsiteX12628" y="connsiteY12628"/>
            </a:cxn>
            <a:cxn ang="0">
              <a:pos x="connsiteX12629" y="connsiteY12629"/>
            </a:cxn>
            <a:cxn ang="0">
              <a:pos x="connsiteX12630" y="connsiteY12630"/>
            </a:cxn>
            <a:cxn ang="0">
              <a:pos x="connsiteX12631" y="connsiteY12631"/>
            </a:cxn>
            <a:cxn ang="0">
              <a:pos x="connsiteX12632" y="connsiteY12632"/>
            </a:cxn>
            <a:cxn ang="0">
              <a:pos x="connsiteX12633" y="connsiteY12633"/>
            </a:cxn>
            <a:cxn ang="0">
              <a:pos x="connsiteX12634" y="connsiteY12634"/>
            </a:cxn>
            <a:cxn ang="0">
              <a:pos x="connsiteX12635" y="connsiteY12635"/>
            </a:cxn>
            <a:cxn ang="0">
              <a:pos x="connsiteX12636" y="connsiteY12636"/>
            </a:cxn>
            <a:cxn ang="0">
              <a:pos x="connsiteX12637" y="connsiteY12637"/>
            </a:cxn>
            <a:cxn ang="0">
              <a:pos x="connsiteX12638" y="connsiteY12638"/>
            </a:cxn>
            <a:cxn ang="0">
              <a:pos x="connsiteX12639" y="connsiteY12639"/>
            </a:cxn>
            <a:cxn ang="0">
              <a:pos x="connsiteX12640" y="connsiteY12640"/>
            </a:cxn>
            <a:cxn ang="0">
              <a:pos x="connsiteX12641" y="connsiteY12641"/>
            </a:cxn>
            <a:cxn ang="0">
              <a:pos x="connsiteX12642" y="connsiteY12642"/>
            </a:cxn>
            <a:cxn ang="0">
              <a:pos x="connsiteX12643" y="connsiteY12643"/>
            </a:cxn>
            <a:cxn ang="0">
              <a:pos x="connsiteX12644" y="connsiteY12644"/>
            </a:cxn>
            <a:cxn ang="0">
              <a:pos x="connsiteX12645" y="connsiteY12645"/>
            </a:cxn>
            <a:cxn ang="0">
              <a:pos x="connsiteX12646" y="connsiteY12646"/>
            </a:cxn>
            <a:cxn ang="0">
              <a:pos x="connsiteX12647" y="connsiteY12647"/>
            </a:cxn>
            <a:cxn ang="0">
              <a:pos x="connsiteX12648" y="connsiteY12648"/>
            </a:cxn>
            <a:cxn ang="0">
              <a:pos x="connsiteX12649" y="connsiteY12649"/>
            </a:cxn>
            <a:cxn ang="0">
              <a:pos x="connsiteX12650" y="connsiteY12650"/>
            </a:cxn>
            <a:cxn ang="0">
              <a:pos x="connsiteX12651" y="connsiteY12651"/>
            </a:cxn>
            <a:cxn ang="0">
              <a:pos x="connsiteX12652" y="connsiteY12652"/>
            </a:cxn>
            <a:cxn ang="0">
              <a:pos x="connsiteX12653" y="connsiteY12653"/>
            </a:cxn>
            <a:cxn ang="0">
              <a:pos x="connsiteX12654" y="connsiteY12654"/>
            </a:cxn>
            <a:cxn ang="0">
              <a:pos x="connsiteX12655" y="connsiteY12655"/>
            </a:cxn>
            <a:cxn ang="0">
              <a:pos x="connsiteX12656" y="connsiteY12656"/>
            </a:cxn>
            <a:cxn ang="0">
              <a:pos x="connsiteX12657" y="connsiteY12657"/>
            </a:cxn>
            <a:cxn ang="0">
              <a:pos x="connsiteX12658" y="connsiteY12658"/>
            </a:cxn>
            <a:cxn ang="0">
              <a:pos x="connsiteX12659" y="connsiteY12659"/>
            </a:cxn>
            <a:cxn ang="0">
              <a:pos x="connsiteX12660" y="connsiteY12660"/>
            </a:cxn>
            <a:cxn ang="0">
              <a:pos x="connsiteX12661" y="connsiteY12661"/>
            </a:cxn>
            <a:cxn ang="0">
              <a:pos x="connsiteX12662" y="connsiteY12662"/>
            </a:cxn>
            <a:cxn ang="0">
              <a:pos x="connsiteX12663" y="connsiteY12663"/>
            </a:cxn>
            <a:cxn ang="0">
              <a:pos x="connsiteX12664" y="connsiteY12664"/>
            </a:cxn>
            <a:cxn ang="0">
              <a:pos x="connsiteX12665" y="connsiteY12665"/>
            </a:cxn>
            <a:cxn ang="0">
              <a:pos x="connsiteX12666" y="connsiteY12666"/>
            </a:cxn>
            <a:cxn ang="0">
              <a:pos x="connsiteX12667" y="connsiteY12667"/>
            </a:cxn>
            <a:cxn ang="0">
              <a:pos x="connsiteX12668" y="connsiteY12668"/>
            </a:cxn>
            <a:cxn ang="0">
              <a:pos x="connsiteX12669" y="connsiteY12669"/>
            </a:cxn>
            <a:cxn ang="0">
              <a:pos x="connsiteX12670" y="connsiteY12670"/>
            </a:cxn>
            <a:cxn ang="0">
              <a:pos x="connsiteX12671" y="connsiteY12671"/>
            </a:cxn>
            <a:cxn ang="0">
              <a:pos x="connsiteX12672" y="connsiteY12672"/>
            </a:cxn>
            <a:cxn ang="0">
              <a:pos x="connsiteX12673" y="connsiteY12673"/>
            </a:cxn>
            <a:cxn ang="0">
              <a:pos x="connsiteX12674" y="connsiteY12674"/>
            </a:cxn>
            <a:cxn ang="0">
              <a:pos x="connsiteX12675" y="connsiteY12675"/>
            </a:cxn>
            <a:cxn ang="0">
              <a:pos x="connsiteX12676" y="connsiteY12676"/>
            </a:cxn>
            <a:cxn ang="0">
              <a:pos x="connsiteX12677" y="connsiteY12677"/>
            </a:cxn>
            <a:cxn ang="0">
              <a:pos x="connsiteX12678" y="connsiteY12678"/>
            </a:cxn>
            <a:cxn ang="0">
              <a:pos x="connsiteX12679" y="connsiteY12679"/>
            </a:cxn>
            <a:cxn ang="0">
              <a:pos x="connsiteX12680" y="connsiteY12680"/>
            </a:cxn>
            <a:cxn ang="0">
              <a:pos x="connsiteX12681" y="connsiteY12681"/>
            </a:cxn>
            <a:cxn ang="0">
              <a:pos x="connsiteX12682" y="connsiteY12682"/>
            </a:cxn>
            <a:cxn ang="0">
              <a:pos x="connsiteX12683" y="connsiteY12683"/>
            </a:cxn>
            <a:cxn ang="0">
              <a:pos x="connsiteX12684" y="connsiteY12684"/>
            </a:cxn>
            <a:cxn ang="0">
              <a:pos x="connsiteX12685" y="connsiteY12685"/>
            </a:cxn>
            <a:cxn ang="0">
              <a:pos x="connsiteX12686" y="connsiteY12686"/>
            </a:cxn>
            <a:cxn ang="0">
              <a:pos x="connsiteX12687" y="connsiteY12687"/>
            </a:cxn>
            <a:cxn ang="0">
              <a:pos x="connsiteX12688" y="connsiteY12688"/>
            </a:cxn>
            <a:cxn ang="0">
              <a:pos x="connsiteX12689" y="connsiteY12689"/>
            </a:cxn>
            <a:cxn ang="0">
              <a:pos x="connsiteX12690" y="connsiteY12690"/>
            </a:cxn>
            <a:cxn ang="0">
              <a:pos x="connsiteX12691" y="connsiteY12691"/>
            </a:cxn>
            <a:cxn ang="0">
              <a:pos x="connsiteX12692" y="connsiteY12692"/>
            </a:cxn>
            <a:cxn ang="0">
              <a:pos x="connsiteX12693" y="connsiteY12693"/>
            </a:cxn>
            <a:cxn ang="0">
              <a:pos x="connsiteX12694" y="connsiteY12694"/>
            </a:cxn>
            <a:cxn ang="0">
              <a:pos x="connsiteX12695" y="connsiteY12695"/>
            </a:cxn>
            <a:cxn ang="0">
              <a:pos x="connsiteX12696" y="connsiteY12696"/>
            </a:cxn>
            <a:cxn ang="0">
              <a:pos x="connsiteX12697" y="connsiteY12697"/>
            </a:cxn>
            <a:cxn ang="0">
              <a:pos x="connsiteX12698" y="connsiteY12698"/>
            </a:cxn>
            <a:cxn ang="0">
              <a:pos x="connsiteX12699" y="connsiteY12699"/>
            </a:cxn>
            <a:cxn ang="0">
              <a:pos x="connsiteX12700" y="connsiteY12700"/>
            </a:cxn>
            <a:cxn ang="0">
              <a:pos x="connsiteX12701" y="connsiteY12701"/>
            </a:cxn>
            <a:cxn ang="0">
              <a:pos x="connsiteX12702" y="connsiteY12702"/>
            </a:cxn>
            <a:cxn ang="0">
              <a:pos x="connsiteX12703" y="connsiteY12703"/>
            </a:cxn>
            <a:cxn ang="0">
              <a:pos x="connsiteX12704" y="connsiteY12704"/>
            </a:cxn>
            <a:cxn ang="0">
              <a:pos x="connsiteX12705" y="connsiteY12705"/>
            </a:cxn>
            <a:cxn ang="0">
              <a:pos x="connsiteX12706" y="connsiteY12706"/>
            </a:cxn>
            <a:cxn ang="0">
              <a:pos x="connsiteX12707" y="connsiteY12707"/>
            </a:cxn>
            <a:cxn ang="0">
              <a:pos x="connsiteX12708" y="connsiteY12708"/>
            </a:cxn>
            <a:cxn ang="0">
              <a:pos x="connsiteX12709" y="connsiteY12709"/>
            </a:cxn>
            <a:cxn ang="0">
              <a:pos x="connsiteX12710" y="connsiteY12710"/>
            </a:cxn>
            <a:cxn ang="0">
              <a:pos x="connsiteX12711" y="connsiteY12711"/>
            </a:cxn>
            <a:cxn ang="0">
              <a:pos x="connsiteX12712" y="connsiteY12712"/>
            </a:cxn>
            <a:cxn ang="0">
              <a:pos x="connsiteX12713" y="connsiteY12713"/>
            </a:cxn>
            <a:cxn ang="0">
              <a:pos x="connsiteX12714" y="connsiteY12714"/>
            </a:cxn>
            <a:cxn ang="0">
              <a:pos x="connsiteX12715" y="connsiteY12715"/>
            </a:cxn>
            <a:cxn ang="0">
              <a:pos x="connsiteX12716" y="connsiteY12716"/>
            </a:cxn>
            <a:cxn ang="0">
              <a:pos x="connsiteX12717" y="connsiteY12717"/>
            </a:cxn>
            <a:cxn ang="0">
              <a:pos x="connsiteX12718" y="connsiteY12718"/>
            </a:cxn>
            <a:cxn ang="0">
              <a:pos x="connsiteX12719" y="connsiteY12719"/>
            </a:cxn>
            <a:cxn ang="0">
              <a:pos x="connsiteX12720" y="connsiteY12720"/>
            </a:cxn>
            <a:cxn ang="0">
              <a:pos x="connsiteX12721" y="connsiteY12721"/>
            </a:cxn>
            <a:cxn ang="0">
              <a:pos x="connsiteX12722" y="connsiteY12722"/>
            </a:cxn>
            <a:cxn ang="0">
              <a:pos x="connsiteX12723" y="connsiteY12723"/>
            </a:cxn>
            <a:cxn ang="0">
              <a:pos x="connsiteX12724" y="connsiteY12724"/>
            </a:cxn>
            <a:cxn ang="0">
              <a:pos x="connsiteX12725" y="connsiteY12725"/>
            </a:cxn>
            <a:cxn ang="0">
              <a:pos x="connsiteX12726" y="connsiteY12726"/>
            </a:cxn>
            <a:cxn ang="0">
              <a:pos x="connsiteX12727" y="connsiteY12727"/>
            </a:cxn>
            <a:cxn ang="0">
              <a:pos x="connsiteX12728" y="connsiteY12728"/>
            </a:cxn>
            <a:cxn ang="0">
              <a:pos x="connsiteX12729" y="connsiteY12729"/>
            </a:cxn>
            <a:cxn ang="0">
              <a:pos x="connsiteX12730" y="connsiteY12730"/>
            </a:cxn>
            <a:cxn ang="0">
              <a:pos x="connsiteX12731" y="connsiteY12731"/>
            </a:cxn>
            <a:cxn ang="0">
              <a:pos x="connsiteX12732" y="connsiteY12732"/>
            </a:cxn>
            <a:cxn ang="0">
              <a:pos x="connsiteX12733" y="connsiteY12733"/>
            </a:cxn>
            <a:cxn ang="0">
              <a:pos x="connsiteX12734" y="connsiteY12734"/>
            </a:cxn>
            <a:cxn ang="0">
              <a:pos x="connsiteX12735" y="connsiteY12735"/>
            </a:cxn>
            <a:cxn ang="0">
              <a:pos x="connsiteX12736" y="connsiteY12736"/>
            </a:cxn>
            <a:cxn ang="0">
              <a:pos x="connsiteX12737" y="connsiteY12737"/>
            </a:cxn>
            <a:cxn ang="0">
              <a:pos x="connsiteX12738" y="connsiteY12738"/>
            </a:cxn>
            <a:cxn ang="0">
              <a:pos x="connsiteX12739" y="connsiteY12739"/>
            </a:cxn>
            <a:cxn ang="0">
              <a:pos x="connsiteX12740" y="connsiteY12740"/>
            </a:cxn>
            <a:cxn ang="0">
              <a:pos x="connsiteX12741" y="connsiteY12741"/>
            </a:cxn>
            <a:cxn ang="0">
              <a:pos x="connsiteX12742" y="connsiteY12742"/>
            </a:cxn>
            <a:cxn ang="0">
              <a:pos x="connsiteX12743" y="connsiteY12743"/>
            </a:cxn>
            <a:cxn ang="0">
              <a:pos x="connsiteX12744" y="connsiteY12744"/>
            </a:cxn>
            <a:cxn ang="0">
              <a:pos x="connsiteX12745" y="connsiteY12745"/>
            </a:cxn>
            <a:cxn ang="0">
              <a:pos x="connsiteX12746" y="connsiteY12746"/>
            </a:cxn>
            <a:cxn ang="0">
              <a:pos x="connsiteX12747" y="connsiteY12747"/>
            </a:cxn>
            <a:cxn ang="0">
              <a:pos x="connsiteX12748" y="connsiteY12748"/>
            </a:cxn>
            <a:cxn ang="0">
              <a:pos x="connsiteX12749" y="connsiteY12749"/>
            </a:cxn>
            <a:cxn ang="0">
              <a:pos x="connsiteX12750" y="connsiteY12750"/>
            </a:cxn>
            <a:cxn ang="0">
              <a:pos x="connsiteX12751" y="connsiteY12751"/>
            </a:cxn>
            <a:cxn ang="0">
              <a:pos x="connsiteX12752" y="connsiteY12752"/>
            </a:cxn>
            <a:cxn ang="0">
              <a:pos x="connsiteX12753" y="connsiteY12753"/>
            </a:cxn>
            <a:cxn ang="0">
              <a:pos x="connsiteX12754" y="connsiteY12754"/>
            </a:cxn>
            <a:cxn ang="0">
              <a:pos x="connsiteX12755" y="connsiteY12755"/>
            </a:cxn>
            <a:cxn ang="0">
              <a:pos x="connsiteX12756" y="connsiteY12756"/>
            </a:cxn>
            <a:cxn ang="0">
              <a:pos x="connsiteX12757" y="connsiteY12757"/>
            </a:cxn>
            <a:cxn ang="0">
              <a:pos x="connsiteX12758" y="connsiteY12758"/>
            </a:cxn>
            <a:cxn ang="0">
              <a:pos x="connsiteX12759" y="connsiteY12759"/>
            </a:cxn>
            <a:cxn ang="0">
              <a:pos x="connsiteX12760" y="connsiteY12760"/>
            </a:cxn>
            <a:cxn ang="0">
              <a:pos x="connsiteX12761" y="connsiteY12761"/>
            </a:cxn>
            <a:cxn ang="0">
              <a:pos x="connsiteX12762" y="connsiteY12762"/>
            </a:cxn>
            <a:cxn ang="0">
              <a:pos x="connsiteX12763" y="connsiteY12763"/>
            </a:cxn>
            <a:cxn ang="0">
              <a:pos x="connsiteX12764" y="connsiteY12764"/>
            </a:cxn>
            <a:cxn ang="0">
              <a:pos x="connsiteX12765" y="connsiteY12765"/>
            </a:cxn>
            <a:cxn ang="0">
              <a:pos x="connsiteX12766" y="connsiteY12766"/>
            </a:cxn>
            <a:cxn ang="0">
              <a:pos x="connsiteX12767" y="connsiteY12767"/>
            </a:cxn>
            <a:cxn ang="0">
              <a:pos x="connsiteX12768" y="connsiteY12768"/>
            </a:cxn>
            <a:cxn ang="0">
              <a:pos x="connsiteX12769" y="connsiteY12769"/>
            </a:cxn>
            <a:cxn ang="0">
              <a:pos x="connsiteX12770" y="connsiteY12770"/>
            </a:cxn>
            <a:cxn ang="0">
              <a:pos x="connsiteX12771" y="connsiteY12771"/>
            </a:cxn>
            <a:cxn ang="0">
              <a:pos x="connsiteX12772" y="connsiteY12772"/>
            </a:cxn>
            <a:cxn ang="0">
              <a:pos x="connsiteX12773" y="connsiteY12773"/>
            </a:cxn>
            <a:cxn ang="0">
              <a:pos x="connsiteX12774" y="connsiteY12774"/>
            </a:cxn>
            <a:cxn ang="0">
              <a:pos x="connsiteX12775" y="connsiteY12775"/>
            </a:cxn>
            <a:cxn ang="0">
              <a:pos x="connsiteX12776" y="connsiteY12776"/>
            </a:cxn>
            <a:cxn ang="0">
              <a:pos x="connsiteX12777" y="connsiteY12777"/>
            </a:cxn>
            <a:cxn ang="0">
              <a:pos x="connsiteX12778" y="connsiteY12778"/>
            </a:cxn>
            <a:cxn ang="0">
              <a:pos x="connsiteX12779" y="connsiteY12779"/>
            </a:cxn>
            <a:cxn ang="0">
              <a:pos x="connsiteX12780" y="connsiteY12780"/>
            </a:cxn>
            <a:cxn ang="0">
              <a:pos x="connsiteX12781" y="connsiteY12781"/>
            </a:cxn>
            <a:cxn ang="0">
              <a:pos x="connsiteX12782" y="connsiteY12782"/>
            </a:cxn>
            <a:cxn ang="0">
              <a:pos x="connsiteX12783" y="connsiteY12783"/>
            </a:cxn>
            <a:cxn ang="0">
              <a:pos x="connsiteX12784" y="connsiteY12784"/>
            </a:cxn>
            <a:cxn ang="0">
              <a:pos x="connsiteX12785" y="connsiteY12785"/>
            </a:cxn>
            <a:cxn ang="0">
              <a:pos x="connsiteX12786" y="connsiteY12786"/>
            </a:cxn>
            <a:cxn ang="0">
              <a:pos x="connsiteX12787" y="connsiteY12787"/>
            </a:cxn>
            <a:cxn ang="0">
              <a:pos x="connsiteX12788" y="connsiteY12788"/>
            </a:cxn>
            <a:cxn ang="0">
              <a:pos x="connsiteX12789" y="connsiteY12789"/>
            </a:cxn>
            <a:cxn ang="0">
              <a:pos x="connsiteX12790" y="connsiteY12790"/>
            </a:cxn>
            <a:cxn ang="0">
              <a:pos x="connsiteX12791" y="connsiteY12791"/>
            </a:cxn>
            <a:cxn ang="0">
              <a:pos x="connsiteX12792" y="connsiteY12792"/>
            </a:cxn>
            <a:cxn ang="0">
              <a:pos x="connsiteX12793" y="connsiteY12793"/>
            </a:cxn>
            <a:cxn ang="0">
              <a:pos x="connsiteX12794" y="connsiteY12794"/>
            </a:cxn>
            <a:cxn ang="0">
              <a:pos x="connsiteX12795" y="connsiteY12795"/>
            </a:cxn>
            <a:cxn ang="0">
              <a:pos x="connsiteX12796" y="connsiteY12796"/>
            </a:cxn>
            <a:cxn ang="0">
              <a:pos x="connsiteX12797" y="connsiteY12797"/>
            </a:cxn>
            <a:cxn ang="0">
              <a:pos x="connsiteX12798" y="connsiteY12798"/>
            </a:cxn>
            <a:cxn ang="0">
              <a:pos x="connsiteX12799" y="connsiteY12799"/>
            </a:cxn>
            <a:cxn ang="0">
              <a:pos x="connsiteX12800" y="connsiteY12800"/>
            </a:cxn>
            <a:cxn ang="0">
              <a:pos x="connsiteX12801" y="connsiteY12801"/>
            </a:cxn>
            <a:cxn ang="0">
              <a:pos x="connsiteX12802" y="connsiteY12802"/>
            </a:cxn>
            <a:cxn ang="0">
              <a:pos x="connsiteX12803" y="connsiteY12803"/>
            </a:cxn>
            <a:cxn ang="0">
              <a:pos x="connsiteX12804" y="connsiteY12804"/>
            </a:cxn>
            <a:cxn ang="0">
              <a:pos x="connsiteX12805" y="connsiteY12805"/>
            </a:cxn>
            <a:cxn ang="0">
              <a:pos x="connsiteX12806" y="connsiteY12806"/>
            </a:cxn>
            <a:cxn ang="0">
              <a:pos x="connsiteX12807" y="connsiteY12807"/>
            </a:cxn>
            <a:cxn ang="0">
              <a:pos x="connsiteX12808" y="connsiteY12808"/>
            </a:cxn>
            <a:cxn ang="0">
              <a:pos x="connsiteX12809" y="connsiteY12809"/>
            </a:cxn>
            <a:cxn ang="0">
              <a:pos x="connsiteX12810" y="connsiteY12810"/>
            </a:cxn>
            <a:cxn ang="0">
              <a:pos x="connsiteX12811" y="connsiteY12811"/>
            </a:cxn>
            <a:cxn ang="0">
              <a:pos x="connsiteX12812" y="connsiteY12812"/>
            </a:cxn>
            <a:cxn ang="0">
              <a:pos x="connsiteX12813" y="connsiteY12813"/>
            </a:cxn>
            <a:cxn ang="0">
              <a:pos x="connsiteX12814" y="connsiteY12814"/>
            </a:cxn>
            <a:cxn ang="0">
              <a:pos x="connsiteX12815" y="connsiteY12815"/>
            </a:cxn>
            <a:cxn ang="0">
              <a:pos x="connsiteX12816" y="connsiteY12816"/>
            </a:cxn>
            <a:cxn ang="0">
              <a:pos x="connsiteX12817" y="connsiteY12817"/>
            </a:cxn>
            <a:cxn ang="0">
              <a:pos x="connsiteX12818" y="connsiteY12818"/>
            </a:cxn>
            <a:cxn ang="0">
              <a:pos x="connsiteX12819" y="connsiteY12819"/>
            </a:cxn>
            <a:cxn ang="0">
              <a:pos x="connsiteX12820" y="connsiteY12820"/>
            </a:cxn>
            <a:cxn ang="0">
              <a:pos x="connsiteX12821" y="connsiteY12821"/>
            </a:cxn>
            <a:cxn ang="0">
              <a:pos x="connsiteX12822" y="connsiteY12822"/>
            </a:cxn>
            <a:cxn ang="0">
              <a:pos x="connsiteX12823" y="connsiteY12823"/>
            </a:cxn>
            <a:cxn ang="0">
              <a:pos x="connsiteX12824" y="connsiteY12824"/>
            </a:cxn>
            <a:cxn ang="0">
              <a:pos x="connsiteX12825" y="connsiteY12825"/>
            </a:cxn>
            <a:cxn ang="0">
              <a:pos x="connsiteX12826" y="connsiteY12826"/>
            </a:cxn>
            <a:cxn ang="0">
              <a:pos x="connsiteX12827" y="connsiteY12827"/>
            </a:cxn>
            <a:cxn ang="0">
              <a:pos x="connsiteX12828" y="connsiteY12828"/>
            </a:cxn>
            <a:cxn ang="0">
              <a:pos x="connsiteX12829" y="connsiteY12829"/>
            </a:cxn>
            <a:cxn ang="0">
              <a:pos x="connsiteX12830" y="connsiteY12830"/>
            </a:cxn>
            <a:cxn ang="0">
              <a:pos x="connsiteX12831" y="connsiteY12831"/>
            </a:cxn>
            <a:cxn ang="0">
              <a:pos x="connsiteX12832" y="connsiteY12832"/>
            </a:cxn>
            <a:cxn ang="0">
              <a:pos x="connsiteX12833" y="connsiteY12833"/>
            </a:cxn>
            <a:cxn ang="0">
              <a:pos x="connsiteX12834" y="connsiteY12834"/>
            </a:cxn>
            <a:cxn ang="0">
              <a:pos x="connsiteX12835" y="connsiteY12835"/>
            </a:cxn>
            <a:cxn ang="0">
              <a:pos x="connsiteX12836" y="connsiteY12836"/>
            </a:cxn>
            <a:cxn ang="0">
              <a:pos x="connsiteX12837" y="connsiteY12837"/>
            </a:cxn>
            <a:cxn ang="0">
              <a:pos x="connsiteX12838" y="connsiteY12838"/>
            </a:cxn>
            <a:cxn ang="0">
              <a:pos x="connsiteX12839" y="connsiteY12839"/>
            </a:cxn>
            <a:cxn ang="0">
              <a:pos x="connsiteX12840" y="connsiteY12840"/>
            </a:cxn>
            <a:cxn ang="0">
              <a:pos x="connsiteX12841" y="connsiteY12841"/>
            </a:cxn>
            <a:cxn ang="0">
              <a:pos x="connsiteX12842" y="connsiteY12842"/>
            </a:cxn>
            <a:cxn ang="0">
              <a:pos x="connsiteX12843" y="connsiteY12843"/>
            </a:cxn>
            <a:cxn ang="0">
              <a:pos x="connsiteX12844" y="connsiteY12844"/>
            </a:cxn>
            <a:cxn ang="0">
              <a:pos x="connsiteX12845" y="connsiteY12845"/>
            </a:cxn>
            <a:cxn ang="0">
              <a:pos x="connsiteX12846" y="connsiteY12846"/>
            </a:cxn>
            <a:cxn ang="0">
              <a:pos x="connsiteX12847" y="connsiteY12847"/>
            </a:cxn>
            <a:cxn ang="0">
              <a:pos x="connsiteX12848" y="connsiteY12848"/>
            </a:cxn>
            <a:cxn ang="0">
              <a:pos x="connsiteX12849" y="connsiteY12849"/>
            </a:cxn>
            <a:cxn ang="0">
              <a:pos x="connsiteX12850" y="connsiteY12850"/>
            </a:cxn>
            <a:cxn ang="0">
              <a:pos x="connsiteX12851" y="connsiteY12851"/>
            </a:cxn>
            <a:cxn ang="0">
              <a:pos x="connsiteX12852" y="connsiteY12852"/>
            </a:cxn>
            <a:cxn ang="0">
              <a:pos x="connsiteX12853" y="connsiteY12853"/>
            </a:cxn>
            <a:cxn ang="0">
              <a:pos x="connsiteX12854" y="connsiteY12854"/>
            </a:cxn>
            <a:cxn ang="0">
              <a:pos x="connsiteX12855" y="connsiteY12855"/>
            </a:cxn>
            <a:cxn ang="0">
              <a:pos x="connsiteX12856" y="connsiteY12856"/>
            </a:cxn>
            <a:cxn ang="0">
              <a:pos x="connsiteX12857" y="connsiteY12857"/>
            </a:cxn>
            <a:cxn ang="0">
              <a:pos x="connsiteX12858" y="connsiteY12858"/>
            </a:cxn>
            <a:cxn ang="0">
              <a:pos x="connsiteX12859" y="connsiteY12859"/>
            </a:cxn>
            <a:cxn ang="0">
              <a:pos x="connsiteX12860" y="connsiteY12860"/>
            </a:cxn>
            <a:cxn ang="0">
              <a:pos x="connsiteX12861" y="connsiteY12861"/>
            </a:cxn>
            <a:cxn ang="0">
              <a:pos x="connsiteX12862" y="connsiteY12862"/>
            </a:cxn>
            <a:cxn ang="0">
              <a:pos x="connsiteX12863" y="connsiteY12863"/>
            </a:cxn>
            <a:cxn ang="0">
              <a:pos x="connsiteX12864" y="connsiteY12864"/>
            </a:cxn>
            <a:cxn ang="0">
              <a:pos x="connsiteX12865" y="connsiteY12865"/>
            </a:cxn>
            <a:cxn ang="0">
              <a:pos x="connsiteX12866" y="connsiteY12866"/>
            </a:cxn>
            <a:cxn ang="0">
              <a:pos x="connsiteX12867" y="connsiteY12867"/>
            </a:cxn>
            <a:cxn ang="0">
              <a:pos x="connsiteX12868" y="connsiteY12868"/>
            </a:cxn>
            <a:cxn ang="0">
              <a:pos x="connsiteX12869" y="connsiteY12869"/>
            </a:cxn>
            <a:cxn ang="0">
              <a:pos x="connsiteX12870" y="connsiteY12870"/>
            </a:cxn>
            <a:cxn ang="0">
              <a:pos x="connsiteX12871" y="connsiteY12871"/>
            </a:cxn>
            <a:cxn ang="0">
              <a:pos x="connsiteX12872" y="connsiteY12872"/>
            </a:cxn>
            <a:cxn ang="0">
              <a:pos x="connsiteX12873" y="connsiteY12873"/>
            </a:cxn>
            <a:cxn ang="0">
              <a:pos x="connsiteX12874" y="connsiteY12874"/>
            </a:cxn>
            <a:cxn ang="0">
              <a:pos x="connsiteX12875" y="connsiteY12875"/>
            </a:cxn>
            <a:cxn ang="0">
              <a:pos x="connsiteX12876" y="connsiteY12876"/>
            </a:cxn>
            <a:cxn ang="0">
              <a:pos x="connsiteX12877" y="connsiteY12877"/>
            </a:cxn>
            <a:cxn ang="0">
              <a:pos x="connsiteX12878" y="connsiteY12878"/>
            </a:cxn>
            <a:cxn ang="0">
              <a:pos x="connsiteX12879" y="connsiteY12879"/>
            </a:cxn>
            <a:cxn ang="0">
              <a:pos x="connsiteX12880" y="connsiteY12880"/>
            </a:cxn>
            <a:cxn ang="0">
              <a:pos x="connsiteX12881" y="connsiteY12881"/>
            </a:cxn>
            <a:cxn ang="0">
              <a:pos x="connsiteX12882" y="connsiteY12882"/>
            </a:cxn>
            <a:cxn ang="0">
              <a:pos x="connsiteX12883" y="connsiteY12883"/>
            </a:cxn>
            <a:cxn ang="0">
              <a:pos x="connsiteX12884" y="connsiteY12884"/>
            </a:cxn>
            <a:cxn ang="0">
              <a:pos x="connsiteX12885" y="connsiteY12885"/>
            </a:cxn>
            <a:cxn ang="0">
              <a:pos x="connsiteX12886" y="connsiteY12886"/>
            </a:cxn>
            <a:cxn ang="0">
              <a:pos x="connsiteX12887" y="connsiteY12887"/>
            </a:cxn>
            <a:cxn ang="0">
              <a:pos x="connsiteX12888" y="connsiteY12888"/>
            </a:cxn>
            <a:cxn ang="0">
              <a:pos x="connsiteX12889" y="connsiteY12889"/>
            </a:cxn>
            <a:cxn ang="0">
              <a:pos x="connsiteX12890" y="connsiteY12890"/>
            </a:cxn>
            <a:cxn ang="0">
              <a:pos x="connsiteX12891" y="connsiteY12891"/>
            </a:cxn>
            <a:cxn ang="0">
              <a:pos x="connsiteX12892" y="connsiteY12892"/>
            </a:cxn>
            <a:cxn ang="0">
              <a:pos x="connsiteX12893" y="connsiteY12893"/>
            </a:cxn>
            <a:cxn ang="0">
              <a:pos x="connsiteX12894" y="connsiteY12894"/>
            </a:cxn>
            <a:cxn ang="0">
              <a:pos x="connsiteX12895" y="connsiteY12895"/>
            </a:cxn>
            <a:cxn ang="0">
              <a:pos x="connsiteX12896" y="connsiteY12896"/>
            </a:cxn>
            <a:cxn ang="0">
              <a:pos x="connsiteX12897" y="connsiteY12897"/>
            </a:cxn>
            <a:cxn ang="0">
              <a:pos x="connsiteX12898" y="connsiteY12898"/>
            </a:cxn>
            <a:cxn ang="0">
              <a:pos x="connsiteX12899" y="connsiteY12899"/>
            </a:cxn>
            <a:cxn ang="0">
              <a:pos x="connsiteX12900" y="connsiteY12900"/>
            </a:cxn>
            <a:cxn ang="0">
              <a:pos x="connsiteX12901" y="connsiteY12901"/>
            </a:cxn>
            <a:cxn ang="0">
              <a:pos x="connsiteX12902" y="connsiteY12902"/>
            </a:cxn>
            <a:cxn ang="0">
              <a:pos x="connsiteX12903" y="connsiteY12903"/>
            </a:cxn>
            <a:cxn ang="0">
              <a:pos x="connsiteX12904" y="connsiteY12904"/>
            </a:cxn>
            <a:cxn ang="0">
              <a:pos x="connsiteX12905" y="connsiteY12905"/>
            </a:cxn>
            <a:cxn ang="0">
              <a:pos x="connsiteX12906" y="connsiteY12906"/>
            </a:cxn>
            <a:cxn ang="0">
              <a:pos x="connsiteX12907" y="connsiteY12907"/>
            </a:cxn>
            <a:cxn ang="0">
              <a:pos x="connsiteX12908" y="connsiteY12908"/>
            </a:cxn>
            <a:cxn ang="0">
              <a:pos x="connsiteX12909" y="connsiteY12909"/>
            </a:cxn>
            <a:cxn ang="0">
              <a:pos x="connsiteX12910" y="connsiteY12910"/>
            </a:cxn>
            <a:cxn ang="0">
              <a:pos x="connsiteX12911" y="connsiteY12911"/>
            </a:cxn>
            <a:cxn ang="0">
              <a:pos x="connsiteX12912" y="connsiteY12912"/>
            </a:cxn>
            <a:cxn ang="0">
              <a:pos x="connsiteX12913" y="connsiteY12913"/>
            </a:cxn>
            <a:cxn ang="0">
              <a:pos x="connsiteX12914" y="connsiteY12914"/>
            </a:cxn>
            <a:cxn ang="0">
              <a:pos x="connsiteX12915" y="connsiteY12915"/>
            </a:cxn>
            <a:cxn ang="0">
              <a:pos x="connsiteX12916" y="connsiteY12916"/>
            </a:cxn>
            <a:cxn ang="0">
              <a:pos x="connsiteX12917" y="connsiteY12917"/>
            </a:cxn>
            <a:cxn ang="0">
              <a:pos x="connsiteX12918" y="connsiteY12918"/>
            </a:cxn>
            <a:cxn ang="0">
              <a:pos x="connsiteX12919" y="connsiteY12919"/>
            </a:cxn>
            <a:cxn ang="0">
              <a:pos x="connsiteX12920" y="connsiteY12920"/>
            </a:cxn>
            <a:cxn ang="0">
              <a:pos x="connsiteX12921" y="connsiteY12921"/>
            </a:cxn>
            <a:cxn ang="0">
              <a:pos x="connsiteX12922" y="connsiteY12922"/>
            </a:cxn>
            <a:cxn ang="0">
              <a:pos x="connsiteX12923" y="connsiteY12923"/>
            </a:cxn>
            <a:cxn ang="0">
              <a:pos x="connsiteX12924" y="connsiteY12924"/>
            </a:cxn>
            <a:cxn ang="0">
              <a:pos x="connsiteX12925" y="connsiteY12925"/>
            </a:cxn>
            <a:cxn ang="0">
              <a:pos x="connsiteX12926" y="connsiteY12926"/>
            </a:cxn>
            <a:cxn ang="0">
              <a:pos x="connsiteX12927" y="connsiteY12927"/>
            </a:cxn>
            <a:cxn ang="0">
              <a:pos x="connsiteX12928" y="connsiteY12928"/>
            </a:cxn>
            <a:cxn ang="0">
              <a:pos x="connsiteX12929" y="connsiteY12929"/>
            </a:cxn>
            <a:cxn ang="0">
              <a:pos x="connsiteX12930" y="connsiteY12930"/>
            </a:cxn>
            <a:cxn ang="0">
              <a:pos x="connsiteX12931" y="connsiteY12931"/>
            </a:cxn>
            <a:cxn ang="0">
              <a:pos x="connsiteX12932" y="connsiteY12932"/>
            </a:cxn>
            <a:cxn ang="0">
              <a:pos x="connsiteX12933" y="connsiteY12933"/>
            </a:cxn>
            <a:cxn ang="0">
              <a:pos x="connsiteX12934" y="connsiteY12934"/>
            </a:cxn>
            <a:cxn ang="0">
              <a:pos x="connsiteX12935" y="connsiteY12935"/>
            </a:cxn>
            <a:cxn ang="0">
              <a:pos x="connsiteX12936" y="connsiteY12936"/>
            </a:cxn>
            <a:cxn ang="0">
              <a:pos x="connsiteX12937" y="connsiteY12937"/>
            </a:cxn>
            <a:cxn ang="0">
              <a:pos x="connsiteX12938" y="connsiteY12938"/>
            </a:cxn>
            <a:cxn ang="0">
              <a:pos x="connsiteX12939" y="connsiteY12939"/>
            </a:cxn>
            <a:cxn ang="0">
              <a:pos x="connsiteX12940" y="connsiteY12940"/>
            </a:cxn>
            <a:cxn ang="0">
              <a:pos x="connsiteX12941" y="connsiteY12941"/>
            </a:cxn>
            <a:cxn ang="0">
              <a:pos x="connsiteX12942" y="connsiteY12942"/>
            </a:cxn>
            <a:cxn ang="0">
              <a:pos x="connsiteX12943" y="connsiteY12943"/>
            </a:cxn>
            <a:cxn ang="0">
              <a:pos x="connsiteX12944" y="connsiteY12944"/>
            </a:cxn>
            <a:cxn ang="0">
              <a:pos x="connsiteX12945" y="connsiteY12945"/>
            </a:cxn>
            <a:cxn ang="0">
              <a:pos x="connsiteX12946" y="connsiteY12946"/>
            </a:cxn>
            <a:cxn ang="0">
              <a:pos x="connsiteX12947" y="connsiteY12947"/>
            </a:cxn>
            <a:cxn ang="0">
              <a:pos x="connsiteX12948" y="connsiteY12948"/>
            </a:cxn>
            <a:cxn ang="0">
              <a:pos x="connsiteX12949" y="connsiteY12949"/>
            </a:cxn>
            <a:cxn ang="0">
              <a:pos x="connsiteX12950" y="connsiteY12950"/>
            </a:cxn>
            <a:cxn ang="0">
              <a:pos x="connsiteX12951" y="connsiteY12951"/>
            </a:cxn>
            <a:cxn ang="0">
              <a:pos x="connsiteX12952" y="connsiteY12952"/>
            </a:cxn>
            <a:cxn ang="0">
              <a:pos x="connsiteX12953" y="connsiteY12953"/>
            </a:cxn>
            <a:cxn ang="0">
              <a:pos x="connsiteX12954" y="connsiteY12954"/>
            </a:cxn>
            <a:cxn ang="0">
              <a:pos x="connsiteX12955" y="connsiteY12955"/>
            </a:cxn>
            <a:cxn ang="0">
              <a:pos x="connsiteX12956" y="connsiteY12956"/>
            </a:cxn>
            <a:cxn ang="0">
              <a:pos x="connsiteX12957" y="connsiteY12957"/>
            </a:cxn>
            <a:cxn ang="0">
              <a:pos x="connsiteX12958" y="connsiteY12958"/>
            </a:cxn>
            <a:cxn ang="0">
              <a:pos x="connsiteX12959" y="connsiteY12959"/>
            </a:cxn>
            <a:cxn ang="0">
              <a:pos x="connsiteX12960" y="connsiteY12960"/>
            </a:cxn>
            <a:cxn ang="0">
              <a:pos x="connsiteX12961" y="connsiteY12961"/>
            </a:cxn>
            <a:cxn ang="0">
              <a:pos x="connsiteX12962" y="connsiteY12962"/>
            </a:cxn>
            <a:cxn ang="0">
              <a:pos x="connsiteX12963" y="connsiteY12963"/>
            </a:cxn>
            <a:cxn ang="0">
              <a:pos x="connsiteX12964" y="connsiteY12964"/>
            </a:cxn>
            <a:cxn ang="0">
              <a:pos x="connsiteX12965" y="connsiteY12965"/>
            </a:cxn>
            <a:cxn ang="0">
              <a:pos x="connsiteX12966" y="connsiteY12966"/>
            </a:cxn>
            <a:cxn ang="0">
              <a:pos x="connsiteX12967" y="connsiteY12967"/>
            </a:cxn>
            <a:cxn ang="0">
              <a:pos x="connsiteX12968" y="connsiteY12968"/>
            </a:cxn>
            <a:cxn ang="0">
              <a:pos x="connsiteX12969" y="connsiteY12969"/>
            </a:cxn>
            <a:cxn ang="0">
              <a:pos x="connsiteX12970" y="connsiteY12970"/>
            </a:cxn>
            <a:cxn ang="0">
              <a:pos x="connsiteX12971" y="connsiteY12971"/>
            </a:cxn>
            <a:cxn ang="0">
              <a:pos x="connsiteX12972" y="connsiteY12972"/>
            </a:cxn>
            <a:cxn ang="0">
              <a:pos x="connsiteX12973" y="connsiteY12973"/>
            </a:cxn>
            <a:cxn ang="0">
              <a:pos x="connsiteX12974" y="connsiteY12974"/>
            </a:cxn>
            <a:cxn ang="0">
              <a:pos x="connsiteX12975" y="connsiteY12975"/>
            </a:cxn>
            <a:cxn ang="0">
              <a:pos x="connsiteX12976" y="connsiteY12976"/>
            </a:cxn>
            <a:cxn ang="0">
              <a:pos x="connsiteX12977" y="connsiteY12977"/>
            </a:cxn>
            <a:cxn ang="0">
              <a:pos x="connsiteX12978" y="connsiteY12978"/>
            </a:cxn>
            <a:cxn ang="0">
              <a:pos x="connsiteX12979" y="connsiteY12979"/>
            </a:cxn>
            <a:cxn ang="0">
              <a:pos x="connsiteX12980" y="connsiteY12980"/>
            </a:cxn>
            <a:cxn ang="0">
              <a:pos x="connsiteX12981" y="connsiteY12981"/>
            </a:cxn>
            <a:cxn ang="0">
              <a:pos x="connsiteX12982" y="connsiteY12982"/>
            </a:cxn>
            <a:cxn ang="0">
              <a:pos x="connsiteX12983" y="connsiteY12983"/>
            </a:cxn>
            <a:cxn ang="0">
              <a:pos x="connsiteX12984" y="connsiteY12984"/>
            </a:cxn>
            <a:cxn ang="0">
              <a:pos x="connsiteX12985" y="connsiteY12985"/>
            </a:cxn>
            <a:cxn ang="0">
              <a:pos x="connsiteX12986" y="connsiteY12986"/>
            </a:cxn>
            <a:cxn ang="0">
              <a:pos x="connsiteX12987" y="connsiteY12987"/>
            </a:cxn>
            <a:cxn ang="0">
              <a:pos x="connsiteX12988" y="connsiteY12988"/>
            </a:cxn>
            <a:cxn ang="0">
              <a:pos x="connsiteX12989" y="connsiteY12989"/>
            </a:cxn>
            <a:cxn ang="0">
              <a:pos x="connsiteX12990" y="connsiteY12990"/>
            </a:cxn>
            <a:cxn ang="0">
              <a:pos x="connsiteX12991" y="connsiteY12991"/>
            </a:cxn>
            <a:cxn ang="0">
              <a:pos x="connsiteX12992" y="connsiteY12992"/>
            </a:cxn>
            <a:cxn ang="0">
              <a:pos x="connsiteX12993" y="connsiteY12993"/>
            </a:cxn>
            <a:cxn ang="0">
              <a:pos x="connsiteX12994" y="connsiteY12994"/>
            </a:cxn>
            <a:cxn ang="0">
              <a:pos x="connsiteX12995" y="connsiteY12995"/>
            </a:cxn>
            <a:cxn ang="0">
              <a:pos x="connsiteX12996" y="connsiteY12996"/>
            </a:cxn>
            <a:cxn ang="0">
              <a:pos x="connsiteX12997" y="connsiteY12997"/>
            </a:cxn>
            <a:cxn ang="0">
              <a:pos x="connsiteX12998" y="connsiteY12998"/>
            </a:cxn>
            <a:cxn ang="0">
              <a:pos x="connsiteX12999" y="connsiteY12999"/>
            </a:cxn>
            <a:cxn ang="0">
              <a:pos x="connsiteX13000" y="connsiteY13000"/>
            </a:cxn>
            <a:cxn ang="0">
              <a:pos x="connsiteX13001" y="connsiteY13001"/>
            </a:cxn>
            <a:cxn ang="0">
              <a:pos x="connsiteX13002" y="connsiteY13002"/>
            </a:cxn>
            <a:cxn ang="0">
              <a:pos x="connsiteX13003" y="connsiteY13003"/>
            </a:cxn>
            <a:cxn ang="0">
              <a:pos x="connsiteX13004" y="connsiteY13004"/>
            </a:cxn>
            <a:cxn ang="0">
              <a:pos x="connsiteX13005" y="connsiteY13005"/>
            </a:cxn>
            <a:cxn ang="0">
              <a:pos x="connsiteX13006" y="connsiteY13006"/>
            </a:cxn>
            <a:cxn ang="0">
              <a:pos x="connsiteX13007" y="connsiteY13007"/>
            </a:cxn>
            <a:cxn ang="0">
              <a:pos x="connsiteX13008" y="connsiteY13008"/>
            </a:cxn>
            <a:cxn ang="0">
              <a:pos x="connsiteX13009" y="connsiteY13009"/>
            </a:cxn>
            <a:cxn ang="0">
              <a:pos x="connsiteX13010" y="connsiteY13010"/>
            </a:cxn>
            <a:cxn ang="0">
              <a:pos x="connsiteX13011" y="connsiteY13011"/>
            </a:cxn>
            <a:cxn ang="0">
              <a:pos x="connsiteX13012" y="connsiteY13012"/>
            </a:cxn>
            <a:cxn ang="0">
              <a:pos x="connsiteX13013" y="connsiteY13013"/>
            </a:cxn>
            <a:cxn ang="0">
              <a:pos x="connsiteX13014" y="connsiteY13014"/>
            </a:cxn>
            <a:cxn ang="0">
              <a:pos x="connsiteX13015" y="connsiteY13015"/>
            </a:cxn>
            <a:cxn ang="0">
              <a:pos x="connsiteX13016" y="connsiteY13016"/>
            </a:cxn>
            <a:cxn ang="0">
              <a:pos x="connsiteX13017" y="connsiteY13017"/>
            </a:cxn>
            <a:cxn ang="0">
              <a:pos x="connsiteX13018" y="connsiteY13018"/>
            </a:cxn>
            <a:cxn ang="0">
              <a:pos x="connsiteX13019" y="connsiteY13019"/>
            </a:cxn>
            <a:cxn ang="0">
              <a:pos x="connsiteX13020" y="connsiteY13020"/>
            </a:cxn>
            <a:cxn ang="0">
              <a:pos x="connsiteX13021" y="connsiteY13021"/>
            </a:cxn>
            <a:cxn ang="0">
              <a:pos x="connsiteX13022" y="connsiteY13022"/>
            </a:cxn>
            <a:cxn ang="0">
              <a:pos x="connsiteX13023" y="connsiteY13023"/>
            </a:cxn>
            <a:cxn ang="0">
              <a:pos x="connsiteX13024" y="connsiteY13024"/>
            </a:cxn>
            <a:cxn ang="0">
              <a:pos x="connsiteX13025" y="connsiteY13025"/>
            </a:cxn>
            <a:cxn ang="0">
              <a:pos x="connsiteX13026" y="connsiteY13026"/>
            </a:cxn>
            <a:cxn ang="0">
              <a:pos x="connsiteX13027" y="connsiteY13027"/>
            </a:cxn>
            <a:cxn ang="0">
              <a:pos x="connsiteX13028" y="connsiteY13028"/>
            </a:cxn>
            <a:cxn ang="0">
              <a:pos x="connsiteX13029" y="connsiteY13029"/>
            </a:cxn>
            <a:cxn ang="0">
              <a:pos x="connsiteX13030" y="connsiteY13030"/>
            </a:cxn>
            <a:cxn ang="0">
              <a:pos x="connsiteX13031" y="connsiteY13031"/>
            </a:cxn>
            <a:cxn ang="0">
              <a:pos x="connsiteX13032" y="connsiteY13032"/>
            </a:cxn>
            <a:cxn ang="0">
              <a:pos x="connsiteX13033" y="connsiteY13033"/>
            </a:cxn>
            <a:cxn ang="0">
              <a:pos x="connsiteX13034" y="connsiteY13034"/>
            </a:cxn>
            <a:cxn ang="0">
              <a:pos x="connsiteX13035" y="connsiteY13035"/>
            </a:cxn>
            <a:cxn ang="0">
              <a:pos x="connsiteX13036" y="connsiteY13036"/>
            </a:cxn>
            <a:cxn ang="0">
              <a:pos x="connsiteX13037" y="connsiteY13037"/>
            </a:cxn>
            <a:cxn ang="0">
              <a:pos x="connsiteX13038" y="connsiteY13038"/>
            </a:cxn>
            <a:cxn ang="0">
              <a:pos x="connsiteX13039" y="connsiteY13039"/>
            </a:cxn>
            <a:cxn ang="0">
              <a:pos x="connsiteX13040" y="connsiteY13040"/>
            </a:cxn>
            <a:cxn ang="0">
              <a:pos x="connsiteX13041" y="connsiteY13041"/>
            </a:cxn>
            <a:cxn ang="0">
              <a:pos x="connsiteX13042" y="connsiteY13042"/>
            </a:cxn>
            <a:cxn ang="0">
              <a:pos x="connsiteX13043" y="connsiteY13043"/>
            </a:cxn>
            <a:cxn ang="0">
              <a:pos x="connsiteX13044" y="connsiteY13044"/>
            </a:cxn>
            <a:cxn ang="0">
              <a:pos x="connsiteX13045" y="connsiteY13045"/>
            </a:cxn>
            <a:cxn ang="0">
              <a:pos x="connsiteX13046" y="connsiteY13046"/>
            </a:cxn>
            <a:cxn ang="0">
              <a:pos x="connsiteX13047" y="connsiteY13047"/>
            </a:cxn>
            <a:cxn ang="0">
              <a:pos x="connsiteX13048" y="connsiteY13048"/>
            </a:cxn>
            <a:cxn ang="0">
              <a:pos x="connsiteX13049" y="connsiteY13049"/>
            </a:cxn>
            <a:cxn ang="0">
              <a:pos x="connsiteX13050" y="connsiteY13050"/>
            </a:cxn>
            <a:cxn ang="0">
              <a:pos x="connsiteX13051" y="connsiteY13051"/>
            </a:cxn>
            <a:cxn ang="0">
              <a:pos x="connsiteX13052" y="connsiteY13052"/>
            </a:cxn>
            <a:cxn ang="0">
              <a:pos x="connsiteX13053" y="connsiteY13053"/>
            </a:cxn>
            <a:cxn ang="0">
              <a:pos x="connsiteX13054" y="connsiteY13054"/>
            </a:cxn>
            <a:cxn ang="0">
              <a:pos x="connsiteX13055" y="connsiteY13055"/>
            </a:cxn>
            <a:cxn ang="0">
              <a:pos x="connsiteX13056" y="connsiteY13056"/>
            </a:cxn>
            <a:cxn ang="0">
              <a:pos x="connsiteX13057" y="connsiteY13057"/>
            </a:cxn>
            <a:cxn ang="0">
              <a:pos x="connsiteX13058" y="connsiteY13058"/>
            </a:cxn>
            <a:cxn ang="0">
              <a:pos x="connsiteX13059" y="connsiteY13059"/>
            </a:cxn>
            <a:cxn ang="0">
              <a:pos x="connsiteX13060" y="connsiteY13060"/>
            </a:cxn>
            <a:cxn ang="0">
              <a:pos x="connsiteX13061" y="connsiteY13061"/>
            </a:cxn>
            <a:cxn ang="0">
              <a:pos x="connsiteX13062" y="connsiteY13062"/>
            </a:cxn>
            <a:cxn ang="0">
              <a:pos x="connsiteX13063" y="connsiteY13063"/>
            </a:cxn>
            <a:cxn ang="0">
              <a:pos x="connsiteX13064" y="connsiteY13064"/>
            </a:cxn>
            <a:cxn ang="0">
              <a:pos x="connsiteX13065" y="connsiteY13065"/>
            </a:cxn>
            <a:cxn ang="0">
              <a:pos x="connsiteX13066" y="connsiteY13066"/>
            </a:cxn>
            <a:cxn ang="0">
              <a:pos x="connsiteX13067" y="connsiteY13067"/>
            </a:cxn>
            <a:cxn ang="0">
              <a:pos x="connsiteX13068" y="connsiteY13068"/>
            </a:cxn>
            <a:cxn ang="0">
              <a:pos x="connsiteX13069" y="connsiteY13069"/>
            </a:cxn>
            <a:cxn ang="0">
              <a:pos x="connsiteX13070" y="connsiteY13070"/>
            </a:cxn>
            <a:cxn ang="0">
              <a:pos x="connsiteX13071" y="connsiteY13071"/>
            </a:cxn>
            <a:cxn ang="0">
              <a:pos x="connsiteX13072" y="connsiteY13072"/>
            </a:cxn>
            <a:cxn ang="0">
              <a:pos x="connsiteX13073" y="connsiteY13073"/>
            </a:cxn>
            <a:cxn ang="0">
              <a:pos x="connsiteX13074" y="connsiteY13074"/>
            </a:cxn>
            <a:cxn ang="0">
              <a:pos x="connsiteX13075" y="connsiteY13075"/>
            </a:cxn>
            <a:cxn ang="0">
              <a:pos x="connsiteX13076" y="connsiteY13076"/>
            </a:cxn>
            <a:cxn ang="0">
              <a:pos x="connsiteX13077" y="connsiteY13077"/>
            </a:cxn>
            <a:cxn ang="0">
              <a:pos x="connsiteX13078" y="connsiteY13078"/>
            </a:cxn>
            <a:cxn ang="0">
              <a:pos x="connsiteX13079" y="connsiteY13079"/>
            </a:cxn>
            <a:cxn ang="0">
              <a:pos x="connsiteX13080" y="connsiteY13080"/>
            </a:cxn>
            <a:cxn ang="0">
              <a:pos x="connsiteX13081" y="connsiteY13081"/>
            </a:cxn>
            <a:cxn ang="0">
              <a:pos x="connsiteX13082" y="connsiteY13082"/>
            </a:cxn>
            <a:cxn ang="0">
              <a:pos x="connsiteX13083" y="connsiteY13083"/>
            </a:cxn>
            <a:cxn ang="0">
              <a:pos x="connsiteX13084" y="connsiteY13084"/>
            </a:cxn>
            <a:cxn ang="0">
              <a:pos x="connsiteX13085" y="connsiteY13085"/>
            </a:cxn>
            <a:cxn ang="0">
              <a:pos x="connsiteX13086" y="connsiteY13086"/>
            </a:cxn>
            <a:cxn ang="0">
              <a:pos x="connsiteX13087" y="connsiteY13087"/>
            </a:cxn>
            <a:cxn ang="0">
              <a:pos x="connsiteX13088" y="connsiteY13088"/>
            </a:cxn>
            <a:cxn ang="0">
              <a:pos x="connsiteX13089" y="connsiteY13089"/>
            </a:cxn>
            <a:cxn ang="0">
              <a:pos x="connsiteX13090" y="connsiteY13090"/>
            </a:cxn>
            <a:cxn ang="0">
              <a:pos x="connsiteX13091" y="connsiteY13091"/>
            </a:cxn>
            <a:cxn ang="0">
              <a:pos x="connsiteX13092" y="connsiteY13092"/>
            </a:cxn>
            <a:cxn ang="0">
              <a:pos x="connsiteX13093" y="connsiteY13093"/>
            </a:cxn>
            <a:cxn ang="0">
              <a:pos x="connsiteX13094" y="connsiteY13094"/>
            </a:cxn>
            <a:cxn ang="0">
              <a:pos x="connsiteX13095" y="connsiteY13095"/>
            </a:cxn>
            <a:cxn ang="0">
              <a:pos x="connsiteX13096" y="connsiteY13096"/>
            </a:cxn>
            <a:cxn ang="0">
              <a:pos x="connsiteX13097" y="connsiteY13097"/>
            </a:cxn>
            <a:cxn ang="0">
              <a:pos x="connsiteX13098" y="connsiteY13098"/>
            </a:cxn>
            <a:cxn ang="0">
              <a:pos x="connsiteX13099" y="connsiteY13099"/>
            </a:cxn>
            <a:cxn ang="0">
              <a:pos x="connsiteX13100" y="connsiteY13100"/>
            </a:cxn>
            <a:cxn ang="0">
              <a:pos x="connsiteX13101" y="connsiteY13101"/>
            </a:cxn>
            <a:cxn ang="0">
              <a:pos x="connsiteX13102" y="connsiteY13102"/>
            </a:cxn>
            <a:cxn ang="0">
              <a:pos x="connsiteX13103" y="connsiteY13103"/>
            </a:cxn>
            <a:cxn ang="0">
              <a:pos x="connsiteX13104" y="connsiteY13104"/>
            </a:cxn>
            <a:cxn ang="0">
              <a:pos x="connsiteX13105" y="connsiteY13105"/>
            </a:cxn>
            <a:cxn ang="0">
              <a:pos x="connsiteX13106" y="connsiteY13106"/>
            </a:cxn>
            <a:cxn ang="0">
              <a:pos x="connsiteX13107" y="connsiteY13107"/>
            </a:cxn>
            <a:cxn ang="0">
              <a:pos x="connsiteX13108" y="connsiteY13108"/>
            </a:cxn>
            <a:cxn ang="0">
              <a:pos x="connsiteX13109" y="connsiteY13109"/>
            </a:cxn>
            <a:cxn ang="0">
              <a:pos x="connsiteX13110" y="connsiteY13110"/>
            </a:cxn>
            <a:cxn ang="0">
              <a:pos x="connsiteX13111" y="connsiteY13111"/>
            </a:cxn>
            <a:cxn ang="0">
              <a:pos x="connsiteX13112" y="connsiteY13112"/>
            </a:cxn>
            <a:cxn ang="0">
              <a:pos x="connsiteX13113" y="connsiteY13113"/>
            </a:cxn>
            <a:cxn ang="0">
              <a:pos x="connsiteX13114" y="connsiteY13114"/>
            </a:cxn>
            <a:cxn ang="0">
              <a:pos x="connsiteX13115" y="connsiteY13115"/>
            </a:cxn>
            <a:cxn ang="0">
              <a:pos x="connsiteX13116" y="connsiteY13116"/>
            </a:cxn>
            <a:cxn ang="0">
              <a:pos x="connsiteX13117" y="connsiteY13117"/>
            </a:cxn>
            <a:cxn ang="0">
              <a:pos x="connsiteX13118" y="connsiteY13118"/>
            </a:cxn>
            <a:cxn ang="0">
              <a:pos x="connsiteX13119" y="connsiteY13119"/>
            </a:cxn>
            <a:cxn ang="0">
              <a:pos x="connsiteX13120" y="connsiteY13120"/>
            </a:cxn>
            <a:cxn ang="0">
              <a:pos x="connsiteX13121" y="connsiteY13121"/>
            </a:cxn>
            <a:cxn ang="0">
              <a:pos x="connsiteX13122" y="connsiteY13122"/>
            </a:cxn>
            <a:cxn ang="0">
              <a:pos x="connsiteX13123" y="connsiteY13123"/>
            </a:cxn>
            <a:cxn ang="0">
              <a:pos x="connsiteX13124" y="connsiteY13124"/>
            </a:cxn>
            <a:cxn ang="0">
              <a:pos x="connsiteX13125" y="connsiteY13125"/>
            </a:cxn>
            <a:cxn ang="0">
              <a:pos x="connsiteX13126" y="connsiteY13126"/>
            </a:cxn>
            <a:cxn ang="0">
              <a:pos x="connsiteX13127" y="connsiteY13127"/>
            </a:cxn>
            <a:cxn ang="0">
              <a:pos x="connsiteX13128" y="connsiteY13128"/>
            </a:cxn>
            <a:cxn ang="0">
              <a:pos x="connsiteX13129" y="connsiteY13129"/>
            </a:cxn>
            <a:cxn ang="0">
              <a:pos x="connsiteX13130" y="connsiteY13130"/>
            </a:cxn>
            <a:cxn ang="0">
              <a:pos x="connsiteX13131" y="connsiteY13131"/>
            </a:cxn>
            <a:cxn ang="0">
              <a:pos x="connsiteX13132" y="connsiteY13132"/>
            </a:cxn>
            <a:cxn ang="0">
              <a:pos x="connsiteX13133" y="connsiteY13133"/>
            </a:cxn>
            <a:cxn ang="0">
              <a:pos x="connsiteX13134" y="connsiteY13134"/>
            </a:cxn>
            <a:cxn ang="0">
              <a:pos x="connsiteX13135" y="connsiteY13135"/>
            </a:cxn>
            <a:cxn ang="0">
              <a:pos x="connsiteX13136" y="connsiteY13136"/>
            </a:cxn>
            <a:cxn ang="0">
              <a:pos x="connsiteX13137" y="connsiteY13137"/>
            </a:cxn>
            <a:cxn ang="0">
              <a:pos x="connsiteX13138" y="connsiteY13138"/>
            </a:cxn>
            <a:cxn ang="0">
              <a:pos x="connsiteX13139" y="connsiteY13139"/>
            </a:cxn>
            <a:cxn ang="0">
              <a:pos x="connsiteX13140" y="connsiteY13140"/>
            </a:cxn>
            <a:cxn ang="0">
              <a:pos x="connsiteX13141" y="connsiteY13141"/>
            </a:cxn>
            <a:cxn ang="0">
              <a:pos x="connsiteX13142" y="connsiteY13142"/>
            </a:cxn>
            <a:cxn ang="0">
              <a:pos x="connsiteX13143" y="connsiteY13143"/>
            </a:cxn>
            <a:cxn ang="0">
              <a:pos x="connsiteX13144" y="connsiteY13144"/>
            </a:cxn>
            <a:cxn ang="0">
              <a:pos x="connsiteX13145" y="connsiteY13145"/>
            </a:cxn>
            <a:cxn ang="0">
              <a:pos x="connsiteX13146" y="connsiteY13146"/>
            </a:cxn>
            <a:cxn ang="0">
              <a:pos x="connsiteX13147" y="connsiteY13147"/>
            </a:cxn>
            <a:cxn ang="0">
              <a:pos x="connsiteX13148" y="connsiteY13148"/>
            </a:cxn>
            <a:cxn ang="0">
              <a:pos x="connsiteX13149" y="connsiteY13149"/>
            </a:cxn>
            <a:cxn ang="0">
              <a:pos x="connsiteX13150" y="connsiteY13150"/>
            </a:cxn>
            <a:cxn ang="0">
              <a:pos x="connsiteX13151" y="connsiteY13151"/>
            </a:cxn>
            <a:cxn ang="0">
              <a:pos x="connsiteX13152" y="connsiteY13152"/>
            </a:cxn>
            <a:cxn ang="0">
              <a:pos x="connsiteX13153" y="connsiteY13153"/>
            </a:cxn>
            <a:cxn ang="0">
              <a:pos x="connsiteX13154" y="connsiteY13154"/>
            </a:cxn>
            <a:cxn ang="0">
              <a:pos x="connsiteX13155" y="connsiteY13155"/>
            </a:cxn>
            <a:cxn ang="0">
              <a:pos x="connsiteX13156" y="connsiteY13156"/>
            </a:cxn>
            <a:cxn ang="0">
              <a:pos x="connsiteX13157" y="connsiteY13157"/>
            </a:cxn>
            <a:cxn ang="0">
              <a:pos x="connsiteX13158" y="connsiteY13158"/>
            </a:cxn>
            <a:cxn ang="0">
              <a:pos x="connsiteX13159" y="connsiteY13159"/>
            </a:cxn>
            <a:cxn ang="0">
              <a:pos x="connsiteX13160" y="connsiteY13160"/>
            </a:cxn>
            <a:cxn ang="0">
              <a:pos x="connsiteX13161" y="connsiteY13161"/>
            </a:cxn>
            <a:cxn ang="0">
              <a:pos x="connsiteX13162" y="connsiteY13162"/>
            </a:cxn>
            <a:cxn ang="0">
              <a:pos x="connsiteX13163" y="connsiteY13163"/>
            </a:cxn>
            <a:cxn ang="0">
              <a:pos x="connsiteX13164" y="connsiteY13164"/>
            </a:cxn>
            <a:cxn ang="0">
              <a:pos x="connsiteX13165" y="connsiteY13165"/>
            </a:cxn>
            <a:cxn ang="0">
              <a:pos x="connsiteX13166" y="connsiteY13166"/>
            </a:cxn>
            <a:cxn ang="0">
              <a:pos x="connsiteX13167" y="connsiteY13167"/>
            </a:cxn>
            <a:cxn ang="0">
              <a:pos x="connsiteX13168" y="connsiteY13168"/>
            </a:cxn>
            <a:cxn ang="0">
              <a:pos x="connsiteX13169" y="connsiteY13169"/>
            </a:cxn>
            <a:cxn ang="0">
              <a:pos x="connsiteX13170" y="connsiteY13170"/>
            </a:cxn>
            <a:cxn ang="0">
              <a:pos x="connsiteX13171" y="connsiteY13171"/>
            </a:cxn>
            <a:cxn ang="0">
              <a:pos x="connsiteX13172" y="connsiteY13172"/>
            </a:cxn>
            <a:cxn ang="0">
              <a:pos x="connsiteX13173" y="connsiteY13173"/>
            </a:cxn>
            <a:cxn ang="0">
              <a:pos x="connsiteX13174" y="connsiteY13174"/>
            </a:cxn>
            <a:cxn ang="0">
              <a:pos x="connsiteX13175" y="connsiteY13175"/>
            </a:cxn>
            <a:cxn ang="0">
              <a:pos x="connsiteX13176" y="connsiteY13176"/>
            </a:cxn>
            <a:cxn ang="0">
              <a:pos x="connsiteX13177" y="connsiteY13177"/>
            </a:cxn>
            <a:cxn ang="0">
              <a:pos x="connsiteX13178" y="connsiteY13178"/>
            </a:cxn>
            <a:cxn ang="0">
              <a:pos x="connsiteX13179" y="connsiteY13179"/>
            </a:cxn>
            <a:cxn ang="0">
              <a:pos x="connsiteX13180" y="connsiteY13180"/>
            </a:cxn>
            <a:cxn ang="0">
              <a:pos x="connsiteX13181" y="connsiteY13181"/>
            </a:cxn>
            <a:cxn ang="0">
              <a:pos x="connsiteX13182" y="connsiteY13182"/>
            </a:cxn>
            <a:cxn ang="0">
              <a:pos x="connsiteX13183" y="connsiteY13183"/>
            </a:cxn>
            <a:cxn ang="0">
              <a:pos x="connsiteX13184" y="connsiteY13184"/>
            </a:cxn>
            <a:cxn ang="0">
              <a:pos x="connsiteX13185" y="connsiteY13185"/>
            </a:cxn>
            <a:cxn ang="0">
              <a:pos x="connsiteX13186" y="connsiteY13186"/>
            </a:cxn>
            <a:cxn ang="0">
              <a:pos x="connsiteX13187" y="connsiteY13187"/>
            </a:cxn>
            <a:cxn ang="0">
              <a:pos x="connsiteX13188" y="connsiteY13188"/>
            </a:cxn>
            <a:cxn ang="0">
              <a:pos x="connsiteX13189" y="connsiteY13189"/>
            </a:cxn>
            <a:cxn ang="0">
              <a:pos x="connsiteX13190" y="connsiteY13190"/>
            </a:cxn>
            <a:cxn ang="0">
              <a:pos x="connsiteX13191" y="connsiteY13191"/>
            </a:cxn>
            <a:cxn ang="0">
              <a:pos x="connsiteX13192" y="connsiteY13192"/>
            </a:cxn>
            <a:cxn ang="0">
              <a:pos x="connsiteX13193" y="connsiteY13193"/>
            </a:cxn>
            <a:cxn ang="0">
              <a:pos x="connsiteX13194" y="connsiteY13194"/>
            </a:cxn>
            <a:cxn ang="0">
              <a:pos x="connsiteX13195" y="connsiteY13195"/>
            </a:cxn>
            <a:cxn ang="0">
              <a:pos x="connsiteX13196" y="connsiteY13196"/>
            </a:cxn>
            <a:cxn ang="0">
              <a:pos x="connsiteX13197" y="connsiteY13197"/>
            </a:cxn>
            <a:cxn ang="0">
              <a:pos x="connsiteX13198" y="connsiteY13198"/>
            </a:cxn>
            <a:cxn ang="0">
              <a:pos x="connsiteX13199" y="connsiteY13199"/>
            </a:cxn>
            <a:cxn ang="0">
              <a:pos x="connsiteX13200" y="connsiteY13200"/>
            </a:cxn>
            <a:cxn ang="0">
              <a:pos x="connsiteX13201" y="connsiteY13201"/>
            </a:cxn>
            <a:cxn ang="0">
              <a:pos x="connsiteX13202" y="connsiteY13202"/>
            </a:cxn>
            <a:cxn ang="0">
              <a:pos x="connsiteX13203" y="connsiteY13203"/>
            </a:cxn>
            <a:cxn ang="0">
              <a:pos x="connsiteX13204" y="connsiteY13204"/>
            </a:cxn>
            <a:cxn ang="0">
              <a:pos x="connsiteX13205" y="connsiteY13205"/>
            </a:cxn>
            <a:cxn ang="0">
              <a:pos x="connsiteX13206" y="connsiteY13206"/>
            </a:cxn>
            <a:cxn ang="0">
              <a:pos x="connsiteX13207" y="connsiteY13207"/>
            </a:cxn>
            <a:cxn ang="0">
              <a:pos x="connsiteX13208" y="connsiteY13208"/>
            </a:cxn>
            <a:cxn ang="0">
              <a:pos x="connsiteX13209" y="connsiteY13209"/>
            </a:cxn>
            <a:cxn ang="0">
              <a:pos x="connsiteX13210" y="connsiteY13210"/>
            </a:cxn>
            <a:cxn ang="0">
              <a:pos x="connsiteX13211" y="connsiteY13211"/>
            </a:cxn>
            <a:cxn ang="0">
              <a:pos x="connsiteX13212" y="connsiteY13212"/>
            </a:cxn>
            <a:cxn ang="0">
              <a:pos x="connsiteX13213" y="connsiteY13213"/>
            </a:cxn>
            <a:cxn ang="0">
              <a:pos x="connsiteX13214" y="connsiteY13214"/>
            </a:cxn>
            <a:cxn ang="0">
              <a:pos x="connsiteX13215" y="connsiteY13215"/>
            </a:cxn>
            <a:cxn ang="0">
              <a:pos x="connsiteX13216" y="connsiteY13216"/>
            </a:cxn>
            <a:cxn ang="0">
              <a:pos x="connsiteX13217" y="connsiteY13217"/>
            </a:cxn>
            <a:cxn ang="0">
              <a:pos x="connsiteX13218" y="connsiteY13218"/>
            </a:cxn>
            <a:cxn ang="0">
              <a:pos x="connsiteX13219" y="connsiteY13219"/>
            </a:cxn>
            <a:cxn ang="0">
              <a:pos x="connsiteX13220" y="connsiteY13220"/>
            </a:cxn>
            <a:cxn ang="0">
              <a:pos x="connsiteX13221" y="connsiteY13221"/>
            </a:cxn>
            <a:cxn ang="0">
              <a:pos x="connsiteX13222" y="connsiteY13222"/>
            </a:cxn>
            <a:cxn ang="0">
              <a:pos x="connsiteX13223" y="connsiteY13223"/>
            </a:cxn>
            <a:cxn ang="0">
              <a:pos x="connsiteX13224" y="connsiteY13224"/>
            </a:cxn>
            <a:cxn ang="0">
              <a:pos x="connsiteX13225" y="connsiteY13225"/>
            </a:cxn>
            <a:cxn ang="0">
              <a:pos x="connsiteX13226" y="connsiteY13226"/>
            </a:cxn>
            <a:cxn ang="0">
              <a:pos x="connsiteX13227" y="connsiteY13227"/>
            </a:cxn>
            <a:cxn ang="0">
              <a:pos x="connsiteX13228" y="connsiteY13228"/>
            </a:cxn>
            <a:cxn ang="0">
              <a:pos x="connsiteX13229" y="connsiteY13229"/>
            </a:cxn>
            <a:cxn ang="0">
              <a:pos x="connsiteX13230" y="connsiteY13230"/>
            </a:cxn>
            <a:cxn ang="0">
              <a:pos x="connsiteX13231" y="connsiteY13231"/>
            </a:cxn>
            <a:cxn ang="0">
              <a:pos x="connsiteX13232" y="connsiteY13232"/>
            </a:cxn>
            <a:cxn ang="0">
              <a:pos x="connsiteX13233" y="connsiteY13233"/>
            </a:cxn>
            <a:cxn ang="0">
              <a:pos x="connsiteX13234" y="connsiteY13234"/>
            </a:cxn>
            <a:cxn ang="0">
              <a:pos x="connsiteX13235" y="connsiteY13235"/>
            </a:cxn>
            <a:cxn ang="0">
              <a:pos x="connsiteX13236" y="connsiteY13236"/>
            </a:cxn>
            <a:cxn ang="0">
              <a:pos x="connsiteX13237" y="connsiteY13237"/>
            </a:cxn>
            <a:cxn ang="0">
              <a:pos x="connsiteX13238" y="connsiteY13238"/>
            </a:cxn>
            <a:cxn ang="0">
              <a:pos x="connsiteX13239" y="connsiteY13239"/>
            </a:cxn>
            <a:cxn ang="0">
              <a:pos x="connsiteX13240" y="connsiteY13240"/>
            </a:cxn>
            <a:cxn ang="0">
              <a:pos x="connsiteX13241" y="connsiteY13241"/>
            </a:cxn>
            <a:cxn ang="0">
              <a:pos x="connsiteX13242" y="connsiteY13242"/>
            </a:cxn>
            <a:cxn ang="0">
              <a:pos x="connsiteX13243" y="connsiteY13243"/>
            </a:cxn>
            <a:cxn ang="0">
              <a:pos x="connsiteX13244" y="connsiteY13244"/>
            </a:cxn>
            <a:cxn ang="0">
              <a:pos x="connsiteX13245" y="connsiteY13245"/>
            </a:cxn>
            <a:cxn ang="0">
              <a:pos x="connsiteX13246" y="connsiteY13246"/>
            </a:cxn>
            <a:cxn ang="0">
              <a:pos x="connsiteX13247" y="connsiteY13247"/>
            </a:cxn>
            <a:cxn ang="0">
              <a:pos x="connsiteX13248" y="connsiteY13248"/>
            </a:cxn>
            <a:cxn ang="0">
              <a:pos x="connsiteX13249" y="connsiteY13249"/>
            </a:cxn>
            <a:cxn ang="0">
              <a:pos x="connsiteX13250" y="connsiteY13250"/>
            </a:cxn>
            <a:cxn ang="0">
              <a:pos x="connsiteX13251" y="connsiteY13251"/>
            </a:cxn>
            <a:cxn ang="0">
              <a:pos x="connsiteX13252" y="connsiteY13252"/>
            </a:cxn>
            <a:cxn ang="0">
              <a:pos x="connsiteX13253" y="connsiteY13253"/>
            </a:cxn>
            <a:cxn ang="0">
              <a:pos x="connsiteX13254" y="connsiteY13254"/>
            </a:cxn>
            <a:cxn ang="0">
              <a:pos x="connsiteX13255" y="connsiteY13255"/>
            </a:cxn>
            <a:cxn ang="0">
              <a:pos x="connsiteX13256" y="connsiteY13256"/>
            </a:cxn>
            <a:cxn ang="0">
              <a:pos x="connsiteX13257" y="connsiteY13257"/>
            </a:cxn>
            <a:cxn ang="0">
              <a:pos x="connsiteX13258" y="connsiteY13258"/>
            </a:cxn>
            <a:cxn ang="0">
              <a:pos x="connsiteX13259" y="connsiteY13259"/>
            </a:cxn>
            <a:cxn ang="0">
              <a:pos x="connsiteX13260" y="connsiteY13260"/>
            </a:cxn>
            <a:cxn ang="0">
              <a:pos x="connsiteX13261" y="connsiteY13261"/>
            </a:cxn>
            <a:cxn ang="0">
              <a:pos x="connsiteX13262" y="connsiteY13262"/>
            </a:cxn>
            <a:cxn ang="0">
              <a:pos x="connsiteX13263" y="connsiteY13263"/>
            </a:cxn>
            <a:cxn ang="0">
              <a:pos x="connsiteX13264" y="connsiteY13264"/>
            </a:cxn>
            <a:cxn ang="0">
              <a:pos x="connsiteX13265" y="connsiteY13265"/>
            </a:cxn>
            <a:cxn ang="0">
              <a:pos x="connsiteX13266" y="connsiteY13266"/>
            </a:cxn>
            <a:cxn ang="0">
              <a:pos x="connsiteX13267" y="connsiteY13267"/>
            </a:cxn>
            <a:cxn ang="0">
              <a:pos x="connsiteX13268" y="connsiteY13268"/>
            </a:cxn>
            <a:cxn ang="0">
              <a:pos x="connsiteX13269" y="connsiteY13269"/>
            </a:cxn>
            <a:cxn ang="0">
              <a:pos x="connsiteX13270" y="connsiteY13270"/>
            </a:cxn>
            <a:cxn ang="0">
              <a:pos x="connsiteX13271" y="connsiteY13271"/>
            </a:cxn>
            <a:cxn ang="0">
              <a:pos x="connsiteX13272" y="connsiteY13272"/>
            </a:cxn>
            <a:cxn ang="0">
              <a:pos x="connsiteX13273" y="connsiteY13273"/>
            </a:cxn>
            <a:cxn ang="0">
              <a:pos x="connsiteX13274" y="connsiteY13274"/>
            </a:cxn>
            <a:cxn ang="0">
              <a:pos x="connsiteX13275" y="connsiteY13275"/>
            </a:cxn>
            <a:cxn ang="0">
              <a:pos x="connsiteX13276" y="connsiteY13276"/>
            </a:cxn>
            <a:cxn ang="0">
              <a:pos x="connsiteX13277" y="connsiteY13277"/>
            </a:cxn>
            <a:cxn ang="0">
              <a:pos x="connsiteX13278" y="connsiteY13278"/>
            </a:cxn>
            <a:cxn ang="0">
              <a:pos x="connsiteX13279" y="connsiteY13279"/>
            </a:cxn>
            <a:cxn ang="0">
              <a:pos x="connsiteX13280" y="connsiteY13280"/>
            </a:cxn>
            <a:cxn ang="0">
              <a:pos x="connsiteX13281" y="connsiteY13281"/>
            </a:cxn>
            <a:cxn ang="0">
              <a:pos x="connsiteX13282" y="connsiteY13282"/>
            </a:cxn>
            <a:cxn ang="0">
              <a:pos x="connsiteX13283" y="connsiteY13283"/>
            </a:cxn>
            <a:cxn ang="0">
              <a:pos x="connsiteX13284" y="connsiteY13284"/>
            </a:cxn>
            <a:cxn ang="0">
              <a:pos x="connsiteX13285" y="connsiteY13285"/>
            </a:cxn>
            <a:cxn ang="0">
              <a:pos x="connsiteX13286" y="connsiteY13286"/>
            </a:cxn>
            <a:cxn ang="0">
              <a:pos x="connsiteX13287" y="connsiteY13287"/>
            </a:cxn>
            <a:cxn ang="0">
              <a:pos x="connsiteX13288" y="connsiteY13288"/>
            </a:cxn>
            <a:cxn ang="0">
              <a:pos x="connsiteX13289" y="connsiteY13289"/>
            </a:cxn>
            <a:cxn ang="0">
              <a:pos x="connsiteX13290" y="connsiteY13290"/>
            </a:cxn>
            <a:cxn ang="0">
              <a:pos x="connsiteX13291" y="connsiteY13291"/>
            </a:cxn>
            <a:cxn ang="0">
              <a:pos x="connsiteX13292" y="connsiteY13292"/>
            </a:cxn>
            <a:cxn ang="0">
              <a:pos x="connsiteX13293" y="connsiteY13293"/>
            </a:cxn>
            <a:cxn ang="0">
              <a:pos x="connsiteX13294" y="connsiteY13294"/>
            </a:cxn>
            <a:cxn ang="0">
              <a:pos x="connsiteX13295" y="connsiteY13295"/>
            </a:cxn>
            <a:cxn ang="0">
              <a:pos x="connsiteX13296" y="connsiteY13296"/>
            </a:cxn>
            <a:cxn ang="0">
              <a:pos x="connsiteX13297" y="connsiteY13297"/>
            </a:cxn>
            <a:cxn ang="0">
              <a:pos x="connsiteX13298" y="connsiteY13298"/>
            </a:cxn>
            <a:cxn ang="0">
              <a:pos x="connsiteX13299" y="connsiteY13299"/>
            </a:cxn>
            <a:cxn ang="0">
              <a:pos x="connsiteX13300" y="connsiteY13300"/>
            </a:cxn>
            <a:cxn ang="0">
              <a:pos x="connsiteX13301" y="connsiteY13301"/>
            </a:cxn>
            <a:cxn ang="0">
              <a:pos x="connsiteX13302" y="connsiteY13302"/>
            </a:cxn>
            <a:cxn ang="0">
              <a:pos x="connsiteX13303" y="connsiteY13303"/>
            </a:cxn>
            <a:cxn ang="0">
              <a:pos x="connsiteX13304" y="connsiteY13304"/>
            </a:cxn>
            <a:cxn ang="0">
              <a:pos x="connsiteX13305" y="connsiteY13305"/>
            </a:cxn>
            <a:cxn ang="0">
              <a:pos x="connsiteX13306" y="connsiteY13306"/>
            </a:cxn>
            <a:cxn ang="0">
              <a:pos x="connsiteX13307" y="connsiteY13307"/>
            </a:cxn>
            <a:cxn ang="0">
              <a:pos x="connsiteX13308" y="connsiteY13308"/>
            </a:cxn>
            <a:cxn ang="0">
              <a:pos x="connsiteX13309" y="connsiteY13309"/>
            </a:cxn>
            <a:cxn ang="0">
              <a:pos x="connsiteX13310" y="connsiteY13310"/>
            </a:cxn>
            <a:cxn ang="0">
              <a:pos x="connsiteX13311" y="connsiteY13311"/>
            </a:cxn>
            <a:cxn ang="0">
              <a:pos x="connsiteX13312" y="connsiteY13312"/>
            </a:cxn>
            <a:cxn ang="0">
              <a:pos x="connsiteX13313" y="connsiteY13313"/>
            </a:cxn>
            <a:cxn ang="0">
              <a:pos x="connsiteX13314" y="connsiteY13314"/>
            </a:cxn>
            <a:cxn ang="0">
              <a:pos x="connsiteX13315" y="connsiteY13315"/>
            </a:cxn>
            <a:cxn ang="0">
              <a:pos x="connsiteX13316" y="connsiteY13316"/>
            </a:cxn>
            <a:cxn ang="0">
              <a:pos x="connsiteX13317" y="connsiteY13317"/>
            </a:cxn>
            <a:cxn ang="0">
              <a:pos x="connsiteX13318" y="connsiteY13318"/>
            </a:cxn>
            <a:cxn ang="0">
              <a:pos x="connsiteX13319" y="connsiteY13319"/>
            </a:cxn>
            <a:cxn ang="0">
              <a:pos x="connsiteX13320" y="connsiteY13320"/>
            </a:cxn>
            <a:cxn ang="0">
              <a:pos x="connsiteX13321" y="connsiteY13321"/>
            </a:cxn>
            <a:cxn ang="0">
              <a:pos x="connsiteX13322" y="connsiteY13322"/>
            </a:cxn>
            <a:cxn ang="0">
              <a:pos x="connsiteX13323" y="connsiteY13323"/>
            </a:cxn>
            <a:cxn ang="0">
              <a:pos x="connsiteX13324" y="connsiteY13324"/>
            </a:cxn>
            <a:cxn ang="0">
              <a:pos x="connsiteX13325" y="connsiteY13325"/>
            </a:cxn>
            <a:cxn ang="0">
              <a:pos x="connsiteX13326" y="connsiteY13326"/>
            </a:cxn>
            <a:cxn ang="0">
              <a:pos x="connsiteX13327" y="connsiteY13327"/>
            </a:cxn>
            <a:cxn ang="0">
              <a:pos x="connsiteX13328" y="connsiteY13328"/>
            </a:cxn>
            <a:cxn ang="0">
              <a:pos x="connsiteX13329" y="connsiteY13329"/>
            </a:cxn>
            <a:cxn ang="0">
              <a:pos x="connsiteX13330" y="connsiteY13330"/>
            </a:cxn>
            <a:cxn ang="0">
              <a:pos x="connsiteX13331" y="connsiteY13331"/>
            </a:cxn>
            <a:cxn ang="0">
              <a:pos x="connsiteX13332" y="connsiteY13332"/>
            </a:cxn>
            <a:cxn ang="0">
              <a:pos x="connsiteX13333" y="connsiteY13333"/>
            </a:cxn>
            <a:cxn ang="0">
              <a:pos x="connsiteX13334" y="connsiteY13334"/>
            </a:cxn>
            <a:cxn ang="0">
              <a:pos x="connsiteX13335" y="connsiteY13335"/>
            </a:cxn>
            <a:cxn ang="0">
              <a:pos x="connsiteX13336" y="connsiteY13336"/>
            </a:cxn>
            <a:cxn ang="0">
              <a:pos x="connsiteX13337" y="connsiteY13337"/>
            </a:cxn>
            <a:cxn ang="0">
              <a:pos x="connsiteX13338" y="connsiteY13338"/>
            </a:cxn>
            <a:cxn ang="0">
              <a:pos x="connsiteX13339" y="connsiteY13339"/>
            </a:cxn>
            <a:cxn ang="0">
              <a:pos x="connsiteX13340" y="connsiteY13340"/>
            </a:cxn>
            <a:cxn ang="0">
              <a:pos x="connsiteX13341" y="connsiteY13341"/>
            </a:cxn>
            <a:cxn ang="0">
              <a:pos x="connsiteX13342" y="connsiteY13342"/>
            </a:cxn>
            <a:cxn ang="0">
              <a:pos x="connsiteX13343" y="connsiteY13343"/>
            </a:cxn>
            <a:cxn ang="0">
              <a:pos x="connsiteX13344" y="connsiteY13344"/>
            </a:cxn>
            <a:cxn ang="0">
              <a:pos x="connsiteX13345" y="connsiteY13345"/>
            </a:cxn>
            <a:cxn ang="0">
              <a:pos x="connsiteX13346" y="connsiteY13346"/>
            </a:cxn>
            <a:cxn ang="0">
              <a:pos x="connsiteX13347" y="connsiteY13347"/>
            </a:cxn>
            <a:cxn ang="0">
              <a:pos x="connsiteX13348" y="connsiteY13348"/>
            </a:cxn>
            <a:cxn ang="0">
              <a:pos x="connsiteX13349" y="connsiteY13349"/>
            </a:cxn>
            <a:cxn ang="0">
              <a:pos x="connsiteX13350" y="connsiteY13350"/>
            </a:cxn>
            <a:cxn ang="0">
              <a:pos x="connsiteX13351" y="connsiteY13351"/>
            </a:cxn>
            <a:cxn ang="0">
              <a:pos x="connsiteX13352" y="connsiteY13352"/>
            </a:cxn>
            <a:cxn ang="0">
              <a:pos x="connsiteX13353" y="connsiteY13353"/>
            </a:cxn>
            <a:cxn ang="0">
              <a:pos x="connsiteX13354" y="connsiteY13354"/>
            </a:cxn>
            <a:cxn ang="0">
              <a:pos x="connsiteX13355" y="connsiteY13355"/>
            </a:cxn>
            <a:cxn ang="0">
              <a:pos x="connsiteX13356" y="connsiteY13356"/>
            </a:cxn>
            <a:cxn ang="0">
              <a:pos x="connsiteX13357" y="connsiteY13357"/>
            </a:cxn>
            <a:cxn ang="0">
              <a:pos x="connsiteX13358" y="connsiteY13358"/>
            </a:cxn>
            <a:cxn ang="0">
              <a:pos x="connsiteX13359" y="connsiteY13359"/>
            </a:cxn>
            <a:cxn ang="0">
              <a:pos x="connsiteX13360" y="connsiteY13360"/>
            </a:cxn>
            <a:cxn ang="0">
              <a:pos x="connsiteX13361" y="connsiteY13361"/>
            </a:cxn>
            <a:cxn ang="0">
              <a:pos x="connsiteX13362" y="connsiteY13362"/>
            </a:cxn>
            <a:cxn ang="0">
              <a:pos x="connsiteX13363" y="connsiteY13363"/>
            </a:cxn>
            <a:cxn ang="0">
              <a:pos x="connsiteX13364" y="connsiteY13364"/>
            </a:cxn>
            <a:cxn ang="0">
              <a:pos x="connsiteX13365" y="connsiteY13365"/>
            </a:cxn>
            <a:cxn ang="0">
              <a:pos x="connsiteX13366" y="connsiteY13366"/>
            </a:cxn>
            <a:cxn ang="0">
              <a:pos x="connsiteX13367" y="connsiteY13367"/>
            </a:cxn>
            <a:cxn ang="0">
              <a:pos x="connsiteX13368" y="connsiteY13368"/>
            </a:cxn>
            <a:cxn ang="0">
              <a:pos x="connsiteX13369" y="connsiteY13369"/>
            </a:cxn>
            <a:cxn ang="0">
              <a:pos x="connsiteX13370" y="connsiteY13370"/>
            </a:cxn>
            <a:cxn ang="0">
              <a:pos x="connsiteX13371" y="connsiteY13371"/>
            </a:cxn>
            <a:cxn ang="0">
              <a:pos x="connsiteX13372" y="connsiteY13372"/>
            </a:cxn>
            <a:cxn ang="0">
              <a:pos x="connsiteX13373" y="connsiteY13373"/>
            </a:cxn>
            <a:cxn ang="0">
              <a:pos x="connsiteX13374" y="connsiteY13374"/>
            </a:cxn>
            <a:cxn ang="0">
              <a:pos x="connsiteX13375" y="connsiteY13375"/>
            </a:cxn>
            <a:cxn ang="0">
              <a:pos x="connsiteX13376" y="connsiteY13376"/>
            </a:cxn>
            <a:cxn ang="0">
              <a:pos x="connsiteX13377" y="connsiteY13377"/>
            </a:cxn>
            <a:cxn ang="0">
              <a:pos x="connsiteX13378" y="connsiteY13378"/>
            </a:cxn>
            <a:cxn ang="0">
              <a:pos x="connsiteX13379" y="connsiteY13379"/>
            </a:cxn>
            <a:cxn ang="0">
              <a:pos x="connsiteX13380" y="connsiteY13380"/>
            </a:cxn>
            <a:cxn ang="0">
              <a:pos x="connsiteX13381" y="connsiteY13381"/>
            </a:cxn>
            <a:cxn ang="0">
              <a:pos x="connsiteX13382" y="connsiteY13382"/>
            </a:cxn>
            <a:cxn ang="0">
              <a:pos x="connsiteX13383" y="connsiteY13383"/>
            </a:cxn>
            <a:cxn ang="0">
              <a:pos x="connsiteX13384" y="connsiteY13384"/>
            </a:cxn>
            <a:cxn ang="0">
              <a:pos x="connsiteX13385" y="connsiteY13385"/>
            </a:cxn>
            <a:cxn ang="0">
              <a:pos x="connsiteX13386" y="connsiteY13386"/>
            </a:cxn>
            <a:cxn ang="0">
              <a:pos x="connsiteX13387" y="connsiteY13387"/>
            </a:cxn>
            <a:cxn ang="0">
              <a:pos x="connsiteX13388" y="connsiteY13388"/>
            </a:cxn>
            <a:cxn ang="0">
              <a:pos x="connsiteX13389" y="connsiteY13389"/>
            </a:cxn>
            <a:cxn ang="0">
              <a:pos x="connsiteX13390" y="connsiteY13390"/>
            </a:cxn>
            <a:cxn ang="0">
              <a:pos x="connsiteX13391" y="connsiteY13391"/>
            </a:cxn>
            <a:cxn ang="0">
              <a:pos x="connsiteX13392" y="connsiteY13392"/>
            </a:cxn>
            <a:cxn ang="0">
              <a:pos x="connsiteX13393" y="connsiteY13393"/>
            </a:cxn>
            <a:cxn ang="0">
              <a:pos x="connsiteX13394" y="connsiteY13394"/>
            </a:cxn>
            <a:cxn ang="0">
              <a:pos x="connsiteX13395" y="connsiteY13395"/>
            </a:cxn>
            <a:cxn ang="0">
              <a:pos x="connsiteX13396" y="connsiteY13396"/>
            </a:cxn>
            <a:cxn ang="0">
              <a:pos x="connsiteX13397" y="connsiteY13397"/>
            </a:cxn>
            <a:cxn ang="0">
              <a:pos x="connsiteX13398" y="connsiteY13398"/>
            </a:cxn>
            <a:cxn ang="0">
              <a:pos x="connsiteX13399" y="connsiteY13399"/>
            </a:cxn>
            <a:cxn ang="0">
              <a:pos x="connsiteX13400" y="connsiteY13400"/>
            </a:cxn>
            <a:cxn ang="0">
              <a:pos x="connsiteX13401" y="connsiteY13401"/>
            </a:cxn>
            <a:cxn ang="0">
              <a:pos x="connsiteX13402" y="connsiteY13402"/>
            </a:cxn>
            <a:cxn ang="0">
              <a:pos x="connsiteX13403" y="connsiteY13403"/>
            </a:cxn>
            <a:cxn ang="0">
              <a:pos x="connsiteX13404" y="connsiteY13404"/>
            </a:cxn>
            <a:cxn ang="0">
              <a:pos x="connsiteX13405" y="connsiteY13405"/>
            </a:cxn>
            <a:cxn ang="0">
              <a:pos x="connsiteX13406" y="connsiteY13406"/>
            </a:cxn>
            <a:cxn ang="0">
              <a:pos x="connsiteX13407" y="connsiteY13407"/>
            </a:cxn>
            <a:cxn ang="0">
              <a:pos x="connsiteX13408" y="connsiteY13408"/>
            </a:cxn>
            <a:cxn ang="0">
              <a:pos x="connsiteX13409" y="connsiteY13409"/>
            </a:cxn>
            <a:cxn ang="0">
              <a:pos x="connsiteX13410" y="connsiteY13410"/>
            </a:cxn>
            <a:cxn ang="0">
              <a:pos x="connsiteX13411" y="connsiteY13411"/>
            </a:cxn>
            <a:cxn ang="0">
              <a:pos x="connsiteX13412" y="connsiteY13412"/>
            </a:cxn>
            <a:cxn ang="0">
              <a:pos x="connsiteX13413" y="connsiteY13413"/>
            </a:cxn>
            <a:cxn ang="0">
              <a:pos x="connsiteX13414" y="connsiteY13414"/>
            </a:cxn>
            <a:cxn ang="0">
              <a:pos x="connsiteX13415" y="connsiteY13415"/>
            </a:cxn>
            <a:cxn ang="0">
              <a:pos x="connsiteX13416" y="connsiteY13416"/>
            </a:cxn>
            <a:cxn ang="0">
              <a:pos x="connsiteX13417" y="connsiteY13417"/>
            </a:cxn>
            <a:cxn ang="0">
              <a:pos x="connsiteX13418" y="connsiteY13418"/>
            </a:cxn>
            <a:cxn ang="0">
              <a:pos x="connsiteX13419" y="connsiteY13419"/>
            </a:cxn>
            <a:cxn ang="0">
              <a:pos x="connsiteX13420" y="connsiteY13420"/>
            </a:cxn>
            <a:cxn ang="0">
              <a:pos x="connsiteX13421" y="connsiteY13421"/>
            </a:cxn>
            <a:cxn ang="0">
              <a:pos x="connsiteX13422" y="connsiteY13422"/>
            </a:cxn>
            <a:cxn ang="0">
              <a:pos x="connsiteX13423" y="connsiteY13423"/>
            </a:cxn>
            <a:cxn ang="0">
              <a:pos x="connsiteX13424" y="connsiteY13424"/>
            </a:cxn>
            <a:cxn ang="0">
              <a:pos x="connsiteX13425" y="connsiteY13425"/>
            </a:cxn>
            <a:cxn ang="0">
              <a:pos x="connsiteX13426" y="connsiteY13426"/>
            </a:cxn>
            <a:cxn ang="0">
              <a:pos x="connsiteX13427" y="connsiteY13427"/>
            </a:cxn>
            <a:cxn ang="0">
              <a:pos x="connsiteX13428" y="connsiteY13428"/>
            </a:cxn>
            <a:cxn ang="0">
              <a:pos x="connsiteX13429" y="connsiteY13429"/>
            </a:cxn>
            <a:cxn ang="0">
              <a:pos x="connsiteX13430" y="connsiteY13430"/>
            </a:cxn>
            <a:cxn ang="0">
              <a:pos x="connsiteX13431" y="connsiteY13431"/>
            </a:cxn>
            <a:cxn ang="0">
              <a:pos x="connsiteX13432" y="connsiteY13432"/>
            </a:cxn>
            <a:cxn ang="0">
              <a:pos x="connsiteX13433" y="connsiteY13433"/>
            </a:cxn>
            <a:cxn ang="0">
              <a:pos x="connsiteX13434" y="connsiteY13434"/>
            </a:cxn>
            <a:cxn ang="0">
              <a:pos x="connsiteX13435" y="connsiteY13435"/>
            </a:cxn>
            <a:cxn ang="0">
              <a:pos x="connsiteX13436" y="connsiteY13436"/>
            </a:cxn>
            <a:cxn ang="0">
              <a:pos x="connsiteX13437" y="connsiteY13437"/>
            </a:cxn>
            <a:cxn ang="0">
              <a:pos x="connsiteX13438" y="connsiteY13438"/>
            </a:cxn>
            <a:cxn ang="0">
              <a:pos x="connsiteX13439" y="connsiteY13439"/>
            </a:cxn>
            <a:cxn ang="0">
              <a:pos x="connsiteX13440" y="connsiteY13440"/>
            </a:cxn>
            <a:cxn ang="0">
              <a:pos x="connsiteX13441" y="connsiteY13441"/>
            </a:cxn>
            <a:cxn ang="0">
              <a:pos x="connsiteX13442" y="connsiteY13442"/>
            </a:cxn>
            <a:cxn ang="0">
              <a:pos x="connsiteX13443" y="connsiteY13443"/>
            </a:cxn>
            <a:cxn ang="0">
              <a:pos x="connsiteX13444" y="connsiteY13444"/>
            </a:cxn>
            <a:cxn ang="0">
              <a:pos x="connsiteX13445" y="connsiteY13445"/>
            </a:cxn>
            <a:cxn ang="0">
              <a:pos x="connsiteX13446" y="connsiteY13446"/>
            </a:cxn>
            <a:cxn ang="0">
              <a:pos x="connsiteX13447" y="connsiteY13447"/>
            </a:cxn>
            <a:cxn ang="0">
              <a:pos x="connsiteX13448" y="connsiteY13448"/>
            </a:cxn>
            <a:cxn ang="0">
              <a:pos x="connsiteX13449" y="connsiteY13449"/>
            </a:cxn>
            <a:cxn ang="0">
              <a:pos x="connsiteX13450" y="connsiteY13450"/>
            </a:cxn>
            <a:cxn ang="0">
              <a:pos x="connsiteX13451" y="connsiteY13451"/>
            </a:cxn>
            <a:cxn ang="0">
              <a:pos x="connsiteX13452" y="connsiteY13452"/>
            </a:cxn>
            <a:cxn ang="0">
              <a:pos x="connsiteX13453" y="connsiteY13453"/>
            </a:cxn>
            <a:cxn ang="0">
              <a:pos x="connsiteX13454" y="connsiteY13454"/>
            </a:cxn>
            <a:cxn ang="0">
              <a:pos x="connsiteX13455" y="connsiteY13455"/>
            </a:cxn>
            <a:cxn ang="0">
              <a:pos x="connsiteX13456" y="connsiteY13456"/>
            </a:cxn>
            <a:cxn ang="0">
              <a:pos x="connsiteX13457" y="connsiteY13457"/>
            </a:cxn>
            <a:cxn ang="0">
              <a:pos x="connsiteX13458" y="connsiteY13458"/>
            </a:cxn>
            <a:cxn ang="0">
              <a:pos x="connsiteX13459" y="connsiteY13459"/>
            </a:cxn>
            <a:cxn ang="0">
              <a:pos x="connsiteX13460" y="connsiteY13460"/>
            </a:cxn>
            <a:cxn ang="0">
              <a:pos x="connsiteX13461" y="connsiteY13461"/>
            </a:cxn>
            <a:cxn ang="0">
              <a:pos x="connsiteX13462" y="connsiteY13462"/>
            </a:cxn>
            <a:cxn ang="0">
              <a:pos x="connsiteX13463" y="connsiteY13463"/>
            </a:cxn>
            <a:cxn ang="0">
              <a:pos x="connsiteX13464" y="connsiteY13464"/>
            </a:cxn>
            <a:cxn ang="0">
              <a:pos x="connsiteX13465" y="connsiteY13465"/>
            </a:cxn>
            <a:cxn ang="0">
              <a:pos x="connsiteX13466" y="connsiteY13466"/>
            </a:cxn>
            <a:cxn ang="0">
              <a:pos x="connsiteX13467" y="connsiteY13467"/>
            </a:cxn>
            <a:cxn ang="0">
              <a:pos x="connsiteX13468" y="connsiteY13468"/>
            </a:cxn>
            <a:cxn ang="0">
              <a:pos x="connsiteX13469" y="connsiteY13469"/>
            </a:cxn>
            <a:cxn ang="0">
              <a:pos x="connsiteX13470" y="connsiteY13470"/>
            </a:cxn>
            <a:cxn ang="0">
              <a:pos x="connsiteX13471" y="connsiteY13471"/>
            </a:cxn>
            <a:cxn ang="0">
              <a:pos x="connsiteX13472" y="connsiteY13472"/>
            </a:cxn>
            <a:cxn ang="0">
              <a:pos x="connsiteX13473" y="connsiteY13473"/>
            </a:cxn>
            <a:cxn ang="0">
              <a:pos x="connsiteX13474" y="connsiteY13474"/>
            </a:cxn>
            <a:cxn ang="0">
              <a:pos x="connsiteX13475" y="connsiteY13475"/>
            </a:cxn>
            <a:cxn ang="0">
              <a:pos x="connsiteX13476" y="connsiteY13476"/>
            </a:cxn>
            <a:cxn ang="0">
              <a:pos x="connsiteX13477" y="connsiteY13477"/>
            </a:cxn>
            <a:cxn ang="0">
              <a:pos x="connsiteX13478" y="connsiteY13478"/>
            </a:cxn>
            <a:cxn ang="0">
              <a:pos x="connsiteX13479" y="connsiteY13479"/>
            </a:cxn>
            <a:cxn ang="0">
              <a:pos x="connsiteX13480" y="connsiteY13480"/>
            </a:cxn>
            <a:cxn ang="0">
              <a:pos x="connsiteX13481" y="connsiteY13481"/>
            </a:cxn>
            <a:cxn ang="0">
              <a:pos x="connsiteX13482" y="connsiteY13482"/>
            </a:cxn>
            <a:cxn ang="0">
              <a:pos x="connsiteX13483" y="connsiteY13483"/>
            </a:cxn>
            <a:cxn ang="0">
              <a:pos x="connsiteX13484" y="connsiteY13484"/>
            </a:cxn>
            <a:cxn ang="0">
              <a:pos x="connsiteX13485" y="connsiteY13485"/>
            </a:cxn>
            <a:cxn ang="0">
              <a:pos x="connsiteX13486" y="connsiteY13486"/>
            </a:cxn>
            <a:cxn ang="0">
              <a:pos x="connsiteX13487" y="connsiteY13487"/>
            </a:cxn>
            <a:cxn ang="0">
              <a:pos x="connsiteX13488" y="connsiteY13488"/>
            </a:cxn>
            <a:cxn ang="0">
              <a:pos x="connsiteX13489" y="connsiteY13489"/>
            </a:cxn>
            <a:cxn ang="0">
              <a:pos x="connsiteX13490" y="connsiteY13490"/>
            </a:cxn>
            <a:cxn ang="0">
              <a:pos x="connsiteX13491" y="connsiteY13491"/>
            </a:cxn>
            <a:cxn ang="0">
              <a:pos x="connsiteX13492" y="connsiteY13492"/>
            </a:cxn>
            <a:cxn ang="0">
              <a:pos x="connsiteX13493" y="connsiteY13493"/>
            </a:cxn>
            <a:cxn ang="0">
              <a:pos x="connsiteX13494" y="connsiteY13494"/>
            </a:cxn>
            <a:cxn ang="0">
              <a:pos x="connsiteX13495" y="connsiteY13495"/>
            </a:cxn>
            <a:cxn ang="0">
              <a:pos x="connsiteX13496" y="connsiteY13496"/>
            </a:cxn>
            <a:cxn ang="0">
              <a:pos x="connsiteX13497" y="connsiteY13497"/>
            </a:cxn>
            <a:cxn ang="0">
              <a:pos x="connsiteX13498" y="connsiteY13498"/>
            </a:cxn>
            <a:cxn ang="0">
              <a:pos x="connsiteX13499" y="connsiteY13499"/>
            </a:cxn>
            <a:cxn ang="0">
              <a:pos x="connsiteX13500" y="connsiteY13500"/>
            </a:cxn>
            <a:cxn ang="0">
              <a:pos x="connsiteX13501" y="connsiteY13501"/>
            </a:cxn>
            <a:cxn ang="0">
              <a:pos x="connsiteX13502" y="connsiteY13502"/>
            </a:cxn>
            <a:cxn ang="0">
              <a:pos x="connsiteX13503" y="connsiteY13503"/>
            </a:cxn>
            <a:cxn ang="0">
              <a:pos x="connsiteX13504" y="connsiteY13504"/>
            </a:cxn>
            <a:cxn ang="0">
              <a:pos x="connsiteX13505" y="connsiteY13505"/>
            </a:cxn>
            <a:cxn ang="0">
              <a:pos x="connsiteX13506" y="connsiteY13506"/>
            </a:cxn>
            <a:cxn ang="0">
              <a:pos x="connsiteX13507" y="connsiteY13507"/>
            </a:cxn>
            <a:cxn ang="0">
              <a:pos x="connsiteX13508" y="connsiteY13508"/>
            </a:cxn>
            <a:cxn ang="0">
              <a:pos x="connsiteX13509" y="connsiteY13509"/>
            </a:cxn>
            <a:cxn ang="0">
              <a:pos x="connsiteX13510" y="connsiteY13510"/>
            </a:cxn>
            <a:cxn ang="0">
              <a:pos x="connsiteX13511" y="connsiteY13511"/>
            </a:cxn>
            <a:cxn ang="0">
              <a:pos x="connsiteX13512" y="connsiteY13512"/>
            </a:cxn>
            <a:cxn ang="0">
              <a:pos x="connsiteX13513" y="connsiteY13513"/>
            </a:cxn>
            <a:cxn ang="0">
              <a:pos x="connsiteX13514" y="connsiteY13514"/>
            </a:cxn>
            <a:cxn ang="0">
              <a:pos x="connsiteX13515" y="connsiteY13515"/>
            </a:cxn>
            <a:cxn ang="0">
              <a:pos x="connsiteX13516" y="connsiteY13516"/>
            </a:cxn>
            <a:cxn ang="0">
              <a:pos x="connsiteX13517" y="connsiteY13517"/>
            </a:cxn>
            <a:cxn ang="0">
              <a:pos x="connsiteX13518" y="connsiteY13518"/>
            </a:cxn>
            <a:cxn ang="0">
              <a:pos x="connsiteX13519" y="connsiteY13519"/>
            </a:cxn>
            <a:cxn ang="0">
              <a:pos x="connsiteX13520" y="connsiteY13520"/>
            </a:cxn>
            <a:cxn ang="0">
              <a:pos x="connsiteX13521" y="connsiteY13521"/>
            </a:cxn>
            <a:cxn ang="0">
              <a:pos x="connsiteX13522" y="connsiteY13522"/>
            </a:cxn>
            <a:cxn ang="0">
              <a:pos x="connsiteX13523" y="connsiteY13523"/>
            </a:cxn>
            <a:cxn ang="0">
              <a:pos x="connsiteX13524" y="connsiteY13524"/>
            </a:cxn>
            <a:cxn ang="0">
              <a:pos x="connsiteX13525" y="connsiteY13525"/>
            </a:cxn>
            <a:cxn ang="0">
              <a:pos x="connsiteX13526" y="connsiteY13526"/>
            </a:cxn>
            <a:cxn ang="0">
              <a:pos x="connsiteX13527" y="connsiteY13527"/>
            </a:cxn>
            <a:cxn ang="0">
              <a:pos x="connsiteX13528" y="connsiteY13528"/>
            </a:cxn>
            <a:cxn ang="0">
              <a:pos x="connsiteX13529" y="connsiteY13529"/>
            </a:cxn>
            <a:cxn ang="0">
              <a:pos x="connsiteX13530" y="connsiteY13530"/>
            </a:cxn>
            <a:cxn ang="0">
              <a:pos x="connsiteX13531" y="connsiteY13531"/>
            </a:cxn>
            <a:cxn ang="0">
              <a:pos x="connsiteX13532" y="connsiteY13532"/>
            </a:cxn>
            <a:cxn ang="0">
              <a:pos x="connsiteX13533" y="connsiteY13533"/>
            </a:cxn>
            <a:cxn ang="0">
              <a:pos x="connsiteX13534" y="connsiteY13534"/>
            </a:cxn>
            <a:cxn ang="0">
              <a:pos x="connsiteX13535" y="connsiteY13535"/>
            </a:cxn>
            <a:cxn ang="0">
              <a:pos x="connsiteX13536" y="connsiteY13536"/>
            </a:cxn>
            <a:cxn ang="0">
              <a:pos x="connsiteX13537" y="connsiteY13537"/>
            </a:cxn>
            <a:cxn ang="0">
              <a:pos x="connsiteX13538" y="connsiteY13538"/>
            </a:cxn>
            <a:cxn ang="0">
              <a:pos x="connsiteX13539" y="connsiteY13539"/>
            </a:cxn>
            <a:cxn ang="0">
              <a:pos x="connsiteX13540" y="connsiteY13540"/>
            </a:cxn>
            <a:cxn ang="0">
              <a:pos x="connsiteX13541" y="connsiteY13541"/>
            </a:cxn>
            <a:cxn ang="0">
              <a:pos x="connsiteX13542" y="connsiteY13542"/>
            </a:cxn>
            <a:cxn ang="0">
              <a:pos x="connsiteX13543" y="connsiteY13543"/>
            </a:cxn>
            <a:cxn ang="0">
              <a:pos x="connsiteX13544" y="connsiteY13544"/>
            </a:cxn>
            <a:cxn ang="0">
              <a:pos x="connsiteX13545" y="connsiteY13545"/>
            </a:cxn>
            <a:cxn ang="0">
              <a:pos x="connsiteX13546" y="connsiteY13546"/>
            </a:cxn>
            <a:cxn ang="0">
              <a:pos x="connsiteX13547" y="connsiteY13547"/>
            </a:cxn>
            <a:cxn ang="0">
              <a:pos x="connsiteX13548" y="connsiteY13548"/>
            </a:cxn>
            <a:cxn ang="0">
              <a:pos x="connsiteX13549" y="connsiteY13549"/>
            </a:cxn>
            <a:cxn ang="0">
              <a:pos x="connsiteX13550" y="connsiteY13550"/>
            </a:cxn>
            <a:cxn ang="0">
              <a:pos x="connsiteX13551" y="connsiteY13551"/>
            </a:cxn>
            <a:cxn ang="0">
              <a:pos x="connsiteX13552" y="connsiteY13552"/>
            </a:cxn>
            <a:cxn ang="0">
              <a:pos x="connsiteX13553" y="connsiteY13553"/>
            </a:cxn>
            <a:cxn ang="0">
              <a:pos x="connsiteX13554" y="connsiteY13554"/>
            </a:cxn>
            <a:cxn ang="0">
              <a:pos x="connsiteX13555" y="connsiteY13555"/>
            </a:cxn>
            <a:cxn ang="0">
              <a:pos x="connsiteX13556" y="connsiteY13556"/>
            </a:cxn>
            <a:cxn ang="0">
              <a:pos x="connsiteX13557" y="connsiteY13557"/>
            </a:cxn>
            <a:cxn ang="0">
              <a:pos x="connsiteX13558" y="connsiteY13558"/>
            </a:cxn>
            <a:cxn ang="0">
              <a:pos x="connsiteX13559" y="connsiteY13559"/>
            </a:cxn>
            <a:cxn ang="0">
              <a:pos x="connsiteX13560" y="connsiteY13560"/>
            </a:cxn>
            <a:cxn ang="0">
              <a:pos x="connsiteX13561" y="connsiteY13561"/>
            </a:cxn>
            <a:cxn ang="0">
              <a:pos x="connsiteX13562" y="connsiteY13562"/>
            </a:cxn>
            <a:cxn ang="0">
              <a:pos x="connsiteX13563" y="connsiteY13563"/>
            </a:cxn>
            <a:cxn ang="0">
              <a:pos x="connsiteX13564" y="connsiteY13564"/>
            </a:cxn>
            <a:cxn ang="0">
              <a:pos x="connsiteX13565" y="connsiteY13565"/>
            </a:cxn>
            <a:cxn ang="0">
              <a:pos x="connsiteX13566" y="connsiteY13566"/>
            </a:cxn>
            <a:cxn ang="0">
              <a:pos x="connsiteX13567" y="connsiteY13567"/>
            </a:cxn>
            <a:cxn ang="0">
              <a:pos x="connsiteX13568" y="connsiteY13568"/>
            </a:cxn>
            <a:cxn ang="0">
              <a:pos x="connsiteX13569" y="connsiteY13569"/>
            </a:cxn>
            <a:cxn ang="0">
              <a:pos x="connsiteX13570" y="connsiteY13570"/>
            </a:cxn>
            <a:cxn ang="0">
              <a:pos x="connsiteX13571" y="connsiteY13571"/>
            </a:cxn>
            <a:cxn ang="0">
              <a:pos x="connsiteX13572" y="connsiteY13572"/>
            </a:cxn>
            <a:cxn ang="0">
              <a:pos x="connsiteX13573" y="connsiteY13573"/>
            </a:cxn>
            <a:cxn ang="0">
              <a:pos x="connsiteX13574" y="connsiteY13574"/>
            </a:cxn>
            <a:cxn ang="0">
              <a:pos x="connsiteX13575" y="connsiteY13575"/>
            </a:cxn>
            <a:cxn ang="0">
              <a:pos x="connsiteX13576" y="connsiteY13576"/>
            </a:cxn>
            <a:cxn ang="0">
              <a:pos x="connsiteX13577" y="connsiteY13577"/>
            </a:cxn>
            <a:cxn ang="0">
              <a:pos x="connsiteX13578" y="connsiteY13578"/>
            </a:cxn>
            <a:cxn ang="0">
              <a:pos x="connsiteX13579" y="connsiteY13579"/>
            </a:cxn>
            <a:cxn ang="0">
              <a:pos x="connsiteX13580" y="connsiteY13580"/>
            </a:cxn>
            <a:cxn ang="0">
              <a:pos x="connsiteX13581" y="connsiteY13581"/>
            </a:cxn>
            <a:cxn ang="0">
              <a:pos x="connsiteX13582" y="connsiteY13582"/>
            </a:cxn>
            <a:cxn ang="0">
              <a:pos x="connsiteX13583" y="connsiteY13583"/>
            </a:cxn>
            <a:cxn ang="0">
              <a:pos x="connsiteX13584" y="connsiteY13584"/>
            </a:cxn>
            <a:cxn ang="0">
              <a:pos x="connsiteX13585" y="connsiteY13585"/>
            </a:cxn>
            <a:cxn ang="0">
              <a:pos x="connsiteX13586" y="connsiteY13586"/>
            </a:cxn>
            <a:cxn ang="0">
              <a:pos x="connsiteX13587" y="connsiteY13587"/>
            </a:cxn>
            <a:cxn ang="0">
              <a:pos x="connsiteX13588" y="connsiteY13588"/>
            </a:cxn>
            <a:cxn ang="0">
              <a:pos x="connsiteX13589" y="connsiteY13589"/>
            </a:cxn>
            <a:cxn ang="0">
              <a:pos x="connsiteX13590" y="connsiteY13590"/>
            </a:cxn>
            <a:cxn ang="0">
              <a:pos x="connsiteX13591" y="connsiteY13591"/>
            </a:cxn>
            <a:cxn ang="0">
              <a:pos x="connsiteX13592" y="connsiteY13592"/>
            </a:cxn>
            <a:cxn ang="0">
              <a:pos x="connsiteX13593" y="connsiteY13593"/>
            </a:cxn>
            <a:cxn ang="0">
              <a:pos x="connsiteX13594" y="connsiteY13594"/>
            </a:cxn>
            <a:cxn ang="0">
              <a:pos x="connsiteX13595" y="connsiteY13595"/>
            </a:cxn>
            <a:cxn ang="0">
              <a:pos x="connsiteX13596" y="connsiteY13596"/>
            </a:cxn>
            <a:cxn ang="0">
              <a:pos x="connsiteX13597" y="connsiteY13597"/>
            </a:cxn>
            <a:cxn ang="0">
              <a:pos x="connsiteX13598" y="connsiteY13598"/>
            </a:cxn>
            <a:cxn ang="0">
              <a:pos x="connsiteX13599" y="connsiteY13599"/>
            </a:cxn>
            <a:cxn ang="0">
              <a:pos x="connsiteX13600" y="connsiteY13600"/>
            </a:cxn>
            <a:cxn ang="0">
              <a:pos x="connsiteX13601" y="connsiteY13601"/>
            </a:cxn>
            <a:cxn ang="0">
              <a:pos x="connsiteX13602" y="connsiteY13602"/>
            </a:cxn>
            <a:cxn ang="0">
              <a:pos x="connsiteX13603" y="connsiteY13603"/>
            </a:cxn>
            <a:cxn ang="0">
              <a:pos x="connsiteX13604" y="connsiteY13604"/>
            </a:cxn>
            <a:cxn ang="0">
              <a:pos x="connsiteX13605" y="connsiteY13605"/>
            </a:cxn>
            <a:cxn ang="0">
              <a:pos x="connsiteX13606" y="connsiteY13606"/>
            </a:cxn>
            <a:cxn ang="0">
              <a:pos x="connsiteX13607" y="connsiteY13607"/>
            </a:cxn>
            <a:cxn ang="0">
              <a:pos x="connsiteX13608" y="connsiteY13608"/>
            </a:cxn>
            <a:cxn ang="0">
              <a:pos x="connsiteX13609" y="connsiteY13609"/>
            </a:cxn>
            <a:cxn ang="0">
              <a:pos x="connsiteX13610" y="connsiteY13610"/>
            </a:cxn>
            <a:cxn ang="0">
              <a:pos x="connsiteX13611" y="connsiteY13611"/>
            </a:cxn>
            <a:cxn ang="0">
              <a:pos x="connsiteX13612" y="connsiteY13612"/>
            </a:cxn>
            <a:cxn ang="0">
              <a:pos x="connsiteX13613" y="connsiteY13613"/>
            </a:cxn>
            <a:cxn ang="0">
              <a:pos x="connsiteX13614" y="connsiteY13614"/>
            </a:cxn>
            <a:cxn ang="0">
              <a:pos x="connsiteX13615" y="connsiteY13615"/>
            </a:cxn>
            <a:cxn ang="0">
              <a:pos x="connsiteX13616" y="connsiteY13616"/>
            </a:cxn>
            <a:cxn ang="0">
              <a:pos x="connsiteX13617" y="connsiteY13617"/>
            </a:cxn>
            <a:cxn ang="0">
              <a:pos x="connsiteX13618" y="connsiteY13618"/>
            </a:cxn>
            <a:cxn ang="0">
              <a:pos x="connsiteX13619" y="connsiteY13619"/>
            </a:cxn>
            <a:cxn ang="0">
              <a:pos x="connsiteX13620" y="connsiteY13620"/>
            </a:cxn>
            <a:cxn ang="0">
              <a:pos x="connsiteX13621" y="connsiteY13621"/>
            </a:cxn>
            <a:cxn ang="0">
              <a:pos x="connsiteX13622" y="connsiteY13622"/>
            </a:cxn>
            <a:cxn ang="0">
              <a:pos x="connsiteX13623" y="connsiteY13623"/>
            </a:cxn>
            <a:cxn ang="0">
              <a:pos x="connsiteX13624" y="connsiteY13624"/>
            </a:cxn>
            <a:cxn ang="0">
              <a:pos x="connsiteX13625" y="connsiteY13625"/>
            </a:cxn>
            <a:cxn ang="0">
              <a:pos x="connsiteX13626" y="connsiteY13626"/>
            </a:cxn>
            <a:cxn ang="0">
              <a:pos x="connsiteX13627" y="connsiteY13627"/>
            </a:cxn>
            <a:cxn ang="0">
              <a:pos x="connsiteX13628" y="connsiteY13628"/>
            </a:cxn>
            <a:cxn ang="0">
              <a:pos x="connsiteX13629" y="connsiteY13629"/>
            </a:cxn>
            <a:cxn ang="0">
              <a:pos x="connsiteX13630" y="connsiteY13630"/>
            </a:cxn>
            <a:cxn ang="0">
              <a:pos x="connsiteX13631" y="connsiteY13631"/>
            </a:cxn>
            <a:cxn ang="0">
              <a:pos x="connsiteX13632" y="connsiteY13632"/>
            </a:cxn>
            <a:cxn ang="0">
              <a:pos x="connsiteX13633" y="connsiteY13633"/>
            </a:cxn>
            <a:cxn ang="0">
              <a:pos x="connsiteX13634" y="connsiteY13634"/>
            </a:cxn>
            <a:cxn ang="0">
              <a:pos x="connsiteX13635" y="connsiteY13635"/>
            </a:cxn>
            <a:cxn ang="0">
              <a:pos x="connsiteX13636" y="connsiteY13636"/>
            </a:cxn>
            <a:cxn ang="0">
              <a:pos x="connsiteX13637" y="connsiteY13637"/>
            </a:cxn>
            <a:cxn ang="0">
              <a:pos x="connsiteX13638" y="connsiteY13638"/>
            </a:cxn>
            <a:cxn ang="0">
              <a:pos x="connsiteX13639" y="connsiteY13639"/>
            </a:cxn>
            <a:cxn ang="0">
              <a:pos x="connsiteX13640" y="connsiteY13640"/>
            </a:cxn>
            <a:cxn ang="0">
              <a:pos x="connsiteX13641" y="connsiteY13641"/>
            </a:cxn>
            <a:cxn ang="0">
              <a:pos x="connsiteX13642" y="connsiteY13642"/>
            </a:cxn>
            <a:cxn ang="0">
              <a:pos x="connsiteX13643" y="connsiteY13643"/>
            </a:cxn>
            <a:cxn ang="0">
              <a:pos x="connsiteX13644" y="connsiteY13644"/>
            </a:cxn>
            <a:cxn ang="0">
              <a:pos x="connsiteX13645" y="connsiteY13645"/>
            </a:cxn>
            <a:cxn ang="0">
              <a:pos x="connsiteX13646" y="connsiteY13646"/>
            </a:cxn>
            <a:cxn ang="0">
              <a:pos x="connsiteX13647" y="connsiteY13647"/>
            </a:cxn>
            <a:cxn ang="0">
              <a:pos x="connsiteX13648" y="connsiteY13648"/>
            </a:cxn>
            <a:cxn ang="0">
              <a:pos x="connsiteX13649" y="connsiteY13649"/>
            </a:cxn>
            <a:cxn ang="0">
              <a:pos x="connsiteX13650" y="connsiteY13650"/>
            </a:cxn>
            <a:cxn ang="0">
              <a:pos x="connsiteX13651" y="connsiteY13651"/>
            </a:cxn>
            <a:cxn ang="0">
              <a:pos x="connsiteX13652" y="connsiteY13652"/>
            </a:cxn>
            <a:cxn ang="0">
              <a:pos x="connsiteX13653" y="connsiteY13653"/>
            </a:cxn>
            <a:cxn ang="0">
              <a:pos x="connsiteX13654" y="connsiteY13654"/>
            </a:cxn>
            <a:cxn ang="0">
              <a:pos x="connsiteX13655" y="connsiteY13655"/>
            </a:cxn>
            <a:cxn ang="0">
              <a:pos x="connsiteX13656" y="connsiteY13656"/>
            </a:cxn>
            <a:cxn ang="0">
              <a:pos x="connsiteX13657" y="connsiteY13657"/>
            </a:cxn>
            <a:cxn ang="0">
              <a:pos x="connsiteX13658" y="connsiteY13658"/>
            </a:cxn>
            <a:cxn ang="0">
              <a:pos x="connsiteX13659" y="connsiteY13659"/>
            </a:cxn>
            <a:cxn ang="0">
              <a:pos x="connsiteX13660" y="connsiteY13660"/>
            </a:cxn>
            <a:cxn ang="0">
              <a:pos x="connsiteX13661" y="connsiteY13661"/>
            </a:cxn>
            <a:cxn ang="0">
              <a:pos x="connsiteX13662" y="connsiteY13662"/>
            </a:cxn>
            <a:cxn ang="0">
              <a:pos x="connsiteX13663" y="connsiteY13663"/>
            </a:cxn>
            <a:cxn ang="0">
              <a:pos x="connsiteX13664" y="connsiteY13664"/>
            </a:cxn>
            <a:cxn ang="0">
              <a:pos x="connsiteX13665" y="connsiteY13665"/>
            </a:cxn>
            <a:cxn ang="0">
              <a:pos x="connsiteX13666" y="connsiteY13666"/>
            </a:cxn>
            <a:cxn ang="0">
              <a:pos x="connsiteX13667" y="connsiteY13667"/>
            </a:cxn>
            <a:cxn ang="0">
              <a:pos x="connsiteX13668" y="connsiteY13668"/>
            </a:cxn>
            <a:cxn ang="0">
              <a:pos x="connsiteX13669" y="connsiteY13669"/>
            </a:cxn>
            <a:cxn ang="0">
              <a:pos x="connsiteX13670" y="connsiteY13670"/>
            </a:cxn>
            <a:cxn ang="0">
              <a:pos x="connsiteX13671" y="connsiteY13671"/>
            </a:cxn>
            <a:cxn ang="0">
              <a:pos x="connsiteX13672" y="connsiteY13672"/>
            </a:cxn>
            <a:cxn ang="0">
              <a:pos x="connsiteX13673" y="connsiteY13673"/>
            </a:cxn>
            <a:cxn ang="0">
              <a:pos x="connsiteX13674" y="connsiteY13674"/>
            </a:cxn>
            <a:cxn ang="0">
              <a:pos x="connsiteX13675" y="connsiteY13675"/>
            </a:cxn>
            <a:cxn ang="0">
              <a:pos x="connsiteX13676" y="connsiteY13676"/>
            </a:cxn>
            <a:cxn ang="0">
              <a:pos x="connsiteX13677" y="connsiteY13677"/>
            </a:cxn>
            <a:cxn ang="0">
              <a:pos x="connsiteX13678" y="connsiteY13678"/>
            </a:cxn>
            <a:cxn ang="0">
              <a:pos x="connsiteX13679" y="connsiteY13679"/>
            </a:cxn>
            <a:cxn ang="0">
              <a:pos x="connsiteX13680" y="connsiteY13680"/>
            </a:cxn>
            <a:cxn ang="0">
              <a:pos x="connsiteX13681" y="connsiteY13681"/>
            </a:cxn>
            <a:cxn ang="0">
              <a:pos x="connsiteX13682" y="connsiteY13682"/>
            </a:cxn>
            <a:cxn ang="0">
              <a:pos x="connsiteX13683" y="connsiteY13683"/>
            </a:cxn>
            <a:cxn ang="0">
              <a:pos x="connsiteX13684" y="connsiteY13684"/>
            </a:cxn>
            <a:cxn ang="0">
              <a:pos x="connsiteX13685" y="connsiteY13685"/>
            </a:cxn>
            <a:cxn ang="0">
              <a:pos x="connsiteX13686" y="connsiteY13686"/>
            </a:cxn>
            <a:cxn ang="0">
              <a:pos x="connsiteX13687" y="connsiteY13687"/>
            </a:cxn>
            <a:cxn ang="0">
              <a:pos x="connsiteX13688" y="connsiteY13688"/>
            </a:cxn>
            <a:cxn ang="0">
              <a:pos x="connsiteX13689" y="connsiteY13689"/>
            </a:cxn>
            <a:cxn ang="0">
              <a:pos x="connsiteX13690" y="connsiteY13690"/>
            </a:cxn>
            <a:cxn ang="0">
              <a:pos x="connsiteX13691" y="connsiteY13691"/>
            </a:cxn>
            <a:cxn ang="0">
              <a:pos x="connsiteX13692" y="connsiteY13692"/>
            </a:cxn>
            <a:cxn ang="0">
              <a:pos x="connsiteX13693" y="connsiteY13693"/>
            </a:cxn>
            <a:cxn ang="0">
              <a:pos x="connsiteX13694" y="connsiteY13694"/>
            </a:cxn>
            <a:cxn ang="0">
              <a:pos x="connsiteX13695" y="connsiteY13695"/>
            </a:cxn>
            <a:cxn ang="0">
              <a:pos x="connsiteX13696" y="connsiteY13696"/>
            </a:cxn>
            <a:cxn ang="0">
              <a:pos x="connsiteX13697" y="connsiteY13697"/>
            </a:cxn>
            <a:cxn ang="0">
              <a:pos x="connsiteX13698" y="connsiteY13698"/>
            </a:cxn>
            <a:cxn ang="0">
              <a:pos x="connsiteX13699" y="connsiteY13699"/>
            </a:cxn>
            <a:cxn ang="0">
              <a:pos x="connsiteX13700" y="connsiteY13700"/>
            </a:cxn>
            <a:cxn ang="0">
              <a:pos x="connsiteX13701" y="connsiteY13701"/>
            </a:cxn>
            <a:cxn ang="0">
              <a:pos x="connsiteX13702" y="connsiteY13702"/>
            </a:cxn>
            <a:cxn ang="0">
              <a:pos x="connsiteX13703" y="connsiteY13703"/>
            </a:cxn>
            <a:cxn ang="0">
              <a:pos x="connsiteX13704" y="connsiteY13704"/>
            </a:cxn>
            <a:cxn ang="0">
              <a:pos x="connsiteX13705" y="connsiteY13705"/>
            </a:cxn>
            <a:cxn ang="0">
              <a:pos x="connsiteX13706" y="connsiteY13706"/>
            </a:cxn>
            <a:cxn ang="0">
              <a:pos x="connsiteX13707" y="connsiteY13707"/>
            </a:cxn>
            <a:cxn ang="0">
              <a:pos x="connsiteX13708" y="connsiteY13708"/>
            </a:cxn>
            <a:cxn ang="0">
              <a:pos x="connsiteX13709" y="connsiteY13709"/>
            </a:cxn>
            <a:cxn ang="0">
              <a:pos x="connsiteX13710" y="connsiteY13710"/>
            </a:cxn>
            <a:cxn ang="0">
              <a:pos x="connsiteX13711" y="connsiteY13711"/>
            </a:cxn>
            <a:cxn ang="0">
              <a:pos x="connsiteX13712" y="connsiteY13712"/>
            </a:cxn>
            <a:cxn ang="0">
              <a:pos x="connsiteX13713" y="connsiteY13713"/>
            </a:cxn>
            <a:cxn ang="0">
              <a:pos x="connsiteX13714" y="connsiteY13714"/>
            </a:cxn>
            <a:cxn ang="0">
              <a:pos x="connsiteX13715" y="connsiteY13715"/>
            </a:cxn>
            <a:cxn ang="0">
              <a:pos x="connsiteX13716" y="connsiteY13716"/>
            </a:cxn>
            <a:cxn ang="0">
              <a:pos x="connsiteX13717" y="connsiteY13717"/>
            </a:cxn>
            <a:cxn ang="0">
              <a:pos x="connsiteX13718" y="connsiteY13718"/>
            </a:cxn>
            <a:cxn ang="0">
              <a:pos x="connsiteX13719" y="connsiteY13719"/>
            </a:cxn>
            <a:cxn ang="0">
              <a:pos x="connsiteX13720" y="connsiteY13720"/>
            </a:cxn>
            <a:cxn ang="0">
              <a:pos x="connsiteX13721" y="connsiteY13721"/>
            </a:cxn>
            <a:cxn ang="0">
              <a:pos x="connsiteX13722" y="connsiteY13722"/>
            </a:cxn>
            <a:cxn ang="0">
              <a:pos x="connsiteX13723" y="connsiteY13723"/>
            </a:cxn>
            <a:cxn ang="0">
              <a:pos x="connsiteX13724" y="connsiteY13724"/>
            </a:cxn>
            <a:cxn ang="0">
              <a:pos x="connsiteX13725" y="connsiteY13725"/>
            </a:cxn>
            <a:cxn ang="0">
              <a:pos x="connsiteX13726" y="connsiteY13726"/>
            </a:cxn>
            <a:cxn ang="0">
              <a:pos x="connsiteX13727" y="connsiteY13727"/>
            </a:cxn>
            <a:cxn ang="0">
              <a:pos x="connsiteX13728" y="connsiteY13728"/>
            </a:cxn>
            <a:cxn ang="0">
              <a:pos x="connsiteX13729" y="connsiteY13729"/>
            </a:cxn>
            <a:cxn ang="0">
              <a:pos x="connsiteX13730" y="connsiteY13730"/>
            </a:cxn>
            <a:cxn ang="0">
              <a:pos x="connsiteX13731" y="connsiteY13731"/>
            </a:cxn>
            <a:cxn ang="0">
              <a:pos x="connsiteX13732" y="connsiteY13732"/>
            </a:cxn>
            <a:cxn ang="0">
              <a:pos x="connsiteX13733" y="connsiteY13733"/>
            </a:cxn>
            <a:cxn ang="0">
              <a:pos x="connsiteX13734" y="connsiteY13734"/>
            </a:cxn>
            <a:cxn ang="0">
              <a:pos x="connsiteX13735" y="connsiteY13735"/>
            </a:cxn>
            <a:cxn ang="0">
              <a:pos x="connsiteX13736" y="connsiteY13736"/>
            </a:cxn>
            <a:cxn ang="0">
              <a:pos x="connsiteX13737" y="connsiteY13737"/>
            </a:cxn>
            <a:cxn ang="0">
              <a:pos x="connsiteX13738" y="connsiteY13738"/>
            </a:cxn>
            <a:cxn ang="0">
              <a:pos x="connsiteX13739" y="connsiteY13739"/>
            </a:cxn>
            <a:cxn ang="0">
              <a:pos x="connsiteX13740" y="connsiteY13740"/>
            </a:cxn>
            <a:cxn ang="0">
              <a:pos x="connsiteX13741" y="connsiteY13741"/>
            </a:cxn>
            <a:cxn ang="0">
              <a:pos x="connsiteX13742" y="connsiteY13742"/>
            </a:cxn>
            <a:cxn ang="0">
              <a:pos x="connsiteX13743" y="connsiteY13743"/>
            </a:cxn>
            <a:cxn ang="0">
              <a:pos x="connsiteX13744" y="connsiteY13744"/>
            </a:cxn>
            <a:cxn ang="0">
              <a:pos x="connsiteX13745" y="connsiteY13745"/>
            </a:cxn>
            <a:cxn ang="0">
              <a:pos x="connsiteX13746" y="connsiteY13746"/>
            </a:cxn>
            <a:cxn ang="0">
              <a:pos x="connsiteX13747" y="connsiteY13747"/>
            </a:cxn>
            <a:cxn ang="0">
              <a:pos x="connsiteX13748" y="connsiteY13748"/>
            </a:cxn>
            <a:cxn ang="0">
              <a:pos x="connsiteX13749" y="connsiteY13749"/>
            </a:cxn>
            <a:cxn ang="0">
              <a:pos x="connsiteX13750" y="connsiteY13750"/>
            </a:cxn>
            <a:cxn ang="0">
              <a:pos x="connsiteX13751" y="connsiteY13751"/>
            </a:cxn>
            <a:cxn ang="0">
              <a:pos x="connsiteX13752" y="connsiteY13752"/>
            </a:cxn>
            <a:cxn ang="0">
              <a:pos x="connsiteX13753" y="connsiteY13753"/>
            </a:cxn>
            <a:cxn ang="0">
              <a:pos x="connsiteX13754" y="connsiteY13754"/>
            </a:cxn>
            <a:cxn ang="0">
              <a:pos x="connsiteX13755" y="connsiteY13755"/>
            </a:cxn>
            <a:cxn ang="0">
              <a:pos x="connsiteX13756" y="connsiteY13756"/>
            </a:cxn>
            <a:cxn ang="0">
              <a:pos x="connsiteX13757" y="connsiteY13757"/>
            </a:cxn>
            <a:cxn ang="0">
              <a:pos x="connsiteX13758" y="connsiteY13758"/>
            </a:cxn>
            <a:cxn ang="0">
              <a:pos x="connsiteX13759" y="connsiteY13759"/>
            </a:cxn>
            <a:cxn ang="0">
              <a:pos x="connsiteX13760" y="connsiteY13760"/>
            </a:cxn>
            <a:cxn ang="0">
              <a:pos x="connsiteX13761" y="connsiteY13761"/>
            </a:cxn>
            <a:cxn ang="0">
              <a:pos x="connsiteX13762" y="connsiteY13762"/>
            </a:cxn>
            <a:cxn ang="0">
              <a:pos x="connsiteX13763" y="connsiteY13763"/>
            </a:cxn>
            <a:cxn ang="0">
              <a:pos x="connsiteX13764" y="connsiteY13764"/>
            </a:cxn>
            <a:cxn ang="0">
              <a:pos x="connsiteX13765" y="connsiteY13765"/>
            </a:cxn>
            <a:cxn ang="0">
              <a:pos x="connsiteX13766" y="connsiteY13766"/>
            </a:cxn>
            <a:cxn ang="0">
              <a:pos x="connsiteX13767" y="connsiteY13767"/>
            </a:cxn>
            <a:cxn ang="0">
              <a:pos x="connsiteX13768" y="connsiteY13768"/>
            </a:cxn>
            <a:cxn ang="0">
              <a:pos x="connsiteX13769" y="connsiteY13769"/>
            </a:cxn>
            <a:cxn ang="0">
              <a:pos x="connsiteX13770" y="connsiteY13770"/>
            </a:cxn>
            <a:cxn ang="0">
              <a:pos x="connsiteX13771" y="connsiteY13771"/>
            </a:cxn>
            <a:cxn ang="0">
              <a:pos x="connsiteX13772" y="connsiteY13772"/>
            </a:cxn>
            <a:cxn ang="0">
              <a:pos x="connsiteX13773" y="connsiteY13773"/>
            </a:cxn>
            <a:cxn ang="0">
              <a:pos x="connsiteX13774" y="connsiteY13774"/>
            </a:cxn>
            <a:cxn ang="0">
              <a:pos x="connsiteX13775" y="connsiteY13775"/>
            </a:cxn>
            <a:cxn ang="0">
              <a:pos x="connsiteX13776" y="connsiteY13776"/>
            </a:cxn>
            <a:cxn ang="0">
              <a:pos x="connsiteX13777" y="connsiteY13777"/>
            </a:cxn>
            <a:cxn ang="0">
              <a:pos x="connsiteX13778" y="connsiteY13778"/>
            </a:cxn>
            <a:cxn ang="0">
              <a:pos x="connsiteX13779" y="connsiteY13779"/>
            </a:cxn>
            <a:cxn ang="0">
              <a:pos x="connsiteX13780" y="connsiteY13780"/>
            </a:cxn>
            <a:cxn ang="0">
              <a:pos x="connsiteX13781" y="connsiteY13781"/>
            </a:cxn>
            <a:cxn ang="0">
              <a:pos x="connsiteX13782" y="connsiteY13782"/>
            </a:cxn>
            <a:cxn ang="0">
              <a:pos x="connsiteX13783" y="connsiteY13783"/>
            </a:cxn>
            <a:cxn ang="0">
              <a:pos x="connsiteX13784" y="connsiteY13784"/>
            </a:cxn>
            <a:cxn ang="0">
              <a:pos x="connsiteX13785" y="connsiteY13785"/>
            </a:cxn>
            <a:cxn ang="0">
              <a:pos x="connsiteX13786" y="connsiteY13786"/>
            </a:cxn>
            <a:cxn ang="0">
              <a:pos x="connsiteX13787" y="connsiteY13787"/>
            </a:cxn>
            <a:cxn ang="0">
              <a:pos x="connsiteX13788" y="connsiteY13788"/>
            </a:cxn>
            <a:cxn ang="0">
              <a:pos x="connsiteX13789" y="connsiteY13789"/>
            </a:cxn>
            <a:cxn ang="0">
              <a:pos x="connsiteX13790" y="connsiteY13790"/>
            </a:cxn>
            <a:cxn ang="0">
              <a:pos x="connsiteX13791" y="connsiteY13791"/>
            </a:cxn>
            <a:cxn ang="0">
              <a:pos x="connsiteX13792" y="connsiteY13792"/>
            </a:cxn>
            <a:cxn ang="0">
              <a:pos x="connsiteX13793" y="connsiteY13793"/>
            </a:cxn>
            <a:cxn ang="0">
              <a:pos x="connsiteX13794" y="connsiteY13794"/>
            </a:cxn>
            <a:cxn ang="0">
              <a:pos x="connsiteX13795" y="connsiteY13795"/>
            </a:cxn>
            <a:cxn ang="0">
              <a:pos x="connsiteX13796" y="connsiteY13796"/>
            </a:cxn>
            <a:cxn ang="0">
              <a:pos x="connsiteX13797" y="connsiteY13797"/>
            </a:cxn>
            <a:cxn ang="0">
              <a:pos x="connsiteX13798" y="connsiteY13798"/>
            </a:cxn>
            <a:cxn ang="0">
              <a:pos x="connsiteX13799" y="connsiteY13799"/>
            </a:cxn>
            <a:cxn ang="0">
              <a:pos x="connsiteX13800" y="connsiteY13800"/>
            </a:cxn>
            <a:cxn ang="0">
              <a:pos x="connsiteX13801" y="connsiteY13801"/>
            </a:cxn>
            <a:cxn ang="0">
              <a:pos x="connsiteX13802" y="connsiteY13802"/>
            </a:cxn>
            <a:cxn ang="0">
              <a:pos x="connsiteX13803" y="connsiteY13803"/>
            </a:cxn>
            <a:cxn ang="0">
              <a:pos x="connsiteX13804" y="connsiteY13804"/>
            </a:cxn>
            <a:cxn ang="0">
              <a:pos x="connsiteX13805" y="connsiteY13805"/>
            </a:cxn>
            <a:cxn ang="0">
              <a:pos x="connsiteX13806" y="connsiteY13806"/>
            </a:cxn>
            <a:cxn ang="0">
              <a:pos x="connsiteX13807" y="connsiteY13807"/>
            </a:cxn>
            <a:cxn ang="0">
              <a:pos x="connsiteX13808" y="connsiteY13808"/>
            </a:cxn>
            <a:cxn ang="0">
              <a:pos x="connsiteX13809" y="connsiteY13809"/>
            </a:cxn>
            <a:cxn ang="0">
              <a:pos x="connsiteX13810" y="connsiteY13810"/>
            </a:cxn>
            <a:cxn ang="0">
              <a:pos x="connsiteX13811" y="connsiteY13811"/>
            </a:cxn>
            <a:cxn ang="0">
              <a:pos x="connsiteX13812" y="connsiteY13812"/>
            </a:cxn>
            <a:cxn ang="0">
              <a:pos x="connsiteX13813" y="connsiteY13813"/>
            </a:cxn>
            <a:cxn ang="0">
              <a:pos x="connsiteX13814" y="connsiteY13814"/>
            </a:cxn>
            <a:cxn ang="0">
              <a:pos x="connsiteX13815" y="connsiteY13815"/>
            </a:cxn>
            <a:cxn ang="0">
              <a:pos x="connsiteX13816" y="connsiteY13816"/>
            </a:cxn>
            <a:cxn ang="0">
              <a:pos x="connsiteX13817" y="connsiteY13817"/>
            </a:cxn>
            <a:cxn ang="0">
              <a:pos x="connsiteX13818" y="connsiteY13818"/>
            </a:cxn>
            <a:cxn ang="0">
              <a:pos x="connsiteX13819" y="connsiteY13819"/>
            </a:cxn>
            <a:cxn ang="0">
              <a:pos x="connsiteX13820" y="connsiteY13820"/>
            </a:cxn>
            <a:cxn ang="0">
              <a:pos x="connsiteX13821" y="connsiteY13821"/>
            </a:cxn>
            <a:cxn ang="0">
              <a:pos x="connsiteX13822" y="connsiteY13822"/>
            </a:cxn>
            <a:cxn ang="0">
              <a:pos x="connsiteX13823" y="connsiteY13823"/>
            </a:cxn>
            <a:cxn ang="0">
              <a:pos x="connsiteX13824" y="connsiteY13824"/>
            </a:cxn>
            <a:cxn ang="0">
              <a:pos x="connsiteX13825" y="connsiteY13825"/>
            </a:cxn>
            <a:cxn ang="0">
              <a:pos x="connsiteX13826" y="connsiteY13826"/>
            </a:cxn>
            <a:cxn ang="0">
              <a:pos x="connsiteX13827" y="connsiteY13827"/>
            </a:cxn>
            <a:cxn ang="0">
              <a:pos x="connsiteX13828" y="connsiteY13828"/>
            </a:cxn>
            <a:cxn ang="0">
              <a:pos x="connsiteX13829" y="connsiteY13829"/>
            </a:cxn>
            <a:cxn ang="0">
              <a:pos x="connsiteX13830" y="connsiteY13830"/>
            </a:cxn>
            <a:cxn ang="0">
              <a:pos x="connsiteX13831" y="connsiteY13831"/>
            </a:cxn>
            <a:cxn ang="0">
              <a:pos x="connsiteX13832" y="connsiteY13832"/>
            </a:cxn>
            <a:cxn ang="0">
              <a:pos x="connsiteX13833" y="connsiteY13833"/>
            </a:cxn>
            <a:cxn ang="0">
              <a:pos x="connsiteX13834" y="connsiteY13834"/>
            </a:cxn>
            <a:cxn ang="0">
              <a:pos x="connsiteX13835" y="connsiteY13835"/>
            </a:cxn>
            <a:cxn ang="0">
              <a:pos x="connsiteX13836" y="connsiteY13836"/>
            </a:cxn>
            <a:cxn ang="0">
              <a:pos x="connsiteX13837" y="connsiteY13837"/>
            </a:cxn>
            <a:cxn ang="0">
              <a:pos x="connsiteX13838" y="connsiteY13838"/>
            </a:cxn>
            <a:cxn ang="0">
              <a:pos x="connsiteX13839" y="connsiteY13839"/>
            </a:cxn>
            <a:cxn ang="0">
              <a:pos x="connsiteX13840" y="connsiteY13840"/>
            </a:cxn>
            <a:cxn ang="0">
              <a:pos x="connsiteX13841" y="connsiteY13841"/>
            </a:cxn>
            <a:cxn ang="0">
              <a:pos x="connsiteX13842" y="connsiteY13842"/>
            </a:cxn>
            <a:cxn ang="0">
              <a:pos x="connsiteX13843" y="connsiteY13843"/>
            </a:cxn>
            <a:cxn ang="0">
              <a:pos x="connsiteX13844" y="connsiteY13844"/>
            </a:cxn>
            <a:cxn ang="0">
              <a:pos x="connsiteX13845" y="connsiteY13845"/>
            </a:cxn>
            <a:cxn ang="0">
              <a:pos x="connsiteX13846" y="connsiteY13846"/>
            </a:cxn>
            <a:cxn ang="0">
              <a:pos x="connsiteX13847" y="connsiteY13847"/>
            </a:cxn>
            <a:cxn ang="0">
              <a:pos x="connsiteX13848" y="connsiteY13848"/>
            </a:cxn>
            <a:cxn ang="0">
              <a:pos x="connsiteX13849" y="connsiteY13849"/>
            </a:cxn>
            <a:cxn ang="0">
              <a:pos x="connsiteX13850" y="connsiteY13850"/>
            </a:cxn>
            <a:cxn ang="0">
              <a:pos x="connsiteX13851" y="connsiteY13851"/>
            </a:cxn>
            <a:cxn ang="0">
              <a:pos x="connsiteX13852" y="connsiteY13852"/>
            </a:cxn>
            <a:cxn ang="0">
              <a:pos x="connsiteX13853" y="connsiteY13853"/>
            </a:cxn>
            <a:cxn ang="0">
              <a:pos x="connsiteX13854" y="connsiteY13854"/>
            </a:cxn>
            <a:cxn ang="0">
              <a:pos x="connsiteX13855" y="connsiteY13855"/>
            </a:cxn>
            <a:cxn ang="0">
              <a:pos x="connsiteX13856" y="connsiteY13856"/>
            </a:cxn>
            <a:cxn ang="0">
              <a:pos x="connsiteX13857" y="connsiteY13857"/>
            </a:cxn>
            <a:cxn ang="0">
              <a:pos x="connsiteX13858" y="connsiteY13858"/>
            </a:cxn>
            <a:cxn ang="0">
              <a:pos x="connsiteX13859" y="connsiteY13859"/>
            </a:cxn>
            <a:cxn ang="0">
              <a:pos x="connsiteX13860" y="connsiteY13860"/>
            </a:cxn>
            <a:cxn ang="0">
              <a:pos x="connsiteX13861" y="connsiteY13861"/>
            </a:cxn>
            <a:cxn ang="0">
              <a:pos x="connsiteX13862" y="connsiteY13862"/>
            </a:cxn>
            <a:cxn ang="0">
              <a:pos x="connsiteX13863" y="connsiteY13863"/>
            </a:cxn>
            <a:cxn ang="0">
              <a:pos x="connsiteX13864" y="connsiteY13864"/>
            </a:cxn>
            <a:cxn ang="0">
              <a:pos x="connsiteX13865" y="connsiteY13865"/>
            </a:cxn>
            <a:cxn ang="0">
              <a:pos x="connsiteX13866" y="connsiteY13866"/>
            </a:cxn>
            <a:cxn ang="0">
              <a:pos x="connsiteX13867" y="connsiteY13867"/>
            </a:cxn>
            <a:cxn ang="0">
              <a:pos x="connsiteX13868" y="connsiteY13868"/>
            </a:cxn>
            <a:cxn ang="0">
              <a:pos x="connsiteX13869" y="connsiteY13869"/>
            </a:cxn>
            <a:cxn ang="0">
              <a:pos x="connsiteX13870" y="connsiteY13870"/>
            </a:cxn>
            <a:cxn ang="0">
              <a:pos x="connsiteX13871" y="connsiteY13871"/>
            </a:cxn>
            <a:cxn ang="0">
              <a:pos x="connsiteX13872" y="connsiteY13872"/>
            </a:cxn>
            <a:cxn ang="0">
              <a:pos x="connsiteX13873" y="connsiteY13873"/>
            </a:cxn>
            <a:cxn ang="0">
              <a:pos x="connsiteX13874" y="connsiteY13874"/>
            </a:cxn>
            <a:cxn ang="0">
              <a:pos x="connsiteX13875" y="connsiteY13875"/>
            </a:cxn>
            <a:cxn ang="0">
              <a:pos x="connsiteX13876" y="connsiteY13876"/>
            </a:cxn>
            <a:cxn ang="0">
              <a:pos x="connsiteX13877" y="connsiteY13877"/>
            </a:cxn>
            <a:cxn ang="0">
              <a:pos x="connsiteX13878" y="connsiteY13878"/>
            </a:cxn>
            <a:cxn ang="0">
              <a:pos x="connsiteX13879" y="connsiteY13879"/>
            </a:cxn>
            <a:cxn ang="0">
              <a:pos x="connsiteX13880" y="connsiteY13880"/>
            </a:cxn>
            <a:cxn ang="0">
              <a:pos x="connsiteX13881" y="connsiteY13881"/>
            </a:cxn>
            <a:cxn ang="0">
              <a:pos x="connsiteX13882" y="connsiteY13882"/>
            </a:cxn>
            <a:cxn ang="0">
              <a:pos x="connsiteX13883" y="connsiteY13883"/>
            </a:cxn>
            <a:cxn ang="0">
              <a:pos x="connsiteX13884" y="connsiteY13884"/>
            </a:cxn>
            <a:cxn ang="0">
              <a:pos x="connsiteX13885" y="connsiteY13885"/>
            </a:cxn>
            <a:cxn ang="0">
              <a:pos x="connsiteX13886" y="connsiteY13886"/>
            </a:cxn>
            <a:cxn ang="0">
              <a:pos x="connsiteX13887" y="connsiteY13887"/>
            </a:cxn>
            <a:cxn ang="0">
              <a:pos x="connsiteX13888" y="connsiteY13888"/>
            </a:cxn>
            <a:cxn ang="0">
              <a:pos x="connsiteX13889" y="connsiteY13889"/>
            </a:cxn>
            <a:cxn ang="0">
              <a:pos x="connsiteX13890" y="connsiteY13890"/>
            </a:cxn>
            <a:cxn ang="0">
              <a:pos x="connsiteX13891" y="connsiteY13891"/>
            </a:cxn>
            <a:cxn ang="0">
              <a:pos x="connsiteX13892" y="connsiteY13892"/>
            </a:cxn>
            <a:cxn ang="0">
              <a:pos x="connsiteX13893" y="connsiteY13893"/>
            </a:cxn>
            <a:cxn ang="0">
              <a:pos x="connsiteX13894" y="connsiteY13894"/>
            </a:cxn>
            <a:cxn ang="0">
              <a:pos x="connsiteX13895" y="connsiteY13895"/>
            </a:cxn>
            <a:cxn ang="0">
              <a:pos x="connsiteX13896" y="connsiteY13896"/>
            </a:cxn>
            <a:cxn ang="0">
              <a:pos x="connsiteX13897" y="connsiteY13897"/>
            </a:cxn>
            <a:cxn ang="0">
              <a:pos x="connsiteX13898" y="connsiteY13898"/>
            </a:cxn>
            <a:cxn ang="0">
              <a:pos x="connsiteX13899" y="connsiteY13899"/>
            </a:cxn>
            <a:cxn ang="0">
              <a:pos x="connsiteX13900" y="connsiteY13900"/>
            </a:cxn>
            <a:cxn ang="0">
              <a:pos x="connsiteX13901" y="connsiteY13901"/>
            </a:cxn>
            <a:cxn ang="0">
              <a:pos x="connsiteX13902" y="connsiteY13902"/>
            </a:cxn>
            <a:cxn ang="0">
              <a:pos x="connsiteX13903" y="connsiteY13903"/>
            </a:cxn>
            <a:cxn ang="0">
              <a:pos x="connsiteX13904" y="connsiteY13904"/>
            </a:cxn>
            <a:cxn ang="0">
              <a:pos x="connsiteX13905" y="connsiteY13905"/>
            </a:cxn>
            <a:cxn ang="0">
              <a:pos x="connsiteX13906" y="connsiteY13906"/>
            </a:cxn>
            <a:cxn ang="0">
              <a:pos x="connsiteX13907" y="connsiteY13907"/>
            </a:cxn>
            <a:cxn ang="0">
              <a:pos x="connsiteX13908" y="connsiteY13908"/>
            </a:cxn>
            <a:cxn ang="0">
              <a:pos x="connsiteX13909" y="connsiteY13909"/>
            </a:cxn>
            <a:cxn ang="0">
              <a:pos x="connsiteX13910" y="connsiteY13910"/>
            </a:cxn>
            <a:cxn ang="0">
              <a:pos x="connsiteX13911" y="connsiteY13911"/>
            </a:cxn>
            <a:cxn ang="0">
              <a:pos x="connsiteX13912" y="connsiteY13912"/>
            </a:cxn>
            <a:cxn ang="0">
              <a:pos x="connsiteX13913" y="connsiteY13913"/>
            </a:cxn>
            <a:cxn ang="0">
              <a:pos x="connsiteX13914" y="connsiteY13914"/>
            </a:cxn>
            <a:cxn ang="0">
              <a:pos x="connsiteX13915" y="connsiteY13915"/>
            </a:cxn>
            <a:cxn ang="0">
              <a:pos x="connsiteX13916" y="connsiteY13916"/>
            </a:cxn>
            <a:cxn ang="0">
              <a:pos x="connsiteX13917" y="connsiteY13917"/>
            </a:cxn>
            <a:cxn ang="0">
              <a:pos x="connsiteX13918" y="connsiteY13918"/>
            </a:cxn>
            <a:cxn ang="0">
              <a:pos x="connsiteX13919" y="connsiteY13919"/>
            </a:cxn>
            <a:cxn ang="0">
              <a:pos x="connsiteX13920" y="connsiteY13920"/>
            </a:cxn>
            <a:cxn ang="0">
              <a:pos x="connsiteX13921" y="connsiteY13921"/>
            </a:cxn>
            <a:cxn ang="0">
              <a:pos x="connsiteX13922" y="connsiteY13922"/>
            </a:cxn>
            <a:cxn ang="0">
              <a:pos x="connsiteX13923" y="connsiteY13923"/>
            </a:cxn>
            <a:cxn ang="0">
              <a:pos x="connsiteX13924" y="connsiteY13924"/>
            </a:cxn>
            <a:cxn ang="0">
              <a:pos x="connsiteX13925" y="connsiteY13925"/>
            </a:cxn>
            <a:cxn ang="0">
              <a:pos x="connsiteX13926" y="connsiteY13926"/>
            </a:cxn>
            <a:cxn ang="0">
              <a:pos x="connsiteX13927" y="connsiteY13927"/>
            </a:cxn>
            <a:cxn ang="0">
              <a:pos x="connsiteX13928" y="connsiteY13928"/>
            </a:cxn>
            <a:cxn ang="0">
              <a:pos x="connsiteX13929" y="connsiteY13929"/>
            </a:cxn>
            <a:cxn ang="0">
              <a:pos x="connsiteX13930" y="connsiteY13930"/>
            </a:cxn>
            <a:cxn ang="0">
              <a:pos x="connsiteX13931" y="connsiteY13931"/>
            </a:cxn>
            <a:cxn ang="0">
              <a:pos x="connsiteX13932" y="connsiteY13932"/>
            </a:cxn>
            <a:cxn ang="0">
              <a:pos x="connsiteX13933" y="connsiteY13933"/>
            </a:cxn>
            <a:cxn ang="0">
              <a:pos x="connsiteX13934" y="connsiteY13934"/>
            </a:cxn>
            <a:cxn ang="0">
              <a:pos x="connsiteX13935" y="connsiteY13935"/>
            </a:cxn>
            <a:cxn ang="0">
              <a:pos x="connsiteX13936" y="connsiteY13936"/>
            </a:cxn>
            <a:cxn ang="0">
              <a:pos x="connsiteX13937" y="connsiteY13937"/>
            </a:cxn>
            <a:cxn ang="0">
              <a:pos x="connsiteX13938" y="connsiteY13938"/>
            </a:cxn>
            <a:cxn ang="0">
              <a:pos x="connsiteX13939" y="connsiteY13939"/>
            </a:cxn>
            <a:cxn ang="0">
              <a:pos x="connsiteX13940" y="connsiteY13940"/>
            </a:cxn>
            <a:cxn ang="0">
              <a:pos x="connsiteX13941" y="connsiteY13941"/>
            </a:cxn>
            <a:cxn ang="0">
              <a:pos x="connsiteX13942" y="connsiteY13942"/>
            </a:cxn>
            <a:cxn ang="0">
              <a:pos x="connsiteX13943" y="connsiteY13943"/>
            </a:cxn>
            <a:cxn ang="0">
              <a:pos x="connsiteX13944" y="connsiteY13944"/>
            </a:cxn>
            <a:cxn ang="0">
              <a:pos x="connsiteX13945" y="connsiteY13945"/>
            </a:cxn>
            <a:cxn ang="0">
              <a:pos x="connsiteX13946" y="connsiteY13946"/>
            </a:cxn>
            <a:cxn ang="0">
              <a:pos x="connsiteX13947" y="connsiteY13947"/>
            </a:cxn>
            <a:cxn ang="0">
              <a:pos x="connsiteX13948" y="connsiteY13948"/>
            </a:cxn>
            <a:cxn ang="0">
              <a:pos x="connsiteX13949" y="connsiteY13949"/>
            </a:cxn>
            <a:cxn ang="0">
              <a:pos x="connsiteX13950" y="connsiteY13950"/>
            </a:cxn>
            <a:cxn ang="0">
              <a:pos x="connsiteX13951" y="connsiteY13951"/>
            </a:cxn>
            <a:cxn ang="0">
              <a:pos x="connsiteX13952" y="connsiteY13952"/>
            </a:cxn>
            <a:cxn ang="0">
              <a:pos x="connsiteX13953" y="connsiteY13953"/>
            </a:cxn>
            <a:cxn ang="0">
              <a:pos x="connsiteX13954" y="connsiteY13954"/>
            </a:cxn>
            <a:cxn ang="0">
              <a:pos x="connsiteX13955" y="connsiteY13955"/>
            </a:cxn>
            <a:cxn ang="0">
              <a:pos x="connsiteX13956" y="connsiteY13956"/>
            </a:cxn>
            <a:cxn ang="0">
              <a:pos x="connsiteX13957" y="connsiteY13957"/>
            </a:cxn>
            <a:cxn ang="0">
              <a:pos x="connsiteX13958" y="connsiteY13958"/>
            </a:cxn>
            <a:cxn ang="0">
              <a:pos x="connsiteX13959" y="connsiteY13959"/>
            </a:cxn>
            <a:cxn ang="0">
              <a:pos x="connsiteX13960" y="connsiteY13960"/>
            </a:cxn>
            <a:cxn ang="0">
              <a:pos x="connsiteX13961" y="connsiteY13961"/>
            </a:cxn>
            <a:cxn ang="0">
              <a:pos x="connsiteX13962" y="connsiteY13962"/>
            </a:cxn>
            <a:cxn ang="0">
              <a:pos x="connsiteX13963" y="connsiteY13963"/>
            </a:cxn>
            <a:cxn ang="0">
              <a:pos x="connsiteX13964" y="connsiteY13964"/>
            </a:cxn>
            <a:cxn ang="0">
              <a:pos x="connsiteX13965" y="connsiteY13965"/>
            </a:cxn>
            <a:cxn ang="0">
              <a:pos x="connsiteX13966" y="connsiteY13966"/>
            </a:cxn>
            <a:cxn ang="0">
              <a:pos x="connsiteX13967" y="connsiteY13967"/>
            </a:cxn>
            <a:cxn ang="0">
              <a:pos x="connsiteX13968" y="connsiteY13968"/>
            </a:cxn>
            <a:cxn ang="0">
              <a:pos x="connsiteX13969" y="connsiteY13969"/>
            </a:cxn>
            <a:cxn ang="0">
              <a:pos x="connsiteX13970" y="connsiteY13970"/>
            </a:cxn>
            <a:cxn ang="0">
              <a:pos x="connsiteX13971" y="connsiteY13971"/>
            </a:cxn>
            <a:cxn ang="0">
              <a:pos x="connsiteX13972" y="connsiteY13972"/>
            </a:cxn>
            <a:cxn ang="0">
              <a:pos x="connsiteX13973" y="connsiteY13973"/>
            </a:cxn>
            <a:cxn ang="0">
              <a:pos x="connsiteX13974" y="connsiteY13974"/>
            </a:cxn>
            <a:cxn ang="0">
              <a:pos x="connsiteX13975" y="connsiteY13975"/>
            </a:cxn>
            <a:cxn ang="0">
              <a:pos x="connsiteX13976" y="connsiteY13976"/>
            </a:cxn>
            <a:cxn ang="0">
              <a:pos x="connsiteX13977" y="connsiteY13977"/>
            </a:cxn>
            <a:cxn ang="0">
              <a:pos x="connsiteX13978" y="connsiteY13978"/>
            </a:cxn>
            <a:cxn ang="0">
              <a:pos x="connsiteX13979" y="connsiteY13979"/>
            </a:cxn>
            <a:cxn ang="0">
              <a:pos x="connsiteX13980" y="connsiteY13980"/>
            </a:cxn>
            <a:cxn ang="0">
              <a:pos x="connsiteX13981" y="connsiteY13981"/>
            </a:cxn>
            <a:cxn ang="0">
              <a:pos x="connsiteX13982" y="connsiteY13982"/>
            </a:cxn>
            <a:cxn ang="0">
              <a:pos x="connsiteX13983" y="connsiteY13983"/>
            </a:cxn>
            <a:cxn ang="0">
              <a:pos x="connsiteX13984" y="connsiteY13984"/>
            </a:cxn>
            <a:cxn ang="0">
              <a:pos x="connsiteX13985" y="connsiteY13985"/>
            </a:cxn>
            <a:cxn ang="0">
              <a:pos x="connsiteX13986" y="connsiteY13986"/>
            </a:cxn>
            <a:cxn ang="0">
              <a:pos x="connsiteX13987" y="connsiteY13987"/>
            </a:cxn>
            <a:cxn ang="0">
              <a:pos x="connsiteX13988" y="connsiteY13988"/>
            </a:cxn>
            <a:cxn ang="0">
              <a:pos x="connsiteX13989" y="connsiteY13989"/>
            </a:cxn>
            <a:cxn ang="0">
              <a:pos x="connsiteX13990" y="connsiteY13990"/>
            </a:cxn>
            <a:cxn ang="0">
              <a:pos x="connsiteX13991" y="connsiteY13991"/>
            </a:cxn>
            <a:cxn ang="0">
              <a:pos x="connsiteX13992" y="connsiteY13992"/>
            </a:cxn>
            <a:cxn ang="0">
              <a:pos x="connsiteX13993" y="connsiteY13993"/>
            </a:cxn>
            <a:cxn ang="0">
              <a:pos x="connsiteX13994" y="connsiteY13994"/>
            </a:cxn>
            <a:cxn ang="0">
              <a:pos x="connsiteX13995" y="connsiteY13995"/>
            </a:cxn>
            <a:cxn ang="0">
              <a:pos x="connsiteX13996" y="connsiteY13996"/>
            </a:cxn>
            <a:cxn ang="0">
              <a:pos x="connsiteX13997" y="connsiteY13997"/>
            </a:cxn>
            <a:cxn ang="0">
              <a:pos x="connsiteX13998" y="connsiteY13998"/>
            </a:cxn>
            <a:cxn ang="0">
              <a:pos x="connsiteX13999" y="connsiteY13999"/>
            </a:cxn>
            <a:cxn ang="0">
              <a:pos x="connsiteX14000" y="connsiteY14000"/>
            </a:cxn>
            <a:cxn ang="0">
              <a:pos x="connsiteX14001" y="connsiteY14001"/>
            </a:cxn>
            <a:cxn ang="0">
              <a:pos x="connsiteX14002" y="connsiteY14002"/>
            </a:cxn>
            <a:cxn ang="0">
              <a:pos x="connsiteX14003" y="connsiteY14003"/>
            </a:cxn>
            <a:cxn ang="0">
              <a:pos x="connsiteX14004" y="connsiteY14004"/>
            </a:cxn>
            <a:cxn ang="0">
              <a:pos x="connsiteX14005" y="connsiteY14005"/>
            </a:cxn>
            <a:cxn ang="0">
              <a:pos x="connsiteX14006" y="connsiteY14006"/>
            </a:cxn>
            <a:cxn ang="0">
              <a:pos x="connsiteX14007" y="connsiteY14007"/>
            </a:cxn>
            <a:cxn ang="0">
              <a:pos x="connsiteX14008" y="connsiteY14008"/>
            </a:cxn>
            <a:cxn ang="0">
              <a:pos x="connsiteX14009" y="connsiteY14009"/>
            </a:cxn>
            <a:cxn ang="0">
              <a:pos x="connsiteX14010" y="connsiteY14010"/>
            </a:cxn>
            <a:cxn ang="0">
              <a:pos x="connsiteX14011" y="connsiteY14011"/>
            </a:cxn>
            <a:cxn ang="0">
              <a:pos x="connsiteX14012" y="connsiteY14012"/>
            </a:cxn>
            <a:cxn ang="0">
              <a:pos x="connsiteX14013" y="connsiteY14013"/>
            </a:cxn>
            <a:cxn ang="0">
              <a:pos x="connsiteX14014" y="connsiteY14014"/>
            </a:cxn>
            <a:cxn ang="0">
              <a:pos x="connsiteX14015" y="connsiteY14015"/>
            </a:cxn>
            <a:cxn ang="0">
              <a:pos x="connsiteX14016" y="connsiteY14016"/>
            </a:cxn>
            <a:cxn ang="0">
              <a:pos x="connsiteX14017" y="connsiteY14017"/>
            </a:cxn>
            <a:cxn ang="0">
              <a:pos x="connsiteX14018" y="connsiteY14018"/>
            </a:cxn>
            <a:cxn ang="0">
              <a:pos x="connsiteX14019" y="connsiteY14019"/>
            </a:cxn>
            <a:cxn ang="0">
              <a:pos x="connsiteX14020" y="connsiteY14020"/>
            </a:cxn>
            <a:cxn ang="0">
              <a:pos x="connsiteX14021" y="connsiteY14021"/>
            </a:cxn>
            <a:cxn ang="0">
              <a:pos x="connsiteX14022" y="connsiteY14022"/>
            </a:cxn>
            <a:cxn ang="0">
              <a:pos x="connsiteX14023" y="connsiteY14023"/>
            </a:cxn>
            <a:cxn ang="0">
              <a:pos x="connsiteX14024" y="connsiteY14024"/>
            </a:cxn>
            <a:cxn ang="0">
              <a:pos x="connsiteX14025" y="connsiteY14025"/>
            </a:cxn>
            <a:cxn ang="0">
              <a:pos x="connsiteX14026" y="connsiteY14026"/>
            </a:cxn>
            <a:cxn ang="0">
              <a:pos x="connsiteX14027" y="connsiteY14027"/>
            </a:cxn>
            <a:cxn ang="0">
              <a:pos x="connsiteX14028" y="connsiteY14028"/>
            </a:cxn>
            <a:cxn ang="0">
              <a:pos x="connsiteX14029" y="connsiteY14029"/>
            </a:cxn>
            <a:cxn ang="0">
              <a:pos x="connsiteX14030" y="connsiteY14030"/>
            </a:cxn>
            <a:cxn ang="0">
              <a:pos x="connsiteX14031" y="connsiteY14031"/>
            </a:cxn>
            <a:cxn ang="0">
              <a:pos x="connsiteX14032" y="connsiteY14032"/>
            </a:cxn>
            <a:cxn ang="0">
              <a:pos x="connsiteX14033" y="connsiteY14033"/>
            </a:cxn>
            <a:cxn ang="0">
              <a:pos x="connsiteX14034" y="connsiteY14034"/>
            </a:cxn>
            <a:cxn ang="0">
              <a:pos x="connsiteX14035" y="connsiteY14035"/>
            </a:cxn>
            <a:cxn ang="0">
              <a:pos x="connsiteX14036" y="connsiteY14036"/>
            </a:cxn>
            <a:cxn ang="0">
              <a:pos x="connsiteX14037" y="connsiteY14037"/>
            </a:cxn>
            <a:cxn ang="0">
              <a:pos x="connsiteX14038" y="connsiteY14038"/>
            </a:cxn>
            <a:cxn ang="0">
              <a:pos x="connsiteX14039" y="connsiteY14039"/>
            </a:cxn>
            <a:cxn ang="0">
              <a:pos x="connsiteX14040" y="connsiteY14040"/>
            </a:cxn>
            <a:cxn ang="0">
              <a:pos x="connsiteX14041" y="connsiteY14041"/>
            </a:cxn>
            <a:cxn ang="0">
              <a:pos x="connsiteX14042" y="connsiteY14042"/>
            </a:cxn>
            <a:cxn ang="0">
              <a:pos x="connsiteX14043" y="connsiteY14043"/>
            </a:cxn>
            <a:cxn ang="0">
              <a:pos x="connsiteX14044" y="connsiteY14044"/>
            </a:cxn>
            <a:cxn ang="0">
              <a:pos x="connsiteX14045" y="connsiteY14045"/>
            </a:cxn>
            <a:cxn ang="0">
              <a:pos x="connsiteX14046" y="connsiteY14046"/>
            </a:cxn>
            <a:cxn ang="0">
              <a:pos x="connsiteX14047" y="connsiteY14047"/>
            </a:cxn>
            <a:cxn ang="0">
              <a:pos x="connsiteX14048" y="connsiteY14048"/>
            </a:cxn>
            <a:cxn ang="0">
              <a:pos x="connsiteX14049" y="connsiteY14049"/>
            </a:cxn>
            <a:cxn ang="0">
              <a:pos x="connsiteX14050" y="connsiteY14050"/>
            </a:cxn>
            <a:cxn ang="0">
              <a:pos x="connsiteX14051" y="connsiteY14051"/>
            </a:cxn>
            <a:cxn ang="0">
              <a:pos x="connsiteX14052" y="connsiteY14052"/>
            </a:cxn>
            <a:cxn ang="0">
              <a:pos x="connsiteX14053" y="connsiteY14053"/>
            </a:cxn>
            <a:cxn ang="0">
              <a:pos x="connsiteX14054" y="connsiteY14054"/>
            </a:cxn>
            <a:cxn ang="0">
              <a:pos x="connsiteX14055" y="connsiteY14055"/>
            </a:cxn>
            <a:cxn ang="0">
              <a:pos x="connsiteX14056" y="connsiteY14056"/>
            </a:cxn>
            <a:cxn ang="0">
              <a:pos x="connsiteX14057" y="connsiteY14057"/>
            </a:cxn>
            <a:cxn ang="0">
              <a:pos x="connsiteX14058" y="connsiteY14058"/>
            </a:cxn>
            <a:cxn ang="0">
              <a:pos x="connsiteX14059" y="connsiteY14059"/>
            </a:cxn>
            <a:cxn ang="0">
              <a:pos x="connsiteX14060" y="connsiteY14060"/>
            </a:cxn>
            <a:cxn ang="0">
              <a:pos x="connsiteX14061" y="connsiteY14061"/>
            </a:cxn>
            <a:cxn ang="0">
              <a:pos x="connsiteX14062" y="connsiteY14062"/>
            </a:cxn>
            <a:cxn ang="0">
              <a:pos x="connsiteX14063" y="connsiteY14063"/>
            </a:cxn>
            <a:cxn ang="0">
              <a:pos x="connsiteX14064" y="connsiteY14064"/>
            </a:cxn>
            <a:cxn ang="0">
              <a:pos x="connsiteX14065" y="connsiteY14065"/>
            </a:cxn>
            <a:cxn ang="0">
              <a:pos x="connsiteX14066" y="connsiteY14066"/>
            </a:cxn>
            <a:cxn ang="0">
              <a:pos x="connsiteX14067" y="connsiteY14067"/>
            </a:cxn>
            <a:cxn ang="0">
              <a:pos x="connsiteX14068" y="connsiteY14068"/>
            </a:cxn>
            <a:cxn ang="0">
              <a:pos x="connsiteX14069" y="connsiteY14069"/>
            </a:cxn>
            <a:cxn ang="0">
              <a:pos x="connsiteX14070" y="connsiteY14070"/>
            </a:cxn>
            <a:cxn ang="0">
              <a:pos x="connsiteX14071" y="connsiteY14071"/>
            </a:cxn>
            <a:cxn ang="0">
              <a:pos x="connsiteX14072" y="connsiteY14072"/>
            </a:cxn>
            <a:cxn ang="0">
              <a:pos x="connsiteX14073" y="connsiteY14073"/>
            </a:cxn>
            <a:cxn ang="0">
              <a:pos x="connsiteX14074" y="connsiteY14074"/>
            </a:cxn>
            <a:cxn ang="0">
              <a:pos x="connsiteX14075" y="connsiteY14075"/>
            </a:cxn>
            <a:cxn ang="0">
              <a:pos x="connsiteX14076" y="connsiteY14076"/>
            </a:cxn>
            <a:cxn ang="0">
              <a:pos x="connsiteX14077" y="connsiteY14077"/>
            </a:cxn>
            <a:cxn ang="0">
              <a:pos x="connsiteX14078" y="connsiteY14078"/>
            </a:cxn>
            <a:cxn ang="0">
              <a:pos x="connsiteX14079" y="connsiteY14079"/>
            </a:cxn>
            <a:cxn ang="0">
              <a:pos x="connsiteX14080" y="connsiteY14080"/>
            </a:cxn>
            <a:cxn ang="0">
              <a:pos x="connsiteX14081" y="connsiteY14081"/>
            </a:cxn>
            <a:cxn ang="0">
              <a:pos x="connsiteX14082" y="connsiteY14082"/>
            </a:cxn>
            <a:cxn ang="0">
              <a:pos x="connsiteX14083" y="connsiteY14083"/>
            </a:cxn>
            <a:cxn ang="0">
              <a:pos x="connsiteX14084" y="connsiteY14084"/>
            </a:cxn>
            <a:cxn ang="0">
              <a:pos x="connsiteX14085" y="connsiteY14085"/>
            </a:cxn>
            <a:cxn ang="0">
              <a:pos x="connsiteX14086" y="connsiteY14086"/>
            </a:cxn>
            <a:cxn ang="0">
              <a:pos x="connsiteX14087" y="connsiteY14087"/>
            </a:cxn>
            <a:cxn ang="0">
              <a:pos x="connsiteX14088" y="connsiteY14088"/>
            </a:cxn>
            <a:cxn ang="0">
              <a:pos x="connsiteX14089" y="connsiteY14089"/>
            </a:cxn>
            <a:cxn ang="0">
              <a:pos x="connsiteX14090" y="connsiteY14090"/>
            </a:cxn>
            <a:cxn ang="0">
              <a:pos x="connsiteX14091" y="connsiteY14091"/>
            </a:cxn>
            <a:cxn ang="0">
              <a:pos x="connsiteX14092" y="connsiteY14092"/>
            </a:cxn>
            <a:cxn ang="0">
              <a:pos x="connsiteX14093" y="connsiteY14093"/>
            </a:cxn>
            <a:cxn ang="0">
              <a:pos x="connsiteX14094" y="connsiteY14094"/>
            </a:cxn>
            <a:cxn ang="0">
              <a:pos x="connsiteX14095" y="connsiteY14095"/>
            </a:cxn>
            <a:cxn ang="0">
              <a:pos x="connsiteX14096" y="connsiteY14096"/>
            </a:cxn>
            <a:cxn ang="0">
              <a:pos x="connsiteX14097" y="connsiteY14097"/>
            </a:cxn>
            <a:cxn ang="0">
              <a:pos x="connsiteX14098" y="connsiteY14098"/>
            </a:cxn>
            <a:cxn ang="0">
              <a:pos x="connsiteX14099" y="connsiteY14099"/>
            </a:cxn>
            <a:cxn ang="0">
              <a:pos x="connsiteX14100" y="connsiteY14100"/>
            </a:cxn>
            <a:cxn ang="0">
              <a:pos x="connsiteX14101" y="connsiteY14101"/>
            </a:cxn>
            <a:cxn ang="0">
              <a:pos x="connsiteX14102" y="connsiteY14102"/>
            </a:cxn>
            <a:cxn ang="0">
              <a:pos x="connsiteX14103" y="connsiteY14103"/>
            </a:cxn>
            <a:cxn ang="0">
              <a:pos x="connsiteX14104" y="connsiteY14104"/>
            </a:cxn>
            <a:cxn ang="0">
              <a:pos x="connsiteX14105" y="connsiteY14105"/>
            </a:cxn>
            <a:cxn ang="0">
              <a:pos x="connsiteX14106" y="connsiteY14106"/>
            </a:cxn>
            <a:cxn ang="0">
              <a:pos x="connsiteX14107" y="connsiteY14107"/>
            </a:cxn>
            <a:cxn ang="0">
              <a:pos x="connsiteX14108" y="connsiteY14108"/>
            </a:cxn>
            <a:cxn ang="0">
              <a:pos x="connsiteX14109" y="connsiteY14109"/>
            </a:cxn>
            <a:cxn ang="0">
              <a:pos x="connsiteX14110" y="connsiteY14110"/>
            </a:cxn>
            <a:cxn ang="0">
              <a:pos x="connsiteX14111" y="connsiteY14111"/>
            </a:cxn>
            <a:cxn ang="0">
              <a:pos x="connsiteX14112" y="connsiteY14112"/>
            </a:cxn>
            <a:cxn ang="0">
              <a:pos x="connsiteX14113" y="connsiteY14113"/>
            </a:cxn>
            <a:cxn ang="0">
              <a:pos x="connsiteX14114" y="connsiteY14114"/>
            </a:cxn>
            <a:cxn ang="0">
              <a:pos x="connsiteX14115" y="connsiteY14115"/>
            </a:cxn>
            <a:cxn ang="0">
              <a:pos x="connsiteX14116" y="connsiteY14116"/>
            </a:cxn>
            <a:cxn ang="0">
              <a:pos x="connsiteX14117" y="connsiteY14117"/>
            </a:cxn>
            <a:cxn ang="0">
              <a:pos x="connsiteX14118" y="connsiteY14118"/>
            </a:cxn>
            <a:cxn ang="0">
              <a:pos x="connsiteX14119" y="connsiteY14119"/>
            </a:cxn>
            <a:cxn ang="0">
              <a:pos x="connsiteX14120" y="connsiteY14120"/>
            </a:cxn>
            <a:cxn ang="0">
              <a:pos x="connsiteX14121" y="connsiteY14121"/>
            </a:cxn>
            <a:cxn ang="0">
              <a:pos x="connsiteX14122" y="connsiteY14122"/>
            </a:cxn>
            <a:cxn ang="0">
              <a:pos x="connsiteX14123" y="connsiteY14123"/>
            </a:cxn>
            <a:cxn ang="0">
              <a:pos x="connsiteX14124" y="connsiteY14124"/>
            </a:cxn>
            <a:cxn ang="0">
              <a:pos x="connsiteX14125" y="connsiteY14125"/>
            </a:cxn>
            <a:cxn ang="0">
              <a:pos x="connsiteX14126" y="connsiteY14126"/>
            </a:cxn>
            <a:cxn ang="0">
              <a:pos x="connsiteX14127" y="connsiteY14127"/>
            </a:cxn>
            <a:cxn ang="0">
              <a:pos x="connsiteX14128" y="connsiteY14128"/>
            </a:cxn>
            <a:cxn ang="0">
              <a:pos x="connsiteX14129" y="connsiteY14129"/>
            </a:cxn>
            <a:cxn ang="0">
              <a:pos x="connsiteX14130" y="connsiteY14130"/>
            </a:cxn>
            <a:cxn ang="0">
              <a:pos x="connsiteX14131" y="connsiteY14131"/>
            </a:cxn>
            <a:cxn ang="0">
              <a:pos x="connsiteX14132" y="connsiteY14132"/>
            </a:cxn>
            <a:cxn ang="0">
              <a:pos x="connsiteX14133" y="connsiteY14133"/>
            </a:cxn>
            <a:cxn ang="0">
              <a:pos x="connsiteX14134" y="connsiteY14134"/>
            </a:cxn>
            <a:cxn ang="0">
              <a:pos x="connsiteX14135" y="connsiteY14135"/>
            </a:cxn>
            <a:cxn ang="0">
              <a:pos x="connsiteX14136" y="connsiteY14136"/>
            </a:cxn>
            <a:cxn ang="0">
              <a:pos x="connsiteX14137" y="connsiteY14137"/>
            </a:cxn>
            <a:cxn ang="0">
              <a:pos x="connsiteX14138" y="connsiteY14138"/>
            </a:cxn>
            <a:cxn ang="0">
              <a:pos x="connsiteX14139" y="connsiteY14139"/>
            </a:cxn>
            <a:cxn ang="0">
              <a:pos x="connsiteX14140" y="connsiteY14140"/>
            </a:cxn>
            <a:cxn ang="0">
              <a:pos x="connsiteX14141" y="connsiteY14141"/>
            </a:cxn>
            <a:cxn ang="0">
              <a:pos x="connsiteX14142" y="connsiteY14142"/>
            </a:cxn>
            <a:cxn ang="0">
              <a:pos x="connsiteX14143" y="connsiteY14143"/>
            </a:cxn>
            <a:cxn ang="0">
              <a:pos x="connsiteX14144" y="connsiteY14144"/>
            </a:cxn>
            <a:cxn ang="0">
              <a:pos x="connsiteX14145" y="connsiteY14145"/>
            </a:cxn>
            <a:cxn ang="0">
              <a:pos x="connsiteX14146" y="connsiteY14146"/>
            </a:cxn>
            <a:cxn ang="0">
              <a:pos x="connsiteX14147" y="connsiteY14147"/>
            </a:cxn>
            <a:cxn ang="0">
              <a:pos x="connsiteX14148" y="connsiteY14148"/>
            </a:cxn>
            <a:cxn ang="0">
              <a:pos x="connsiteX14149" y="connsiteY14149"/>
            </a:cxn>
            <a:cxn ang="0">
              <a:pos x="connsiteX14150" y="connsiteY14150"/>
            </a:cxn>
            <a:cxn ang="0">
              <a:pos x="connsiteX14151" y="connsiteY14151"/>
            </a:cxn>
            <a:cxn ang="0">
              <a:pos x="connsiteX14152" y="connsiteY14152"/>
            </a:cxn>
            <a:cxn ang="0">
              <a:pos x="connsiteX14153" y="connsiteY14153"/>
            </a:cxn>
            <a:cxn ang="0">
              <a:pos x="connsiteX14154" y="connsiteY14154"/>
            </a:cxn>
            <a:cxn ang="0">
              <a:pos x="connsiteX14155" y="connsiteY14155"/>
            </a:cxn>
            <a:cxn ang="0">
              <a:pos x="connsiteX14156" y="connsiteY14156"/>
            </a:cxn>
            <a:cxn ang="0">
              <a:pos x="connsiteX14157" y="connsiteY14157"/>
            </a:cxn>
            <a:cxn ang="0">
              <a:pos x="connsiteX14158" y="connsiteY14158"/>
            </a:cxn>
            <a:cxn ang="0">
              <a:pos x="connsiteX14159" y="connsiteY14159"/>
            </a:cxn>
            <a:cxn ang="0">
              <a:pos x="connsiteX14160" y="connsiteY14160"/>
            </a:cxn>
            <a:cxn ang="0">
              <a:pos x="connsiteX14161" y="connsiteY14161"/>
            </a:cxn>
            <a:cxn ang="0">
              <a:pos x="connsiteX14162" y="connsiteY14162"/>
            </a:cxn>
            <a:cxn ang="0">
              <a:pos x="connsiteX14163" y="connsiteY14163"/>
            </a:cxn>
            <a:cxn ang="0">
              <a:pos x="connsiteX14164" y="connsiteY14164"/>
            </a:cxn>
            <a:cxn ang="0">
              <a:pos x="connsiteX14165" y="connsiteY14165"/>
            </a:cxn>
            <a:cxn ang="0">
              <a:pos x="connsiteX14166" y="connsiteY14166"/>
            </a:cxn>
            <a:cxn ang="0">
              <a:pos x="connsiteX14167" y="connsiteY14167"/>
            </a:cxn>
            <a:cxn ang="0">
              <a:pos x="connsiteX14168" y="connsiteY14168"/>
            </a:cxn>
            <a:cxn ang="0">
              <a:pos x="connsiteX14169" y="connsiteY14169"/>
            </a:cxn>
            <a:cxn ang="0">
              <a:pos x="connsiteX14170" y="connsiteY14170"/>
            </a:cxn>
            <a:cxn ang="0">
              <a:pos x="connsiteX14171" y="connsiteY14171"/>
            </a:cxn>
            <a:cxn ang="0">
              <a:pos x="connsiteX14172" y="connsiteY14172"/>
            </a:cxn>
            <a:cxn ang="0">
              <a:pos x="connsiteX14173" y="connsiteY14173"/>
            </a:cxn>
            <a:cxn ang="0">
              <a:pos x="connsiteX14174" y="connsiteY14174"/>
            </a:cxn>
            <a:cxn ang="0">
              <a:pos x="connsiteX14175" y="connsiteY14175"/>
            </a:cxn>
            <a:cxn ang="0">
              <a:pos x="connsiteX14176" y="connsiteY14176"/>
            </a:cxn>
            <a:cxn ang="0">
              <a:pos x="connsiteX14177" y="connsiteY14177"/>
            </a:cxn>
            <a:cxn ang="0">
              <a:pos x="connsiteX14178" y="connsiteY14178"/>
            </a:cxn>
            <a:cxn ang="0">
              <a:pos x="connsiteX14179" y="connsiteY14179"/>
            </a:cxn>
            <a:cxn ang="0">
              <a:pos x="connsiteX14180" y="connsiteY14180"/>
            </a:cxn>
            <a:cxn ang="0">
              <a:pos x="connsiteX14181" y="connsiteY14181"/>
            </a:cxn>
            <a:cxn ang="0">
              <a:pos x="connsiteX14182" y="connsiteY14182"/>
            </a:cxn>
            <a:cxn ang="0">
              <a:pos x="connsiteX14183" y="connsiteY14183"/>
            </a:cxn>
            <a:cxn ang="0">
              <a:pos x="connsiteX14184" y="connsiteY14184"/>
            </a:cxn>
            <a:cxn ang="0">
              <a:pos x="connsiteX14185" y="connsiteY14185"/>
            </a:cxn>
            <a:cxn ang="0">
              <a:pos x="connsiteX14186" y="connsiteY14186"/>
            </a:cxn>
            <a:cxn ang="0">
              <a:pos x="connsiteX14187" y="connsiteY14187"/>
            </a:cxn>
            <a:cxn ang="0">
              <a:pos x="connsiteX14188" y="connsiteY14188"/>
            </a:cxn>
            <a:cxn ang="0">
              <a:pos x="connsiteX14189" y="connsiteY14189"/>
            </a:cxn>
            <a:cxn ang="0">
              <a:pos x="connsiteX14190" y="connsiteY14190"/>
            </a:cxn>
            <a:cxn ang="0">
              <a:pos x="connsiteX14191" y="connsiteY14191"/>
            </a:cxn>
            <a:cxn ang="0">
              <a:pos x="connsiteX14192" y="connsiteY14192"/>
            </a:cxn>
            <a:cxn ang="0">
              <a:pos x="connsiteX14193" y="connsiteY14193"/>
            </a:cxn>
            <a:cxn ang="0">
              <a:pos x="connsiteX14194" y="connsiteY14194"/>
            </a:cxn>
            <a:cxn ang="0">
              <a:pos x="connsiteX14195" y="connsiteY14195"/>
            </a:cxn>
            <a:cxn ang="0">
              <a:pos x="connsiteX14196" y="connsiteY14196"/>
            </a:cxn>
            <a:cxn ang="0">
              <a:pos x="connsiteX14197" y="connsiteY14197"/>
            </a:cxn>
            <a:cxn ang="0">
              <a:pos x="connsiteX14198" y="connsiteY14198"/>
            </a:cxn>
            <a:cxn ang="0">
              <a:pos x="connsiteX14199" y="connsiteY14199"/>
            </a:cxn>
            <a:cxn ang="0">
              <a:pos x="connsiteX14200" y="connsiteY14200"/>
            </a:cxn>
            <a:cxn ang="0">
              <a:pos x="connsiteX14201" y="connsiteY14201"/>
            </a:cxn>
            <a:cxn ang="0">
              <a:pos x="connsiteX14202" y="connsiteY14202"/>
            </a:cxn>
            <a:cxn ang="0">
              <a:pos x="connsiteX14203" y="connsiteY14203"/>
            </a:cxn>
            <a:cxn ang="0">
              <a:pos x="connsiteX14204" y="connsiteY14204"/>
            </a:cxn>
            <a:cxn ang="0">
              <a:pos x="connsiteX14205" y="connsiteY14205"/>
            </a:cxn>
            <a:cxn ang="0">
              <a:pos x="connsiteX14206" y="connsiteY14206"/>
            </a:cxn>
            <a:cxn ang="0">
              <a:pos x="connsiteX14207" y="connsiteY14207"/>
            </a:cxn>
            <a:cxn ang="0">
              <a:pos x="connsiteX14208" y="connsiteY14208"/>
            </a:cxn>
            <a:cxn ang="0">
              <a:pos x="connsiteX14209" y="connsiteY14209"/>
            </a:cxn>
            <a:cxn ang="0">
              <a:pos x="connsiteX14210" y="connsiteY14210"/>
            </a:cxn>
            <a:cxn ang="0">
              <a:pos x="connsiteX14211" y="connsiteY14211"/>
            </a:cxn>
            <a:cxn ang="0">
              <a:pos x="connsiteX14212" y="connsiteY14212"/>
            </a:cxn>
            <a:cxn ang="0">
              <a:pos x="connsiteX14213" y="connsiteY14213"/>
            </a:cxn>
            <a:cxn ang="0">
              <a:pos x="connsiteX14214" y="connsiteY14214"/>
            </a:cxn>
            <a:cxn ang="0">
              <a:pos x="connsiteX14215" y="connsiteY14215"/>
            </a:cxn>
            <a:cxn ang="0">
              <a:pos x="connsiteX14216" y="connsiteY14216"/>
            </a:cxn>
            <a:cxn ang="0">
              <a:pos x="connsiteX14217" y="connsiteY14217"/>
            </a:cxn>
            <a:cxn ang="0">
              <a:pos x="connsiteX14218" y="connsiteY14218"/>
            </a:cxn>
            <a:cxn ang="0">
              <a:pos x="connsiteX14219" y="connsiteY14219"/>
            </a:cxn>
            <a:cxn ang="0">
              <a:pos x="connsiteX14220" y="connsiteY14220"/>
            </a:cxn>
            <a:cxn ang="0">
              <a:pos x="connsiteX14221" y="connsiteY14221"/>
            </a:cxn>
            <a:cxn ang="0">
              <a:pos x="connsiteX14222" y="connsiteY14222"/>
            </a:cxn>
            <a:cxn ang="0">
              <a:pos x="connsiteX14223" y="connsiteY14223"/>
            </a:cxn>
            <a:cxn ang="0">
              <a:pos x="connsiteX14224" y="connsiteY14224"/>
            </a:cxn>
            <a:cxn ang="0">
              <a:pos x="connsiteX14225" y="connsiteY14225"/>
            </a:cxn>
            <a:cxn ang="0">
              <a:pos x="connsiteX14226" y="connsiteY14226"/>
            </a:cxn>
            <a:cxn ang="0">
              <a:pos x="connsiteX14227" y="connsiteY14227"/>
            </a:cxn>
            <a:cxn ang="0">
              <a:pos x="connsiteX14228" y="connsiteY14228"/>
            </a:cxn>
            <a:cxn ang="0">
              <a:pos x="connsiteX14229" y="connsiteY14229"/>
            </a:cxn>
            <a:cxn ang="0">
              <a:pos x="connsiteX14230" y="connsiteY14230"/>
            </a:cxn>
            <a:cxn ang="0">
              <a:pos x="connsiteX14231" y="connsiteY14231"/>
            </a:cxn>
            <a:cxn ang="0">
              <a:pos x="connsiteX14232" y="connsiteY14232"/>
            </a:cxn>
            <a:cxn ang="0">
              <a:pos x="connsiteX14233" y="connsiteY14233"/>
            </a:cxn>
            <a:cxn ang="0">
              <a:pos x="connsiteX14234" y="connsiteY14234"/>
            </a:cxn>
            <a:cxn ang="0">
              <a:pos x="connsiteX14235" y="connsiteY14235"/>
            </a:cxn>
            <a:cxn ang="0">
              <a:pos x="connsiteX14236" y="connsiteY14236"/>
            </a:cxn>
            <a:cxn ang="0">
              <a:pos x="connsiteX14237" y="connsiteY14237"/>
            </a:cxn>
            <a:cxn ang="0">
              <a:pos x="connsiteX14238" y="connsiteY14238"/>
            </a:cxn>
            <a:cxn ang="0">
              <a:pos x="connsiteX14239" y="connsiteY14239"/>
            </a:cxn>
            <a:cxn ang="0">
              <a:pos x="connsiteX14240" y="connsiteY14240"/>
            </a:cxn>
            <a:cxn ang="0">
              <a:pos x="connsiteX14241" y="connsiteY14241"/>
            </a:cxn>
            <a:cxn ang="0">
              <a:pos x="connsiteX14242" y="connsiteY14242"/>
            </a:cxn>
            <a:cxn ang="0">
              <a:pos x="connsiteX14243" y="connsiteY14243"/>
            </a:cxn>
            <a:cxn ang="0">
              <a:pos x="connsiteX14244" y="connsiteY14244"/>
            </a:cxn>
            <a:cxn ang="0">
              <a:pos x="connsiteX14245" y="connsiteY14245"/>
            </a:cxn>
            <a:cxn ang="0">
              <a:pos x="connsiteX14246" y="connsiteY14246"/>
            </a:cxn>
            <a:cxn ang="0">
              <a:pos x="connsiteX14247" y="connsiteY14247"/>
            </a:cxn>
            <a:cxn ang="0">
              <a:pos x="connsiteX14248" y="connsiteY14248"/>
            </a:cxn>
            <a:cxn ang="0">
              <a:pos x="connsiteX14249" y="connsiteY14249"/>
            </a:cxn>
            <a:cxn ang="0">
              <a:pos x="connsiteX14250" y="connsiteY14250"/>
            </a:cxn>
            <a:cxn ang="0">
              <a:pos x="connsiteX14251" y="connsiteY14251"/>
            </a:cxn>
            <a:cxn ang="0">
              <a:pos x="connsiteX14252" y="connsiteY14252"/>
            </a:cxn>
            <a:cxn ang="0">
              <a:pos x="connsiteX14253" y="connsiteY14253"/>
            </a:cxn>
            <a:cxn ang="0">
              <a:pos x="connsiteX14254" y="connsiteY14254"/>
            </a:cxn>
            <a:cxn ang="0">
              <a:pos x="connsiteX14255" y="connsiteY14255"/>
            </a:cxn>
            <a:cxn ang="0">
              <a:pos x="connsiteX14256" y="connsiteY14256"/>
            </a:cxn>
            <a:cxn ang="0">
              <a:pos x="connsiteX14257" y="connsiteY14257"/>
            </a:cxn>
            <a:cxn ang="0">
              <a:pos x="connsiteX14258" y="connsiteY14258"/>
            </a:cxn>
            <a:cxn ang="0">
              <a:pos x="connsiteX14259" y="connsiteY14259"/>
            </a:cxn>
            <a:cxn ang="0">
              <a:pos x="connsiteX14260" y="connsiteY14260"/>
            </a:cxn>
            <a:cxn ang="0">
              <a:pos x="connsiteX14261" y="connsiteY14261"/>
            </a:cxn>
            <a:cxn ang="0">
              <a:pos x="connsiteX14262" y="connsiteY14262"/>
            </a:cxn>
            <a:cxn ang="0">
              <a:pos x="connsiteX14263" y="connsiteY14263"/>
            </a:cxn>
            <a:cxn ang="0">
              <a:pos x="connsiteX14264" y="connsiteY14264"/>
            </a:cxn>
            <a:cxn ang="0">
              <a:pos x="connsiteX14265" y="connsiteY14265"/>
            </a:cxn>
            <a:cxn ang="0">
              <a:pos x="connsiteX14266" y="connsiteY14266"/>
            </a:cxn>
            <a:cxn ang="0">
              <a:pos x="connsiteX14267" y="connsiteY14267"/>
            </a:cxn>
            <a:cxn ang="0">
              <a:pos x="connsiteX14268" y="connsiteY14268"/>
            </a:cxn>
            <a:cxn ang="0">
              <a:pos x="connsiteX14269" y="connsiteY14269"/>
            </a:cxn>
            <a:cxn ang="0">
              <a:pos x="connsiteX14270" y="connsiteY14270"/>
            </a:cxn>
            <a:cxn ang="0">
              <a:pos x="connsiteX14271" y="connsiteY14271"/>
            </a:cxn>
            <a:cxn ang="0">
              <a:pos x="connsiteX14272" y="connsiteY14272"/>
            </a:cxn>
            <a:cxn ang="0">
              <a:pos x="connsiteX14273" y="connsiteY14273"/>
            </a:cxn>
            <a:cxn ang="0">
              <a:pos x="connsiteX14274" y="connsiteY14274"/>
            </a:cxn>
            <a:cxn ang="0">
              <a:pos x="connsiteX14275" y="connsiteY14275"/>
            </a:cxn>
            <a:cxn ang="0">
              <a:pos x="connsiteX14276" y="connsiteY14276"/>
            </a:cxn>
            <a:cxn ang="0">
              <a:pos x="connsiteX14277" y="connsiteY14277"/>
            </a:cxn>
            <a:cxn ang="0">
              <a:pos x="connsiteX14278" y="connsiteY14278"/>
            </a:cxn>
            <a:cxn ang="0">
              <a:pos x="connsiteX14279" y="connsiteY14279"/>
            </a:cxn>
            <a:cxn ang="0">
              <a:pos x="connsiteX14280" y="connsiteY14280"/>
            </a:cxn>
            <a:cxn ang="0">
              <a:pos x="connsiteX14281" y="connsiteY14281"/>
            </a:cxn>
            <a:cxn ang="0">
              <a:pos x="connsiteX14282" y="connsiteY14282"/>
            </a:cxn>
            <a:cxn ang="0">
              <a:pos x="connsiteX14283" y="connsiteY14283"/>
            </a:cxn>
            <a:cxn ang="0">
              <a:pos x="connsiteX14284" y="connsiteY14284"/>
            </a:cxn>
            <a:cxn ang="0">
              <a:pos x="connsiteX14285" y="connsiteY14285"/>
            </a:cxn>
            <a:cxn ang="0">
              <a:pos x="connsiteX14286" y="connsiteY14286"/>
            </a:cxn>
            <a:cxn ang="0">
              <a:pos x="connsiteX14287" y="connsiteY14287"/>
            </a:cxn>
            <a:cxn ang="0">
              <a:pos x="connsiteX14288" y="connsiteY14288"/>
            </a:cxn>
            <a:cxn ang="0">
              <a:pos x="connsiteX14289" y="connsiteY14289"/>
            </a:cxn>
            <a:cxn ang="0">
              <a:pos x="connsiteX14290" y="connsiteY14290"/>
            </a:cxn>
            <a:cxn ang="0">
              <a:pos x="connsiteX14291" y="connsiteY14291"/>
            </a:cxn>
            <a:cxn ang="0">
              <a:pos x="connsiteX14292" y="connsiteY14292"/>
            </a:cxn>
            <a:cxn ang="0">
              <a:pos x="connsiteX14293" y="connsiteY14293"/>
            </a:cxn>
            <a:cxn ang="0">
              <a:pos x="connsiteX14294" y="connsiteY14294"/>
            </a:cxn>
            <a:cxn ang="0">
              <a:pos x="connsiteX14295" y="connsiteY14295"/>
            </a:cxn>
            <a:cxn ang="0">
              <a:pos x="connsiteX14296" y="connsiteY14296"/>
            </a:cxn>
            <a:cxn ang="0">
              <a:pos x="connsiteX14297" y="connsiteY14297"/>
            </a:cxn>
            <a:cxn ang="0">
              <a:pos x="connsiteX14298" y="connsiteY14298"/>
            </a:cxn>
            <a:cxn ang="0">
              <a:pos x="connsiteX14299" y="connsiteY14299"/>
            </a:cxn>
            <a:cxn ang="0">
              <a:pos x="connsiteX14300" y="connsiteY14300"/>
            </a:cxn>
            <a:cxn ang="0">
              <a:pos x="connsiteX14301" y="connsiteY14301"/>
            </a:cxn>
            <a:cxn ang="0">
              <a:pos x="connsiteX14302" y="connsiteY14302"/>
            </a:cxn>
            <a:cxn ang="0">
              <a:pos x="connsiteX14303" y="connsiteY14303"/>
            </a:cxn>
            <a:cxn ang="0">
              <a:pos x="connsiteX14304" y="connsiteY14304"/>
            </a:cxn>
            <a:cxn ang="0">
              <a:pos x="connsiteX14305" y="connsiteY14305"/>
            </a:cxn>
            <a:cxn ang="0">
              <a:pos x="connsiteX14306" y="connsiteY14306"/>
            </a:cxn>
            <a:cxn ang="0">
              <a:pos x="connsiteX14307" y="connsiteY14307"/>
            </a:cxn>
            <a:cxn ang="0">
              <a:pos x="connsiteX14308" y="connsiteY14308"/>
            </a:cxn>
            <a:cxn ang="0">
              <a:pos x="connsiteX14309" y="connsiteY14309"/>
            </a:cxn>
            <a:cxn ang="0">
              <a:pos x="connsiteX14310" y="connsiteY14310"/>
            </a:cxn>
            <a:cxn ang="0">
              <a:pos x="connsiteX14311" y="connsiteY14311"/>
            </a:cxn>
            <a:cxn ang="0">
              <a:pos x="connsiteX14312" y="connsiteY14312"/>
            </a:cxn>
            <a:cxn ang="0">
              <a:pos x="connsiteX14313" y="connsiteY14313"/>
            </a:cxn>
            <a:cxn ang="0">
              <a:pos x="connsiteX14314" y="connsiteY14314"/>
            </a:cxn>
            <a:cxn ang="0">
              <a:pos x="connsiteX14315" y="connsiteY14315"/>
            </a:cxn>
            <a:cxn ang="0">
              <a:pos x="connsiteX14316" y="connsiteY14316"/>
            </a:cxn>
            <a:cxn ang="0">
              <a:pos x="connsiteX14317" y="connsiteY14317"/>
            </a:cxn>
            <a:cxn ang="0">
              <a:pos x="connsiteX14318" y="connsiteY14318"/>
            </a:cxn>
            <a:cxn ang="0">
              <a:pos x="connsiteX14319" y="connsiteY14319"/>
            </a:cxn>
            <a:cxn ang="0">
              <a:pos x="connsiteX14320" y="connsiteY14320"/>
            </a:cxn>
            <a:cxn ang="0">
              <a:pos x="connsiteX14321" y="connsiteY14321"/>
            </a:cxn>
            <a:cxn ang="0">
              <a:pos x="connsiteX14322" y="connsiteY14322"/>
            </a:cxn>
            <a:cxn ang="0">
              <a:pos x="connsiteX14323" y="connsiteY14323"/>
            </a:cxn>
            <a:cxn ang="0">
              <a:pos x="connsiteX14324" y="connsiteY14324"/>
            </a:cxn>
            <a:cxn ang="0">
              <a:pos x="connsiteX14325" y="connsiteY14325"/>
            </a:cxn>
            <a:cxn ang="0">
              <a:pos x="connsiteX14326" y="connsiteY14326"/>
            </a:cxn>
            <a:cxn ang="0">
              <a:pos x="connsiteX14327" y="connsiteY14327"/>
            </a:cxn>
            <a:cxn ang="0">
              <a:pos x="connsiteX14328" y="connsiteY14328"/>
            </a:cxn>
            <a:cxn ang="0">
              <a:pos x="connsiteX14329" y="connsiteY14329"/>
            </a:cxn>
            <a:cxn ang="0">
              <a:pos x="connsiteX14330" y="connsiteY14330"/>
            </a:cxn>
            <a:cxn ang="0">
              <a:pos x="connsiteX14331" y="connsiteY14331"/>
            </a:cxn>
            <a:cxn ang="0">
              <a:pos x="connsiteX14332" y="connsiteY14332"/>
            </a:cxn>
            <a:cxn ang="0">
              <a:pos x="connsiteX14333" y="connsiteY14333"/>
            </a:cxn>
            <a:cxn ang="0">
              <a:pos x="connsiteX14334" y="connsiteY14334"/>
            </a:cxn>
            <a:cxn ang="0">
              <a:pos x="connsiteX14335" y="connsiteY14335"/>
            </a:cxn>
            <a:cxn ang="0">
              <a:pos x="connsiteX14336" y="connsiteY14336"/>
            </a:cxn>
            <a:cxn ang="0">
              <a:pos x="connsiteX14337" y="connsiteY14337"/>
            </a:cxn>
            <a:cxn ang="0">
              <a:pos x="connsiteX14338" y="connsiteY14338"/>
            </a:cxn>
            <a:cxn ang="0">
              <a:pos x="connsiteX14339" y="connsiteY14339"/>
            </a:cxn>
            <a:cxn ang="0">
              <a:pos x="connsiteX14340" y="connsiteY14340"/>
            </a:cxn>
            <a:cxn ang="0">
              <a:pos x="connsiteX14341" y="connsiteY14341"/>
            </a:cxn>
            <a:cxn ang="0">
              <a:pos x="connsiteX14342" y="connsiteY14342"/>
            </a:cxn>
            <a:cxn ang="0">
              <a:pos x="connsiteX14343" y="connsiteY14343"/>
            </a:cxn>
            <a:cxn ang="0">
              <a:pos x="connsiteX14344" y="connsiteY14344"/>
            </a:cxn>
            <a:cxn ang="0">
              <a:pos x="connsiteX14345" y="connsiteY14345"/>
            </a:cxn>
            <a:cxn ang="0">
              <a:pos x="connsiteX14346" y="connsiteY14346"/>
            </a:cxn>
            <a:cxn ang="0">
              <a:pos x="connsiteX14347" y="connsiteY14347"/>
            </a:cxn>
            <a:cxn ang="0">
              <a:pos x="connsiteX14348" y="connsiteY14348"/>
            </a:cxn>
            <a:cxn ang="0">
              <a:pos x="connsiteX14349" y="connsiteY14349"/>
            </a:cxn>
            <a:cxn ang="0">
              <a:pos x="connsiteX14350" y="connsiteY14350"/>
            </a:cxn>
            <a:cxn ang="0">
              <a:pos x="connsiteX14351" y="connsiteY14351"/>
            </a:cxn>
            <a:cxn ang="0">
              <a:pos x="connsiteX14352" y="connsiteY14352"/>
            </a:cxn>
            <a:cxn ang="0">
              <a:pos x="connsiteX14353" y="connsiteY14353"/>
            </a:cxn>
            <a:cxn ang="0">
              <a:pos x="connsiteX14354" y="connsiteY14354"/>
            </a:cxn>
            <a:cxn ang="0">
              <a:pos x="connsiteX14355" y="connsiteY14355"/>
            </a:cxn>
            <a:cxn ang="0">
              <a:pos x="connsiteX14356" y="connsiteY14356"/>
            </a:cxn>
            <a:cxn ang="0">
              <a:pos x="connsiteX14357" y="connsiteY14357"/>
            </a:cxn>
            <a:cxn ang="0">
              <a:pos x="connsiteX14358" y="connsiteY14358"/>
            </a:cxn>
            <a:cxn ang="0">
              <a:pos x="connsiteX14359" y="connsiteY14359"/>
            </a:cxn>
            <a:cxn ang="0">
              <a:pos x="connsiteX14360" y="connsiteY14360"/>
            </a:cxn>
            <a:cxn ang="0">
              <a:pos x="connsiteX14361" y="connsiteY14361"/>
            </a:cxn>
            <a:cxn ang="0">
              <a:pos x="connsiteX14362" y="connsiteY14362"/>
            </a:cxn>
            <a:cxn ang="0">
              <a:pos x="connsiteX14363" y="connsiteY14363"/>
            </a:cxn>
            <a:cxn ang="0">
              <a:pos x="connsiteX14364" y="connsiteY14364"/>
            </a:cxn>
            <a:cxn ang="0">
              <a:pos x="connsiteX14365" y="connsiteY14365"/>
            </a:cxn>
            <a:cxn ang="0">
              <a:pos x="connsiteX14366" y="connsiteY14366"/>
            </a:cxn>
            <a:cxn ang="0">
              <a:pos x="connsiteX14367" y="connsiteY14367"/>
            </a:cxn>
            <a:cxn ang="0">
              <a:pos x="connsiteX14368" y="connsiteY14368"/>
            </a:cxn>
            <a:cxn ang="0">
              <a:pos x="connsiteX14369" y="connsiteY14369"/>
            </a:cxn>
            <a:cxn ang="0">
              <a:pos x="connsiteX14370" y="connsiteY14370"/>
            </a:cxn>
            <a:cxn ang="0">
              <a:pos x="connsiteX14371" y="connsiteY14371"/>
            </a:cxn>
            <a:cxn ang="0">
              <a:pos x="connsiteX14372" y="connsiteY14372"/>
            </a:cxn>
            <a:cxn ang="0">
              <a:pos x="connsiteX14373" y="connsiteY14373"/>
            </a:cxn>
            <a:cxn ang="0">
              <a:pos x="connsiteX14374" y="connsiteY14374"/>
            </a:cxn>
            <a:cxn ang="0">
              <a:pos x="connsiteX14375" y="connsiteY14375"/>
            </a:cxn>
            <a:cxn ang="0">
              <a:pos x="connsiteX14376" y="connsiteY14376"/>
            </a:cxn>
            <a:cxn ang="0">
              <a:pos x="connsiteX14377" y="connsiteY14377"/>
            </a:cxn>
            <a:cxn ang="0">
              <a:pos x="connsiteX14378" y="connsiteY14378"/>
            </a:cxn>
            <a:cxn ang="0">
              <a:pos x="connsiteX14379" y="connsiteY14379"/>
            </a:cxn>
            <a:cxn ang="0">
              <a:pos x="connsiteX14380" y="connsiteY14380"/>
            </a:cxn>
            <a:cxn ang="0">
              <a:pos x="connsiteX14381" y="connsiteY14381"/>
            </a:cxn>
            <a:cxn ang="0">
              <a:pos x="connsiteX14382" y="connsiteY14382"/>
            </a:cxn>
            <a:cxn ang="0">
              <a:pos x="connsiteX14383" y="connsiteY14383"/>
            </a:cxn>
            <a:cxn ang="0">
              <a:pos x="connsiteX14384" y="connsiteY14384"/>
            </a:cxn>
            <a:cxn ang="0">
              <a:pos x="connsiteX14385" y="connsiteY14385"/>
            </a:cxn>
            <a:cxn ang="0">
              <a:pos x="connsiteX14386" y="connsiteY14386"/>
            </a:cxn>
            <a:cxn ang="0">
              <a:pos x="connsiteX14387" y="connsiteY14387"/>
            </a:cxn>
            <a:cxn ang="0">
              <a:pos x="connsiteX14388" y="connsiteY14388"/>
            </a:cxn>
            <a:cxn ang="0">
              <a:pos x="connsiteX14389" y="connsiteY14389"/>
            </a:cxn>
            <a:cxn ang="0">
              <a:pos x="connsiteX14390" y="connsiteY14390"/>
            </a:cxn>
            <a:cxn ang="0">
              <a:pos x="connsiteX14391" y="connsiteY14391"/>
            </a:cxn>
            <a:cxn ang="0">
              <a:pos x="connsiteX14392" y="connsiteY14392"/>
            </a:cxn>
            <a:cxn ang="0">
              <a:pos x="connsiteX14393" y="connsiteY14393"/>
            </a:cxn>
            <a:cxn ang="0">
              <a:pos x="connsiteX14394" y="connsiteY14394"/>
            </a:cxn>
            <a:cxn ang="0">
              <a:pos x="connsiteX14395" y="connsiteY14395"/>
            </a:cxn>
            <a:cxn ang="0">
              <a:pos x="connsiteX14396" y="connsiteY14396"/>
            </a:cxn>
            <a:cxn ang="0">
              <a:pos x="connsiteX14397" y="connsiteY14397"/>
            </a:cxn>
            <a:cxn ang="0">
              <a:pos x="connsiteX14398" y="connsiteY14398"/>
            </a:cxn>
            <a:cxn ang="0">
              <a:pos x="connsiteX14399" y="connsiteY14399"/>
            </a:cxn>
            <a:cxn ang="0">
              <a:pos x="connsiteX14400" y="connsiteY14400"/>
            </a:cxn>
            <a:cxn ang="0">
              <a:pos x="connsiteX14401" y="connsiteY14401"/>
            </a:cxn>
            <a:cxn ang="0">
              <a:pos x="connsiteX14402" y="connsiteY14402"/>
            </a:cxn>
            <a:cxn ang="0">
              <a:pos x="connsiteX14403" y="connsiteY14403"/>
            </a:cxn>
            <a:cxn ang="0">
              <a:pos x="connsiteX14404" y="connsiteY14404"/>
            </a:cxn>
            <a:cxn ang="0">
              <a:pos x="connsiteX14405" y="connsiteY14405"/>
            </a:cxn>
            <a:cxn ang="0">
              <a:pos x="connsiteX14406" y="connsiteY14406"/>
            </a:cxn>
            <a:cxn ang="0">
              <a:pos x="connsiteX14407" y="connsiteY14407"/>
            </a:cxn>
            <a:cxn ang="0">
              <a:pos x="connsiteX14408" y="connsiteY14408"/>
            </a:cxn>
            <a:cxn ang="0">
              <a:pos x="connsiteX14409" y="connsiteY14409"/>
            </a:cxn>
            <a:cxn ang="0">
              <a:pos x="connsiteX14410" y="connsiteY14410"/>
            </a:cxn>
            <a:cxn ang="0">
              <a:pos x="connsiteX14411" y="connsiteY14411"/>
            </a:cxn>
            <a:cxn ang="0">
              <a:pos x="connsiteX14412" y="connsiteY14412"/>
            </a:cxn>
            <a:cxn ang="0">
              <a:pos x="connsiteX14413" y="connsiteY14413"/>
            </a:cxn>
            <a:cxn ang="0">
              <a:pos x="connsiteX14414" y="connsiteY14414"/>
            </a:cxn>
            <a:cxn ang="0">
              <a:pos x="connsiteX14415" y="connsiteY14415"/>
            </a:cxn>
            <a:cxn ang="0">
              <a:pos x="connsiteX14416" y="connsiteY14416"/>
            </a:cxn>
            <a:cxn ang="0">
              <a:pos x="connsiteX14417" y="connsiteY14417"/>
            </a:cxn>
            <a:cxn ang="0">
              <a:pos x="connsiteX14418" y="connsiteY14418"/>
            </a:cxn>
            <a:cxn ang="0">
              <a:pos x="connsiteX14419" y="connsiteY14419"/>
            </a:cxn>
            <a:cxn ang="0">
              <a:pos x="connsiteX14420" y="connsiteY14420"/>
            </a:cxn>
            <a:cxn ang="0">
              <a:pos x="connsiteX14421" y="connsiteY14421"/>
            </a:cxn>
            <a:cxn ang="0">
              <a:pos x="connsiteX14422" y="connsiteY14422"/>
            </a:cxn>
            <a:cxn ang="0">
              <a:pos x="connsiteX14423" y="connsiteY14423"/>
            </a:cxn>
            <a:cxn ang="0">
              <a:pos x="connsiteX14424" y="connsiteY14424"/>
            </a:cxn>
            <a:cxn ang="0">
              <a:pos x="connsiteX14425" y="connsiteY14425"/>
            </a:cxn>
            <a:cxn ang="0">
              <a:pos x="connsiteX14426" y="connsiteY14426"/>
            </a:cxn>
            <a:cxn ang="0">
              <a:pos x="connsiteX14427" y="connsiteY14427"/>
            </a:cxn>
            <a:cxn ang="0">
              <a:pos x="connsiteX14428" y="connsiteY14428"/>
            </a:cxn>
            <a:cxn ang="0">
              <a:pos x="connsiteX14429" y="connsiteY14429"/>
            </a:cxn>
            <a:cxn ang="0">
              <a:pos x="connsiteX14430" y="connsiteY14430"/>
            </a:cxn>
            <a:cxn ang="0">
              <a:pos x="connsiteX14431" y="connsiteY14431"/>
            </a:cxn>
            <a:cxn ang="0">
              <a:pos x="connsiteX14432" y="connsiteY14432"/>
            </a:cxn>
            <a:cxn ang="0">
              <a:pos x="connsiteX14433" y="connsiteY14433"/>
            </a:cxn>
            <a:cxn ang="0">
              <a:pos x="connsiteX14434" y="connsiteY14434"/>
            </a:cxn>
            <a:cxn ang="0">
              <a:pos x="connsiteX14435" y="connsiteY14435"/>
            </a:cxn>
            <a:cxn ang="0">
              <a:pos x="connsiteX14436" y="connsiteY14436"/>
            </a:cxn>
            <a:cxn ang="0">
              <a:pos x="connsiteX14437" y="connsiteY14437"/>
            </a:cxn>
            <a:cxn ang="0">
              <a:pos x="connsiteX14438" y="connsiteY14438"/>
            </a:cxn>
            <a:cxn ang="0">
              <a:pos x="connsiteX14439" y="connsiteY14439"/>
            </a:cxn>
            <a:cxn ang="0">
              <a:pos x="connsiteX14440" y="connsiteY14440"/>
            </a:cxn>
            <a:cxn ang="0">
              <a:pos x="connsiteX14441" y="connsiteY14441"/>
            </a:cxn>
            <a:cxn ang="0">
              <a:pos x="connsiteX14442" y="connsiteY14442"/>
            </a:cxn>
            <a:cxn ang="0">
              <a:pos x="connsiteX14443" y="connsiteY14443"/>
            </a:cxn>
            <a:cxn ang="0">
              <a:pos x="connsiteX14444" y="connsiteY14444"/>
            </a:cxn>
            <a:cxn ang="0">
              <a:pos x="connsiteX14445" y="connsiteY14445"/>
            </a:cxn>
            <a:cxn ang="0">
              <a:pos x="connsiteX14446" y="connsiteY14446"/>
            </a:cxn>
            <a:cxn ang="0">
              <a:pos x="connsiteX14447" y="connsiteY14447"/>
            </a:cxn>
            <a:cxn ang="0">
              <a:pos x="connsiteX14448" y="connsiteY14448"/>
            </a:cxn>
            <a:cxn ang="0">
              <a:pos x="connsiteX14449" y="connsiteY14449"/>
            </a:cxn>
            <a:cxn ang="0">
              <a:pos x="connsiteX14450" y="connsiteY14450"/>
            </a:cxn>
            <a:cxn ang="0">
              <a:pos x="connsiteX14451" y="connsiteY14451"/>
            </a:cxn>
            <a:cxn ang="0">
              <a:pos x="connsiteX14452" y="connsiteY14452"/>
            </a:cxn>
            <a:cxn ang="0">
              <a:pos x="connsiteX14453" y="connsiteY14453"/>
            </a:cxn>
            <a:cxn ang="0">
              <a:pos x="connsiteX14454" y="connsiteY14454"/>
            </a:cxn>
            <a:cxn ang="0">
              <a:pos x="connsiteX14455" y="connsiteY14455"/>
            </a:cxn>
            <a:cxn ang="0">
              <a:pos x="connsiteX14456" y="connsiteY14456"/>
            </a:cxn>
            <a:cxn ang="0">
              <a:pos x="connsiteX14457" y="connsiteY14457"/>
            </a:cxn>
            <a:cxn ang="0">
              <a:pos x="connsiteX14458" y="connsiteY14458"/>
            </a:cxn>
            <a:cxn ang="0">
              <a:pos x="connsiteX14459" y="connsiteY14459"/>
            </a:cxn>
            <a:cxn ang="0">
              <a:pos x="connsiteX14460" y="connsiteY14460"/>
            </a:cxn>
            <a:cxn ang="0">
              <a:pos x="connsiteX14461" y="connsiteY14461"/>
            </a:cxn>
            <a:cxn ang="0">
              <a:pos x="connsiteX14462" y="connsiteY14462"/>
            </a:cxn>
            <a:cxn ang="0">
              <a:pos x="connsiteX14463" y="connsiteY14463"/>
            </a:cxn>
            <a:cxn ang="0">
              <a:pos x="connsiteX14464" y="connsiteY14464"/>
            </a:cxn>
            <a:cxn ang="0">
              <a:pos x="connsiteX14465" y="connsiteY14465"/>
            </a:cxn>
            <a:cxn ang="0">
              <a:pos x="connsiteX14466" y="connsiteY14466"/>
            </a:cxn>
            <a:cxn ang="0">
              <a:pos x="connsiteX14467" y="connsiteY14467"/>
            </a:cxn>
            <a:cxn ang="0">
              <a:pos x="connsiteX14468" y="connsiteY14468"/>
            </a:cxn>
            <a:cxn ang="0">
              <a:pos x="connsiteX14469" y="connsiteY14469"/>
            </a:cxn>
            <a:cxn ang="0">
              <a:pos x="connsiteX14470" y="connsiteY14470"/>
            </a:cxn>
            <a:cxn ang="0">
              <a:pos x="connsiteX14471" y="connsiteY14471"/>
            </a:cxn>
            <a:cxn ang="0">
              <a:pos x="connsiteX14472" y="connsiteY14472"/>
            </a:cxn>
            <a:cxn ang="0">
              <a:pos x="connsiteX14473" y="connsiteY14473"/>
            </a:cxn>
            <a:cxn ang="0">
              <a:pos x="connsiteX14474" y="connsiteY14474"/>
            </a:cxn>
            <a:cxn ang="0">
              <a:pos x="connsiteX14475" y="connsiteY14475"/>
            </a:cxn>
            <a:cxn ang="0">
              <a:pos x="connsiteX14476" y="connsiteY14476"/>
            </a:cxn>
            <a:cxn ang="0">
              <a:pos x="connsiteX14477" y="connsiteY14477"/>
            </a:cxn>
            <a:cxn ang="0">
              <a:pos x="connsiteX14478" y="connsiteY14478"/>
            </a:cxn>
            <a:cxn ang="0">
              <a:pos x="connsiteX14479" y="connsiteY14479"/>
            </a:cxn>
            <a:cxn ang="0">
              <a:pos x="connsiteX14480" y="connsiteY14480"/>
            </a:cxn>
            <a:cxn ang="0">
              <a:pos x="connsiteX14481" y="connsiteY14481"/>
            </a:cxn>
            <a:cxn ang="0">
              <a:pos x="connsiteX14482" y="connsiteY14482"/>
            </a:cxn>
            <a:cxn ang="0">
              <a:pos x="connsiteX14483" y="connsiteY14483"/>
            </a:cxn>
            <a:cxn ang="0">
              <a:pos x="connsiteX14484" y="connsiteY14484"/>
            </a:cxn>
            <a:cxn ang="0">
              <a:pos x="connsiteX14485" y="connsiteY14485"/>
            </a:cxn>
            <a:cxn ang="0">
              <a:pos x="connsiteX14486" y="connsiteY14486"/>
            </a:cxn>
            <a:cxn ang="0">
              <a:pos x="connsiteX14487" y="connsiteY14487"/>
            </a:cxn>
            <a:cxn ang="0">
              <a:pos x="connsiteX14488" y="connsiteY14488"/>
            </a:cxn>
            <a:cxn ang="0">
              <a:pos x="connsiteX14489" y="connsiteY14489"/>
            </a:cxn>
            <a:cxn ang="0">
              <a:pos x="connsiteX14490" y="connsiteY14490"/>
            </a:cxn>
            <a:cxn ang="0">
              <a:pos x="connsiteX14491" y="connsiteY14491"/>
            </a:cxn>
            <a:cxn ang="0">
              <a:pos x="connsiteX14492" y="connsiteY14492"/>
            </a:cxn>
            <a:cxn ang="0">
              <a:pos x="connsiteX14493" y="connsiteY14493"/>
            </a:cxn>
            <a:cxn ang="0">
              <a:pos x="connsiteX14494" y="connsiteY14494"/>
            </a:cxn>
            <a:cxn ang="0">
              <a:pos x="connsiteX14495" y="connsiteY14495"/>
            </a:cxn>
            <a:cxn ang="0">
              <a:pos x="connsiteX14496" y="connsiteY14496"/>
            </a:cxn>
            <a:cxn ang="0">
              <a:pos x="connsiteX14497" y="connsiteY14497"/>
            </a:cxn>
            <a:cxn ang="0">
              <a:pos x="connsiteX14498" y="connsiteY14498"/>
            </a:cxn>
            <a:cxn ang="0">
              <a:pos x="connsiteX14499" y="connsiteY14499"/>
            </a:cxn>
            <a:cxn ang="0">
              <a:pos x="connsiteX14500" y="connsiteY14500"/>
            </a:cxn>
            <a:cxn ang="0">
              <a:pos x="connsiteX14501" y="connsiteY14501"/>
            </a:cxn>
            <a:cxn ang="0">
              <a:pos x="connsiteX14502" y="connsiteY14502"/>
            </a:cxn>
            <a:cxn ang="0">
              <a:pos x="connsiteX14503" y="connsiteY14503"/>
            </a:cxn>
            <a:cxn ang="0">
              <a:pos x="connsiteX14504" y="connsiteY14504"/>
            </a:cxn>
            <a:cxn ang="0">
              <a:pos x="connsiteX14505" y="connsiteY14505"/>
            </a:cxn>
            <a:cxn ang="0">
              <a:pos x="connsiteX14506" y="connsiteY14506"/>
            </a:cxn>
            <a:cxn ang="0">
              <a:pos x="connsiteX14507" y="connsiteY14507"/>
            </a:cxn>
            <a:cxn ang="0">
              <a:pos x="connsiteX14508" y="connsiteY14508"/>
            </a:cxn>
            <a:cxn ang="0">
              <a:pos x="connsiteX14509" y="connsiteY14509"/>
            </a:cxn>
            <a:cxn ang="0">
              <a:pos x="connsiteX14510" y="connsiteY14510"/>
            </a:cxn>
            <a:cxn ang="0">
              <a:pos x="connsiteX14511" y="connsiteY14511"/>
            </a:cxn>
            <a:cxn ang="0">
              <a:pos x="connsiteX14512" y="connsiteY14512"/>
            </a:cxn>
            <a:cxn ang="0">
              <a:pos x="connsiteX14513" y="connsiteY14513"/>
            </a:cxn>
            <a:cxn ang="0">
              <a:pos x="connsiteX14514" y="connsiteY14514"/>
            </a:cxn>
            <a:cxn ang="0">
              <a:pos x="connsiteX14515" y="connsiteY14515"/>
            </a:cxn>
            <a:cxn ang="0">
              <a:pos x="connsiteX14516" y="connsiteY14516"/>
            </a:cxn>
            <a:cxn ang="0">
              <a:pos x="connsiteX14517" y="connsiteY14517"/>
            </a:cxn>
            <a:cxn ang="0">
              <a:pos x="connsiteX14518" y="connsiteY14518"/>
            </a:cxn>
            <a:cxn ang="0">
              <a:pos x="connsiteX14519" y="connsiteY14519"/>
            </a:cxn>
            <a:cxn ang="0">
              <a:pos x="connsiteX14520" y="connsiteY14520"/>
            </a:cxn>
            <a:cxn ang="0">
              <a:pos x="connsiteX14521" y="connsiteY14521"/>
            </a:cxn>
            <a:cxn ang="0">
              <a:pos x="connsiteX14522" y="connsiteY14522"/>
            </a:cxn>
            <a:cxn ang="0">
              <a:pos x="connsiteX14523" y="connsiteY14523"/>
            </a:cxn>
            <a:cxn ang="0">
              <a:pos x="connsiteX14524" y="connsiteY14524"/>
            </a:cxn>
            <a:cxn ang="0">
              <a:pos x="connsiteX14525" y="connsiteY14525"/>
            </a:cxn>
            <a:cxn ang="0">
              <a:pos x="connsiteX14526" y="connsiteY14526"/>
            </a:cxn>
            <a:cxn ang="0">
              <a:pos x="connsiteX14527" y="connsiteY14527"/>
            </a:cxn>
            <a:cxn ang="0">
              <a:pos x="connsiteX14528" y="connsiteY14528"/>
            </a:cxn>
            <a:cxn ang="0">
              <a:pos x="connsiteX14529" y="connsiteY14529"/>
            </a:cxn>
            <a:cxn ang="0">
              <a:pos x="connsiteX14530" y="connsiteY14530"/>
            </a:cxn>
            <a:cxn ang="0">
              <a:pos x="connsiteX14531" y="connsiteY14531"/>
            </a:cxn>
            <a:cxn ang="0">
              <a:pos x="connsiteX14532" y="connsiteY14532"/>
            </a:cxn>
            <a:cxn ang="0">
              <a:pos x="connsiteX14533" y="connsiteY14533"/>
            </a:cxn>
            <a:cxn ang="0">
              <a:pos x="connsiteX14534" y="connsiteY14534"/>
            </a:cxn>
            <a:cxn ang="0">
              <a:pos x="connsiteX14535" y="connsiteY14535"/>
            </a:cxn>
            <a:cxn ang="0">
              <a:pos x="connsiteX14536" y="connsiteY14536"/>
            </a:cxn>
            <a:cxn ang="0">
              <a:pos x="connsiteX14537" y="connsiteY14537"/>
            </a:cxn>
            <a:cxn ang="0">
              <a:pos x="connsiteX14538" y="connsiteY14538"/>
            </a:cxn>
            <a:cxn ang="0">
              <a:pos x="connsiteX14539" y="connsiteY14539"/>
            </a:cxn>
            <a:cxn ang="0">
              <a:pos x="connsiteX14540" y="connsiteY14540"/>
            </a:cxn>
            <a:cxn ang="0">
              <a:pos x="connsiteX14541" y="connsiteY14541"/>
            </a:cxn>
            <a:cxn ang="0">
              <a:pos x="connsiteX14542" y="connsiteY14542"/>
            </a:cxn>
            <a:cxn ang="0">
              <a:pos x="connsiteX14543" y="connsiteY14543"/>
            </a:cxn>
            <a:cxn ang="0">
              <a:pos x="connsiteX14544" y="connsiteY14544"/>
            </a:cxn>
            <a:cxn ang="0">
              <a:pos x="connsiteX14545" y="connsiteY14545"/>
            </a:cxn>
            <a:cxn ang="0">
              <a:pos x="connsiteX14546" y="connsiteY14546"/>
            </a:cxn>
            <a:cxn ang="0">
              <a:pos x="connsiteX14547" y="connsiteY14547"/>
            </a:cxn>
            <a:cxn ang="0">
              <a:pos x="connsiteX14548" y="connsiteY14548"/>
            </a:cxn>
            <a:cxn ang="0">
              <a:pos x="connsiteX14549" y="connsiteY14549"/>
            </a:cxn>
            <a:cxn ang="0">
              <a:pos x="connsiteX14550" y="connsiteY14550"/>
            </a:cxn>
            <a:cxn ang="0">
              <a:pos x="connsiteX14551" y="connsiteY14551"/>
            </a:cxn>
            <a:cxn ang="0">
              <a:pos x="connsiteX14552" y="connsiteY14552"/>
            </a:cxn>
            <a:cxn ang="0">
              <a:pos x="connsiteX14553" y="connsiteY14553"/>
            </a:cxn>
            <a:cxn ang="0">
              <a:pos x="connsiteX14554" y="connsiteY14554"/>
            </a:cxn>
            <a:cxn ang="0">
              <a:pos x="connsiteX14555" y="connsiteY14555"/>
            </a:cxn>
            <a:cxn ang="0">
              <a:pos x="connsiteX14556" y="connsiteY14556"/>
            </a:cxn>
            <a:cxn ang="0">
              <a:pos x="connsiteX14557" y="connsiteY14557"/>
            </a:cxn>
            <a:cxn ang="0">
              <a:pos x="connsiteX14558" y="connsiteY14558"/>
            </a:cxn>
            <a:cxn ang="0">
              <a:pos x="connsiteX14559" y="connsiteY14559"/>
            </a:cxn>
            <a:cxn ang="0">
              <a:pos x="connsiteX14560" y="connsiteY14560"/>
            </a:cxn>
            <a:cxn ang="0">
              <a:pos x="connsiteX14561" y="connsiteY14561"/>
            </a:cxn>
            <a:cxn ang="0">
              <a:pos x="connsiteX14562" y="connsiteY14562"/>
            </a:cxn>
            <a:cxn ang="0">
              <a:pos x="connsiteX14563" y="connsiteY14563"/>
            </a:cxn>
            <a:cxn ang="0">
              <a:pos x="connsiteX14564" y="connsiteY14564"/>
            </a:cxn>
            <a:cxn ang="0">
              <a:pos x="connsiteX14565" y="connsiteY14565"/>
            </a:cxn>
            <a:cxn ang="0">
              <a:pos x="connsiteX14566" y="connsiteY14566"/>
            </a:cxn>
            <a:cxn ang="0">
              <a:pos x="connsiteX14567" y="connsiteY14567"/>
            </a:cxn>
            <a:cxn ang="0">
              <a:pos x="connsiteX14568" y="connsiteY14568"/>
            </a:cxn>
            <a:cxn ang="0">
              <a:pos x="connsiteX14569" y="connsiteY14569"/>
            </a:cxn>
            <a:cxn ang="0">
              <a:pos x="connsiteX14570" y="connsiteY14570"/>
            </a:cxn>
            <a:cxn ang="0">
              <a:pos x="connsiteX14571" y="connsiteY14571"/>
            </a:cxn>
            <a:cxn ang="0">
              <a:pos x="connsiteX14572" y="connsiteY14572"/>
            </a:cxn>
            <a:cxn ang="0">
              <a:pos x="connsiteX14573" y="connsiteY14573"/>
            </a:cxn>
            <a:cxn ang="0">
              <a:pos x="connsiteX14574" y="connsiteY14574"/>
            </a:cxn>
            <a:cxn ang="0">
              <a:pos x="connsiteX14575" y="connsiteY14575"/>
            </a:cxn>
            <a:cxn ang="0">
              <a:pos x="connsiteX14576" y="connsiteY14576"/>
            </a:cxn>
            <a:cxn ang="0">
              <a:pos x="connsiteX14577" y="connsiteY14577"/>
            </a:cxn>
            <a:cxn ang="0">
              <a:pos x="connsiteX14578" y="connsiteY14578"/>
            </a:cxn>
            <a:cxn ang="0">
              <a:pos x="connsiteX14579" y="connsiteY14579"/>
            </a:cxn>
            <a:cxn ang="0">
              <a:pos x="connsiteX14580" y="connsiteY14580"/>
            </a:cxn>
            <a:cxn ang="0">
              <a:pos x="connsiteX14581" y="connsiteY14581"/>
            </a:cxn>
            <a:cxn ang="0">
              <a:pos x="connsiteX14582" y="connsiteY14582"/>
            </a:cxn>
            <a:cxn ang="0">
              <a:pos x="connsiteX14583" y="connsiteY14583"/>
            </a:cxn>
            <a:cxn ang="0">
              <a:pos x="connsiteX14584" y="connsiteY14584"/>
            </a:cxn>
            <a:cxn ang="0">
              <a:pos x="connsiteX14585" y="connsiteY14585"/>
            </a:cxn>
            <a:cxn ang="0">
              <a:pos x="connsiteX14586" y="connsiteY14586"/>
            </a:cxn>
            <a:cxn ang="0">
              <a:pos x="connsiteX14587" y="connsiteY14587"/>
            </a:cxn>
            <a:cxn ang="0">
              <a:pos x="connsiteX14588" y="connsiteY14588"/>
            </a:cxn>
            <a:cxn ang="0">
              <a:pos x="connsiteX14589" y="connsiteY14589"/>
            </a:cxn>
            <a:cxn ang="0">
              <a:pos x="connsiteX14590" y="connsiteY14590"/>
            </a:cxn>
            <a:cxn ang="0">
              <a:pos x="connsiteX14591" y="connsiteY14591"/>
            </a:cxn>
            <a:cxn ang="0">
              <a:pos x="connsiteX14592" y="connsiteY14592"/>
            </a:cxn>
            <a:cxn ang="0">
              <a:pos x="connsiteX14593" y="connsiteY14593"/>
            </a:cxn>
            <a:cxn ang="0">
              <a:pos x="connsiteX14594" y="connsiteY14594"/>
            </a:cxn>
            <a:cxn ang="0">
              <a:pos x="connsiteX14595" y="connsiteY14595"/>
            </a:cxn>
            <a:cxn ang="0">
              <a:pos x="connsiteX14596" y="connsiteY14596"/>
            </a:cxn>
            <a:cxn ang="0">
              <a:pos x="connsiteX14597" y="connsiteY14597"/>
            </a:cxn>
            <a:cxn ang="0">
              <a:pos x="connsiteX14598" y="connsiteY14598"/>
            </a:cxn>
            <a:cxn ang="0">
              <a:pos x="connsiteX14599" y="connsiteY14599"/>
            </a:cxn>
            <a:cxn ang="0">
              <a:pos x="connsiteX14600" y="connsiteY14600"/>
            </a:cxn>
            <a:cxn ang="0">
              <a:pos x="connsiteX14601" y="connsiteY14601"/>
            </a:cxn>
            <a:cxn ang="0">
              <a:pos x="connsiteX14602" y="connsiteY14602"/>
            </a:cxn>
            <a:cxn ang="0">
              <a:pos x="connsiteX14603" y="connsiteY14603"/>
            </a:cxn>
            <a:cxn ang="0">
              <a:pos x="connsiteX14604" y="connsiteY14604"/>
            </a:cxn>
            <a:cxn ang="0">
              <a:pos x="connsiteX14605" y="connsiteY14605"/>
            </a:cxn>
            <a:cxn ang="0">
              <a:pos x="connsiteX14606" y="connsiteY14606"/>
            </a:cxn>
          </a:cxnLst>
          <a:rect l="l" t="t" r="r" b="b"/>
          <a:pathLst>
            <a:path w="12192000" h="6858000">
              <a:moveTo>
                <a:pt x="0" y="0"/>
              </a:moveTo>
              <a:lnTo>
                <a:pt x="12192000" y="0"/>
              </a:lnTo>
              <a:lnTo>
                <a:pt x="12192000" y="6858000"/>
              </a:lnTo>
              <a:lnTo>
                <a:pt x="0" y="6858000"/>
              </a:lnTo>
              <a:lnTo>
                <a:pt x="0" y="0"/>
              </a:lnTo>
              <a:close/>
              <a:moveTo>
                <a:pt x="4440072" y="1645480"/>
              </a:moveTo>
              <a:cubicBezTo>
                <a:pt x="4433078" y="1645480"/>
                <a:pt x="4428103" y="1649563"/>
                <a:pt x="4425259" y="1655144"/>
              </a:cubicBezTo>
              <a:cubicBezTo>
                <a:pt x="4422288" y="1649320"/>
                <a:pt x="4417217" y="1645542"/>
                <a:pt x="4409819" y="1645542"/>
              </a:cubicBezTo>
              <a:cubicBezTo>
                <a:pt x="4409331" y="1645542"/>
                <a:pt x="4408831" y="1645559"/>
                <a:pt x="4408322" y="1645592"/>
              </a:cubicBezTo>
              <a:cubicBezTo>
                <a:pt x="4400965" y="1646077"/>
                <a:pt x="4394647" y="1650476"/>
                <a:pt x="4392655" y="1659050"/>
              </a:cubicBezTo>
              <a:cubicBezTo>
                <a:pt x="4389076" y="1674474"/>
                <a:pt x="4406025" y="1690241"/>
                <a:pt x="4425259" y="1705580"/>
              </a:cubicBezTo>
              <a:cubicBezTo>
                <a:pt x="4445716" y="1690345"/>
                <a:pt x="4461676" y="1673126"/>
                <a:pt x="4457864" y="1658288"/>
              </a:cubicBezTo>
              <a:lnTo>
                <a:pt x="4457864" y="1658286"/>
              </a:lnTo>
              <a:cubicBezTo>
                <a:pt x="4456006" y="1651046"/>
                <a:pt x="4450158" y="1646462"/>
                <a:pt x="4442113" y="1645592"/>
              </a:cubicBezTo>
              <a:cubicBezTo>
                <a:pt x="4441415" y="1645517"/>
                <a:pt x="4440735" y="1645480"/>
                <a:pt x="4440072" y="1645480"/>
              </a:cubicBezTo>
              <a:close/>
              <a:moveTo>
                <a:pt x="5222164" y="1651813"/>
              </a:moveTo>
              <a:cubicBezTo>
                <a:pt x="5215186" y="1651813"/>
                <a:pt x="5210214" y="1655896"/>
                <a:pt x="5207364" y="1661477"/>
              </a:cubicBezTo>
              <a:cubicBezTo>
                <a:pt x="5204398" y="1655653"/>
                <a:pt x="5199310" y="1651875"/>
                <a:pt x="5191924" y="1651875"/>
              </a:cubicBezTo>
              <a:cubicBezTo>
                <a:pt x="5191430" y="1651875"/>
                <a:pt x="5190935" y="1651892"/>
                <a:pt x="5190412" y="1651925"/>
              </a:cubicBezTo>
              <a:cubicBezTo>
                <a:pt x="5183055" y="1652410"/>
                <a:pt x="5176745" y="1656809"/>
                <a:pt x="5174739" y="1665383"/>
              </a:cubicBezTo>
              <a:cubicBezTo>
                <a:pt x="5171163" y="1680807"/>
                <a:pt x="5188115" y="1696574"/>
                <a:pt x="5207364" y="1711913"/>
              </a:cubicBezTo>
              <a:cubicBezTo>
                <a:pt x="5227806" y="1696678"/>
                <a:pt x="5243769" y="1679459"/>
                <a:pt x="5239960" y="1664621"/>
              </a:cubicBezTo>
              <a:lnTo>
                <a:pt x="5239960" y="1664619"/>
              </a:lnTo>
              <a:cubicBezTo>
                <a:pt x="5238099" y="1657379"/>
                <a:pt x="5232254" y="1652795"/>
                <a:pt x="5224200" y="1651925"/>
              </a:cubicBezTo>
              <a:cubicBezTo>
                <a:pt x="5223502" y="1651850"/>
                <a:pt x="5222833" y="1651813"/>
                <a:pt x="5222164" y="1651813"/>
              </a:cubicBezTo>
              <a:close/>
              <a:moveTo>
                <a:pt x="5316085" y="1666151"/>
              </a:moveTo>
              <a:cubicBezTo>
                <a:pt x="5309106" y="1666151"/>
                <a:pt x="5304134" y="1670234"/>
                <a:pt x="5301284" y="1675815"/>
              </a:cubicBezTo>
              <a:cubicBezTo>
                <a:pt x="5298318" y="1669991"/>
                <a:pt x="5293230" y="1666213"/>
                <a:pt x="5285844" y="1666213"/>
              </a:cubicBezTo>
              <a:cubicBezTo>
                <a:pt x="5285350" y="1666213"/>
                <a:pt x="5284855" y="1666229"/>
                <a:pt x="5284332" y="1666263"/>
              </a:cubicBezTo>
              <a:cubicBezTo>
                <a:pt x="5276975" y="1666748"/>
                <a:pt x="5270666" y="1671147"/>
                <a:pt x="5268659" y="1679721"/>
              </a:cubicBezTo>
              <a:cubicBezTo>
                <a:pt x="5265083" y="1695145"/>
                <a:pt x="5282035" y="1710912"/>
                <a:pt x="5301284" y="1726251"/>
              </a:cubicBezTo>
              <a:cubicBezTo>
                <a:pt x="5321725" y="1711016"/>
                <a:pt x="5337689" y="1693797"/>
                <a:pt x="5333880" y="1678959"/>
              </a:cubicBezTo>
              <a:lnTo>
                <a:pt x="5333880" y="1678957"/>
              </a:lnTo>
              <a:cubicBezTo>
                <a:pt x="5332019" y="1671717"/>
                <a:pt x="5326174" y="1667133"/>
                <a:pt x="5318120" y="1666263"/>
              </a:cubicBezTo>
              <a:cubicBezTo>
                <a:pt x="5317422" y="1666188"/>
                <a:pt x="5316753" y="1666151"/>
                <a:pt x="5316085" y="1666151"/>
              </a:cubicBezTo>
              <a:close/>
              <a:moveTo>
                <a:pt x="5485025" y="1671094"/>
              </a:moveTo>
              <a:cubicBezTo>
                <a:pt x="5478046" y="1671094"/>
                <a:pt x="5473074" y="1675177"/>
                <a:pt x="5470224" y="1680758"/>
              </a:cubicBezTo>
              <a:cubicBezTo>
                <a:pt x="5467258" y="1674934"/>
                <a:pt x="5462170" y="1671156"/>
                <a:pt x="5454784" y="1671156"/>
              </a:cubicBezTo>
              <a:cubicBezTo>
                <a:pt x="5454290" y="1671156"/>
                <a:pt x="5453795" y="1671173"/>
                <a:pt x="5453272" y="1671206"/>
              </a:cubicBezTo>
              <a:cubicBezTo>
                <a:pt x="5445916" y="1671691"/>
                <a:pt x="5439606" y="1676089"/>
                <a:pt x="5437599" y="1684664"/>
              </a:cubicBezTo>
              <a:cubicBezTo>
                <a:pt x="5434023" y="1700087"/>
                <a:pt x="5450975" y="1715855"/>
                <a:pt x="5470224" y="1731193"/>
              </a:cubicBezTo>
              <a:cubicBezTo>
                <a:pt x="5490665" y="1715959"/>
                <a:pt x="5506629" y="1698740"/>
                <a:pt x="5502820" y="1683902"/>
              </a:cubicBezTo>
              <a:lnTo>
                <a:pt x="5502820" y="1683900"/>
              </a:lnTo>
              <a:cubicBezTo>
                <a:pt x="5500959" y="1676660"/>
                <a:pt x="5495114" y="1672076"/>
                <a:pt x="5487060" y="1671206"/>
              </a:cubicBezTo>
              <a:cubicBezTo>
                <a:pt x="5486362" y="1671131"/>
                <a:pt x="5485693" y="1671094"/>
                <a:pt x="5485025" y="1671094"/>
              </a:cubicBezTo>
              <a:close/>
              <a:moveTo>
                <a:pt x="7912118" y="1685316"/>
              </a:moveTo>
              <a:cubicBezTo>
                <a:pt x="7905140" y="1685316"/>
                <a:pt x="7900167" y="1689399"/>
                <a:pt x="7897318" y="1694980"/>
              </a:cubicBezTo>
              <a:cubicBezTo>
                <a:pt x="7894352" y="1689156"/>
                <a:pt x="7889263" y="1685378"/>
                <a:pt x="7881878" y="1685378"/>
              </a:cubicBezTo>
              <a:cubicBezTo>
                <a:pt x="7881384" y="1685378"/>
                <a:pt x="7880889" y="1685395"/>
                <a:pt x="7880366" y="1685428"/>
              </a:cubicBezTo>
              <a:cubicBezTo>
                <a:pt x="7873009" y="1685913"/>
                <a:pt x="7866699" y="1690312"/>
                <a:pt x="7864693" y="1698886"/>
              </a:cubicBezTo>
              <a:cubicBezTo>
                <a:pt x="7861117" y="1714310"/>
                <a:pt x="7878069" y="1730077"/>
                <a:pt x="7897318" y="1745416"/>
              </a:cubicBezTo>
              <a:cubicBezTo>
                <a:pt x="7917759" y="1730181"/>
                <a:pt x="7933723" y="1712962"/>
                <a:pt x="7929914" y="1698124"/>
              </a:cubicBezTo>
              <a:lnTo>
                <a:pt x="7929914" y="1698122"/>
              </a:lnTo>
              <a:cubicBezTo>
                <a:pt x="7928053" y="1690882"/>
                <a:pt x="7922208" y="1686298"/>
                <a:pt x="7914154" y="1685428"/>
              </a:cubicBezTo>
              <a:cubicBezTo>
                <a:pt x="7913456" y="1685353"/>
                <a:pt x="7912787" y="1685316"/>
                <a:pt x="7912118" y="1685316"/>
              </a:cubicBezTo>
              <a:close/>
              <a:moveTo>
                <a:pt x="6260519" y="1710587"/>
              </a:moveTo>
              <a:cubicBezTo>
                <a:pt x="6253541" y="1710587"/>
                <a:pt x="6248568" y="1714670"/>
                <a:pt x="6245719" y="1720251"/>
              </a:cubicBezTo>
              <a:cubicBezTo>
                <a:pt x="6242753" y="1714427"/>
                <a:pt x="6237664" y="1710649"/>
                <a:pt x="6230279" y="1710649"/>
              </a:cubicBezTo>
              <a:cubicBezTo>
                <a:pt x="6229785" y="1710649"/>
                <a:pt x="6229290" y="1710666"/>
                <a:pt x="6228767" y="1710699"/>
              </a:cubicBezTo>
              <a:cubicBezTo>
                <a:pt x="6221410" y="1711184"/>
                <a:pt x="6215100" y="1715582"/>
                <a:pt x="6213094" y="1724157"/>
              </a:cubicBezTo>
              <a:cubicBezTo>
                <a:pt x="6209518" y="1739580"/>
                <a:pt x="6226470" y="1755348"/>
                <a:pt x="6245719" y="1770686"/>
              </a:cubicBezTo>
              <a:cubicBezTo>
                <a:pt x="6266160" y="1755452"/>
                <a:pt x="6282124" y="1738233"/>
                <a:pt x="6278315" y="1723395"/>
              </a:cubicBezTo>
              <a:lnTo>
                <a:pt x="6278315" y="1723393"/>
              </a:lnTo>
              <a:cubicBezTo>
                <a:pt x="6276454" y="1716153"/>
                <a:pt x="6270609" y="1711569"/>
                <a:pt x="6262555" y="1710699"/>
              </a:cubicBezTo>
              <a:cubicBezTo>
                <a:pt x="6261857" y="1710624"/>
                <a:pt x="6261188" y="1710587"/>
                <a:pt x="6260519" y="1710587"/>
              </a:cubicBezTo>
              <a:close/>
              <a:moveTo>
                <a:pt x="8050818" y="1758646"/>
              </a:moveTo>
              <a:cubicBezTo>
                <a:pt x="8043839" y="1758646"/>
                <a:pt x="8038867" y="1762729"/>
                <a:pt x="8036017" y="1768310"/>
              </a:cubicBezTo>
              <a:cubicBezTo>
                <a:pt x="8033051" y="1762486"/>
                <a:pt x="8027963" y="1758708"/>
                <a:pt x="8020577" y="1758708"/>
              </a:cubicBezTo>
              <a:cubicBezTo>
                <a:pt x="8020083" y="1758708"/>
                <a:pt x="8019588" y="1758725"/>
                <a:pt x="8019065" y="1758758"/>
              </a:cubicBezTo>
              <a:cubicBezTo>
                <a:pt x="8011708" y="1759243"/>
                <a:pt x="8005399" y="1763641"/>
                <a:pt x="8003392" y="1772216"/>
              </a:cubicBezTo>
              <a:cubicBezTo>
                <a:pt x="7999816" y="1787640"/>
                <a:pt x="8016768" y="1803407"/>
                <a:pt x="8036017" y="1818746"/>
              </a:cubicBezTo>
              <a:cubicBezTo>
                <a:pt x="8056458" y="1803511"/>
                <a:pt x="8072422" y="1786292"/>
                <a:pt x="8068613" y="1771454"/>
              </a:cubicBezTo>
              <a:lnTo>
                <a:pt x="8068613" y="1771452"/>
              </a:lnTo>
              <a:cubicBezTo>
                <a:pt x="8066752" y="1764212"/>
                <a:pt x="8060907" y="1759628"/>
                <a:pt x="8052853" y="1758758"/>
              </a:cubicBezTo>
              <a:cubicBezTo>
                <a:pt x="8052155" y="1758683"/>
                <a:pt x="8051486" y="1758646"/>
                <a:pt x="8050818" y="1758646"/>
              </a:cubicBezTo>
              <a:close/>
              <a:moveTo>
                <a:pt x="8212488" y="1778945"/>
              </a:moveTo>
              <a:cubicBezTo>
                <a:pt x="8205510" y="1778945"/>
                <a:pt x="8200538" y="1783028"/>
                <a:pt x="8197688" y="1788609"/>
              </a:cubicBezTo>
              <a:cubicBezTo>
                <a:pt x="8194722" y="1782785"/>
                <a:pt x="8189634" y="1779007"/>
                <a:pt x="8182248" y="1779007"/>
              </a:cubicBezTo>
              <a:cubicBezTo>
                <a:pt x="8181754" y="1779007"/>
                <a:pt x="8181259" y="1779024"/>
                <a:pt x="8180736" y="1779057"/>
              </a:cubicBezTo>
              <a:cubicBezTo>
                <a:pt x="8173379" y="1779542"/>
                <a:pt x="8167069" y="1783941"/>
                <a:pt x="8165063" y="1792515"/>
              </a:cubicBezTo>
              <a:cubicBezTo>
                <a:pt x="8161486" y="1807939"/>
                <a:pt x="8178438" y="1823706"/>
                <a:pt x="8197688" y="1839045"/>
              </a:cubicBezTo>
              <a:cubicBezTo>
                <a:pt x="8218130" y="1823810"/>
                <a:pt x="8234093" y="1806591"/>
                <a:pt x="8230284" y="1791753"/>
              </a:cubicBezTo>
              <a:lnTo>
                <a:pt x="8230284" y="1791751"/>
              </a:lnTo>
              <a:cubicBezTo>
                <a:pt x="8228423" y="1784511"/>
                <a:pt x="8222578" y="1779927"/>
                <a:pt x="8214524" y="1779057"/>
              </a:cubicBezTo>
              <a:cubicBezTo>
                <a:pt x="8213826" y="1778982"/>
                <a:pt x="8213157" y="1778945"/>
                <a:pt x="8212488" y="1778945"/>
              </a:cubicBezTo>
              <a:close/>
              <a:moveTo>
                <a:pt x="8843178" y="1781242"/>
              </a:moveTo>
              <a:cubicBezTo>
                <a:pt x="8836199" y="1781242"/>
                <a:pt x="8831226" y="1785325"/>
                <a:pt x="8828377" y="1790906"/>
              </a:cubicBezTo>
              <a:cubicBezTo>
                <a:pt x="8825411" y="1785082"/>
                <a:pt x="8820322" y="1781304"/>
                <a:pt x="8812937" y="1781304"/>
              </a:cubicBezTo>
              <a:cubicBezTo>
                <a:pt x="8812443" y="1781304"/>
                <a:pt x="8811948" y="1781321"/>
                <a:pt x="8811425" y="1781354"/>
              </a:cubicBezTo>
              <a:cubicBezTo>
                <a:pt x="8804069" y="1781839"/>
                <a:pt x="8797758" y="1786237"/>
                <a:pt x="8795752" y="1794812"/>
              </a:cubicBezTo>
              <a:cubicBezTo>
                <a:pt x="8792176" y="1810235"/>
                <a:pt x="8809128" y="1826003"/>
                <a:pt x="8828377" y="1841341"/>
              </a:cubicBezTo>
              <a:cubicBezTo>
                <a:pt x="8848818" y="1826107"/>
                <a:pt x="8864782" y="1808888"/>
                <a:pt x="8860973" y="1794050"/>
              </a:cubicBezTo>
              <a:lnTo>
                <a:pt x="8860973" y="1794048"/>
              </a:lnTo>
              <a:cubicBezTo>
                <a:pt x="8859112" y="1786808"/>
                <a:pt x="8853267" y="1782224"/>
                <a:pt x="8845213" y="1781354"/>
              </a:cubicBezTo>
              <a:cubicBezTo>
                <a:pt x="8844515" y="1781279"/>
                <a:pt x="8843846" y="1781242"/>
                <a:pt x="8843178" y="1781242"/>
              </a:cubicBezTo>
              <a:close/>
              <a:moveTo>
                <a:pt x="8132235" y="1785958"/>
              </a:moveTo>
              <a:cubicBezTo>
                <a:pt x="8125256" y="1785958"/>
                <a:pt x="8120284" y="1790041"/>
                <a:pt x="8117434" y="1795622"/>
              </a:cubicBezTo>
              <a:cubicBezTo>
                <a:pt x="8114468" y="1789798"/>
                <a:pt x="8109380" y="1786020"/>
                <a:pt x="8101994" y="1786020"/>
              </a:cubicBezTo>
              <a:cubicBezTo>
                <a:pt x="8101500" y="1786020"/>
                <a:pt x="8101005" y="1786037"/>
                <a:pt x="8100482" y="1786070"/>
              </a:cubicBezTo>
              <a:cubicBezTo>
                <a:pt x="8093125" y="1786555"/>
                <a:pt x="8086816" y="1790954"/>
                <a:pt x="8084809" y="1799528"/>
              </a:cubicBezTo>
              <a:cubicBezTo>
                <a:pt x="8081233" y="1814952"/>
                <a:pt x="8098185" y="1830719"/>
                <a:pt x="8117434" y="1846058"/>
              </a:cubicBezTo>
              <a:cubicBezTo>
                <a:pt x="8137875" y="1830823"/>
                <a:pt x="8153839" y="1813604"/>
                <a:pt x="8150030" y="1798766"/>
              </a:cubicBezTo>
              <a:lnTo>
                <a:pt x="8150030" y="1798764"/>
              </a:lnTo>
              <a:cubicBezTo>
                <a:pt x="8148169" y="1791524"/>
                <a:pt x="8142324" y="1786940"/>
                <a:pt x="8134270" y="1786070"/>
              </a:cubicBezTo>
              <a:cubicBezTo>
                <a:pt x="8133572" y="1785995"/>
                <a:pt x="8132903" y="1785958"/>
                <a:pt x="8132235" y="1785958"/>
              </a:cubicBezTo>
              <a:close/>
              <a:moveTo>
                <a:pt x="5394303" y="1699017"/>
              </a:moveTo>
              <a:cubicBezTo>
                <a:pt x="5387324" y="1699017"/>
                <a:pt x="5382351" y="1703100"/>
                <a:pt x="5379502" y="1708681"/>
              </a:cubicBezTo>
              <a:cubicBezTo>
                <a:pt x="5376536" y="1702857"/>
                <a:pt x="5371447" y="1699079"/>
                <a:pt x="5364062" y="1699079"/>
              </a:cubicBezTo>
              <a:cubicBezTo>
                <a:pt x="5363568" y="1699079"/>
                <a:pt x="5363073" y="1699096"/>
                <a:pt x="5362550" y="1699129"/>
              </a:cubicBezTo>
              <a:cubicBezTo>
                <a:pt x="5355193" y="1699614"/>
                <a:pt x="5348884" y="1704013"/>
                <a:pt x="5346877" y="1712587"/>
              </a:cubicBezTo>
              <a:cubicBezTo>
                <a:pt x="5343301" y="1728011"/>
                <a:pt x="5360253" y="1743778"/>
                <a:pt x="5379502" y="1759117"/>
              </a:cubicBezTo>
              <a:cubicBezTo>
                <a:pt x="5399943" y="1743882"/>
                <a:pt x="5415907" y="1726663"/>
                <a:pt x="5412098" y="1711825"/>
              </a:cubicBezTo>
              <a:lnTo>
                <a:pt x="5412098" y="1711823"/>
              </a:lnTo>
              <a:cubicBezTo>
                <a:pt x="5410237" y="1704583"/>
                <a:pt x="5404392" y="1699999"/>
                <a:pt x="5396338" y="1699129"/>
              </a:cubicBezTo>
              <a:cubicBezTo>
                <a:pt x="5395640" y="1699054"/>
                <a:pt x="5394971" y="1699017"/>
                <a:pt x="5394303" y="1699017"/>
              </a:cubicBezTo>
              <a:close/>
              <a:moveTo>
                <a:pt x="5136095" y="1653107"/>
              </a:moveTo>
              <a:cubicBezTo>
                <a:pt x="5129116" y="1653107"/>
                <a:pt x="5124144" y="1657190"/>
                <a:pt x="5121294" y="1662771"/>
              </a:cubicBezTo>
              <a:cubicBezTo>
                <a:pt x="5118328" y="1656947"/>
                <a:pt x="5113243" y="1653169"/>
                <a:pt x="5105845" y="1653169"/>
              </a:cubicBezTo>
              <a:cubicBezTo>
                <a:pt x="5105357" y="1653169"/>
                <a:pt x="5104857" y="1653186"/>
                <a:pt x="5104348" y="1653219"/>
              </a:cubicBezTo>
              <a:cubicBezTo>
                <a:pt x="5096991" y="1653704"/>
                <a:pt x="5090673" y="1658103"/>
                <a:pt x="5088681" y="1666677"/>
              </a:cubicBezTo>
              <a:cubicBezTo>
                <a:pt x="5085102" y="1682101"/>
                <a:pt x="5102051" y="1697868"/>
                <a:pt x="5121294" y="1713207"/>
              </a:cubicBezTo>
              <a:cubicBezTo>
                <a:pt x="5141736" y="1697972"/>
                <a:pt x="5157699" y="1680753"/>
                <a:pt x="5153890" y="1665915"/>
              </a:cubicBezTo>
              <a:lnTo>
                <a:pt x="5153890" y="1665913"/>
              </a:lnTo>
              <a:cubicBezTo>
                <a:pt x="5152029" y="1658673"/>
                <a:pt x="5146184" y="1654089"/>
                <a:pt x="5138130" y="1653219"/>
              </a:cubicBezTo>
              <a:cubicBezTo>
                <a:pt x="5137432" y="1653144"/>
                <a:pt x="5136763" y="1653107"/>
                <a:pt x="5136095" y="1653107"/>
              </a:cubicBezTo>
              <a:close/>
              <a:moveTo>
                <a:pt x="4967100" y="1663013"/>
              </a:moveTo>
              <a:cubicBezTo>
                <a:pt x="4960106" y="1663013"/>
                <a:pt x="4955131" y="1667096"/>
                <a:pt x="4952287" y="1672677"/>
              </a:cubicBezTo>
              <a:cubicBezTo>
                <a:pt x="4949316" y="1666853"/>
                <a:pt x="4944245" y="1663075"/>
                <a:pt x="4936847" y="1663075"/>
              </a:cubicBezTo>
              <a:cubicBezTo>
                <a:pt x="4936359" y="1663075"/>
                <a:pt x="4935859" y="1663092"/>
                <a:pt x="4935350" y="1663125"/>
              </a:cubicBezTo>
              <a:cubicBezTo>
                <a:pt x="4927993" y="1663610"/>
                <a:pt x="4921675" y="1668009"/>
                <a:pt x="4919683" y="1676583"/>
              </a:cubicBezTo>
              <a:cubicBezTo>
                <a:pt x="4916104" y="1692007"/>
                <a:pt x="4933053" y="1707774"/>
                <a:pt x="4952287" y="1723113"/>
              </a:cubicBezTo>
              <a:cubicBezTo>
                <a:pt x="4972744" y="1707878"/>
                <a:pt x="4988704" y="1690659"/>
                <a:pt x="4984892" y="1675821"/>
              </a:cubicBezTo>
              <a:lnTo>
                <a:pt x="4984892" y="1675819"/>
              </a:lnTo>
              <a:cubicBezTo>
                <a:pt x="4983034" y="1668579"/>
                <a:pt x="4977186" y="1663995"/>
                <a:pt x="4969141" y="1663125"/>
              </a:cubicBezTo>
              <a:cubicBezTo>
                <a:pt x="4968443" y="1663050"/>
                <a:pt x="4967763" y="1663013"/>
                <a:pt x="4967100" y="1663013"/>
              </a:cubicBezTo>
              <a:close/>
              <a:moveTo>
                <a:pt x="5053140" y="1663862"/>
              </a:moveTo>
              <a:cubicBezTo>
                <a:pt x="5046146" y="1663862"/>
                <a:pt x="5041171" y="1667945"/>
                <a:pt x="5038328" y="1673526"/>
              </a:cubicBezTo>
              <a:cubicBezTo>
                <a:pt x="5035356" y="1667702"/>
                <a:pt x="5030285" y="1663924"/>
                <a:pt x="5022887" y="1663924"/>
              </a:cubicBezTo>
              <a:cubicBezTo>
                <a:pt x="5022399" y="1663924"/>
                <a:pt x="5021899" y="1663941"/>
                <a:pt x="5021390" y="1663974"/>
              </a:cubicBezTo>
              <a:cubicBezTo>
                <a:pt x="5014033" y="1664459"/>
                <a:pt x="5007715" y="1668858"/>
                <a:pt x="5005723" y="1677432"/>
              </a:cubicBezTo>
              <a:cubicBezTo>
                <a:pt x="5002143" y="1692856"/>
                <a:pt x="5019093" y="1708623"/>
                <a:pt x="5038328" y="1723962"/>
              </a:cubicBezTo>
              <a:cubicBezTo>
                <a:pt x="5058783" y="1708727"/>
                <a:pt x="5074744" y="1691508"/>
                <a:pt x="5070932" y="1676670"/>
              </a:cubicBezTo>
              <a:lnTo>
                <a:pt x="5070932" y="1676668"/>
              </a:lnTo>
              <a:cubicBezTo>
                <a:pt x="5069074" y="1669428"/>
                <a:pt x="5063227" y="1664844"/>
                <a:pt x="5055181" y="1663974"/>
              </a:cubicBezTo>
              <a:cubicBezTo>
                <a:pt x="5054483" y="1663899"/>
                <a:pt x="5053802" y="1663862"/>
                <a:pt x="5053140" y="1663862"/>
              </a:cubicBezTo>
              <a:close/>
              <a:moveTo>
                <a:pt x="5272469" y="1723023"/>
              </a:moveTo>
              <a:cubicBezTo>
                <a:pt x="5265490" y="1723023"/>
                <a:pt x="5260518" y="1727106"/>
                <a:pt x="5257668" y="1732687"/>
              </a:cubicBezTo>
              <a:cubicBezTo>
                <a:pt x="5254702" y="1726863"/>
                <a:pt x="5249614" y="1723085"/>
                <a:pt x="5242228" y="1723085"/>
              </a:cubicBezTo>
              <a:cubicBezTo>
                <a:pt x="5241734" y="1723085"/>
                <a:pt x="5241239" y="1723102"/>
                <a:pt x="5240716" y="1723135"/>
              </a:cubicBezTo>
              <a:cubicBezTo>
                <a:pt x="5233359" y="1723620"/>
                <a:pt x="5227050" y="1728019"/>
                <a:pt x="5225043" y="1736593"/>
              </a:cubicBezTo>
              <a:cubicBezTo>
                <a:pt x="5221467" y="1752017"/>
                <a:pt x="5238419" y="1767784"/>
                <a:pt x="5257668" y="1783123"/>
              </a:cubicBezTo>
              <a:cubicBezTo>
                <a:pt x="5278109" y="1767888"/>
                <a:pt x="5294073" y="1750669"/>
                <a:pt x="5290264" y="1735831"/>
              </a:cubicBezTo>
              <a:lnTo>
                <a:pt x="5290264" y="1735829"/>
              </a:lnTo>
              <a:cubicBezTo>
                <a:pt x="5288403" y="1728589"/>
                <a:pt x="5282558" y="1724005"/>
                <a:pt x="5274504" y="1723135"/>
              </a:cubicBezTo>
              <a:cubicBezTo>
                <a:pt x="5273806" y="1723060"/>
                <a:pt x="5273137" y="1723023"/>
                <a:pt x="5272469" y="1723023"/>
              </a:cubicBezTo>
              <a:close/>
              <a:moveTo>
                <a:pt x="5331204" y="1755232"/>
              </a:moveTo>
              <a:cubicBezTo>
                <a:pt x="5324226" y="1755232"/>
                <a:pt x="5319254" y="1759315"/>
                <a:pt x="5316404" y="1764896"/>
              </a:cubicBezTo>
              <a:cubicBezTo>
                <a:pt x="5313438" y="1759072"/>
                <a:pt x="5308350" y="1755294"/>
                <a:pt x="5300964" y="1755294"/>
              </a:cubicBezTo>
              <a:cubicBezTo>
                <a:pt x="5300470" y="1755294"/>
                <a:pt x="5299975" y="1755311"/>
                <a:pt x="5299452" y="1755344"/>
              </a:cubicBezTo>
              <a:cubicBezTo>
                <a:pt x="5292095" y="1755829"/>
                <a:pt x="5285785" y="1760228"/>
                <a:pt x="5283779" y="1768802"/>
              </a:cubicBezTo>
              <a:cubicBezTo>
                <a:pt x="5282885" y="1772658"/>
                <a:pt x="5283274" y="1776536"/>
                <a:pt x="5284661" y="1780422"/>
              </a:cubicBezTo>
              <a:lnTo>
                <a:pt x="5288642" y="1787187"/>
              </a:lnTo>
              <a:lnTo>
                <a:pt x="5282325" y="1792611"/>
              </a:lnTo>
              <a:cubicBezTo>
                <a:pt x="5278748" y="1808035"/>
                <a:pt x="5295701" y="1823802"/>
                <a:pt x="5314950" y="1839141"/>
              </a:cubicBezTo>
              <a:cubicBezTo>
                <a:pt x="5335392" y="1823906"/>
                <a:pt x="5351355" y="1806687"/>
                <a:pt x="5347546" y="1791849"/>
              </a:cubicBezTo>
              <a:lnTo>
                <a:pt x="5347546" y="1791847"/>
              </a:lnTo>
              <a:lnTo>
                <a:pt x="5342859" y="1788071"/>
              </a:lnTo>
              <a:lnTo>
                <a:pt x="5349000" y="1768040"/>
              </a:lnTo>
              <a:lnTo>
                <a:pt x="5349000" y="1768038"/>
              </a:lnTo>
              <a:cubicBezTo>
                <a:pt x="5347139" y="1760798"/>
                <a:pt x="5341294" y="1756214"/>
                <a:pt x="5333240" y="1755344"/>
              </a:cubicBezTo>
              <a:cubicBezTo>
                <a:pt x="5332542" y="1755269"/>
                <a:pt x="5331873" y="1755232"/>
                <a:pt x="5331204" y="1755232"/>
              </a:cubicBezTo>
              <a:close/>
              <a:moveTo>
                <a:pt x="7203501" y="1773068"/>
              </a:moveTo>
              <a:cubicBezTo>
                <a:pt x="7196522" y="1773068"/>
                <a:pt x="7191550" y="1777151"/>
                <a:pt x="7188700" y="1782732"/>
              </a:cubicBezTo>
              <a:cubicBezTo>
                <a:pt x="7185734" y="1776908"/>
                <a:pt x="7180646" y="1773130"/>
                <a:pt x="7173260" y="1773130"/>
              </a:cubicBezTo>
              <a:cubicBezTo>
                <a:pt x="7172766" y="1773130"/>
                <a:pt x="7172271" y="1773147"/>
                <a:pt x="7171748" y="1773180"/>
              </a:cubicBezTo>
              <a:cubicBezTo>
                <a:pt x="7164392" y="1773665"/>
                <a:pt x="7158082" y="1778063"/>
                <a:pt x="7156075" y="1786638"/>
              </a:cubicBezTo>
              <a:cubicBezTo>
                <a:pt x="7152499" y="1802062"/>
                <a:pt x="7169451" y="1817829"/>
                <a:pt x="7188700" y="1833168"/>
              </a:cubicBezTo>
              <a:cubicBezTo>
                <a:pt x="7209141" y="1817933"/>
                <a:pt x="7225105" y="1800714"/>
                <a:pt x="7221296" y="1785876"/>
              </a:cubicBezTo>
              <a:lnTo>
                <a:pt x="7221296" y="1785874"/>
              </a:lnTo>
              <a:cubicBezTo>
                <a:pt x="7219435" y="1778634"/>
                <a:pt x="7213590" y="1774050"/>
                <a:pt x="7205536" y="1773180"/>
              </a:cubicBezTo>
              <a:cubicBezTo>
                <a:pt x="7204838" y="1773105"/>
                <a:pt x="7204169" y="1773068"/>
                <a:pt x="7203501" y="1773068"/>
              </a:cubicBezTo>
              <a:close/>
              <a:moveTo>
                <a:pt x="7860942" y="1803829"/>
              </a:moveTo>
              <a:cubicBezTo>
                <a:pt x="7853964" y="1803829"/>
                <a:pt x="7848992" y="1807912"/>
                <a:pt x="7846142" y="1813493"/>
              </a:cubicBezTo>
              <a:cubicBezTo>
                <a:pt x="7843176" y="1807669"/>
                <a:pt x="7838088" y="1803891"/>
                <a:pt x="7830702" y="1803891"/>
              </a:cubicBezTo>
              <a:cubicBezTo>
                <a:pt x="7830208" y="1803891"/>
                <a:pt x="7829713" y="1803908"/>
                <a:pt x="7829190" y="1803941"/>
              </a:cubicBezTo>
              <a:cubicBezTo>
                <a:pt x="7821833" y="1804426"/>
                <a:pt x="7815523" y="1808825"/>
                <a:pt x="7813517" y="1817399"/>
              </a:cubicBezTo>
              <a:cubicBezTo>
                <a:pt x="7809940" y="1832823"/>
                <a:pt x="7826893" y="1848590"/>
                <a:pt x="7846142" y="1863929"/>
              </a:cubicBezTo>
              <a:cubicBezTo>
                <a:pt x="7866584" y="1848694"/>
                <a:pt x="7882547" y="1831475"/>
                <a:pt x="7878738" y="1816637"/>
              </a:cubicBezTo>
              <a:lnTo>
                <a:pt x="7878738" y="1816635"/>
              </a:lnTo>
              <a:cubicBezTo>
                <a:pt x="7876877" y="1809395"/>
                <a:pt x="7871032" y="1804811"/>
                <a:pt x="7862978" y="1803941"/>
              </a:cubicBezTo>
              <a:cubicBezTo>
                <a:pt x="7862280" y="1803866"/>
                <a:pt x="7861611" y="1803829"/>
                <a:pt x="7860942" y="1803829"/>
              </a:cubicBezTo>
              <a:close/>
              <a:moveTo>
                <a:pt x="7956607" y="1807641"/>
              </a:moveTo>
              <a:cubicBezTo>
                <a:pt x="7949628" y="1807641"/>
                <a:pt x="7944656" y="1811724"/>
                <a:pt x="7941806" y="1817305"/>
              </a:cubicBezTo>
              <a:cubicBezTo>
                <a:pt x="7938840" y="1811481"/>
                <a:pt x="7933752" y="1807703"/>
                <a:pt x="7926366" y="1807703"/>
              </a:cubicBezTo>
              <a:cubicBezTo>
                <a:pt x="7925872" y="1807703"/>
                <a:pt x="7925377" y="1807720"/>
                <a:pt x="7924854" y="1807753"/>
              </a:cubicBezTo>
              <a:cubicBezTo>
                <a:pt x="7917498" y="1808238"/>
                <a:pt x="7911188" y="1812636"/>
                <a:pt x="7909181" y="1821211"/>
              </a:cubicBezTo>
              <a:cubicBezTo>
                <a:pt x="7905605" y="1836635"/>
                <a:pt x="7922557" y="1852402"/>
                <a:pt x="7941806" y="1867741"/>
              </a:cubicBezTo>
              <a:cubicBezTo>
                <a:pt x="7962247" y="1852506"/>
                <a:pt x="7978211" y="1835287"/>
                <a:pt x="7974402" y="1820449"/>
              </a:cubicBezTo>
              <a:lnTo>
                <a:pt x="7974402" y="1820447"/>
              </a:lnTo>
              <a:cubicBezTo>
                <a:pt x="7972541" y="1813207"/>
                <a:pt x="7966696" y="1808623"/>
                <a:pt x="7958642" y="1807753"/>
              </a:cubicBezTo>
              <a:cubicBezTo>
                <a:pt x="7957944" y="1807678"/>
                <a:pt x="7957275" y="1807641"/>
                <a:pt x="7956607" y="1807641"/>
              </a:cubicBezTo>
              <a:close/>
              <a:moveTo>
                <a:pt x="8079313" y="1839679"/>
              </a:moveTo>
              <a:cubicBezTo>
                <a:pt x="8072335" y="1839679"/>
                <a:pt x="8067362" y="1843762"/>
                <a:pt x="8064513" y="1849343"/>
              </a:cubicBezTo>
              <a:cubicBezTo>
                <a:pt x="8061547" y="1843519"/>
                <a:pt x="8056458" y="1839741"/>
                <a:pt x="8049073" y="1839741"/>
              </a:cubicBezTo>
              <a:cubicBezTo>
                <a:pt x="8048579" y="1839741"/>
                <a:pt x="8048084" y="1839758"/>
                <a:pt x="8047561" y="1839791"/>
              </a:cubicBezTo>
              <a:cubicBezTo>
                <a:pt x="8040204" y="1840276"/>
                <a:pt x="8033894" y="1844675"/>
                <a:pt x="8031888" y="1853249"/>
              </a:cubicBezTo>
              <a:cubicBezTo>
                <a:pt x="8028312" y="1868672"/>
                <a:pt x="8045264" y="1884441"/>
                <a:pt x="8064513" y="1899779"/>
              </a:cubicBezTo>
              <a:cubicBezTo>
                <a:pt x="8084954" y="1884545"/>
                <a:pt x="8100918" y="1867326"/>
                <a:pt x="8097109" y="1852487"/>
              </a:cubicBezTo>
              <a:lnTo>
                <a:pt x="8097109" y="1852485"/>
              </a:lnTo>
              <a:cubicBezTo>
                <a:pt x="8095248" y="1845245"/>
                <a:pt x="8089403" y="1840661"/>
                <a:pt x="8081349" y="1839791"/>
              </a:cubicBezTo>
              <a:cubicBezTo>
                <a:pt x="8080651" y="1839716"/>
                <a:pt x="8079982" y="1839679"/>
                <a:pt x="8079313" y="1839679"/>
              </a:cubicBezTo>
              <a:close/>
              <a:moveTo>
                <a:pt x="8227899" y="1853165"/>
              </a:moveTo>
              <a:cubicBezTo>
                <a:pt x="8220921" y="1853165"/>
                <a:pt x="8215949" y="1857248"/>
                <a:pt x="8213099" y="1862830"/>
              </a:cubicBezTo>
              <a:cubicBezTo>
                <a:pt x="8210133" y="1857005"/>
                <a:pt x="8205045" y="1853227"/>
                <a:pt x="8197659" y="1853227"/>
              </a:cubicBezTo>
              <a:cubicBezTo>
                <a:pt x="8197165" y="1853227"/>
                <a:pt x="8196670" y="1853244"/>
                <a:pt x="8196147" y="1853277"/>
              </a:cubicBezTo>
              <a:cubicBezTo>
                <a:pt x="8188790" y="1853762"/>
                <a:pt x="8182480" y="1858161"/>
                <a:pt x="8180474" y="1866735"/>
              </a:cubicBezTo>
              <a:cubicBezTo>
                <a:pt x="8176897" y="1882158"/>
                <a:pt x="8193849" y="1897927"/>
                <a:pt x="8213099" y="1913265"/>
              </a:cubicBezTo>
              <a:cubicBezTo>
                <a:pt x="8233541" y="1898031"/>
                <a:pt x="8249504" y="1880812"/>
                <a:pt x="8245695" y="1865974"/>
              </a:cubicBezTo>
              <a:lnTo>
                <a:pt x="8245695" y="1865971"/>
              </a:lnTo>
              <a:cubicBezTo>
                <a:pt x="8243833" y="1858730"/>
                <a:pt x="8237989" y="1854147"/>
                <a:pt x="8229934" y="1853277"/>
              </a:cubicBezTo>
              <a:cubicBezTo>
                <a:pt x="8229237" y="1853202"/>
                <a:pt x="8228568" y="1853165"/>
                <a:pt x="8227899" y="1853165"/>
              </a:cubicBezTo>
              <a:close/>
              <a:moveTo>
                <a:pt x="8513731" y="1861627"/>
              </a:moveTo>
              <a:cubicBezTo>
                <a:pt x="8506752" y="1861627"/>
                <a:pt x="8501780" y="1865709"/>
                <a:pt x="8498930" y="1871292"/>
              </a:cubicBezTo>
              <a:cubicBezTo>
                <a:pt x="8495936" y="1865465"/>
                <a:pt x="8490876" y="1861688"/>
                <a:pt x="8483490" y="1861688"/>
              </a:cubicBezTo>
              <a:cubicBezTo>
                <a:pt x="8482996" y="1861688"/>
                <a:pt x="8482501" y="1861705"/>
                <a:pt x="8481978" y="1861740"/>
              </a:cubicBezTo>
              <a:cubicBezTo>
                <a:pt x="8474622" y="1862223"/>
                <a:pt x="8468312" y="1866622"/>
                <a:pt x="8466305" y="1875197"/>
              </a:cubicBezTo>
              <a:cubicBezTo>
                <a:pt x="8462729" y="1890620"/>
                <a:pt x="8479681" y="1906389"/>
                <a:pt x="8498930" y="1921727"/>
              </a:cubicBezTo>
              <a:cubicBezTo>
                <a:pt x="8519371" y="1906493"/>
                <a:pt x="8535335" y="1889274"/>
                <a:pt x="8531526" y="1874436"/>
              </a:cubicBezTo>
              <a:lnTo>
                <a:pt x="8531526" y="1874433"/>
              </a:lnTo>
              <a:cubicBezTo>
                <a:pt x="8529665" y="1867192"/>
                <a:pt x="8523820" y="1862610"/>
                <a:pt x="8515766" y="1861740"/>
              </a:cubicBezTo>
              <a:cubicBezTo>
                <a:pt x="8515068" y="1861665"/>
                <a:pt x="8514399" y="1861627"/>
                <a:pt x="8513731" y="1861627"/>
              </a:cubicBezTo>
              <a:close/>
              <a:moveTo>
                <a:pt x="8911219" y="1875264"/>
              </a:moveTo>
              <a:cubicBezTo>
                <a:pt x="8904241" y="1875264"/>
                <a:pt x="8899269" y="1879346"/>
                <a:pt x="8896419" y="1884929"/>
              </a:cubicBezTo>
              <a:cubicBezTo>
                <a:pt x="8893453" y="1879105"/>
                <a:pt x="8888365" y="1875325"/>
                <a:pt x="8880979" y="1875325"/>
              </a:cubicBezTo>
              <a:cubicBezTo>
                <a:pt x="8880485" y="1875325"/>
                <a:pt x="8879990" y="1875343"/>
                <a:pt x="8879467" y="1875377"/>
              </a:cubicBezTo>
              <a:cubicBezTo>
                <a:pt x="8872110" y="1875860"/>
                <a:pt x="8865800" y="1880260"/>
                <a:pt x="8863794" y="1888834"/>
              </a:cubicBezTo>
              <a:cubicBezTo>
                <a:pt x="8860217" y="1904257"/>
                <a:pt x="8877169" y="1920026"/>
                <a:pt x="8896419" y="1935364"/>
              </a:cubicBezTo>
              <a:cubicBezTo>
                <a:pt x="8916861" y="1920130"/>
                <a:pt x="8932824" y="1902911"/>
                <a:pt x="8929015" y="1888073"/>
              </a:cubicBezTo>
              <a:lnTo>
                <a:pt x="8929015" y="1888070"/>
              </a:lnTo>
              <a:cubicBezTo>
                <a:pt x="8927153" y="1880829"/>
                <a:pt x="8921309" y="1876247"/>
                <a:pt x="8913254" y="1875377"/>
              </a:cubicBezTo>
              <a:cubicBezTo>
                <a:pt x="8912557" y="1875302"/>
                <a:pt x="8911888" y="1875264"/>
                <a:pt x="8911219" y="1875264"/>
              </a:cubicBezTo>
              <a:close/>
              <a:moveTo>
                <a:pt x="9033054" y="1890297"/>
              </a:moveTo>
              <a:cubicBezTo>
                <a:pt x="9026075" y="1890297"/>
                <a:pt x="9021102" y="1894379"/>
                <a:pt x="9018253" y="1899962"/>
              </a:cubicBezTo>
              <a:cubicBezTo>
                <a:pt x="9015287" y="1894135"/>
                <a:pt x="9010198" y="1890358"/>
                <a:pt x="9002813" y="1890358"/>
              </a:cubicBezTo>
              <a:cubicBezTo>
                <a:pt x="9002319" y="1890358"/>
                <a:pt x="9001824" y="1890376"/>
                <a:pt x="9001301" y="1890410"/>
              </a:cubicBezTo>
              <a:cubicBezTo>
                <a:pt x="8993944" y="1890893"/>
                <a:pt x="8987634" y="1895293"/>
                <a:pt x="8985628" y="1903867"/>
              </a:cubicBezTo>
              <a:cubicBezTo>
                <a:pt x="8984734" y="1907723"/>
                <a:pt x="8985123" y="1911600"/>
                <a:pt x="8986510" y="1915487"/>
              </a:cubicBezTo>
              <a:lnTo>
                <a:pt x="8987918" y="1917879"/>
              </a:lnTo>
              <a:lnTo>
                <a:pt x="8974317" y="1906926"/>
              </a:lnTo>
              <a:cubicBezTo>
                <a:pt x="8973620" y="1906851"/>
                <a:pt x="8972951" y="1906813"/>
                <a:pt x="8972282" y="1906813"/>
              </a:cubicBezTo>
              <a:cubicBezTo>
                <a:pt x="8965304" y="1906813"/>
                <a:pt x="8960332" y="1910895"/>
                <a:pt x="8957482" y="1916478"/>
              </a:cubicBezTo>
              <a:cubicBezTo>
                <a:pt x="8954516" y="1910651"/>
                <a:pt x="8949428" y="1906874"/>
                <a:pt x="8942042" y="1906874"/>
              </a:cubicBezTo>
              <a:cubicBezTo>
                <a:pt x="8941548" y="1906874"/>
                <a:pt x="8941053" y="1906892"/>
                <a:pt x="8940530" y="1906926"/>
              </a:cubicBezTo>
              <a:cubicBezTo>
                <a:pt x="8933173" y="1907409"/>
                <a:pt x="8926863" y="1911809"/>
                <a:pt x="8924857" y="1920383"/>
              </a:cubicBezTo>
              <a:cubicBezTo>
                <a:pt x="8921280" y="1935806"/>
                <a:pt x="8938232" y="1951575"/>
                <a:pt x="8957482" y="1966913"/>
              </a:cubicBezTo>
              <a:cubicBezTo>
                <a:pt x="8967703" y="1959297"/>
                <a:pt x="8976804" y="1951183"/>
                <a:pt x="8982874" y="1943119"/>
              </a:cubicBezTo>
              <a:lnTo>
                <a:pt x="8989689" y="1920890"/>
              </a:lnTo>
              <a:lnTo>
                <a:pt x="8993381" y="1927164"/>
              </a:lnTo>
              <a:cubicBezTo>
                <a:pt x="8999578" y="1934951"/>
                <a:pt x="9008628" y="1942728"/>
                <a:pt x="9018253" y="1950397"/>
              </a:cubicBezTo>
              <a:cubicBezTo>
                <a:pt x="9038694" y="1935163"/>
                <a:pt x="9054658" y="1917944"/>
                <a:pt x="9050849" y="1903106"/>
              </a:cubicBezTo>
              <a:lnTo>
                <a:pt x="9050849" y="1903103"/>
              </a:lnTo>
              <a:cubicBezTo>
                <a:pt x="9048988" y="1895862"/>
                <a:pt x="9043143" y="1891280"/>
                <a:pt x="9035089" y="1890410"/>
              </a:cubicBezTo>
              <a:cubicBezTo>
                <a:pt x="9034391" y="1890335"/>
                <a:pt x="9033722" y="1890297"/>
                <a:pt x="9033054" y="1890297"/>
              </a:cubicBezTo>
              <a:close/>
              <a:moveTo>
                <a:pt x="9175243" y="1907307"/>
              </a:moveTo>
              <a:cubicBezTo>
                <a:pt x="9168264" y="1907307"/>
                <a:pt x="9163292" y="1911389"/>
                <a:pt x="9160442" y="1916972"/>
              </a:cubicBezTo>
              <a:cubicBezTo>
                <a:pt x="9157448" y="1911145"/>
                <a:pt x="9152388" y="1907368"/>
                <a:pt x="9145002" y="1907368"/>
              </a:cubicBezTo>
              <a:cubicBezTo>
                <a:pt x="9144508" y="1907368"/>
                <a:pt x="9144013" y="1907386"/>
                <a:pt x="9143490" y="1907420"/>
              </a:cubicBezTo>
              <a:cubicBezTo>
                <a:pt x="9136134" y="1907903"/>
                <a:pt x="9129824" y="1912302"/>
                <a:pt x="9127817" y="1920877"/>
              </a:cubicBezTo>
              <a:cubicBezTo>
                <a:pt x="9124241" y="1936300"/>
                <a:pt x="9141193" y="1952069"/>
                <a:pt x="9160442" y="1967407"/>
              </a:cubicBezTo>
              <a:cubicBezTo>
                <a:pt x="9180883" y="1952173"/>
                <a:pt x="9196847" y="1934954"/>
                <a:pt x="9193038" y="1920116"/>
              </a:cubicBezTo>
              <a:lnTo>
                <a:pt x="9193038" y="1920113"/>
              </a:lnTo>
              <a:cubicBezTo>
                <a:pt x="9191177" y="1912872"/>
                <a:pt x="9185332" y="1908290"/>
                <a:pt x="9177278" y="1907420"/>
              </a:cubicBezTo>
              <a:cubicBezTo>
                <a:pt x="9176580" y="1907345"/>
                <a:pt x="9175911" y="1907307"/>
                <a:pt x="9175243" y="1907307"/>
              </a:cubicBezTo>
              <a:close/>
              <a:moveTo>
                <a:pt x="9239213" y="1934611"/>
              </a:moveTo>
              <a:cubicBezTo>
                <a:pt x="9232234" y="1934611"/>
                <a:pt x="9227262" y="1938693"/>
                <a:pt x="9224412" y="1944276"/>
              </a:cubicBezTo>
              <a:cubicBezTo>
                <a:pt x="9221447" y="1938449"/>
                <a:pt x="9216358" y="1934672"/>
                <a:pt x="9208972" y="1934672"/>
              </a:cubicBezTo>
              <a:cubicBezTo>
                <a:pt x="9208478" y="1934672"/>
                <a:pt x="9207983" y="1934690"/>
                <a:pt x="9207460" y="1934724"/>
              </a:cubicBezTo>
              <a:cubicBezTo>
                <a:pt x="9200104" y="1935207"/>
                <a:pt x="9193794" y="1939606"/>
                <a:pt x="9191787" y="1948181"/>
              </a:cubicBezTo>
              <a:cubicBezTo>
                <a:pt x="9188211" y="1963604"/>
                <a:pt x="9205163" y="1979373"/>
                <a:pt x="9224412" y="1994711"/>
              </a:cubicBezTo>
              <a:cubicBezTo>
                <a:pt x="9244853" y="1979477"/>
                <a:pt x="9260817" y="1962258"/>
                <a:pt x="9257008" y="1947420"/>
              </a:cubicBezTo>
              <a:lnTo>
                <a:pt x="9257008" y="1947417"/>
              </a:lnTo>
              <a:cubicBezTo>
                <a:pt x="9255147" y="1940176"/>
                <a:pt x="9249302" y="1935594"/>
                <a:pt x="9241248" y="1934724"/>
              </a:cubicBezTo>
              <a:cubicBezTo>
                <a:pt x="9240550" y="1934649"/>
                <a:pt x="9239881" y="1934611"/>
                <a:pt x="9239213" y="1934611"/>
              </a:cubicBezTo>
              <a:close/>
              <a:moveTo>
                <a:pt x="9389253" y="1939990"/>
              </a:moveTo>
              <a:cubicBezTo>
                <a:pt x="9382274" y="1939990"/>
                <a:pt x="9377301" y="1944072"/>
                <a:pt x="9374452" y="1949655"/>
              </a:cubicBezTo>
              <a:cubicBezTo>
                <a:pt x="9371486" y="1943828"/>
                <a:pt x="9366397" y="1940051"/>
                <a:pt x="9359012" y="1940051"/>
              </a:cubicBezTo>
              <a:cubicBezTo>
                <a:pt x="9358518" y="1940051"/>
                <a:pt x="9358023" y="1940068"/>
                <a:pt x="9357500" y="1940103"/>
              </a:cubicBezTo>
              <a:cubicBezTo>
                <a:pt x="9350143" y="1940586"/>
                <a:pt x="9343833" y="1944986"/>
                <a:pt x="9341827" y="1953560"/>
              </a:cubicBezTo>
              <a:cubicBezTo>
                <a:pt x="9338251" y="1968983"/>
                <a:pt x="9355203" y="1984752"/>
                <a:pt x="9374452" y="2000090"/>
              </a:cubicBezTo>
              <a:cubicBezTo>
                <a:pt x="9394893" y="1984856"/>
                <a:pt x="9410857" y="1967637"/>
                <a:pt x="9407048" y="1952799"/>
              </a:cubicBezTo>
              <a:lnTo>
                <a:pt x="9407048" y="1952796"/>
              </a:lnTo>
              <a:cubicBezTo>
                <a:pt x="9405187" y="1945555"/>
                <a:pt x="9399342" y="1940973"/>
                <a:pt x="9391288" y="1940103"/>
              </a:cubicBezTo>
              <a:cubicBezTo>
                <a:pt x="9390590" y="1940028"/>
                <a:pt x="9389921" y="1939990"/>
                <a:pt x="9389253" y="1939990"/>
              </a:cubicBezTo>
              <a:close/>
              <a:moveTo>
                <a:pt x="9525917" y="1941386"/>
              </a:moveTo>
              <a:cubicBezTo>
                <a:pt x="9518938" y="1941386"/>
                <a:pt x="9513965" y="1945468"/>
                <a:pt x="9511116" y="1951051"/>
              </a:cubicBezTo>
              <a:cubicBezTo>
                <a:pt x="9508150" y="1945227"/>
                <a:pt x="9503061" y="1941447"/>
                <a:pt x="9495676" y="1941447"/>
              </a:cubicBezTo>
              <a:cubicBezTo>
                <a:pt x="9495182" y="1941447"/>
                <a:pt x="9494687" y="1941465"/>
                <a:pt x="9494164" y="1941499"/>
              </a:cubicBezTo>
              <a:cubicBezTo>
                <a:pt x="9486807" y="1941982"/>
                <a:pt x="9480497" y="1946382"/>
                <a:pt x="9478491" y="1954956"/>
              </a:cubicBezTo>
              <a:cubicBezTo>
                <a:pt x="9474915" y="1970379"/>
                <a:pt x="9491867" y="1986148"/>
                <a:pt x="9511116" y="2001486"/>
              </a:cubicBezTo>
              <a:cubicBezTo>
                <a:pt x="9531557" y="1986253"/>
                <a:pt x="9547521" y="1969033"/>
                <a:pt x="9543712" y="1954195"/>
              </a:cubicBezTo>
              <a:lnTo>
                <a:pt x="9543712" y="1954192"/>
              </a:lnTo>
              <a:cubicBezTo>
                <a:pt x="9541851" y="1946951"/>
                <a:pt x="9536006" y="1942369"/>
                <a:pt x="9527952" y="1941499"/>
              </a:cubicBezTo>
              <a:cubicBezTo>
                <a:pt x="9527254" y="1941424"/>
                <a:pt x="9526585" y="1941386"/>
                <a:pt x="9525917" y="1941386"/>
              </a:cubicBezTo>
              <a:close/>
              <a:moveTo>
                <a:pt x="9602100" y="1941473"/>
              </a:moveTo>
              <a:cubicBezTo>
                <a:pt x="9595121" y="1941473"/>
                <a:pt x="9590148" y="1945555"/>
                <a:pt x="9587299" y="1951138"/>
              </a:cubicBezTo>
              <a:cubicBezTo>
                <a:pt x="9584333" y="1945314"/>
                <a:pt x="9579244" y="1941534"/>
                <a:pt x="9571859" y="1941534"/>
              </a:cubicBezTo>
              <a:cubicBezTo>
                <a:pt x="9571365" y="1941534"/>
                <a:pt x="9570870" y="1941552"/>
                <a:pt x="9570347" y="1941584"/>
              </a:cubicBezTo>
              <a:cubicBezTo>
                <a:pt x="9562991" y="1942069"/>
                <a:pt x="9556680" y="1946469"/>
                <a:pt x="9554674" y="1955043"/>
              </a:cubicBezTo>
              <a:cubicBezTo>
                <a:pt x="9551098" y="1970466"/>
                <a:pt x="9568050" y="1986235"/>
                <a:pt x="9587299" y="2001573"/>
              </a:cubicBezTo>
              <a:cubicBezTo>
                <a:pt x="9607740" y="1986340"/>
                <a:pt x="9623704" y="1969120"/>
                <a:pt x="9619895" y="1954282"/>
              </a:cubicBezTo>
              <a:lnTo>
                <a:pt x="9619895" y="1954279"/>
              </a:lnTo>
              <a:cubicBezTo>
                <a:pt x="9618034" y="1947038"/>
                <a:pt x="9612189" y="1942456"/>
                <a:pt x="9604135" y="1941586"/>
              </a:cubicBezTo>
              <a:cubicBezTo>
                <a:pt x="9603437" y="1941511"/>
                <a:pt x="9602768" y="1941473"/>
                <a:pt x="9602100" y="1941473"/>
              </a:cubicBezTo>
              <a:close/>
              <a:moveTo>
                <a:pt x="9689913" y="1955023"/>
              </a:moveTo>
              <a:cubicBezTo>
                <a:pt x="9682934" y="1955023"/>
                <a:pt x="9677962" y="1959105"/>
                <a:pt x="9675112" y="1964688"/>
              </a:cubicBezTo>
              <a:cubicBezTo>
                <a:pt x="9672147" y="1958861"/>
                <a:pt x="9667058" y="1955084"/>
                <a:pt x="9659672" y="1955084"/>
              </a:cubicBezTo>
              <a:cubicBezTo>
                <a:pt x="9659178" y="1955084"/>
                <a:pt x="9658683" y="1955102"/>
                <a:pt x="9658160" y="1955133"/>
              </a:cubicBezTo>
              <a:cubicBezTo>
                <a:pt x="9650804" y="1955619"/>
                <a:pt x="9644494" y="1960019"/>
                <a:pt x="9642487" y="1968593"/>
              </a:cubicBezTo>
              <a:cubicBezTo>
                <a:pt x="9638911" y="1984016"/>
                <a:pt x="9655863" y="1999785"/>
                <a:pt x="9675112" y="2015123"/>
              </a:cubicBezTo>
              <a:cubicBezTo>
                <a:pt x="9695553" y="1999890"/>
                <a:pt x="9711517" y="1982670"/>
                <a:pt x="9707708" y="1967832"/>
              </a:cubicBezTo>
              <a:lnTo>
                <a:pt x="9707708" y="1967829"/>
              </a:lnTo>
              <a:cubicBezTo>
                <a:pt x="9705847" y="1960588"/>
                <a:pt x="9700002" y="1956006"/>
                <a:pt x="9691948" y="1955136"/>
              </a:cubicBezTo>
              <a:cubicBezTo>
                <a:pt x="9691250" y="1955061"/>
                <a:pt x="9690581" y="1955023"/>
                <a:pt x="9689913" y="1955023"/>
              </a:cubicBezTo>
              <a:close/>
              <a:moveTo>
                <a:pt x="9799826" y="1977995"/>
              </a:moveTo>
              <a:cubicBezTo>
                <a:pt x="9792847" y="1977995"/>
                <a:pt x="9787874" y="1982077"/>
                <a:pt x="9785025" y="1987660"/>
              </a:cubicBezTo>
              <a:cubicBezTo>
                <a:pt x="9782059" y="1981836"/>
                <a:pt x="9776970" y="1978056"/>
                <a:pt x="9769585" y="1978056"/>
              </a:cubicBezTo>
              <a:cubicBezTo>
                <a:pt x="9769091" y="1978056"/>
                <a:pt x="9768596" y="1978074"/>
                <a:pt x="9768073" y="1978108"/>
              </a:cubicBezTo>
              <a:cubicBezTo>
                <a:pt x="9760717" y="1978591"/>
                <a:pt x="9754406" y="1982991"/>
                <a:pt x="9752400" y="1991565"/>
              </a:cubicBezTo>
              <a:cubicBezTo>
                <a:pt x="9748824" y="2006988"/>
                <a:pt x="9765776" y="2022757"/>
                <a:pt x="9785025" y="2038095"/>
              </a:cubicBezTo>
              <a:cubicBezTo>
                <a:pt x="9805466" y="2022862"/>
                <a:pt x="9821430" y="2005642"/>
                <a:pt x="9817621" y="1990804"/>
              </a:cubicBezTo>
              <a:lnTo>
                <a:pt x="9817621" y="1990801"/>
              </a:lnTo>
              <a:cubicBezTo>
                <a:pt x="9815760" y="1983560"/>
                <a:pt x="9809915" y="1978978"/>
                <a:pt x="9801861" y="1978108"/>
              </a:cubicBezTo>
              <a:cubicBezTo>
                <a:pt x="9801163" y="1978033"/>
                <a:pt x="9800494" y="1977995"/>
                <a:pt x="9799826" y="1977995"/>
              </a:cubicBezTo>
              <a:close/>
              <a:moveTo>
                <a:pt x="9456131" y="1970783"/>
              </a:moveTo>
              <a:cubicBezTo>
                <a:pt x="9449152" y="1970783"/>
                <a:pt x="9444179" y="1974865"/>
                <a:pt x="9441330" y="1980448"/>
              </a:cubicBezTo>
              <a:cubicBezTo>
                <a:pt x="9438364" y="1974624"/>
                <a:pt x="9433275" y="1970844"/>
                <a:pt x="9425890" y="1970844"/>
              </a:cubicBezTo>
              <a:cubicBezTo>
                <a:pt x="9425396" y="1970844"/>
                <a:pt x="9424901" y="1970862"/>
                <a:pt x="9424378" y="1970894"/>
              </a:cubicBezTo>
              <a:cubicBezTo>
                <a:pt x="9417021" y="1971379"/>
                <a:pt x="9410711" y="1975779"/>
                <a:pt x="9408705" y="1984353"/>
              </a:cubicBezTo>
              <a:cubicBezTo>
                <a:pt x="9405129" y="1999776"/>
                <a:pt x="9422081" y="2015545"/>
                <a:pt x="9441330" y="2030883"/>
              </a:cubicBezTo>
              <a:cubicBezTo>
                <a:pt x="9461771" y="2015650"/>
                <a:pt x="9477735" y="1998430"/>
                <a:pt x="9473926" y="1983592"/>
              </a:cubicBezTo>
              <a:lnTo>
                <a:pt x="9473926" y="1983589"/>
              </a:lnTo>
              <a:cubicBezTo>
                <a:pt x="9472065" y="1976348"/>
                <a:pt x="9466220" y="1971766"/>
                <a:pt x="9458166" y="1970896"/>
              </a:cubicBezTo>
              <a:cubicBezTo>
                <a:pt x="9457468" y="1970821"/>
                <a:pt x="9456799" y="1970783"/>
                <a:pt x="9456131" y="1970783"/>
              </a:cubicBezTo>
              <a:close/>
              <a:moveTo>
                <a:pt x="9610823" y="2013702"/>
              </a:moveTo>
              <a:cubicBezTo>
                <a:pt x="9603844" y="2013702"/>
                <a:pt x="9598871" y="2017784"/>
                <a:pt x="9596022" y="2023367"/>
              </a:cubicBezTo>
              <a:cubicBezTo>
                <a:pt x="9593056" y="2017543"/>
                <a:pt x="9587967" y="2013763"/>
                <a:pt x="9580582" y="2013763"/>
              </a:cubicBezTo>
              <a:cubicBezTo>
                <a:pt x="9580088" y="2013763"/>
                <a:pt x="9579593" y="2013780"/>
                <a:pt x="9579070" y="2013815"/>
              </a:cubicBezTo>
              <a:cubicBezTo>
                <a:pt x="9571714" y="2014298"/>
                <a:pt x="9565403" y="2018697"/>
                <a:pt x="9563397" y="2027272"/>
              </a:cubicBezTo>
              <a:cubicBezTo>
                <a:pt x="9559821" y="2042695"/>
                <a:pt x="9576773" y="2058464"/>
                <a:pt x="9596022" y="2073802"/>
              </a:cubicBezTo>
              <a:cubicBezTo>
                <a:pt x="9616463" y="2058568"/>
                <a:pt x="9632427" y="2041349"/>
                <a:pt x="9628618" y="2026511"/>
              </a:cubicBezTo>
              <a:lnTo>
                <a:pt x="9628618" y="2026508"/>
              </a:lnTo>
              <a:cubicBezTo>
                <a:pt x="9626757" y="2019267"/>
                <a:pt x="9620912" y="2014685"/>
                <a:pt x="9612858" y="2013815"/>
              </a:cubicBezTo>
              <a:cubicBezTo>
                <a:pt x="9612160" y="2013740"/>
                <a:pt x="9611491" y="2013702"/>
                <a:pt x="9610823" y="2013702"/>
              </a:cubicBezTo>
              <a:close/>
              <a:moveTo>
                <a:pt x="9536675" y="2023821"/>
              </a:moveTo>
              <a:cubicBezTo>
                <a:pt x="9529696" y="2023821"/>
                <a:pt x="9524723" y="2027903"/>
                <a:pt x="9521874" y="2033486"/>
              </a:cubicBezTo>
              <a:cubicBezTo>
                <a:pt x="9518908" y="2027659"/>
                <a:pt x="9513819" y="2023882"/>
                <a:pt x="9506434" y="2023882"/>
              </a:cubicBezTo>
              <a:cubicBezTo>
                <a:pt x="9505940" y="2023882"/>
                <a:pt x="9505445" y="2023899"/>
                <a:pt x="9504922" y="2023934"/>
              </a:cubicBezTo>
              <a:cubicBezTo>
                <a:pt x="9497566" y="2024417"/>
                <a:pt x="9491255" y="2028817"/>
                <a:pt x="9489249" y="2037391"/>
              </a:cubicBezTo>
              <a:cubicBezTo>
                <a:pt x="9485673" y="2052814"/>
                <a:pt x="9502625" y="2068583"/>
                <a:pt x="9521874" y="2083921"/>
              </a:cubicBezTo>
              <a:cubicBezTo>
                <a:pt x="9542315" y="2068687"/>
                <a:pt x="9558279" y="2051468"/>
                <a:pt x="9554470" y="2036630"/>
              </a:cubicBezTo>
              <a:lnTo>
                <a:pt x="9554470" y="2036627"/>
              </a:lnTo>
              <a:cubicBezTo>
                <a:pt x="9552609" y="2029386"/>
                <a:pt x="9546764" y="2024804"/>
                <a:pt x="9538710" y="2023934"/>
              </a:cubicBezTo>
              <a:cubicBezTo>
                <a:pt x="9538012" y="2023859"/>
                <a:pt x="9537343" y="2023821"/>
                <a:pt x="9536675" y="2023821"/>
              </a:cubicBezTo>
              <a:close/>
              <a:moveTo>
                <a:pt x="9312198" y="1952348"/>
              </a:moveTo>
              <a:cubicBezTo>
                <a:pt x="9305219" y="1952348"/>
                <a:pt x="9300246" y="1956430"/>
                <a:pt x="9297397" y="1962013"/>
              </a:cubicBezTo>
              <a:cubicBezTo>
                <a:pt x="9294431" y="1956186"/>
                <a:pt x="9289342" y="1952409"/>
                <a:pt x="9281957" y="1952409"/>
              </a:cubicBezTo>
              <a:cubicBezTo>
                <a:pt x="9281463" y="1952409"/>
                <a:pt x="9280968" y="1952426"/>
                <a:pt x="9280445" y="1952461"/>
              </a:cubicBezTo>
              <a:cubicBezTo>
                <a:pt x="9273088" y="1952944"/>
                <a:pt x="9266778" y="1957344"/>
                <a:pt x="9264772" y="1965918"/>
              </a:cubicBezTo>
              <a:cubicBezTo>
                <a:pt x="9261196" y="1981341"/>
                <a:pt x="9278148" y="1997110"/>
                <a:pt x="9297397" y="2012448"/>
              </a:cubicBezTo>
              <a:cubicBezTo>
                <a:pt x="9317838" y="1997214"/>
                <a:pt x="9333802" y="1979995"/>
                <a:pt x="9329993" y="1965157"/>
              </a:cubicBezTo>
              <a:lnTo>
                <a:pt x="9329993" y="1965154"/>
              </a:lnTo>
              <a:cubicBezTo>
                <a:pt x="9328132" y="1957913"/>
                <a:pt x="9322287" y="1953331"/>
                <a:pt x="9314233" y="1952461"/>
              </a:cubicBezTo>
              <a:cubicBezTo>
                <a:pt x="9313535" y="1952386"/>
                <a:pt x="9312866" y="1952348"/>
                <a:pt x="9312198" y="1952348"/>
              </a:cubicBezTo>
              <a:close/>
              <a:moveTo>
                <a:pt x="9375877" y="2006229"/>
              </a:moveTo>
              <a:cubicBezTo>
                <a:pt x="9368898" y="2006229"/>
                <a:pt x="9363926" y="2010311"/>
                <a:pt x="9361076" y="2015894"/>
              </a:cubicBezTo>
              <a:cubicBezTo>
                <a:pt x="9358082" y="2010067"/>
                <a:pt x="9353022" y="2006290"/>
                <a:pt x="9345636" y="2006290"/>
              </a:cubicBezTo>
              <a:cubicBezTo>
                <a:pt x="9345142" y="2006290"/>
                <a:pt x="9344647" y="2006308"/>
                <a:pt x="9344124" y="2006342"/>
              </a:cubicBezTo>
              <a:cubicBezTo>
                <a:pt x="9336768" y="2006825"/>
                <a:pt x="9330458" y="2011225"/>
                <a:pt x="9328451" y="2019799"/>
              </a:cubicBezTo>
              <a:cubicBezTo>
                <a:pt x="9324875" y="2035222"/>
                <a:pt x="9341827" y="2050991"/>
                <a:pt x="9361076" y="2066329"/>
              </a:cubicBezTo>
              <a:cubicBezTo>
                <a:pt x="9381517" y="2051096"/>
                <a:pt x="9397481" y="2033876"/>
                <a:pt x="9393672" y="2019038"/>
              </a:cubicBezTo>
              <a:lnTo>
                <a:pt x="9393672" y="2019035"/>
              </a:lnTo>
              <a:cubicBezTo>
                <a:pt x="9391811" y="2011794"/>
                <a:pt x="9385966" y="2007212"/>
                <a:pt x="9377912" y="2006342"/>
              </a:cubicBezTo>
              <a:cubicBezTo>
                <a:pt x="9377214" y="2006267"/>
                <a:pt x="9376545" y="2006229"/>
                <a:pt x="9375877" y="2006229"/>
              </a:cubicBezTo>
              <a:close/>
              <a:moveTo>
                <a:pt x="9467471" y="2051822"/>
              </a:moveTo>
              <a:cubicBezTo>
                <a:pt x="9460492" y="2051822"/>
                <a:pt x="9455520" y="2055904"/>
                <a:pt x="9452670" y="2061487"/>
              </a:cubicBezTo>
              <a:cubicBezTo>
                <a:pt x="9449676" y="2055663"/>
                <a:pt x="9444616" y="2051883"/>
                <a:pt x="9437230" y="2051883"/>
              </a:cubicBezTo>
              <a:cubicBezTo>
                <a:pt x="9436736" y="2051883"/>
                <a:pt x="9436241" y="2051900"/>
                <a:pt x="9435718" y="2051935"/>
              </a:cubicBezTo>
              <a:cubicBezTo>
                <a:pt x="9428362" y="2052418"/>
                <a:pt x="9422052" y="2056817"/>
                <a:pt x="9420045" y="2065392"/>
              </a:cubicBezTo>
              <a:cubicBezTo>
                <a:pt x="9416469" y="2080815"/>
                <a:pt x="9433421" y="2096584"/>
                <a:pt x="9452670" y="2111922"/>
              </a:cubicBezTo>
              <a:cubicBezTo>
                <a:pt x="9473111" y="2096688"/>
                <a:pt x="9489075" y="2079469"/>
                <a:pt x="9485266" y="2064631"/>
              </a:cubicBezTo>
              <a:lnTo>
                <a:pt x="9485266" y="2064628"/>
              </a:lnTo>
              <a:cubicBezTo>
                <a:pt x="9483405" y="2057387"/>
                <a:pt x="9477560" y="2052805"/>
                <a:pt x="9469506" y="2051935"/>
              </a:cubicBezTo>
              <a:cubicBezTo>
                <a:pt x="9468808" y="2051860"/>
                <a:pt x="9468139" y="2051822"/>
                <a:pt x="9467471" y="2051822"/>
              </a:cubicBezTo>
              <a:close/>
              <a:moveTo>
                <a:pt x="9101386" y="1923358"/>
              </a:moveTo>
              <a:cubicBezTo>
                <a:pt x="9094407" y="1923358"/>
                <a:pt x="9089434" y="1927440"/>
                <a:pt x="9086585" y="1933023"/>
              </a:cubicBezTo>
              <a:cubicBezTo>
                <a:pt x="9083619" y="1927199"/>
                <a:pt x="9078530" y="1923419"/>
                <a:pt x="9071145" y="1923419"/>
              </a:cubicBezTo>
              <a:cubicBezTo>
                <a:pt x="9070651" y="1923419"/>
                <a:pt x="9070156" y="1923437"/>
                <a:pt x="9069633" y="1923471"/>
              </a:cubicBezTo>
              <a:cubicBezTo>
                <a:pt x="9062276" y="1923954"/>
                <a:pt x="9055966" y="1928354"/>
                <a:pt x="9053960" y="1936928"/>
              </a:cubicBezTo>
              <a:cubicBezTo>
                <a:pt x="9050384" y="1952351"/>
                <a:pt x="9067336" y="1968120"/>
                <a:pt x="9086585" y="1983458"/>
              </a:cubicBezTo>
              <a:cubicBezTo>
                <a:pt x="9107026" y="1968225"/>
                <a:pt x="9122990" y="1951005"/>
                <a:pt x="9119181" y="1936167"/>
              </a:cubicBezTo>
              <a:lnTo>
                <a:pt x="9119181" y="1936164"/>
              </a:lnTo>
              <a:cubicBezTo>
                <a:pt x="9117320" y="1928923"/>
                <a:pt x="9111475" y="1924341"/>
                <a:pt x="9103421" y="1923471"/>
              </a:cubicBezTo>
              <a:cubicBezTo>
                <a:pt x="9102723" y="1923396"/>
                <a:pt x="9102054" y="1923358"/>
                <a:pt x="9101386" y="1923358"/>
              </a:cubicBezTo>
              <a:close/>
              <a:moveTo>
                <a:pt x="9167392" y="1976250"/>
              </a:moveTo>
              <a:cubicBezTo>
                <a:pt x="9160413" y="1976250"/>
                <a:pt x="9155440" y="1980332"/>
                <a:pt x="9152591" y="1985915"/>
              </a:cubicBezTo>
              <a:cubicBezTo>
                <a:pt x="9149625" y="1980088"/>
                <a:pt x="9144536" y="1976311"/>
                <a:pt x="9137151" y="1976311"/>
              </a:cubicBezTo>
              <a:cubicBezTo>
                <a:pt x="9136657" y="1976311"/>
                <a:pt x="9136162" y="1976328"/>
                <a:pt x="9135639" y="1976360"/>
              </a:cubicBezTo>
              <a:cubicBezTo>
                <a:pt x="9128283" y="1976846"/>
                <a:pt x="9121972" y="1981246"/>
                <a:pt x="9119966" y="1989820"/>
              </a:cubicBezTo>
              <a:cubicBezTo>
                <a:pt x="9116390" y="2005243"/>
                <a:pt x="9133342" y="2021012"/>
                <a:pt x="9152591" y="2036350"/>
              </a:cubicBezTo>
              <a:cubicBezTo>
                <a:pt x="9173032" y="2021116"/>
                <a:pt x="9188996" y="2003897"/>
                <a:pt x="9185187" y="1989059"/>
              </a:cubicBezTo>
              <a:lnTo>
                <a:pt x="9185187" y="1989056"/>
              </a:lnTo>
              <a:cubicBezTo>
                <a:pt x="9183326" y="1981815"/>
                <a:pt x="9177481" y="1977233"/>
                <a:pt x="9169427" y="1976363"/>
              </a:cubicBezTo>
              <a:cubicBezTo>
                <a:pt x="9168729" y="1976288"/>
                <a:pt x="9168060" y="1976250"/>
                <a:pt x="9167392" y="1976250"/>
              </a:cubicBezTo>
              <a:close/>
              <a:moveTo>
                <a:pt x="9229617" y="2018616"/>
              </a:moveTo>
              <a:cubicBezTo>
                <a:pt x="9222639" y="2018616"/>
                <a:pt x="9217667" y="2022698"/>
                <a:pt x="9214817" y="2028281"/>
              </a:cubicBezTo>
              <a:cubicBezTo>
                <a:pt x="9211851" y="2022457"/>
                <a:pt x="9206763" y="2018677"/>
                <a:pt x="9199377" y="2018677"/>
              </a:cubicBezTo>
              <a:cubicBezTo>
                <a:pt x="9198883" y="2018677"/>
                <a:pt x="9198388" y="2018695"/>
                <a:pt x="9197865" y="2018729"/>
              </a:cubicBezTo>
              <a:cubicBezTo>
                <a:pt x="9190508" y="2019212"/>
                <a:pt x="9184198" y="2023612"/>
                <a:pt x="9182192" y="2032186"/>
              </a:cubicBezTo>
              <a:cubicBezTo>
                <a:pt x="9178615" y="2047609"/>
                <a:pt x="9195567" y="2063378"/>
                <a:pt x="9214817" y="2078716"/>
              </a:cubicBezTo>
              <a:cubicBezTo>
                <a:pt x="9235259" y="2063483"/>
                <a:pt x="9251222" y="2046263"/>
                <a:pt x="9247413" y="2031425"/>
              </a:cubicBezTo>
              <a:lnTo>
                <a:pt x="9247413" y="2031422"/>
              </a:lnTo>
              <a:cubicBezTo>
                <a:pt x="9245551" y="2024181"/>
                <a:pt x="9239707" y="2019599"/>
                <a:pt x="9231652" y="2018729"/>
              </a:cubicBezTo>
              <a:cubicBezTo>
                <a:pt x="9230955" y="2018654"/>
                <a:pt x="9230286" y="2018616"/>
                <a:pt x="9229617" y="2018616"/>
              </a:cubicBezTo>
              <a:close/>
              <a:moveTo>
                <a:pt x="9296787" y="2031148"/>
              </a:moveTo>
              <a:cubicBezTo>
                <a:pt x="9289808" y="2031148"/>
                <a:pt x="9284835" y="2035230"/>
                <a:pt x="9281986" y="2040813"/>
              </a:cubicBezTo>
              <a:cubicBezTo>
                <a:pt x="9279020" y="2034989"/>
                <a:pt x="9273931" y="2031209"/>
                <a:pt x="9266546" y="2031209"/>
              </a:cubicBezTo>
              <a:cubicBezTo>
                <a:pt x="9266052" y="2031209"/>
                <a:pt x="9265557" y="2031226"/>
                <a:pt x="9265034" y="2031261"/>
              </a:cubicBezTo>
              <a:cubicBezTo>
                <a:pt x="9257678" y="2031744"/>
                <a:pt x="9251367" y="2036143"/>
                <a:pt x="9249361" y="2044718"/>
              </a:cubicBezTo>
              <a:cubicBezTo>
                <a:pt x="9245785" y="2060141"/>
                <a:pt x="9262737" y="2075910"/>
                <a:pt x="9281986" y="2091248"/>
              </a:cubicBezTo>
              <a:cubicBezTo>
                <a:pt x="9302427" y="2076014"/>
                <a:pt x="9318391" y="2058795"/>
                <a:pt x="9314582" y="2043957"/>
              </a:cubicBezTo>
              <a:lnTo>
                <a:pt x="9314582" y="2043954"/>
              </a:lnTo>
              <a:cubicBezTo>
                <a:pt x="9312721" y="2036713"/>
                <a:pt x="9306876" y="2032131"/>
                <a:pt x="9298822" y="2031261"/>
              </a:cubicBezTo>
              <a:cubicBezTo>
                <a:pt x="9298124" y="2031186"/>
                <a:pt x="9297455" y="2031148"/>
                <a:pt x="9296787" y="2031148"/>
              </a:cubicBezTo>
              <a:close/>
              <a:moveTo>
                <a:pt x="9390997" y="2067757"/>
              </a:moveTo>
              <a:cubicBezTo>
                <a:pt x="9384019" y="2067757"/>
                <a:pt x="9379047" y="2071839"/>
                <a:pt x="9376197" y="2077422"/>
              </a:cubicBezTo>
              <a:cubicBezTo>
                <a:pt x="9373231" y="2071595"/>
                <a:pt x="9368143" y="2067818"/>
                <a:pt x="9360757" y="2067818"/>
              </a:cubicBezTo>
              <a:cubicBezTo>
                <a:pt x="9360263" y="2067818"/>
                <a:pt x="9359768" y="2067835"/>
                <a:pt x="9359245" y="2067870"/>
              </a:cubicBezTo>
              <a:cubicBezTo>
                <a:pt x="9351888" y="2068353"/>
                <a:pt x="9345578" y="2072753"/>
                <a:pt x="9343572" y="2081327"/>
              </a:cubicBezTo>
              <a:cubicBezTo>
                <a:pt x="9339995" y="2096750"/>
                <a:pt x="9356947" y="2112519"/>
                <a:pt x="9376197" y="2127857"/>
              </a:cubicBezTo>
              <a:cubicBezTo>
                <a:pt x="9396639" y="2112623"/>
                <a:pt x="9412602" y="2095404"/>
                <a:pt x="9408793" y="2080566"/>
              </a:cubicBezTo>
              <a:lnTo>
                <a:pt x="9408793" y="2080563"/>
              </a:lnTo>
              <a:cubicBezTo>
                <a:pt x="9406931" y="2073322"/>
                <a:pt x="9401087" y="2068740"/>
                <a:pt x="9393032" y="2067870"/>
              </a:cubicBezTo>
              <a:cubicBezTo>
                <a:pt x="9392335" y="2067795"/>
                <a:pt x="9391666" y="2067757"/>
                <a:pt x="9390997" y="2067757"/>
              </a:cubicBezTo>
              <a:close/>
              <a:moveTo>
                <a:pt x="9030436" y="1961857"/>
              </a:moveTo>
              <a:cubicBezTo>
                <a:pt x="9023458" y="1961857"/>
                <a:pt x="9018486" y="1965939"/>
                <a:pt x="9015636" y="1971522"/>
              </a:cubicBezTo>
              <a:cubicBezTo>
                <a:pt x="9012670" y="1965698"/>
                <a:pt x="9007582" y="1961918"/>
                <a:pt x="9000196" y="1961918"/>
              </a:cubicBezTo>
              <a:cubicBezTo>
                <a:pt x="8999702" y="1961918"/>
                <a:pt x="8999207" y="1961935"/>
                <a:pt x="8998684" y="1961970"/>
              </a:cubicBezTo>
              <a:cubicBezTo>
                <a:pt x="8991327" y="1962453"/>
                <a:pt x="8985017" y="1966853"/>
                <a:pt x="8983011" y="1975427"/>
              </a:cubicBezTo>
              <a:cubicBezTo>
                <a:pt x="8979434" y="1990850"/>
                <a:pt x="8996386" y="2006619"/>
                <a:pt x="9015636" y="2021957"/>
              </a:cubicBezTo>
              <a:cubicBezTo>
                <a:pt x="9036078" y="2006723"/>
                <a:pt x="9052041" y="1989504"/>
                <a:pt x="9048232" y="1974666"/>
              </a:cubicBezTo>
              <a:lnTo>
                <a:pt x="9048232" y="1974663"/>
              </a:lnTo>
              <a:cubicBezTo>
                <a:pt x="9046370" y="1967422"/>
                <a:pt x="9040526" y="1962840"/>
                <a:pt x="9032471" y="1961970"/>
              </a:cubicBezTo>
              <a:cubicBezTo>
                <a:pt x="9031774" y="1961895"/>
                <a:pt x="9031105" y="1961857"/>
                <a:pt x="9030436" y="1961857"/>
              </a:cubicBezTo>
              <a:close/>
              <a:moveTo>
                <a:pt x="9098768" y="2002361"/>
              </a:moveTo>
              <a:cubicBezTo>
                <a:pt x="9091790" y="2002361"/>
                <a:pt x="9086818" y="2006443"/>
                <a:pt x="9083968" y="2012026"/>
              </a:cubicBezTo>
              <a:cubicBezTo>
                <a:pt x="9081002" y="2006199"/>
                <a:pt x="9075914" y="2002422"/>
                <a:pt x="9068528" y="2002422"/>
              </a:cubicBezTo>
              <a:cubicBezTo>
                <a:pt x="9068034" y="2002422"/>
                <a:pt x="9067539" y="2002440"/>
                <a:pt x="9067016" y="2002474"/>
              </a:cubicBezTo>
              <a:cubicBezTo>
                <a:pt x="9059659" y="2002957"/>
                <a:pt x="9053349" y="2007357"/>
                <a:pt x="9051343" y="2015931"/>
              </a:cubicBezTo>
              <a:cubicBezTo>
                <a:pt x="9047766" y="2031354"/>
                <a:pt x="9064718" y="2047123"/>
                <a:pt x="9083968" y="2062461"/>
              </a:cubicBezTo>
              <a:cubicBezTo>
                <a:pt x="9104410" y="2047228"/>
                <a:pt x="9120373" y="2030008"/>
                <a:pt x="9116564" y="2015170"/>
              </a:cubicBezTo>
              <a:lnTo>
                <a:pt x="9116564" y="2015167"/>
              </a:lnTo>
              <a:cubicBezTo>
                <a:pt x="9114702" y="2007926"/>
                <a:pt x="9108858" y="2003344"/>
                <a:pt x="9100803" y="2002474"/>
              </a:cubicBezTo>
              <a:cubicBezTo>
                <a:pt x="9100106" y="2002399"/>
                <a:pt x="9099437" y="2002361"/>
                <a:pt x="9098768" y="2002361"/>
              </a:cubicBezTo>
              <a:close/>
              <a:moveTo>
                <a:pt x="9157505" y="2051299"/>
              </a:moveTo>
              <a:cubicBezTo>
                <a:pt x="9150527" y="2051299"/>
                <a:pt x="9145554" y="2055381"/>
                <a:pt x="9142705" y="2060964"/>
              </a:cubicBezTo>
              <a:cubicBezTo>
                <a:pt x="9139739" y="2055137"/>
                <a:pt x="9134650" y="2051360"/>
                <a:pt x="9127265" y="2051360"/>
              </a:cubicBezTo>
              <a:cubicBezTo>
                <a:pt x="9126771" y="2051360"/>
                <a:pt x="9126276" y="2051378"/>
                <a:pt x="9125753" y="2051412"/>
              </a:cubicBezTo>
              <a:cubicBezTo>
                <a:pt x="9118396" y="2051895"/>
                <a:pt x="9112086" y="2056295"/>
                <a:pt x="9110080" y="2064869"/>
              </a:cubicBezTo>
              <a:cubicBezTo>
                <a:pt x="9106504" y="2080292"/>
                <a:pt x="9123455" y="2096061"/>
                <a:pt x="9142705" y="2111399"/>
              </a:cubicBezTo>
              <a:cubicBezTo>
                <a:pt x="9163146" y="2096166"/>
                <a:pt x="9179110" y="2078946"/>
                <a:pt x="9175301" y="2064108"/>
              </a:cubicBezTo>
              <a:lnTo>
                <a:pt x="9175301" y="2064105"/>
              </a:lnTo>
              <a:cubicBezTo>
                <a:pt x="9173440" y="2056864"/>
                <a:pt x="9167595" y="2052282"/>
                <a:pt x="9159541" y="2051412"/>
              </a:cubicBezTo>
              <a:cubicBezTo>
                <a:pt x="9158843" y="2051337"/>
                <a:pt x="9158174" y="2051299"/>
                <a:pt x="9157505" y="2051299"/>
              </a:cubicBezTo>
              <a:close/>
              <a:moveTo>
                <a:pt x="8573340" y="1885586"/>
              </a:moveTo>
              <a:cubicBezTo>
                <a:pt x="8566361" y="1885586"/>
                <a:pt x="8561389" y="1889668"/>
                <a:pt x="8558539" y="1895251"/>
              </a:cubicBezTo>
              <a:cubicBezTo>
                <a:pt x="8555545" y="1889424"/>
                <a:pt x="8550485" y="1885647"/>
                <a:pt x="8543099" y="1885647"/>
              </a:cubicBezTo>
              <a:cubicBezTo>
                <a:pt x="8542605" y="1885647"/>
                <a:pt x="8542110" y="1885665"/>
                <a:pt x="8541587" y="1885697"/>
              </a:cubicBezTo>
              <a:cubicBezTo>
                <a:pt x="8534231" y="1886182"/>
                <a:pt x="8527921" y="1890582"/>
                <a:pt x="8525914" y="1899156"/>
              </a:cubicBezTo>
              <a:cubicBezTo>
                <a:pt x="8522338" y="1914579"/>
                <a:pt x="8539290" y="1930348"/>
                <a:pt x="8558539" y="1945686"/>
              </a:cubicBezTo>
              <a:cubicBezTo>
                <a:pt x="8578980" y="1930452"/>
                <a:pt x="8594944" y="1913233"/>
                <a:pt x="8591135" y="1898395"/>
              </a:cubicBezTo>
              <a:lnTo>
                <a:pt x="8591135" y="1898392"/>
              </a:lnTo>
              <a:cubicBezTo>
                <a:pt x="8589274" y="1891151"/>
                <a:pt x="8583429" y="1886569"/>
                <a:pt x="8575375" y="1885699"/>
              </a:cubicBezTo>
              <a:cubicBezTo>
                <a:pt x="8574677" y="1885624"/>
                <a:pt x="8574008" y="1885586"/>
                <a:pt x="8573340" y="1885586"/>
              </a:cubicBezTo>
              <a:close/>
              <a:moveTo>
                <a:pt x="8848413" y="1892245"/>
              </a:moveTo>
              <a:cubicBezTo>
                <a:pt x="8841434" y="1892245"/>
                <a:pt x="8836461" y="1896327"/>
                <a:pt x="8833612" y="1901910"/>
              </a:cubicBezTo>
              <a:cubicBezTo>
                <a:pt x="8830646" y="1896083"/>
                <a:pt x="8825557" y="1892306"/>
                <a:pt x="8818172" y="1892306"/>
              </a:cubicBezTo>
              <a:cubicBezTo>
                <a:pt x="8817678" y="1892306"/>
                <a:pt x="8817183" y="1892324"/>
                <a:pt x="8816660" y="1892358"/>
              </a:cubicBezTo>
              <a:cubicBezTo>
                <a:pt x="8809303" y="1892841"/>
                <a:pt x="8802993" y="1897240"/>
                <a:pt x="8800987" y="1905815"/>
              </a:cubicBezTo>
              <a:cubicBezTo>
                <a:pt x="8797411" y="1921238"/>
                <a:pt x="8814363" y="1937007"/>
                <a:pt x="8833612" y="1952345"/>
              </a:cubicBezTo>
              <a:cubicBezTo>
                <a:pt x="8854053" y="1937111"/>
                <a:pt x="8870017" y="1919892"/>
                <a:pt x="8866208" y="1905054"/>
              </a:cubicBezTo>
              <a:lnTo>
                <a:pt x="8866208" y="1905051"/>
              </a:lnTo>
              <a:cubicBezTo>
                <a:pt x="8864347" y="1897810"/>
                <a:pt x="8858502" y="1893228"/>
                <a:pt x="8850448" y="1892358"/>
              </a:cubicBezTo>
              <a:cubicBezTo>
                <a:pt x="8849750" y="1892283"/>
                <a:pt x="8849081" y="1892245"/>
                <a:pt x="8848413" y="1892245"/>
              </a:cubicBezTo>
              <a:close/>
              <a:moveTo>
                <a:pt x="8907149" y="1948161"/>
              </a:moveTo>
              <a:cubicBezTo>
                <a:pt x="8900170" y="1948161"/>
                <a:pt x="8895197" y="1952243"/>
                <a:pt x="8892348" y="1957826"/>
              </a:cubicBezTo>
              <a:cubicBezTo>
                <a:pt x="8889382" y="1951999"/>
                <a:pt x="8884293" y="1948222"/>
                <a:pt x="8876908" y="1948222"/>
              </a:cubicBezTo>
              <a:cubicBezTo>
                <a:pt x="8876414" y="1948222"/>
                <a:pt x="8875919" y="1948240"/>
                <a:pt x="8875396" y="1948274"/>
              </a:cubicBezTo>
              <a:cubicBezTo>
                <a:pt x="8868040" y="1948757"/>
                <a:pt x="8861729" y="1953157"/>
                <a:pt x="8859723" y="1961731"/>
              </a:cubicBezTo>
              <a:cubicBezTo>
                <a:pt x="8856147" y="1977154"/>
                <a:pt x="8873099" y="1992923"/>
                <a:pt x="8892348" y="2008261"/>
              </a:cubicBezTo>
              <a:cubicBezTo>
                <a:pt x="8912789" y="1993028"/>
                <a:pt x="8928753" y="1975808"/>
                <a:pt x="8924944" y="1960970"/>
              </a:cubicBezTo>
              <a:lnTo>
                <a:pt x="8924944" y="1960967"/>
              </a:lnTo>
              <a:cubicBezTo>
                <a:pt x="8923083" y="1953726"/>
                <a:pt x="8917238" y="1949144"/>
                <a:pt x="8909184" y="1948274"/>
              </a:cubicBezTo>
              <a:cubicBezTo>
                <a:pt x="8908486" y="1948199"/>
                <a:pt x="8907817" y="1948161"/>
                <a:pt x="8907149" y="1948161"/>
              </a:cubicBezTo>
              <a:close/>
              <a:moveTo>
                <a:pt x="8963558" y="2001024"/>
              </a:moveTo>
              <a:cubicBezTo>
                <a:pt x="8956580" y="2001024"/>
                <a:pt x="8951608" y="2005106"/>
                <a:pt x="8948758" y="2010689"/>
              </a:cubicBezTo>
              <a:cubicBezTo>
                <a:pt x="8945792" y="2004865"/>
                <a:pt x="8940704" y="2001085"/>
                <a:pt x="8933318" y="2001085"/>
              </a:cubicBezTo>
              <a:cubicBezTo>
                <a:pt x="8932824" y="2001085"/>
                <a:pt x="8932329" y="2001102"/>
                <a:pt x="8931806" y="2001137"/>
              </a:cubicBezTo>
              <a:cubicBezTo>
                <a:pt x="8924449" y="2001620"/>
                <a:pt x="8918139" y="2006019"/>
                <a:pt x="8916133" y="2014594"/>
              </a:cubicBezTo>
              <a:cubicBezTo>
                <a:pt x="8912556" y="2030017"/>
                <a:pt x="8929508" y="2045786"/>
                <a:pt x="8948758" y="2061124"/>
              </a:cubicBezTo>
              <a:cubicBezTo>
                <a:pt x="8969200" y="2045890"/>
                <a:pt x="8985163" y="2028671"/>
                <a:pt x="8981354" y="2013833"/>
              </a:cubicBezTo>
              <a:lnTo>
                <a:pt x="8981354" y="2013830"/>
              </a:lnTo>
              <a:cubicBezTo>
                <a:pt x="8979492" y="2006589"/>
                <a:pt x="8973648" y="2002007"/>
                <a:pt x="8965593" y="2001137"/>
              </a:cubicBezTo>
              <a:cubicBezTo>
                <a:pt x="8964896" y="2001062"/>
                <a:pt x="8964227" y="2001024"/>
                <a:pt x="8963558" y="2001024"/>
              </a:cubicBezTo>
              <a:close/>
              <a:moveTo>
                <a:pt x="9035671" y="2033649"/>
              </a:moveTo>
              <a:cubicBezTo>
                <a:pt x="9028692" y="2033649"/>
                <a:pt x="9023720" y="2037731"/>
                <a:pt x="9020870" y="2043314"/>
              </a:cubicBezTo>
              <a:cubicBezTo>
                <a:pt x="9017905" y="2037490"/>
                <a:pt x="9012816" y="2033710"/>
                <a:pt x="9005430" y="2033710"/>
              </a:cubicBezTo>
              <a:cubicBezTo>
                <a:pt x="9004936" y="2033710"/>
                <a:pt x="9004441" y="2033727"/>
                <a:pt x="9003918" y="2033762"/>
              </a:cubicBezTo>
              <a:cubicBezTo>
                <a:pt x="8996562" y="2034245"/>
                <a:pt x="8990252" y="2038644"/>
                <a:pt x="8988245" y="2047219"/>
              </a:cubicBezTo>
              <a:cubicBezTo>
                <a:pt x="8984669" y="2062642"/>
                <a:pt x="9001621" y="2078411"/>
                <a:pt x="9020870" y="2093749"/>
              </a:cubicBezTo>
              <a:cubicBezTo>
                <a:pt x="9041311" y="2078515"/>
                <a:pt x="9057275" y="2061296"/>
                <a:pt x="9053466" y="2046458"/>
              </a:cubicBezTo>
              <a:lnTo>
                <a:pt x="9053466" y="2046455"/>
              </a:lnTo>
              <a:cubicBezTo>
                <a:pt x="9051605" y="2039214"/>
                <a:pt x="9045760" y="2034632"/>
                <a:pt x="9037706" y="2033762"/>
              </a:cubicBezTo>
              <a:cubicBezTo>
                <a:pt x="9037008" y="2033687"/>
                <a:pt x="9036339" y="2033649"/>
                <a:pt x="9035671" y="2033649"/>
              </a:cubicBezTo>
              <a:close/>
              <a:moveTo>
                <a:pt x="9091499" y="2084244"/>
              </a:moveTo>
              <a:cubicBezTo>
                <a:pt x="9084521" y="2084244"/>
                <a:pt x="9079549" y="2088326"/>
                <a:pt x="9076699" y="2093909"/>
              </a:cubicBezTo>
              <a:cubicBezTo>
                <a:pt x="9073733" y="2088082"/>
                <a:pt x="9068645" y="2084305"/>
                <a:pt x="9061259" y="2084305"/>
              </a:cubicBezTo>
              <a:cubicBezTo>
                <a:pt x="9060765" y="2084305"/>
                <a:pt x="9060270" y="2084322"/>
                <a:pt x="9059747" y="2084354"/>
              </a:cubicBezTo>
              <a:cubicBezTo>
                <a:pt x="9052390" y="2084840"/>
                <a:pt x="9046080" y="2089240"/>
                <a:pt x="9044074" y="2097814"/>
              </a:cubicBezTo>
              <a:cubicBezTo>
                <a:pt x="9040497" y="2113237"/>
                <a:pt x="9057449" y="2129006"/>
                <a:pt x="9076699" y="2144344"/>
              </a:cubicBezTo>
              <a:cubicBezTo>
                <a:pt x="9097141" y="2129110"/>
                <a:pt x="9113104" y="2111891"/>
                <a:pt x="9109295" y="2097053"/>
              </a:cubicBezTo>
              <a:lnTo>
                <a:pt x="9109295" y="2097050"/>
              </a:lnTo>
              <a:cubicBezTo>
                <a:pt x="9107433" y="2089809"/>
                <a:pt x="9101589" y="2085227"/>
                <a:pt x="9093534" y="2084357"/>
              </a:cubicBezTo>
              <a:cubicBezTo>
                <a:pt x="9092837" y="2084282"/>
                <a:pt x="9092168" y="2084244"/>
                <a:pt x="9091499" y="2084244"/>
              </a:cubicBezTo>
              <a:close/>
              <a:moveTo>
                <a:pt x="9292715" y="2142893"/>
              </a:moveTo>
              <a:cubicBezTo>
                <a:pt x="9285737" y="2142893"/>
                <a:pt x="9280764" y="2146975"/>
                <a:pt x="9277915" y="2152558"/>
              </a:cubicBezTo>
              <a:cubicBezTo>
                <a:pt x="9274949" y="2146731"/>
                <a:pt x="9269860" y="2142954"/>
                <a:pt x="9262475" y="2142954"/>
              </a:cubicBezTo>
              <a:cubicBezTo>
                <a:pt x="9261981" y="2142954"/>
                <a:pt x="9261486" y="2142972"/>
                <a:pt x="9260963" y="2143006"/>
              </a:cubicBezTo>
              <a:cubicBezTo>
                <a:pt x="9253606" y="2143489"/>
                <a:pt x="9247296" y="2147889"/>
                <a:pt x="9245290" y="2156463"/>
              </a:cubicBezTo>
              <a:cubicBezTo>
                <a:pt x="9241714" y="2171886"/>
                <a:pt x="9258665" y="2187655"/>
                <a:pt x="9277915" y="2202993"/>
              </a:cubicBezTo>
              <a:cubicBezTo>
                <a:pt x="9298356" y="2187760"/>
                <a:pt x="9314320" y="2170540"/>
                <a:pt x="9310511" y="2155702"/>
              </a:cubicBezTo>
              <a:lnTo>
                <a:pt x="9310511" y="2155699"/>
              </a:lnTo>
              <a:cubicBezTo>
                <a:pt x="9308650" y="2148458"/>
                <a:pt x="9302805" y="2143876"/>
                <a:pt x="9294751" y="2143006"/>
              </a:cubicBezTo>
              <a:cubicBezTo>
                <a:pt x="9294053" y="2142931"/>
                <a:pt x="9293384" y="2142893"/>
                <a:pt x="9292715" y="2142893"/>
              </a:cubicBezTo>
              <a:close/>
              <a:moveTo>
                <a:pt x="8707968" y="1908936"/>
              </a:moveTo>
              <a:cubicBezTo>
                <a:pt x="8700989" y="1908936"/>
                <a:pt x="8696016" y="1913018"/>
                <a:pt x="8693167" y="1918601"/>
              </a:cubicBezTo>
              <a:cubicBezTo>
                <a:pt x="8690201" y="1912777"/>
                <a:pt x="8685112" y="1908997"/>
                <a:pt x="8677727" y="1908997"/>
              </a:cubicBezTo>
              <a:cubicBezTo>
                <a:pt x="8677233" y="1908997"/>
                <a:pt x="8676738" y="1909015"/>
                <a:pt x="8676215" y="1909049"/>
              </a:cubicBezTo>
              <a:cubicBezTo>
                <a:pt x="8668859" y="1909532"/>
                <a:pt x="8662548" y="1913932"/>
                <a:pt x="8660542" y="1922506"/>
              </a:cubicBezTo>
              <a:cubicBezTo>
                <a:pt x="8656966" y="1937929"/>
                <a:pt x="8673918" y="1953698"/>
                <a:pt x="8693167" y="1969036"/>
              </a:cubicBezTo>
              <a:cubicBezTo>
                <a:pt x="8713608" y="1953802"/>
                <a:pt x="8729572" y="1936583"/>
                <a:pt x="8725763" y="1921745"/>
              </a:cubicBezTo>
              <a:lnTo>
                <a:pt x="8725763" y="1921742"/>
              </a:lnTo>
              <a:cubicBezTo>
                <a:pt x="8723902" y="1914501"/>
                <a:pt x="8718057" y="1909919"/>
                <a:pt x="8710003" y="1909049"/>
              </a:cubicBezTo>
              <a:cubicBezTo>
                <a:pt x="8709305" y="1908974"/>
                <a:pt x="8708636" y="1908936"/>
                <a:pt x="8707968" y="1908936"/>
              </a:cubicBezTo>
              <a:close/>
              <a:moveTo>
                <a:pt x="8777463" y="1909139"/>
              </a:moveTo>
              <a:cubicBezTo>
                <a:pt x="8770485" y="1909139"/>
                <a:pt x="8765513" y="1913221"/>
                <a:pt x="8762663" y="1918804"/>
              </a:cubicBezTo>
              <a:cubicBezTo>
                <a:pt x="8759697" y="1912980"/>
                <a:pt x="8754609" y="1909200"/>
                <a:pt x="8747223" y="1909200"/>
              </a:cubicBezTo>
              <a:cubicBezTo>
                <a:pt x="8746729" y="1909200"/>
                <a:pt x="8746234" y="1909218"/>
                <a:pt x="8745711" y="1909252"/>
              </a:cubicBezTo>
              <a:cubicBezTo>
                <a:pt x="8738354" y="1909735"/>
                <a:pt x="8732044" y="1914135"/>
                <a:pt x="8730038" y="1922709"/>
              </a:cubicBezTo>
              <a:cubicBezTo>
                <a:pt x="8726461" y="1938132"/>
                <a:pt x="8743413" y="1953901"/>
                <a:pt x="8762663" y="1969239"/>
              </a:cubicBezTo>
              <a:cubicBezTo>
                <a:pt x="8783105" y="1954005"/>
                <a:pt x="8799068" y="1936786"/>
                <a:pt x="8795259" y="1921948"/>
              </a:cubicBezTo>
              <a:lnTo>
                <a:pt x="8795259" y="1921945"/>
              </a:lnTo>
              <a:cubicBezTo>
                <a:pt x="8793397" y="1914704"/>
                <a:pt x="8787553" y="1910122"/>
                <a:pt x="8779498" y="1909252"/>
              </a:cubicBezTo>
              <a:cubicBezTo>
                <a:pt x="8778801" y="1909177"/>
                <a:pt x="8778132" y="1909139"/>
                <a:pt x="8777463" y="1909139"/>
              </a:cubicBezTo>
              <a:close/>
              <a:moveTo>
                <a:pt x="8829802" y="1963747"/>
              </a:moveTo>
              <a:cubicBezTo>
                <a:pt x="8822824" y="1963747"/>
                <a:pt x="8817852" y="1967829"/>
                <a:pt x="8815002" y="1973412"/>
              </a:cubicBezTo>
              <a:cubicBezTo>
                <a:pt x="8812036" y="1967585"/>
                <a:pt x="8806948" y="1963808"/>
                <a:pt x="8799562" y="1963808"/>
              </a:cubicBezTo>
              <a:cubicBezTo>
                <a:pt x="8799068" y="1963808"/>
                <a:pt x="8798573" y="1963826"/>
                <a:pt x="8798050" y="1963860"/>
              </a:cubicBezTo>
              <a:cubicBezTo>
                <a:pt x="8790693" y="1964343"/>
                <a:pt x="8784383" y="1968743"/>
                <a:pt x="8782377" y="1977317"/>
              </a:cubicBezTo>
              <a:cubicBezTo>
                <a:pt x="8778800" y="1992740"/>
                <a:pt x="8795752" y="2008509"/>
                <a:pt x="8815002" y="2023847"/>
              </a:cubicBezTo>
              <a:cubicBezTo>
                <a:pt x="8835444" y="2008614"/>
                <a:pt x="8851407" y="1991394"/>
                <a:pt x="8847598" y="1976556"/>
              </a:cubicBezTo>
              <a:lnTo>
                <a:pt x="8847598" y="1976553"/>
              </a:lnTo>
              <a:cubicBezTo>
                <a:pt x="8845736" y="1969312"/>
                <a:pt x="8839892" y="1964730"/>
                <a:pt x="8831837" y="1963860"/>
              </a:cubicBezTo>
              <a:cubicBezTo>
                <a:pt x="8831140" y="1963785"/>
                <a:pt x="8830471" y="1963747"/>
                <a:pt x="8829802" y="1963747"/>
              </a:cubicBezTo>
              <a:close/>
              <a:moveTo>
                <a:pt x="8887085" y="2020041"/>
              </a:moveTo>
              <a:cubicBezTo>
                <a:pt x="8880107" y="2020041"/>
                <a:pt x="8875134" y="2024123"/>
                <a:pt x="8872285" y="2029706"/>
              </a:cubicBezTo>
              <a:cubicBezTo>
                <a:pt x="8869319" y="2023879"/>
                <a:pt x="8864230" y="2020102"/>
                <a:pt x="8856845" y="2020102"/>
              </a:cubicBezTo>
              <a:cubicBezTo>
                <a:pt x="8856351" y="2020102"/>
                <a:pt x="8855856" y="2020120"/>
                <a:pt x="8855333" y="2020151"/>
              </a:cubicBezTo>
              <a:cubicBezTo>
                <a:pt x="8847976" y="2020637"/>
                <a:pt x="8841666" y="2025037"/>
                <a:pt x="8839660" y="2033611"/>
              </a:cubicBezTo>
              <a:cubicBezTo>
                <a:pt x="8836084" y="2049034"/>
                <a:pt x="8853035" y="2064803"/>
                <a:pt x="8872285" y="2080141"/>
              </a:cubicBezTo>
              <a:cubicBezTo>
                <a:pt x="8892726" y="2064908"/>
                <a:pt x="8908690" y="2047688"/>
                <a:pt x="8904881" y="2032850"/>
              </a:cubicBezTo>
              <a:lnTo>
                <a:pt x="8904881" y="2032847"/>
              </a:lnTo>
              <a:cubicBezTo>
                <a:pt x="8903020" y="2025606"/>
                <a:pt x="8897175" y="2021024"/>
                <a:pt x="8889121" y="2020154"/>
              </a:cubicBezTo>
              <a:cubicBezTo>
                <a:pt x="8888423" y="2020079"/>
                <a:pt x="8887754" y="2020041"/>
                <a:pt x="8887085" y="2020041"/>
              </a:cubicBezTo>
              <a:close/>
              <a:moveTo>
                <a:pt x="8920234" y="2078864"/>
              </a:moveTo>
              <a:cubicBezTo>
                <a:pt x="8913255" y="2078864"/>
                <a:pt x="8908282" y="2082946"/>
                <a:pt x="8905433" y="2088529"/>
              </a:cubicBezTo>
              <a:cubicBezTo>
                <a:pt x="8902467" y="2082705"/>
                <a:pt x="8897378" y="2078925"/>
                <a:pt x="8889993" y="2078925"/>
              </a:cubicBezTo>
              <a:cubicBezTo>
                <a:pt x="8889499" y="2078925"/>
                <a:pt x="8889004" y="2078943"/>
                <a:pt x="8888481" y="2078977"/>
              </a:cubicBezTo>
              <a:cubicBezTo>
                <a:pt x="8881125" y="2079460"/>
                <a:pt x="8874814" y="2083860"/>
                <a:pt x="8872808" y="2092434"/>
              </a:cubicBezTo>
              <a:cubicBezTo>
                <a:pt x="8869232" y="2107857"/>
                <a:pt x="8886184" y="2123626"/>
                <a:pt x="8905433" y="2138964"/>
              </a:cubicBezTo>
              <a:cubicBezTo>
                <a:pt x="8925874" y="2123731"/>
                <a:pt x="8941838" y="2106511"/>
                <a:pt x="8938029" y="2091673"/>
              </a:cubicBezTo>
              <a:lnTo>
                <a:pt x="8938029" y="2091670"/>
              </a:lnTo>
              <a:cubicBezTo>
                <a:pt x="8936168" y="2084429"/>
                <a:pt x="8930323" y="2079847"/>
                <a:pt x="8922269" y="2078977"/>
              </a:cubicBezTo>
              <a:cubicBezTo>
                <a:pt x="8921571" y="2078902"/>
                <a:pt x="8920902" y="2078864"/>
                <a:pt x="8920234" y="2078864"/>
              </a:cubicBezTo>
              <a:close/>
              <a:moveTo>
                <a:pt x="8994671" y="2081219"/>
              </a:moveTo>
              <a:cubicBezTo>
                <a:pt x="8987693" y="2081219"/>
                <a:pt x="8982720" y="2085301"/>
                <a:pt x="8979871" y="2090884"/>
              </a:cubicBezTo>
              <a:cubicBezTo>
                <a:pt x="8976905" y="2085060"/>
                <a:pt x="8971816" y="2081280"/>
                <a:pt x="8964431" y="2081280"/>
              </a:cubicBezTo>
              <a:cubicBezTo>
                <a:pt x="8963937" y="2081280"/>
                <a:pt x="8963442" y="2081298"/>
                <a:pt x="8962919" y="2081332"/>
              </a:cubicBezTo>
              <a:cubicBezTo>
                <a:pt x="8955562" y="2081815"/>
                <a:pt x="8949252" y="2086215"/>
                <a:pt x="8947246" y="2094789"/>
              </a:cubicBezTo>
              <a:cubicBezTo>
                <a:pt x="8943670" y="2110212"/>
                <a:pt x="8960621" y="2125981"/>
                <a:pt x="8979871" y="2141319"/>
              </a:cubicBezTo>
              <a:cubicBezTo>
                <a:pt x="9000312" y="2126086"/>
                <a:pt x="9016276" y="2108866"/>
                <a:pt x="9012467" y="2094028"/>
              </a:cubicBezTo>
              <a:lnTo>
                <a:pt x="9012467" y="2094025"/>
              </a:lnTo>
              <a:cubicBezTo>
                <a:pt x="9010606" y="2086784"/>
                <a:pt x="9004761" y="2082202"/>
                <a:pt x="8996707" y="2081332"/>
              </a:cubicBezTo>
              <a:cubicBezTo>
                <a:pt x="8996009" y="2081257"/>
                <a:pt x="8995340" y="2081219"/>
                <a:pt x="8994671" y="2081219"/>
              </a:cubicBezTo>
              <a:close/>
              <a:moveTo>
                <a:pt x="8636729" y="1917484"/>
              </a:moveTo>
              <a:cubicBezTo>
                <a:pt x="8629750" y="1917484"/>
                <a:pt x="8624777" y="1921566"/>
                <a:pt x="8621928" y="1927149"/>
              </a:cubicBezTo>
              <a:cubicBezTo>
                <a:pt x="8618962" y="1921322"/>
                <a:pt x="8613873" y="1917545"/>
                <a:pt x="8606488" y="1917545"/>
              </a:cubicBezTo>
              <a:cubicBezTo>
                <a:pt x="8605994" y="1917545"/>
                <a:pt x="8605499" y="1917563"/>
                <a:pt x="8604976" y="1917597"/>
              </a:cubicBezTo>
              <a:cubicBezTo>
                <a:pt x="8597620" y="1918080"/>
                <a:pt x="8591309" y="1922479"/>
                <a:pt x="8589303" y="1931054"/>
              </a:cubicBezTo>
              <a:cubicBezTo>
                <a:pt x="8585727" y="1946477"/>
                <a:pt x="8602679" y="1962246"/>
                <a:pt x="8621928" y="1977584"/>
              </a:cubicBezTo>
              <a:cubicBezTo>
                <a:pt x="8642369" y="1962350"/>
                <a:pt x="8658333" y="1945131"/>
                <a:pt x="8654524" y="1930293"/>
              </a:cubicBezTo>
              <a:lnTo>
                <a:pt x="8654524" y="1930290"/>
              </a:lnTo>
              <a:cubicBezTo>
                <a:pt x="8652663" y="1923049"/>
                <a:pt x="8646818" y="1918467"/>
                <a:pt x="8638764" y="1917597"/>
              </a:cubicBezTo>
              <a:cubicBezTo>
                <a:pt x="8638066" y="1917522"/>
                <a:pt x="8637397" y="1917484"/>
                <a:pt x="8636729" y="1917484"/>
              </a:cubicBezTo>
              <a:close/>
              <a:moveTo>
                <a:pt x="8300012" y="1863546"/>
              </a:moveTo>
              <a:cubicBezTo>
                <a:pt x="8293033" y="1863546"/>
                <a:pt x="8288061" y="1867628"/>
                <a:pt x="8285211" y="1873211"/>
              </a:cubicBezTo>
              <a:cubicBezTo>
                <a:pt x="8282217" y="1867387"/>
                <a:pt x="8277157" y="1863607"/>
                <a:pt x="8269771" y="1863607"/>
              </a:cubicBezTo>
              <a:cubicBezTo>
                <a:pt x="8269277" y="1863607"/>
                <a:pt x="8268782" y="1863625"/>
                <a:pt x="8268259" y="1863657"/>
              </a:cubicBezTo>
              <a:cubicBezTo>
                <a:pt x="8260903" y="1864142"/>
                <a:pt x="8254593" y="1868542"/>
                <a:pt x="8252586" y="1877116"/>
              </a:cubicBezTo>
              <a:cubicBezTo>
                <a:pt x="8249010" y="1892539"/>
                <a:pt x="8265962" y="1908308"/>
                <a:pt x="8285211" y="1923646"/>
              </a:cubicBezTo>
              <a:cubicBezTo>
                <a:pt x="8305652" y="1908412"/>
                <a:pt x="8321616" y="1891193"/>
                <a:pt x="8317807" y="1876355"/>
              </a:cubicBezTo>
              <a:lnTo>
                <a:pt x="8317807" y="1876352"/>
              </a:lnTo>
              <a:cubicBezTo>
                <a:pt x="8315946" y="1869111"/>
                <a:pt x="8310101" y="1864529"/>
                <a:pt x="8302047" y="1863659"/>
              </a:cubicBezTo>
              <a:cubicBezTo>
                <a:pt x="8301349" y="1863584"/>
                <a:pt x="8300680" y="1863546"/>
                <a:pt x="8300012" y="1863546"/>
              </a:cubicBezTo>
              <a:close/>
              <a:moveTo>
                <a:pt x="8370089" y="1867500"/>
              </a:moveTo>
              <a:cubicBezTo>
                <a:pt x="8363110" y="1867500"/>
                <a:pt x="8358137" y="1871582"/>
                <a:pt x="8355288" y="1877165"/>
              </a:cubicBezTo>
              <a:cubicBezTo>
                <a:pt x="8352322" y="1871341"/>
                <a:pt x="8347233" y="1867561"/>
                <a:pt x="8339848" y="1867561"/>
              </a:cubicBezTo>
              <a:cubicBezTo>
                <a:pt x="8339354" y="1867561"/>
                <a:pt x="8338859" y="1867579"/>
                <a:pt x="8338336" y="1867613"/>
              </a:cubicBezTo>
              <a:cubicBezTo>
                <a:pt x="8330979" y="1868096"/>
                <a:pt x="8324669" y="1872496"/>
                <a:pt x="8322663" y="1881070"/>
              </a:cubicBezTo>
              <a:cubicBezTo>
                <a:pt x="8319087" y="1896493"/>
                <a:pt x="8336039" y="1912262"/>
                <a:pt x="8355288" y="1927600"/>
              </a:cubicBezTo>
              <a:cubicBezTo>
                <a:pt x="8375729" y="1912366"/>
                <a:pt x="8391693" y="1895147"/>
                <a:pt x="8387884" y="1880309"/>
              </a:cubicBezTo>
              <a:lnTo>
                <a:pt x="8387884" y="1880306"/>
              </a:lnTo>
              <a:cubicBezTo>
                <a:pt x="8386023" y="1873065"/>
                <a:pt x="8380178" y="1868483"/>
                <a:pt x="8372124" y="1867613"/>
              </a:cubicBezTo>
              <a:cubicBezTo>
                <a:pt x="8371426" y="1867538"/>
                <a:pt x="8370757" y="1867500"/>
                <a:pt x="8370089" y="1867500"/>
              </a:cubicBezTo>
              <a:close/>
              <a:moveTo>
                <a:pt x="8445980" y="1876020"/>
              </a:moveTo>
              <a:cubicBezTo>
                <a:pt x="8439002" y="1876020"/>
                <a:pt x="8434030" y="1880102"/>
                <a:pt x="8431180" y="1885685"/>
              </a:cubicBezTo>
              <a:cubicBezTo>
                <a:pt x="8428214" y="1879861"/>
                <a:pt x="8423126" y="1876081"/>
                <a:pt x="8415740" y="1876081"/>
              </a:cubicBezTo>
              <a:cubicBezTo>
                <a:pt x="8415246" y="1876081"/>
                <a:pt x="8414751" y="1876099"/>
                <a:pt x="8414228" y="1876133"/>
              </a:cubicBezTo>
              <a:cubicBezTo>
                <a:pt x="8406871" y="1876616"/>
                <a:pt x="8400561" y="1881016"/>
                <a:pt x="8398555" y="1889590"/>
              </a:cubicBezTo>
              <a:cubicBezTo>
                <a:pt x="8394978" y="1905013"/>
                <a:pt x="8411930" y="1920782"/>
                <a:pt x="8431180" y="1936120"/>
              </a:cubicBezTo>
              <a:cubicBezTo>
                <a:pt x="8451622" y="1920886"/>
                <a:pt x="8467585" y="1903667"/>
                <a:pt x="8463776" y="1888829"/>
              </a:cubicBezTo>
              <a:lnTo>
                <a:pt x="8463776" y="1888826"/>
              </a:lnTo>
              <a:cubicBezTo>
                <a:pt x="8461914" y="1881585"/>
                <a:pt x="8456070" y="1877003"/>
                <a:pt x="8448015" y="1876133"/>
              </a:cubicBezTo>
              <a:cubicBezTo>
                <a:pt x="8447318" y="1876058"/>
                <a:pt x="8446649" y="1876020"/>
                <a:pt x="8445980" y="1876020"/>
              </a:cubicBezTo>
              <a:close/>
              <a:moveTo>
                <a:pt x="8155788" y="1874915"/>
              </a:moveTo>
              <a:cubicBezTo>
                <a:pt x="8148809" y="1874915"/>
                <a:pt x="8143837" y="1878997"/>
                <a:pt x="8140987" y="1884580"/>
              </a:cubicBezTo>
              <a:cubicBezTo>
                <a:pt x="8138021" y="1878753"/>
                <a:pt x="8132933" y="1874976"/>
                <a:pt x="8125547" y="1874976"/>
              </a:cubicBezTo>
              <a:cubicBezTo>
                <a:pt x="8125053" y="1874976"/>
                <a:pt x="8124558" y="1874994"/>
                <a:pt x="8124035" y="1875028"/>
              </a:cubicBezTo>
              <a:cubicBezTo>
                <a:pt x="8116679" y="1875511"/>
                <a:pt x="8110369" y="1879910"/>
                <a:pt x="8108362" y="1888485"/>
              </a:cubicBezTo>
              <a:cubicBezTo>
                <a:pt x="8104786" y="1903908"/>
                <a:pt x="8121738" y="1919677"/>
                <a:pt x="8140987" y="1935015"/>
              </a:cubicBezTo>
              <a:cubicBezTo>
                <a:pt x="8161428" y="1919781"/>
                <a:pt x="8177392" y="1902562"/>
                <a:pt x="8173583" y="1887724"/>
              </a:cubicBezTo>
              <a:lnTo>
                <a:pt x="8173583" y="1887721"/>
              </a:lnTo>
              <a:cubicBezTo>
                <a:pt x="8171722" y="1880480"/>
                <a:pt x="8165878" y="1875898"/>
                <a:pt x="8157823" y="1875028"/>
              </a:cubicBezTo>
              <a:cubicBezTo>
                <a:pt x="8157125" y="1874953"/>
                <a:pt x="8156456" y="1874915"/>
                <a:pt x="8155788" y="1874915"/>
              </a:cubicBezTo>
              <a:close/>
              <a:moveTo>
                <a:pt x="8230517" y="1920218"/>
              </a:moveTo>
              <a:cubicBezTo>
                <a:pt x="8223538" y="1920218"/>
                <a:pt x="8218565" y="1924300"/>
                <a:pt x="8215716" y="1929883"/>
              </a:cubicBezTo>
              <a:cubicBezTo>
                <a:pt x="8212750" y="1924059"/>
                <a:pt x="8207661" y="1920279"/>
                <a:pt x="8200276" y="1920279"/>
              </a:cubicBezTo>
              <a:cubicBezTo>
                <a:pt x="8199782" y="1920279"/>
                <a:pt x="8199287" y="1920297"/>
                <a:pt x="8198764" y="1920331"/>
              </a:cubicBezTo>
              <a:cubicBezTo>
                <a:pt x="8191407" y="1920814"/>
                <a:pt x="8185097" y="1925214"/>
                <a:pt x="8183091" y="1933788"/>
              </a:cubicBezTo>
              <a:cubicBezTo>
                <a:pt x="8179515" y="1949211"/>
                <a:pt x="8196467" y="1964980"/>
                <a:pt x="8215716" y="1980318"/>
              </a:cubicBezTo>
              <a:cubicBezTo>
                <a:pt x="8236157" y="1965085"/>
                <a:pt x="8252121" y="1947865"/>
                <a:pt x="8248312" y="1933027"/>
              </a:cubicBezTo>
              <a:lnTo>
                <a:pt x="8248312" y="1933024"/>
              </a:lnTo>
              <a:cubicBezTo>
                <a:pt x="8246451" y="1925783"/>
                <a:pt x="8240606" y="1921201"/>
                <a:pt x="8232552" y="1920331"/>
              </a:cubicBezTo>
              <a:cubicBezTo>
                <a:pt x="8231854" y="1920256"/>
                <a:pt x="8231185" y="1920218"/>
                <a:pt x="8230517" y="1920218"/>
              </a:cubicBezTo>
              <a:close/>
              <a:moveTo>
                <a:pt x="8409052" y="1935105"/>
              </a:moveTo>
              <a:cubicBezTo>
                <a:pt x="8402073" y="1935105"/>
                <a:pt x="8397101" y="1939187"/>
                <a:pt x="8394251" y="1944770"/>
              </a:cubicBezTo>
              <a:cubicBezTo>
                <a:pt x="8391286" y="1938946"/>
                <a:pt x="8386197" y="1935166"/>
                <a:pt x="8378811" y="1935166"/>
              </a:cubicBezTo>
              <a:cubicBezTo>
                <a:pt x="8378317" y="1935166"/>
                <a:pt x="8377822" y="1935184"/>
                <a:pt x="8377299" y="1935218"/>
              </a:cubicBezTo>
              <a:cubicBezTo>
                <a:pt x="8369943" y="1935701"/>
                <a:pt x="8363633" y="1940100"/>
                <a:pt x="8361626" y="1948675"/>
              </a:cubicBezTo>
              <a:cubicBezTo>
                <a:pt x="8358050" y="1964098"/>
                <a:pt x="8375002" y="1979867"/>
                <a:pt x="8394251" y="1995205"/>
              </a:cubicBezTo>
              <a:cubicBezTo>
                <a:pt x="8414692" y="1979971"/>
                <a:pt x="8430656" y="1962752"/>
                <a:pt x="8426847" y="1947914"/>
              </a:cubicBezTo>
              <a:lnTo>
                <a:pt x="8426847" y="1947911"/>
              </a:lnTo>
              <a:cubicBezTo>
                <a:pt x="8424986" y="1940670"/>
                <a:pt x="8419141" y="1936088"/>
                <a:pt x="8411087" y="1935218"/>
              </a:cubicBezTo>
              <a:cubicBezTo>
                <a:pt x="8410389" y="1935143"/>
                <a:pt x="8409720" y="1935105"/>
                <a:pt x="8409052" y="1935105"/>
              </a:cubicBezTo>
              <a:close/>
              <a:moveTo>
                <a:pt x="8500065" y="1939554"/>
              </a:moveTo>
              <a:cubicBezTo>
                <a:pt x="8493086" y="1939554"/>
                <a:pt x="8488113" y="1943636"/>
                <a:pt x="8485264" y="1949219"/>
              </a:cubicBezTo>
              <a:cubicBezTo>
                <a:pt x="8482298" y="1943395"/>
                <a:pt x="8477209" y="1939615"/>
                <a:pt x="8469824" y="1939615"/>
              </a:cubicBezTo>
              <a:cubicBezTo>
                <a:pt x="8469330" y="1939615"/>
                <a:pt x="8468835" y="1939632"/>
                <a:pt x="8468312" y="1939667"/>
              </a:cubicBezTo>
              <a:cubicBezTo>
                <a:pt x="8460956" y="1940150"/>
                <a:pt x="8454645" y="1944549"/>
                <a:pt x="8452639" y="1953124"/>
              </a:cubicBezTo>
              <a:cubicBezTo>
                <a:pt x="8449063" y="1968547"/>
                <a:pt x="8466015" y="1984316"/>
                <a:pt x="8485264" y="1999654"/>
              </a:cubicBezTo>
              <a:cubicBezTo>
                <a:pt x="8505705" y="1984420"/>
                <a:pt x="8521669" y="1967201"/>
                <a:pt x="8517860" y="1952363"/>
              </a:cubicBezTo>
              <a:lnTo>
                <a:pt x="8517860" y="1952360"/>
              </a:lnTo>
              <a:cubicBezTo>
                <a:pt x="8515999" y="1945119"/>
                <a:pt x="8510154" y="1940537"/>
                <a:pt x="8502100" y="1939667"/>
              </a:cubicBezTo>
              <a:cubicBezTo>
                <a:pt x="8501402" y="1939592"/>
                <a:pt x="8500733" y="1939554"/>
                <a:pt x="8500065" y="1939554"/>
              </a:cubicBezTo>
              <a:close/>
              <a:moveTo>
                <a:pt x="8577701" y="1965491"/>
              </a:moveTo>
              <a:cubicBezTo>
                <a:pt x="8570722" y="1965491"/>
                <a:pt x="8565750" y="1969573"/>
                <a:pt x="8562900" y="1975156"/>
              </a:cubicBezTo>
              <a:cubicBezTo>
                <a:pt x="8559906" y="1969332"/>
                <a:pt x="8554846" y="1965552"/>
                <a:pt x="8547460" y="1965552"/>
              </a:cubicBezTo>
              <a:cubicBezTo>
                <a:pt x="8546966" y="1965552"/>
                <a:pt x="8546471" y="1965569"/>
                <a:pt x="8545948" y="1965604"/>
              </a:cubicBezTo>
              <a:cubicBezTo>
                <a:pt x="8538592" y="1966087"/>
                <a:pt x="8532282" y="1970487"/>
                <a:pt x="8530275" y="1979061"/>
              </a:cubicBezTo>
              <a:cubicBezTo>
                <a:pt x="8526699" y="1994484"/>
                <a:pt x="8543651" y="2010253"/>
                <a:pt x="8562900" y="2025591"/>
              </a:cubicBezTo>
              <a:cubicBezTo>
                <a:pt x="8583341" y="2010357"/>
                <a:pt x="8599305" y="1993138"/>
                <a:pt x="8595496" y="1978300"/>
              </a:cubicBezTo>
              <a:lnTo>
                <a:pt x="8595496" y="1978297"/>
              </a:lnTo>
              <a:cubicBezTo>
                <a:pt x="8593635" y="1971056"/>
                <a:pt x="8587790" y="1966474"/>
                <a:pt x="8579736" y="1965604"/>
              </a:cubicBezTo>
              <a:cubicBezTo>
                <a:pt x="8579038" y="1965529"/>
                <a:pt x="8578369" y="1965491"/>
                <a:pt x="8577701" y="1965491"/>
              </a:cubicBezTo>
              <a:close/>
              <a:moveTo>
                <a:pt x="8662026" y="1982356"/>
              </a:moveTo>
              <a:cubicBezTo>
                <a:pt x="8655047" y="1982356"/>
                <a:pt x="8650075" y="1986438"/>
                <a:pt x="8647225" y="1992021"/>
              </a:cubicBezTo>
              <a:cubicBezTo>
                <a:pt x="8644260" y="1986197"/>
                <a:pt x="8639171" y="1982417"/>
                <a:pt x="8631785" y="1982417"/>
              </a:cubicBezTo>
              <a:cubicBezTo>
                <a:pt x="8631291" y="1982417"/>
                <a:pt x="8630796" y="1982435"/>
                <a:pt x="8630273" y="1982469"/>
              </a:cubicBezTo>
              <a:cubicBezTo>
                <a:pt x="8622917" y="1982952"/>
                <a:pt x="8616607" y="1987352"/>
                <a:pt x="8614600" y="1995926"/>
              </a:cubicBezTo>
              <a:cubicBezTo>
                <a:pt x="8611024" y="2011349"/>
                <a:pt x="8627976" y="2027118"/>
                <a:pt x="8647225" y="2042456"/>
              </a:cubicBezTo>
              <a:cubicBezTo>
                <a:pt x="8667666" y="2027223"/>
                <a:pt x="8683630" y="2010003"/>
                <a:pt x="8679821" y="1995165"/>
              </a:cubicBezTo>
              <a:lnTo>
                <a:pt x="8679821" y="1995162"/>
              </a:lnTo>
              <a:cubicBezTo>
                <a:pt x="8677960" y="1987921"/>
                <a:pt x="8672115" y="1983339"/>
                <a:pt x="8664061" y="1982469"/>
              </a:cubicBezTo>
              <a:cubicBezTo>
                <a:pt x="8663363" y="1982394"/>
                <a:pt x="8662694" y="1982356"/>
                <a:pt x="8662026" y="1982356"/>
              </a:cubicBezTo>
              <a:close/>
              <a:moveTo>
                <a:pt x="8747513" y="1984130"/>
              </a:moveTo>
              <a:cubicBezTo>
                <a:pt x="8740535" y="1984130"/>
                <a:pt x="8735562" y="1988212"/>
                <a:pt x="8732713" y="1993795"/>
              </a:cubicBezTo>
              <a:cubicBezTo>
                <a:pt x="8729747" y="1987971"/>
                <a:pt x="8724658" y="1984191"/>
                <a:pt x="8717273" y="1984191"/>
              </a:cubicBezTo>
              <a:cubicBezTo>
                <a:pt x="8716779" y="1984191"/>
                <a:pt x="8716284" y="1984209"/>
                <a:pt x="8715761" y="1984243"/>
              </a:cubicBezTo>
              <a:cubicBezTo>
                <a:pt x="8708404" y="1984726"/>
                <a:pt x="8702094" y="1989126"/>
                <a:pt x="8700088" y="1997700"/>
              </a:cubicBezTo>
              <a:cubicBezTo>
                <a:pt x="8696512" y="2013123"/>
                <a:pt x="8713463" y="2028892"/>
                <a:pt x="8732713" y="2044230"/>
              </a:cubicBezTo>
              <a:cubicBezTo>
                <a:pt x="8753154" y="2028997"/>
                <a:pt x="8769118" y="2011777"/>
                <a:pt x="8765309" y="1996939"/>
              </a:cubicBezTo>
              <a:lnTo>
                <a:pt x="8765309" y="1996936"/>
              </a:lnTo>
              <a:cubicBezTo>
                <a:pt x="8763448" y="1989695"/>
                <a:pt x="8757603" y="1985113"/>
                <a:pt x="8749549" y="1984243"/>
              </a:cubicBezTo>
              <a:cubicBezTo>
                <a:pt x="8748851" y="1984168"/>
                <a:pt x="8748182" y="1984130"/>
                <a:pt x="8747513" y="1984130"/>
              </a:cubicBezTo>
              <a:close/>
              <a:moveTo>
                <a:pt x="8815555" y="2031119"/>
              </a:moveTo>
              <a:cubicBezTo>
                <a:pt x="8808576" y="2031119"/>
                <a:pt x="8803603" y="2035201"/>
                <a:pt x="8800754" y="2040784"/>
              </a:cubicBezTo>
              <a:cubicBezTo>
                <a:pt x="8797788" y="2034960"/>
                <a:pt x="8792699" y="2031180"/>
                <a:pt x="8785314" y="2031180"/>
              </a:cubicBezTo>
              <a:cubicBezTo>
                <a:pt x="8784820" y="2031180"/>
                <a:pt x="8784325" y="2031198"/>
                <a:pt x="8783802" y="2031232"/>
              </a:cubicBezTo>
              <a:cubicBezTo>
                <a:pt x="8776446" y="2031715"/>
                <a:pt x="8770135" y="2036115"/>
                <a:pt x="8768129" y="2044689"/>
              </a:cubicBezTo>
              <a:cubicBezTo>
                <a:pt x="8764553" y="2060112"/>
                <a:pt x="8781505" y="2075881"/>
                <a:pt x="8800754" y="2091219"/>
              </a:cubicBezTo>
              <a:cubicBezTo>
                <a:pt x="8821195" y="2075986"/>
                <a:pt x="8837159" y="2058766"/>
                <a:pt x="8833350" y="2043928"/>
              </a:cubicBezTo>
              <a:lnTo>
                <a:pt x="8833350" y="2043925"/>
              </a:lnTo>
              <a:cubicBezTo>
                <a:pt x="8831489" y="2036684"/>
                <a:pt x="8825644" y="2032102"/>
                <a:pt x="8817590" y="2031232"/>
              </a:cubicBezTo>
              <a:cubicBezTo>
                <a:pt x="8816892" y="2031157"/>
                <a:pt x="8816223" y="2031119"/>
                <a:pt x="8815555" y="2031119"/>
              </a:cubicBezTo>
              <a:close/>
              <a:moveTo>
                <a:pt x="8312515" y="1937519"/>
              </a:moveTo>
              <a:cubicBezTo>
                <a:pt x="8305536" y="1937519"/>
                <a:pt x="8300563" y="1941601"/>
                <a:pt x="8297714" y="1947184"/>
              </a:cubicBezTo>
              <a:cubicBezTo>
                <a:pt x="8294748" y="1941360"/>
                <a:pt x="8289659" y="1937580"/>
                <a:pt x="8282274" y="1937580"/>
              </a:cubicBezTo>
              <a:cubicBezTo>
                <a:pt x="8281780" y="1937580"/>
                <a:pt x="8281285" y="1937598"/>
                <a:pt x="8280762" y="1937632"/>
              </a:cubicBezTo>
              <a:cubicBezTo>
                <a:pt x="8273406" y="1938115"/>
                <a:pt x="8267095" y="1942514"/>
                <a:pt x="8265089" y="1951089"/>
              </a:cubicBezTo>
              <a:cubicBezTo>
                <a:pt x="8261513" y="1966512"/>
                <a:pt x="8278465" y="1982281"/>
                <a:pt x="8297714" y="1997619"/>
              </a:cubicBezTo>
              <a:cubicBezTo>
                <a:pt x="8318155" y="1982385"/>
                <a:pt x="8334119" y="1965166"/>
                <a:pt x="8330310" y="1950328"/>
              </a:cubicBezTo>
              <a:lnTo>
                <a:pt x="8330310" y="1950325"/>
              </a:lnTo>
              <a:cubicBezTo>
                <a:pt x="8328449" y="1943084"/>
                <a:pt x="8322604" y="1938502"/>
                <a:pt x="8314550" y="1937632"/>
              </a:cubicBezTo>
              <a:cubicBezTo>
                <a:pt x="8313852" y="1937557"/>
                <a:pt x="8313183" y="1937519"/>
                <a:pt x="8312515" y="1937519"/>
              </a:cubicBezTo>
              <a:close/>
              <a:moveTo>
                <a:pt x="8367181" y="1990149"/>
              </a:moveTo>
              <a:cubicBezTo>
                <a:pt x="8360202" y="1990149"/>
                <a:pt x="8355229" y="1994231"/>
                <a:pt x="8352380" y="1999814"/>
              </a:cubicBezTo>
              <a:cubicBezTo>
                <a:pt x="8349414" y="1993987"/>
                <a:pt x="8344325" y="1990210"/>
                <a:pt x="8336940" y="1990210"/>
              </a:cubicBezTo>
              <a:cubicBezTo>
                <a:pt x="8336446" y="1990210"/>
                <a:pt x="8335951" y="1990227"/>
                <a:pt x="8335428" y="1990259"/>
              </a:cubicBezTo>
              <a:cubicBezTo>
                <a:pt x="8328071" y="1990745"/>
                <a:pt x="8321761" y="1995145"/>
                <a:pt x="8319755" y="2003719"/>
              </a:cubicBezTo>
              <a:cubicBezTo>
                <a:pt x="8316179" y="2019142"/>
                <a:pt x="8333131" y="2034911"/>
                <a:pt x="8352380" y="2050249"/>
              </a:cubicBezTo>
              <a:cubicBezTo>
                <a:pt x="8372821" y="2035015"/>
                <a:pt x="8388785" y="2017796"/>
                <a:pt x="8384976" y="2002958"/>
              </a:cubicBezTo>
              <a:lnTo>
                <a:pt x="8384976" y="2002955"/>
              </a:lnTo>
              <a:cubicBezTo>
                <a:pt x="8383115" y="1995714"/>
                <a:pt x="8377270" y="1991132"/>
                <a:pt x="8369216" y="1990262"/>
              </a:cubicBezTo>
              <a:cubicBezTo>
                <a:pt x="8368518" y="1990187"/>
                <a:pt x="8367849" y="1990149"/>
                <a:pt x="8367181" y="1990149"/>
              </a:cubicBezTo>
              <a:close/>
              <a:moveTo>
                <a:pt x="8444818" y="2003234"/>
              </a:moveTo>
              <a:cubicBezTo>
                <a:pt x="8437839" y="2003234"/>
                <a:pt x="8432866" y="2007316"/>
                <a:pt x="8430017" y="2012899"/>
              </a:cubicBezTo>
              <a:cubicBezTo>
                <a:pt x="8427051" y="2007072"/>
                <a:pt x="8421962" y="2003295"/>
                <a:pt x="8414577" y="2003295"/>
              </a:cubicBezTo>
              <a:cubicBezTo>
                <a:pt x="8414083" y="2003295"/>
                <a:pt x="8413588" y="2003312"/>
                <a:pt x="8413065" y="2003347"/>
              </a:cubicBezTo>
              <a:cubicBezTo>
                <a:pt x="8405709" y="2003830"/>
                <a:pt x="8399398" y="2008230"/>
                <a:pt x="8397392" y="2016804"/>
              </a:cubicBezTo>
              <a:cubicBezTo>
                <a:pt x="8393816" y="2032227"/>
                <a:pt x="8410768" y="2047996"/>
                <a:pt x="8430017" y="2063334"/>
              </a:cubicBezTo>
              <a:cubicBezTo>
                <a:pt x="8450458" y="2048100"/>
                <a:pt x="8466422" y="2030881"/>
                <a:pt x="8462613" y="2016043"/>
              </a:cubicBezTo>
              <a:lnTo>
                <a:pt x="8462613" y="2016040"/>
              </a:lnTo>
              <a:cubicBezTo>
                <a:pt x="8460752" y="2008799"/>
                <a:pt x="8454907" y="2004217"/>
                <a:pt x="8446853" y="2003347"/>
              </a:cubicBezTo>
              <a:cubicBezTo>
                <a:pt x="8446155" y="2003272"/>
                <a:pt x="8445486" y="2003234"/>
                <a:pt x="8444818" y="2003234"/>
              </a:cubicBezTo>
              <a:close/>
              <a:moveTo>
                <a:pt x="8518965" y="2018267"/>
              </a:moveTo>
              <a:cubicBezTo>
                <a:pt x="8511986" y="2018267"/>
                <a:pt x="8507013" y="2022349"/>
                <a:pt x="8504164" y="2027932"/>
              </a:cubicBezTo>
              <a:cubicBezTo>
                <a:pt x="8501198" y="2022105"/>
                <a:pt x="8496109" y="2018328"/>
                <a:pt x="8488724" y="2018328"/>
              </a:cubicBezTo>
              <a:cubicBezTo>
                <a:pt x="8488230" y="2018328"/>
                <a:pt x="8487735" y="2018346"/>
                <a:pt x="8487212" y="2018377"/>
              </a:cubicBezTo>
              <a:cubicBezTo>
                <a:pt x="8479856" y="2018863"/>
                <a:pt x="8473545" y="2023263"/>
                <a:pt x="8471539" y="2031837"/>
              </a:cubicBezTo>
              <a:cubicBezTo>
                <a:pt x="8467963" y="2047260"/>
                <a:pt x="8484915" y="2063029"/>
                <a:pt x="8504164" y="2078367"/>
              </a:cubicBezTo>
              <a:cubicBezTo>
                <a:pt x="8524605" y="2063134"/>
                <a:pt x="8540569" y="2045914"/>
                <a:pt x="8536760" y="2031076"/>
              </a:cubicBezTo>
              <a:lnTo>
                <a:pt x="8536760" y="2031073"/>
              </a:lnTo>
              <a:cubicBezTo>
                <a:pt x="8534899" y="2023832"/>
                <a:pt x="8529054" y="2019250"/>
                <a:pt x="8521000" y="2018380"/>
              </a:cubicBezTo>
              <a:cubicBezTo>
                <a:pt x="8520302" y="2018305"/>
                <a:pt x="8519633" y="2018267"/>
                <a:pt x="8518965" y="2018267"/>
              </a:cubicBezTo>
              <a:close/>
              <a:moveTo>
                <a:pt x="8595729" y="2040046"/>
              </a:moveTo>
              <a:cubicBezTo>
                <a:pt x="8588751" y="2040046"/>
                <a:pt x="8583779" y="2044128"/>
                <a:pt x="8580929" y="2049711"/>
              </a:cubicBezTo>
              <a:cubicBezTo>
                <a:pt x="8577963" y="2043884"/>
                <a:pt x="8572875" y="2040107"/>
                <a:pt x="8565489" y="2040107"/>
              </a:cubicBezTo>
              <a:cubicBezTo>
                <a:pt x="8564995" y="2040107"/>
                <a:pt x="8564500" y="2040124"/>
                <a:pt x="8563977" y="2040159"/>
              </a:cubicBezTo>
              <a:cubicBezTo>
                <a:pt x="8556620" y="2040642"/>
                <a:pt x="8550310" y="2045042"/>
                <a:pt x="8548304" y="2053616"/>
              </a:cubicBezTo>
              <a:cubicBezTo>
                <a:pt x="8544727" y="2069039"/>
                <a:pt x="8561679" y="2084808"/>
                <a:pt x="8580929" y="2100146"/>
              </a:cubicBezTo>
              <a:cubicBezTo>
                <a:pt x="8601371" y="2084912"/>
                <a:pt x="8617334" y="2067693"/>
                <a:pt x="8613525" y="2052855"/>
              </a:cubicBezTo>
              <a:lnTo>
                <a:pt x="8613525" y="2052852"/>
              </a:lnTo>
              <a:cubicBezTo>
                <a:pt x="8611663" y="2045611"/>
                <a:pt x="8605819" y="2041029"/>
                <a:pt x="8597764" y="2040159"/>
              </a:cubicBezTo>
              <a:cubicBezTo>
                <a:pt x="8597067" y="2040084"/>
                <a:pt x="8596398" y="2040046"/>
                <a:pt x="8595729" y="2040046"/>
              </a:cubicBezTo>
              <a:close/>
              <a:moveTo>
                <a:pt x="8691103" y="2043564"/>
              </a:moveTo>
              <a:cubicBezTo>
                <a:pt x="8684124" y="2043564"/>
                <a:pt x="8679152" y="2047646"/>
                <a:pt x="8676302" y="2053229"/>
              </a:cubicBezTo>
              <a:cubicBezTo>
                <a:pt x="8673337" y="2047405"/>
                <a:pt x="8668248" y="2043625"/>
                <a:pt x="8660862" y="2043625"/>
              </a:cubicBezTo>
              <a:cubicBezTo>
                <a:pt x="8660368" y="2043625"/>
                <a:pt x="8659873" y="2043643"/>
                <a:pt x="8659350" y="2043675"/>
              </a:cubicBezTo>
              <a:cubicBezTo>
                <a:pt x="8651994" y="2044160"/>
                <a:pt x="8645684" y="2048560"/>
                <a:pt x="8643677" y="2057134"/>
              </a:cubicBezTo>
              <a:cubicBezTo>
                <a:pt x="8640101" y="2072557"/>
                <a:pt x="8657053" y="2088326"/>
                <a:pt x="8676302" y="2103664"/>
              </a:cubicBezTo>
              <a:cubicBezTo>
                <a:pt x="8696743" y="2088431"/>
                <a:pt x="8712707" y="2071211"/>
                <a:pt x="8708898" y="2056373"/>
              </a:cubicBezTo>
              <a:lnTo>
                <a:pt x="8708898" y="2056370"/>
              </a:lnTo>
              <a:cubicBezTo>
                <a:pt x="8707037" y="2049129"/>
                <a:pt x="8701192" y="2044547"/>
                <a:pt x="8693138" y="2043677"/>
              </a:cubicBezTo>
              <a:cubicBezTo>
                <a:pt x="8692440" y="2043602"/>
                <a:pt x="8691771" y="2043564"/>
                <a:pt x="8691103" y="2043564"/>
              </a:cubicBezTo>
              <a:close/>
              <a:moveTo>
                <a:pt x="8761470" y="2069996"/>
              </a:moveTo>
              <a:cubicBezTo>
                <a:pt x="8754492" y="2069996"/>
                <a:pt x="8749520" y="2074078"/>
                <a:pt x="8746670" y="2079661"/>
              </a:cubicBezTo>
              <a:cubicBezTo>
                <a:pt x="8743704" y="2073837"/>
                <a:pt x="8738616" y="2070057"/>
                <a:pt x="8731230" y="2070057"/>
              </a:cubicBezTo>
              <a:cubicBezTo>
                <a:pt x="8730736" y="2070057"/>
                <a:pt x="8730241" y="2070074"/>
                <a:pt x="8729718" y="2070109"/>
              </a:cubicBezTo>
              <a:cubicBezTo>
                <a:pt x="8722361" y="2070592"/>
                <a:pt x="8716051" y="2074991"/>
                <a:pt x="8714045" y="2083566"/>
              </a:cubicBezTo>
              <a:cubicBezTo>
                <a:pt x="8710468" y="2098989"/>
                <a:pt x="8727420" y="2114758"/>
                <a:pt x="8746670" y="2130096"/>
              </a:cubicBezTo>
              <a:cubicBezTo>
                <a:pt x="8767112" y="2114862"/>
                <a:pt x="8783075" y="2097643"/>
                <a:pt x="8779266" y="2082805"/>
              </a:cubicBezTo>
              <a:lnTo>
                <a:pt x="8779266" y="2082802"/>
              </a:lnTo>
              <a:cubicBezTo>
                <a:pt x="8777404" y="2075561"/>
                <a:pt x="8771560" y="2070979"/>
                <a:pt x="8763505" y="2070109"/>
              </a:cubicBezTo>
              <a:cubicBezTo>
                <a:pt x="8762808" y="2070034"/>
                <a:pt x="8762139" y="2069996"/>
                <a:pt x="8761470" y="2069996"/>
              </a:cubicBezTo>
              <a:close/>
              <a:moveTo>
                <a:pt x="8842887" y="2101254"/>
              </a:moveTo>
              <a:cubicBezTo>
                <a:pt x="8835909" y="2101254"/>
                <a:pt x="8830937" y="2105336"/>
                <a:pt x="8828087" y="2110919"/>
              </a:cubicBezTo>
              <a:cubicBezTo>
                <a:pt x="8825121" y="2105095"/>
                <a:pt x="8820033" y="2101315"/>
                <a:pt x="8812647" y="2101315"/>
              </a:cubicBezTo>
              <a:cubicBezTo>
                <a:pt x="8812153" y="2101315"/>
                <a:pt x="8811658" y="2101332"/>
                <a:pt x="8811135" y="2101367"/>
              </a:cubicBezTo>
              <a:cubicBezTo>
                <a:pt x="8803778" y="2101850"/>
                <a:pt x="8797468" y="2106249"/>
                <a:pt x="8795462" y="2114824"/>
              </a:cubicBezTo>
              <a:cubicBezTo>
                <a:pt x="8791885" y="2130247"/>
                <a:pt x="8808837" y="2146016"/>
                <a:pt x="8828087" y="2161354"/>
              </a:cubicBezTo>
              <a:cubicBezTo>
                <a:pt x="8848529" y="2146120"/>
                <a:pt x="8864492" y="2128901"/>
                <a:pt x="8860683" y="2114063"/>
              </a:cubicBezTo>
              <a:lnTo>
                <a:pt x="8860683" y="2114060"/>
              </a:lnTo>
              <a:cubicBezTo>
                <a:pt x="8858821" y="2106819"/>
                <a:pt x="8852977" y="2102237"/>
                <a:pt x="8844922" y="2101367"/>
              </a:cubicBezTo>
              <a:cubicBezTo>
                <a:pt x="8844225" y="2101292"/>
                <a:pt x="8843556" y="2101254"/>
                <a:pt x="8842887" y="2101254"/>
              </a:cubicBezTo>
              <a:close/>
              <a:moveTo>
                <a:pt x="8639636" y="2094043"/>
              </a:moveTo>
              <a:cubicBezTo>
                <a:pt x="8632657" y="2094043"/>
                <a:pt x="8627684" y="2098125"/>
                <a:pt x="8624835" y="2103708"/>
              </a:cubicBezTo>
              <a:cubicBezTo>
                <a:pt x="8621869" y="2097884"/>
                <a:pt x="8616780" y="2094104"/>
                <a:pt x="8609395" y="2094104"/>
              </a:cubicBezTo>
              <a:cubicBezTo>
                <a:pt x="8608901" y="2094104"/>
                <a:pt x="8608406" y="2094122"/>
                <a:pt x="8607883" y="2094156"/>
              </a:cubicBezTo>
              <a:cubicBezTo>
                <a:pt x="8600527" y="2094639"/>
                <a:pt x="8594216" y="2099039"/>
                <a:pt x="8592210" y="2107613"/>
              </a:cubicBezTo>
              <a:cubicBezTo>
                <a:pt x="8588634" y="2123036"/>
                <a:pt x="8605586" y="2138805"/>
                <a:pt x="8624835" y="2154143"/>
              </a:cubicBezTo>
              <a:cubicBezTo>
                <a:pt x="8645276" y="2138910"/>
                <a:pt x="8661240" y="2121690"/>
                <a:pt x="8657431" y="2106852"/>
              </a:cubicBezTo>
              <a:lnTo>
                <a:pt x="8657431" y="2106849"/>
              </a:lnTo>
              <a:cubicBezTo>
                <a:pt x="8655570" y="2099608"/>
                <a:pt x="8649725" y="2095026"/>
                <a:pt x="8641671" y="2094156"/>
              </a:cubicBezTo>
              <a:cubicBezTo>
                <a:pt x="8640973" y="2094081"/>
                <a:pt x="8640304" y="2094043"/>
                <a:pt x="8639636" y="2094043"/>
              </a:cubicBezTo>
              <a:close/>
              <a:moveTo>
                <a:pt x="8706514" y="2121666"/>
              </a:moveTo>
              <a:cubicBezTo>
                <a:pt x="8699535" y="2121666"/>
                <a:pt x="8694562" y="2125748"/>
                <a:pt x="8691713" y="2131331"/>
              </a:cubicBezTo>
              <a:cubicBezTo>
                <a:pt x="8688747" y="2125507"/>
                <a:pt x="8683658" y="2121727"/>
                <a:pt x="8676273" y="2121727"/>
              </a:cubicBezTo>
              <a:cubicBezTo>
                <a:pt x="8675779" y="2121727"/>
                <a:pt x="8675284" y="2121745"/>
                <a:pt x="8674761" y="2121779"/>
              </a:cubicBezTo>
              <a:cubicBezTo>
                <a:pt x="8667405" y="2122262"/>
                <a:pt x="8661094" y="2126662"/>
                <a:pt x="8659088" y="2135236"/>
              </a:cubicBezTo>
              <a:cubicBezTo>
                <a:pt x="8655512" y="2150659"/>
                <a:pt x="8672464" y="2166428"/>
                <a:pt x="8691713" y="2181766"/>
              </a:cubicBezTo>
              <a:cubicBezTo>
                <a:pt x="8712154" y="2166533"/>
                <a:pt x="8728118" y="2149313"/>
                <a:pt x="8724309" y="2134475"/>
              </a:cubicBezTo>
              <a:lnTo>
                <a:pt x="8724309" y="2134472"/>
              </a:lnTo>
              <a:cubicBezTo>
                <a:pt x="8722448" y="2127231"/>
                <a:pt x="8716603" y="2122649"/>
                <a:pt x="8708549" y="2121779"/>
              </a:cubicBezTo>
              <a:cubicBezTo>
                <a:pt x="8707851" y="2121704"/>
                <a:pt x="8707182" y="2121666"/>
                <a:pt x="8706514" y="2121666"/>
              </a:cubicBezTo>
              <a:close/>
              <a:moveTo>
                <a:pt x="8778627" y="2145800"/>
              </a:moveTo>
              <a:cubicBezTo>
                <a:pt x="8771648" y="2145800"/>
                <a:pt x="8766675" y="2149882"/>
                <a:pt x="8763826" y="2155465"/>
              </a:cubicBezTo>
              <a:cubicBezTo>
                <a:pt x="8760860" y="2149638"/>
                <a:pt x="8755771" y="2145861"/>
                <a:pt x="8748386" y="2145861"/>
              </a:cubicBezTo>
              <a:cubicBezTo>
                <a:pt x="8747892" y="2145861"/>
                <a:pt x="8747397" y="2145879"/>
                <a:pt x="8746874" y="2145913"/>
              </a:cubicBezTo>
              <a:cubicBezTo>
                <a:pt x="8739517" y="2146396"/>
                <a:pt x="8733207" y="2150796"/>
                <a:pt x="8731201" y="2159370"/>
              </a:cubicBezTo>
              <a:cubicBezTo>
                <a:pt x="8727625" y="2174793"/>
                <a:pt x="8744577" y="2190562"/>
                <a:pt x="8763826" y="2205900"/>
              </a:cubicBezTo>
              <a:cubicBezTo>
                <a:pt x="8784267" y="2190667"/>
                <a:pt x="8800231" y="2173447"/>
                <a:pt x="8796422" y="2158609"/>
              </a:cubicBezTo>
              <a:lnTo>
                <a:pt x="8796422" y="2158606"/>
              </a:lnTo>
              <a:cubicBezTo>
                <a:pt x="8794561" y="2151365"/>
                <a:pt x="8788716" y="2146783"/>
                <a:pt x="8780662" y="2145913"/>
              </a:cubicBezTo>
              <a:cubicBezTo>
                <a:pt x="8779964" y="2145838"/>
                <a:pt x="8779295" y="2145800"/>
                <a:pt x="8778627" y="2145800"/>
              </a:cubicBezTo>
              <a:close/>
              <a:moveTo>
                <a:pt x="9246773" y="2185869"/>
              </a:moveTo>
              <a:cubicBezTo>
                <a:pt x="9239794" y="2185869"/>
                <a:pt x="9234821" y="2189951"/>
                <a:pt x="9231972" y="2195534"/>
              </a:cubicBezTo>
              <a:cubicBezTo>
                <a:pt x="9229006" y="2189707"/>
                <a:pt x="9223917" y="2185930"/>
                <a:pt x="9216532" y="2185930"/>
              </a:cubicBezTo>
              <a:cubicBezTo>
                <a:pt x="9216038" y="2185930"/>
                <a:pt x="9215543" y="2185948"/>
                <a:pt x="9215020" y="2185982"/>
              </a:cubicBezTo>
              <a:cubicBezTo>
                <a:pt x="9207663" y="2186465"/>
                <a:pt x="9201353" y="2190865"/>
                <a:pt x="9199347" y="2199439"/>
              </a:cubicBezTo>
              <a:cubicBezTo>
                <a:pt x="9195771" y="2214862"/>
                <a:pt x="9212723" y="2230631"/>
                <a:pt x="9231972" y="2245969"/>
              </a:cubicBezTo>
              <a:cubicBezTo>
                <a:pt x="9252413" y="2230736"/>
                <a:pt x="9268377" y="2213516"/>
                <a:pt x="9264568" y="2198678"/>
              </a:cubicBezTo>
              <a:lnTo>
                <a:pt x="9264568" y="2198675"/>
              </a:lnTo>
              <a:cubicBezTo>
                <a:pt x="9262707" y="2191434"/>
                <a:pt x="9256862" y="2186852"/>
                <a:pt x="9248808" y="2185982"/>
              </a:cubicBezTo>
              <a:cubicBezTo>
                <a:pt x="9248110" y="2185907"/>
                <a:pt x="9247441" y="2185869"/>
                <a:pt x="9246773" y="2185869"/>
              </a:cubicBezTo>
              <a:close/>
              <a:moveTo>
                <a:pt x="8015925" y="1861278"/>
              </a:moveTo>
              <a:cubicBezTo>
                <a:pt x="8008946" y="1861278"/>
                <a:pt x="8003974" y="1865360"/>
                <a:pt x="8001124" y="1870943"/>
              </a:cubicBezTo>
              <a:cubicBezTo>
                <a:pt x="7998158" y="1865116"/>
                <a:pt x="7993070" y="1861339"/>
                <a:pt x="7985684" y="1861339"/>
              </a:cubicBezTo>
              <a:cubicBezTo>
                <a:pt x="7985190" y="1861339"/>
                <a:pt x="7984695" y="1861357"/>
                <a:pt x="7984172" y="1861391"/>
              </a:cubicBezTo>
              <a:cubicBezTo>
                <a:pt x="7976815" y="1861874"/>
                <a:pt x="7970506" y="1866274"/>
                <a:pt x="7968499" y="1874848"/>
              </a:cubicBezTo>
              <a:cubicBezTo>
                <a:pt x="7964923" y="1890271"/>
                <a:pt x="7981875" y="1906040"/>
                <a:pt x="8001124" y="1921378"/>
              </a:cubicBezTo>
              <a:cubicBezTo>
                <a:pt x="8021565" y="1906144"/>
                <a:pt x="8037529" y="1888925"/>
                <a:pt x="8033720" y="1874087"/>
              </a:cubicBezTo>
              <a:lnTo>
                <a:pt x="8033720" y="1874084"/>
              </a:lnTo>
              <a:cubicBezTo>
                <a:pt x="8031859" y="1866843"/>
                <a:pt x="8026014" y="1862261"/>
                <a:pt x="8017960" y="1861391"/>
              </a:cubicBezTo>
              <a:cubicBezTo>
                <a:pt x="8017262" y="1861316"/>
                <a:pt x="8016593" y="1861278"/>
                <a:pt x="8015925" y="1861278"/>
              </a:cubicBezTo>
              <a:close/>
              <a:moveTo>
                <a:pt x="8086292" y="1914548"/>
              </a:moveTo>
              <a:cubicBezTo>
                <a:pt x="8079314" y="1914548"/>
                <a:pt x="8074342" y="1918630"/>
                <a:pt x="8071492" y="1924213"/>
              </a:cubicBezTo>
              <a:cubicBezTo>
                <a:pt x="8068526" y="1918389"/>
                <a:pt x="8063438" y="1914609"/>
                <a:pt x="8056052" y="1914609"/>
              </a:cubicBezTo>
              <a:cubicBezTo>
                <a:pt x="8055558" y="1914609"/>
                <a:pt x="8055063" y="1914627"/>
                <a:pt x="8054540" y="1914659"/>
              </a:cubicBezTo>
              <a:cubicBezTo>
                <a:pt x="8047183" y="1915144"/>
                <a:pt x="8040873" y="1919544"/>
                <a:pt x="8038867" y="1928118"/>
              </a:cubicBezTo>
              <a:cubicBezTo>
                <a:pt x="8035290" y="1943541"/>
                <a:pt x="8052243" y="1959310"/>
                <a:pt x="8071492" y="1974648"/>
              </a:cubicBezTo>
              <a:cubicBezTo>
                <a:pt x="8091934" y="1959414"/>
                <a:pt x="8107897" y="1942195"/>
                <a:pt x="8104088" y="1927357"/>
              </a:cubicBezTo>
              <a:lnTo>
                <a:pt x="8104088" y="1927354"/>
              </a:lnTo>
              <a:cubicBezTo>
                <a:pt x="8102227" y="1920113"/>
                <a:pt x="8096382" y="1915531"/>
                <a:pt x="8088328" y="1914661"/>
              </a:cubicBezTo>
              <a:cubicBezTo>
                <a:pt x="8087630" y="1914586"/>
                <a:pt x="8086961" y="1914548"/>
                <a:pt x="8086292" y="1914548"/>
              </a:cubicBezTo>
              <a:close/>
              <a:moveTo>
                <a:pt x="8156660" y="1955169"/>
              </a:moveTo>
              <a:cubicBezTo>
                <a:pt x="8149681" y="1955169"/>
                <a:pt x="8144708" y="1959251"/>
                <a:pt x="8141859" y="1964834"/>
              </a:cubicBezTo>
              <a:cubicBezTo>
                <a:pt x="8138893" y="1959007"/>
                <a:pt x="8133804" y="1955230"/>
                <a:pt x="8126419" y="1955230"/>
              </a:cubicBezTo>
              <a:cubicBezTo>
                <a:pt x="8125925" y="1955230"/>
                <a:pt x="8125430" y="1955247"/>
                <a:pt x="8124907" y="1955282"/>
              </a:cubicBezTo>
              <a:cubicBezTo>
                <a:pt x="8117550" y="1955765"/>
                <a:pt x="8111241" y="1960165"/>
                <a:pt x="8109234" y="1968739"/>
              </a:cubicBezTo>
              <a:cubicBezTo>
                <a:pt x="8105658" y="1984162"/>
                <a:pt x="8122610" y="1999931"/>
                <a:pt x="8141859" y="2015269"/>
              </a:cubicBezTo>
              <a:cubicBezTo>
                <a:pt x="8162300" y="2000035"/>
                <a:pt x="8178264" y="1982816"/>
                <a:pt x="8174455" y="1967978"/>
              </a:cubicBezTo>
              <a:lnTo>
                <a:pt x="8174455" y="1967975"/>
              </a:lnTo>
              <a:cubicBezTo>
                <a:pt x="8172594" y="1960734"/>
                <a:pt x="8166749" y="1956152"/>
                <a:pt x="8158695" y="1955282"/>
              </a:cubicBezTo>
              <a:cubicBezTo>
                <a:pt x="8157997" y="1955207"/>
                <a:pt x="8157328" y="1955169"/>
                <a:pt x="8156660" y="1955169"/>
              </a:cubicBezTo>
              <a:close/>
              <a:moveTo>
                <a:pt x="8233715" y="1986805"/>
              </a:moveTo>
              <a:cubicBezTo>
                <a:pt x="8226737" y="1986805"/>
                <a:pt x="8221765" y="1990887"/>
                <a:pt x="8218915" y="1996470"/>
              </a:cubicBezTo>
              <a:cubicBezTo>
                <a:pt x="8215949" y="1990646"/>
                <a:pt x="8210861" y="1986866"/>
                <a:pt x="8203475" y="1986866"/>
              </a:cubicBezTo>
              <a:cubicBezTo>
                <a:pt x="8202981" y="1986866"/>
                <a:pt x="8202486" y="1986883"/>
                <a:pt x="8201963" y="1986918"/>
              </a:cubicBezTo>
              <a:cubicBezTo>
                <a:pt x="8194606" y="1987401"/>
                <a:pt x="8188296" y="1991800"/>
                <a:pt x="8186290" y="2000375"/>
              </a:cubicBezTo>
              <a:cubicBezTo>
                <a:pt x="8182713" y="2015798"/>
                <a:pt x="8199665" y="2031567"/>
                <a:pt x="8218915" y="2046905"/>
              </a:cubicBezTo>
              <a:cubicBezTo>
                <a:pt x="8239357" y="2031671"/>
                <a:pt x="8255320" y="2014452"/>
                <a:pt x="8251511" y="1999614"/>
              </a:cubicBezTo>
              <a:lnTo>
                <a:pt x="8251511" y="1999611"/>
              </a:lnTo>
              <a:cubicBezTo>
                <a:pt x="8249649" y="1992370"/>
                <a:pt x="8243805" y="1987788"/>
                <a:pt x="8235750" y="1986918"/>
              </a:cubicBezTo>
              <a:cubicBezTo>
                <a:pt x="8235053" y="1986843"/>
                <a:pt x="8234384" y="1986805"/>
                <a:pt x="8233715" y="1986805"/>
              </a:cubicBezTo>
              <a:close/>
              <a:moveTo>
                <a:pt x="8302047" y="2022832"/>
              </a:moveTo>
              <a:cubicBezTo>
                <a:pt x="8295069" y="2022832"/>
                <a:pt x="8290097" y="2026914"/>
                <a:pt x="8287247" y="2032497"/>
              </a:cubicBezTo>
              <a:cubicBezTo>
                <a:pt x="8284281" y="2026673"/>
                <a:pt x="8279193" y="2022893"/>
                <a:pt x="8271807" y="2022893"/>
              </a:cubicBezTo>
              <a:cubicBezTo>
                <a:pt x="8271313" y="2022893"/>
                <a:pt x="8270818" y="2022910"/>
                <a:pt x="8270295" y="2022945"/>
              </a:cubicBezTo>
              <a:cubicBezTo>
                <a:pt x="8262938" y="2023428"/>
                <a:pt x="8256628" y="2027827"/>
                <a:pt x="8254622" y="2036402"/>
              </a:cubicBezTo>
              <a:cubicBezTo>
                <a:pt x="8251045" y="2051825"/>
                <a:pt x="8267997" y="2067594"/>
                <a:pt x="8287247" y="2082932"/>
              </a:cubicBezTo>
              <a:cubicBezTo>
                <a:pt x="8307689" y="2067698"/>
                <a:pt x="8323652" y="2050479"/>
                <a:pt x="8319843" y="2035641"/>
              </a:cubicBezTo>
              <a:lnTo>
                <a:pt x="8319843" y="2035638"/>
              </a:lnTo>
              <a:cubicBezTo>
                <a:pt x="8317981" y="2028397"/>
                <a:pt x="8312137" y="2023815"/>
                <a:pt x="8304082" y="2022945"/>
              </a:cubicBezTo>
              <a:cubicBezTo>
                <a:pt x="8303385" y="2022870"/>
                <a:pt x="8302716" y="2022832"/>
                <a:pt x="8302047" y="2022832"/>
              </a:cubicBezTo>
              <a:close/>
              <a:moveTo>
                <a:pt x="8378521" y="2063104"/>
              </a:moveTo>
              <a:cubicBezTo>
                <a:pt x="8371542" y="2063104"/>
                <a:pt x="8366570" y="2067186"/>
                <a:pt x="8363720" y="2072769"/>
              </a:cubicBezTo>
              <a:cubicBezTo>
                <a:pt x="8360726" y="2066945"/>
                <a:pt x="8355666" y="2063165"/>
                <a:pt x="8348280" y="2063165"/>
              </a:cubicBezTo>
              <a:cubicBezTo>
                <a:pt x="8347786" y="2063165"/>
                <a:pt x="8347291" y="2063183"/>
                <a:pt x="8346768" y="2063217"/>
              </a:cubicBezTo>
              <a:cubicBezTo>
                <a:pt x="8339412" y="2063700"/>
                <a:pt x="8333102" y="2068100"/>
                <a:pt x="8331095" y="2076674"/>
              </a:cubicBezTo>
              <a:cubicBezTo>
                <a:pt x="8327519" y="2092097"/>
                <a:pt x="8344471" y="2107866"/>
                <a:pt x="8363720" y="2123204"/>
              </a:cubicBezTo>
              <a:cubicBezTo>
                <a:pt x="8384161" y="2107971"/>
                <a:pt x="8400125" y="2090751"/>
                <a:pt x="8396316" y="2075913"/>
              </a:cubicBezTo>
              <a:lnTo>
                <a:pt x="8396316" y="2075910"/>
              </a:lnTo>
              <a:cubicBezTo>
                <a:pt x="8394455" y="2068669"/>
                <a:pt x="8388610" y="2064087"/>
                <a:pt x="8380556" y="2063217"/>
              </a:cubicBezTo>
              <a:cubicBezTo>
                <a:pt x="8379858" y="2063142"/>
                <a:pt x="8379189" y="2063104"/>
                <a:pt x="8378521" y="2063104"/>
              </a:cubicBezTo>
              <a:close/>
              <a:moveTo>
                <a:pt x="8449761" y="2080173"/>
              </a:moveTo>
              <a:cubicBezTo>
                <a:pt x="8442782" y="2080173"/>
                <a:pt x="8437810" y="2084255"/>
                <a:pt x="8434960" y="2089838"/>
              </a:cubicBezTo>
              <a:cubicBezTo>
                <a:pt x="8431995" y="2084014"/>
                <a:pt x="8426906" y="2080234"/>
                <a:pt x="8419520" y="2080234"/>
              </a:cubicBezTo>
              <a:cubicBezTo>
                <a:pt x="8419026" y="2080234"/>
                <a:pt x="8418531" y="2080251"/>
                <a:pt x="8418008" y="2080286"/>
              </a:cubicBezTo>
              <a:cubicBezTo>
                <a:pt x="8410652" y="2080769"/>
                <a:pt x="8404342" y="2085168"/>
                <a:pt x="8402335" y="2093743"/>
              </a:cubicBezTo>
              <a:cubicBezTo>
                <a:pt x="8398759" y="2109166"/>
                <a:pt x="8415711" y="2124935"/>
                <a:pt x="8434960" y="2140273"/>
              </a:cubicBezTo>
              <a:cubicBezTo>
                <a:pt x="8455401" y="2125039"/>
                <a:pt x="8471365" y="2107820"/>
                <a:pt x="8467556" y="2092982"/>
              </a:cubicBezTo>
              <a:lnTo>
                <a:pt x="8467556" y="2092979"/>
              </a:lnTo>
              <a:cubicBezTo>
                <a:pt x="8465695" y="2085738"/>
                <a:pt x="8459850" y="2081156"/>
                <a:pt x="8451796" y="2080286"/>
              </a:cubicBezTo>
              <a:cubicBezTo>
                <a:pt x="8451098" y="2080211"/>
                <a:pt x="8450429" y="2080173"/>
                <a:pt x="8449761" y="2080173"/>
              </a:cubicBezTo>
              <a:close/>
              <a:moveTo>
                <a:pt x="8523035" y="2092821"/>
              </a:moveTo>
              <a:cubicBezTo>
                <a:pt x="8516057" y="2092821"/>
                <a:pt x="8511085" y="2096903"/>
                <a:pt x="8508235" y="2102486"/>
              </a:cubicBezTo>
              <a:cubicBezTo>
                <a:pt x="8505269" y="2096659"/>
                <a:pt x="8500181" y="2092882"/>
                <a:pt x="8492795" y="2092882"/>
              </a:cubicBezTo>
              <a:cubicBezTo>
                <a:pt x="8492301" y="2092882"/>
                <a:pt x="8491806" y="2092900"/>
                <a:pt x="8491283" y="2092934"/>
              </a:cubicBezTo>
              <a:cubicBezTo>
                <a:pt x="8483926" y="2093417"/>
                <a:pt x="8477616" y="2097817"/>
                <a:pt x="8475610" y="2106391"/>
              </a:cubicBezTo>
              <a:cubicBezTo>
                <a:pt x="8472033" y="2121814"/>
                <a:pt x="8488985" y="2137583"/>
                <a:pt x="8508235" y="2152921"/>
              </a:cubicBezTo>
              <a:cubicBezTo>
                <a:pt x="8528677" y="2137688"/>
                <a:pt x="8544640" y="2120468"/>
                <a:pt x="8540831" y="2105630"/>
              </a:cubicBezTo>
              <a:lnTo>
                <a:pt x="8540831" y="2105627"/>
              </a:lnTo>
              <a:cubicBezTo>
                <a:pt x="8538969" y="2098386"/>
                <a:pt x="8533125" y="2093804"/>
                <a:pt x="8525070" y="2092934"/>
              </a:cubicBezTo>
              <a:cubicBezTo>
                <a:pt x="8524373" y="2092859"/>
                <a:pt x="8523704" y="2092821"/>
                <a:pt x="8523035" y="2092821"/>
              </a:cubicBezTo>
              <a:close/>
              <a:moveTo>
                <a:pt x="8582935" y="2133326"/>
              </a:moveTo>
              <a:cubicBezTo>
                <a:pt x="8575956" y="2133326"/>
                <a:pt x="8570983" y="2137408"/>
                <a:pt x="8568134" y="2142991"/>
              </a:cubicBezTo>
              <a:cubicBezTo>
                <a:pt x="8565168" y="2137167"/>
                <a:pt x="8560079" y="2133387"/>
                <a:pt x="8552694" y="2133387"/>
              </a:cubicBezTo>
              <a:cubicBezTo>
                <a:pt x="8552200" y="2133387"/>
                <a:pt x="8551705" y="2133404"/>
                <a:pt x="8551182" y="2133439"/>
              </a:cubicBezTo>
              <a:cubicBezTo>
                <a:pt x="8543826" y="2133922"/>
                <a:pt x="8537515" y="2138321"/>
                <a:pt x="8535509" y="2146896"/>
              </a:cubicBezTo>
              <a:cubicBezTo>
                <a:pt x="8531933" y="2162319"/>
                <a:pt x="8548885" y="2178088"/>
                <a:pt x="8568134" y="2193426"/>
              </a:cubicBezTo>
              <a:cubicBezTo>
                <a:pt x="8588575" y="2178192"/>
                <a:pt x="8604539" y="2160973"/>
                <a:pt x="8600730" y="2146135"/>
              </a:cubicBezTo>
              <a:lnTo>
                <a:pt x="8600730" y="2146132"/>
              </a:lnTo>
              <a:cubicBezTo>
                <a:pt x="8598869" y="2138891"/>
                <a:pt x="8593024" y="2134309"/>
                <a:pt x="8584970" y="2133439"/>
              </a:cubicBezTo>
              <a:cubicBezTo>
                <a:pt x="8584272" y="2133364"/>
                <a:pt x="8583603" y="2133326"/>
                <a:pt x="8582935" y="2133326"/>
              </a:cubicBezTo>
              <a:close/>
              <a:moveTo>
                <a:pt x="8644288" y="2172145"/>
              </a:moveTo>
              <a:cubicBezTo>
                <a:pt x="8637310" y="2172145"/>
                <a:pt x="8632337" y="2176227"/>
                <a:pt x="8629488" y="2181810"/>
              </a:cubicBezTo>
              <a:cubicBezTo>
                <a:pt x="8626522" y="2175986"/>
                <a:pt x="8621433" y="2172206"/>
                <a:pt x="8614048" y="2172206"/>
              </a:cubicBezTo>
              <a:cubicBezTo>
                <a:pt x="8613554" y="2172206"/>
                <a:pt x="8613059" y="2172224"/>
                <a:pt x="8612536" y="2172258"/>
              </a:cubicBezTo>
              <a:cubicBezTo>
                <a:pt x="8605179" y="2172741"/>
                <a:pt x="8598869" y="2177141"/>
                <a:pt x="8596863" y="2185715"/>
              </a:cubicBezTo>
              <a:cubicBezTo>
                <a:pt x="8593287" y="2201138"/>
                <a:pt x="8610238" y="2216907"/>
                <a:pt x="8629488" y="2232245"/>
              </a:cubicBezTo>
              <a:cubicBezTo>
                <a:pt x="8649929" y="2217012"/>
                <a:pt x="8665893" y="2199792"/>
                <a:pt x="8662084" y="2184954"/>
              </a:cubicBezTo>
              <a:lnTo>
                <a:pt x="8662084" y="2184951"/>
              </a:lnTo>
              <a:cubicBezTo>
                <a:pt x="8660223" y="2177710"/>
                <a:pt x="8654378" y="2173128"/>
                <a:pt x="8646324" y="2172258"/>
              </a:cubicBezTo>
              <a:cubicBezTo>
                <a:pt x="8645626" y="2172183"/>
                <a:pt x="8644957" y="2172145"/>
                <a:pt x="8644288" y="2172145"/>
              </a:cubicBezTo>
              <a:close/>
              <a:moveTo>
                <a:pt x="8715238" y="2196337"/>
              </a:moveTo>
              <a:cubicBezTo>
                <a:pt x="8708259" y="2196337"/>
                <a:pt x="8703286" y="2200419"/>
                <a:pt x="8700437" y="2206002"/>
              </a:cubicBezTo>
              <a:cubicBezTo>
                <a:pt x="8697471" y="2200175"/>
                <a:pt x="8692382" y="2196398"/>
                <a:pt x="8684997" y="2196398"/>
              </a:cubicBezTo>
              <a:cubicBezTo>
                <a:pt x="8684503" y="2196398"/>
                <a:pt x="8684008" y="2196415"/>
                <a:pt x="8683485" y="2196450"/>
              </a:cubicBezTo>
              <a:cubicBezTo>
                <a:pt x="8676129" y="2196933"/>
                <a:pt x="8669818" y="2201333"/>
                <a:pt x="8667812" y="2209907"/>
              </a:cubicBezTo>
              <a:cubicBezTo>
                <a:pt x="8664236" y="2225330"/>
                <a:pt x="8681188" y="2241099"/>
                <a:pt x="8700437" y="2256437"/>
              </a:cubicBezTo>
              <a:cubicBezTo>
                <a:pt x="8720878" y="2241203"/>
                <a:pt x="8736842" y="2223984"/>
                <a:pt x="8733033" y="2209146"/>
              </a:cubicBezTo>
              <a:lnTo>
                <a:pt x="8733033" y="2209143"/>
              </a:lnTo>
              <a:cubicBezTo>
                <a:pt x="8731172" y="2201902"/>
                <a:pt x="8725327" y="2197320"/>
                <a:pt x="8717273" y="2196450"/>
              </a:cubicBezTo>
              <a:cubicBezTo>
                <a:pt x="8716575" y="2196375"/>
                <a:pt x="8715906" y="2196337"/>
                <a:pt x="8715238" y="2196337"/>
              </a:cubicBezTo>
              <a:close/>
              <a:moveTo>
                <a:pt x="9205774" y="2229776"/>
              </a:moveTo>
              <a:cubicBezTo>
                <a:pt x="9198795" y="2229776"/>
                <a:pt x="9193823" y="2233858"/>
                <a:pt x="9190973" y="2239441"/>
              </a:cubicBezTo>
              <a:cubicBezTo>
                <a:pt x="9188008" y="2233614"/>
                <a:pt x="9182919" y="2229837"/>
                <a:pt x="9175533" y="2229837"/>
              </a:cubicBezTo>
              <a:cubicBezTo>
                <a:pt x="9175039" y="2229837"/>
                <a:pt x="9174544" y="2229854"/>
                <a:pt x="9174021" y="2229889"/>
              </a:cubicBezTo>
              <a:cubicBezTo>
                <a:pt x="9166665" y="2230372"/>
                <a:pt x="9160355" y="2234772"/>
                <a:pt x="9158348" y="2243346"/>
              </a:cubicBezTo>
              <a:cubicBezTo>
                <a:pt x="9154772" y="2258769"/>
                <a:pt x="9171724" y="2274538"/>
                <a:pt x="9190973" y="2289876"/>
              </a:cubicBezTo>
              <a:cubicBezTo>
                <a:pt x="9211414" y="2274642"/>
                <a:pt x="9227378" y="2257423"/>
                <a:pt x="9223569" y="2242585"/>
              </a:cubicBezTo>
              <a:lnTo>
                <a:pt x="9223569" y="2242582"/>
              </a:lnTo>
              <a:cubicBezTo>
                <a:pt x="9221708" y="2235341"/>
                <a:pt x="9215863" y="2230759"/>
                <a:pt x="9207809" y="2229889"/>
              </a:cubicBezTo>
              <a:cubicBezTo>
                <a:pt x="9207111" y="2229814"/>
                <a:pt x="9206442" y="2229776"/>
                <a:pt x="9205774" y="2229776"/>
              </a:cubicBezTo>
              <a:close/>
              <a:moveTo>
                <a:pt x="7901069" y="1855957"/>
              </a:moveTo>
              <a:cubicBezTo>
                <a:pt x="7894090" y="1855957"/>
                <a:pt x="7889118" y="1860039"/>
                <a:pt x="7886268" y="1865622"/>
              </a:cubicBezTo>
              <a:cubicBezTo>
                <a:pt x="7883302" y="1859798"/>
                <a:pt x="7878214" y="1856019"/>
                <a:pt x="7870828" y="1856019"/>
              </a:cubicBezTo>
              <a:cubicBezTo>
                <a:pt x="7870334" y="1856019"/>
                <a:pt x="7869839" y="1856036"/>
                <a:pt x="7869316" y="1856069"/>
              </a:cubicBezTo>
              <a:cubicBezTo>
                <a:pt x="7861959" y="1856554"/>
                <a:pt x="7855650" y="1860953"/>
                <a:pt x="7853643" y="1869527"/>
              </a:cubicBezTo>
              <a:cubicBezTo>
                <a:pt x="7850067" y="1884950"/>
                <a:pt x="7867019" y="1900719"/>
                <a:pt x="7886268" y="1916057"/>
              </a:cubicBezTo>
              <a:cubicBezTo>
                <a:pt x="7906709" y="1900823"/>
                <a:pt x="7922673" y="1883604"/>
                <a:pt x="7918864" y="1868766"/>
              </a:cubicBezTo>
              <a:lnTo>
                <a:pt x="7918864" y="1868763"/>
              </a:lnTo>
              <a:cubicBezTo>
                <a:pt x="7917003" y="1861522"/>
                <a:pt x="7911158" y="1856939"/>
                <a:pt x="7903104" y="1856069"/>
              </a:cubicBezTo>
              <a:cubicBezTo>
                <a:pt x="7902406" y="1855994"/>
                <a:pt x="7901737" y="1855957"/>
                <a:pt x="7901069" y="1855957"/>
              </a:cubicBezTo>
              <a:close/>
              <a:moveTo>
                <a:pt x="7957770" y="1898962"/>
              </a:moveTo>
              <a:cubicBezTo>
                <a:pt x="7950791" y="1898962"/>
                <a:pt x="7945819" y="1903044"/>
                <a:pt x="7942969" y="1908627"/>
              </a:cubicBezTo>
              <a:cubicBezTo>
                <a:pt x="7940003" y="1902803"/>
                <a:pt x="7934915" y="1899023"/>
                <a:pt x="7927529" y="1899023"/>
              </a:cubicBezTo>
              <a:cubicBezTo>
                <a:pt x="7927035" y="1899023"/>
                <a:pt x="7926540" y="1899041"/>
                <a:pt x="7926017" y="1899075"/>
              </a:cubicBezTo>
              <a:cubicBezTo>
                <a:pt x="7918660" y="1899558"/>
                <a:pt x="7912351" y="1903958"/>
                <a:pt x="7910344" y="1912532"/>
              </a:cubicBezTo>
              <a:cubicBezTo>
                <a:pt x="7906768" y="1927955"/>
                <a:pt x="7923720" y="1943724"/>
                <a:pt x="7942969" y="1959062"/>
              </a:cubicBezTo>
              <a:cubicBezTo>
                <a:pt x="7963410" y="1943828"/>
                <a:pt x="7979374" y="1926609"/>
                <a:pt x="7975565" y="1911771"/>
              </a:cubicBezTo>
              <a:lnTo>
                <a:pt x="7975565" y="1911768"/>
              </a:lnTo>
              <a:cubicBezTo>
                <a:pt x="7973704" y="1904527"/>
                <a:pt x="7967859" y="1899945"/>
                <a:pt x="7959805" y="1899075"/>
              </a:cubicBezTo>
              <a:cubicBezTo>
                <a:pt x="7959107" y="1899000"/>
                <a:pt x="7958438" y="1898962"/>
                <a:pt x="7957770" y="1898962"/>
              </a:cubicBezTo>
              <a:close/>
              <a:moveTo>
                <a:pt x="8020868" y="1950255"/>
              </a:moveTo>
              <a:cubicBezTo>
                <a:pt x="8013890" y="1950255"/>
                <a:pt x="8008918" y="1954337"/>
                <a:pt x="8006068" y="1959920"/>
              </a:cubicBezTo>
              <a:cubicBezTo>
                <a:pt x="8003102" y="1954093"/>
                <a:pt x="7998014" y="1950316"/>
                <a:pt x="7990628" y="1950316"/>
              </a:cubicBezTo>
              <a:cubicBezTo>
                <a:pt x="7990134" y="1950316"/>
                <a:pt x="7989639" y="1950334"/>
                <a:pt x="7989116" y="1950368"/>
              </a:cubicBezTo>
              <a:cubicBezTo>
                <a:pt x="7981759" y="1950851"/>
                <a:pt x="7975449" y="1955251"/>
                <a:pt x="7973443" y="1963825"/>
              </a:cubicBezTo>
              <a:cubicBezTo>
                <a:pt x="7969866" y="1979248"/>
                <a:pt x="7986819" y="1995017"/>
                <a:pt x="8006068" y="2010355"/>
              </a:cubicBezTo>
              <a:cubicBezTo>
                <a:pt x="8026510" y="1995122"/>
                <a:pt x="8042473" y="1977902"/>
                <a:pt x="8038664" y="1963064"/>
              </a:cubicBezTo>
              <a:lnTo>
                <a:pt x="8038664" y="1963061"/>
              </a:lnTo>
              <a:cubicBezTo>
                <a:pt x="8036803" y="1955820"/>
                <a:pt x="8030958" y="1951238"/>
                <a:pt x="8022904" y="1950368"/>
              </a:cubicBezTo>
              <a:cubicBezTo>
                <a:pt x="8022206" y="1950293"/>
                <a:pt x="8021537" y="1950255"/>
                <a:pt x="8020868" y="1950255"/>
              </a:cubicBezTo>
              <a:close/>
              <a:moveTo>
                <a:pt x="8086583" y="1996081"/>
              </a:moveTo>
              <a:cubicBezTo>
                <a:pt x="8079605" y="1996081"/>
                <a:pt x="8074632" y="2000163"/>
                <a:pt x="8071783" y="2005746"/>
              </a:cubicBezTo>
              <a:cubicBezTo>
                <a:pt x="8068817" y="1999922"/>
                <a:pt x="8063728" y="1996142"/>
                <a:pt x="8056343" y="1996142"/>
              </a:cubicBezTo>
              <a:cubicBezTo>
                <a:pt x="8055849" y="1996142"/>
                <a:pt x="8055354" y="1996160"/>
                <a:pt x="8054831" y="1996194"/>
              </a:cubicBezTo>
              <a:cubicBezTo>
                <a:pt x="8047474" y="1996677"/>
                <a:pt x="8041164" y="2001077"/>
                <a:pt x="8039158" y="2009651"/>
              </a:cubicBezTo>
              <a:cubicBezTo>
                <a:pt x="8035582" y="2025074"/>
                <a:pt x="8052534" y="2040843"/>
                <a:pt x="8071783" y="2056181"/>
              </a:cubicBezTo>
              <a:cubicBezTo>
                <a:pt x="8092224" y="2040948"/>
                <a:pt x="8108188" y="2023728"/>
                <a:pt x="8104379" y="2008890"/>
              </a:cubicBezTo>
              <a:lnTo>
                <a:pt x="8104379" y="2008887"/>
              </a:lnTo>
              <a:cubicBezTo>
                <a:pt x="8102518" y="2001646"/>
                <a:pt x="8096673" y="1997064"/>
                <a:pt x="8088619" y="1996194"/>
              </a:cubicBezTo>
              <a:cubicBezTo>
                <a:pt x="8087921" y="1996119"/>
                <a:pt x="8087252" y="1996081"/>
                <a:pt x="8086583" y="1996081"/>
              </a:cubicBezTo>
              <a:close/>
              <a:moveTo>
                <a:pt x="8159859" y="2032893"/>
              </a:moveTo>
              <a:cubicBezTo>
                <a:pt x="8152880" y="2032893"/>
                <a:pt x="8147908" y="2036975"/>
                <a:pt x="8145058" y="2042558"/>
              </a:cubicBezTo>
              <a:cubicBezTo>
                <a:pt x="8142092" y="2036731"/>
                <a:pt x="8137004" y="2032954"/>
                <a:pt x="8129618" y="2032954"/>
              </a:cubicBezTo>
              <a:cubicBezTo>
                <a:pt x="8129124" y="2032954"/>
                <a:pt x="8128629" y="2032972"/>
                <a:pt x="8128106" y="2033006"/>
              </a:cubicBezTo>
              <a:cubicBezTo>
                <a:pt x="8120749" y="2033489"/>
                <a:pt x="8114440" y="2037889"/>
                <a:pt x="8112433" y="2046463"/>
              </a:cubicBezTo>
              <a:cubicBezTo>
                <a:pt x="8108857" y="2061886"/>
                <a:pt x="8125809" y="2077655"/>
                <a:pt x="8145058" y="2092993"/>
              </a:cubicBezTo>
              <a:cubicBezTo>
                <a:pt x="8165499" y="2077760"/>
                <a:pt x="8181463" y="2060540"/>
                <a:pt x="8177654" y="2045702"/>
              </a:cubicBezTo>
              <a:lnTo>
                <a:pt x="8177654" y="2045699"/>
              </a:lnTo>
              <a:cubicBezTo>
                <a:pt x="8175793" y="2038458"/>
                <a:pt x="8169948" y="2033876"/>
                <a:pt x="8161894" y="2033006"/>
              </a:cubicBezTo>
              <a:cubicBezTo>
                <a:pt x="8161196" y="2032931"/>
                <a:pt x="8160527" y="2032893"/>
                <a:pt x="8159859" y="2032893"/>
              </a:cubicBezTo>
              <a:close/>
              <a:moveTo>
                <a:pt x="8230807" y="2058714"/>
              </a:moveTo>
              <a:cubicBezTo>
                <a:pt x="8223829" y="2058714"/>
                <a:pt x="8218857" y="2062796"/>
                <a:pt x="8216007" y="2068379"/>
              </a:cubicBezTo>
              <a:cubicBezTo>
                <a:pt x="8213041" y="2062552"/>
                <a:pt x="8207953" y="2058775"/>
                <a:pt x="8200567" y="2058775"/>
              </a:cubicBezTo>
              <a:cubicBezTo>
                <a:pt x="8200073" y="2058775"/>
                <a:pt x="8199578" y="2058792"/>
                <a:pt x="8199055" y="2058827"/>
              </a:cubicBezTo>
              <a:cubicBezTo>
                <a:pt x="8191698" y="2059310"/>
                <a:pt x="8185388" y="2063710"/>
                <a:pt x="8183382" y="2072284"/>
              </a:cubicBezTo>
              <a:cubicBezTo>
                <a:pt x="8179805" y="2087707"/>
                <a:pt x="8196757" y="2103476"/>
                <a:pt x="8216007" y="2118814"/>
              </a:cubicBezTo>
              <a:cubicBezTo>
                <a:pt x="8236449" y="2103580"/>
                <a:pt x="8252412" y="2086361"/>
                <a:pt x="8248603" y="2071523"/>
              </a:cubicBezTo>
              <a:lnTo>
                <a:pt x="8248603" y="2071520"/>
              </a:lnTo>
              <a:cubicBezTo>
                <a:pt x="8246741" y="2064279"/>
                <a:pt x="8240897" y="2059697"/>
                <a:pt x="8232842" y="2058827"/>
              </a:cubicBezTo>
              <a:cubicBezTo>
                <a:pt x="8232145" y="2058752"/>
                <a:pt x="8231476" y="2058714"/>
                <a:pt x="8230807" y="2058714"/>
              </a:cubicBezTo>
              <a:close/>
              <a:moveTo>
                <a:pt x="8313969" y="2101806"/>
              </a:moveTo>
              <a:cubicBezTo>
                <a:pt x="8306990" y="2101806"/>
                <a:pt x="8302017" y="2105888"/>
                <a:pt x="8299168" y="2111471"/>
              </a:cubicBezTo>
              <a:cubicBezTo>
                <a:pt x="8296202" y="2105647"/>
                <a:pt x="8291113" y="2101867"/>
                <a:pt x="8283728" y="2101867"/>
              </a:cubicBezTo>
              <a:cubicBezTo>
                <a:pt x="8283234" y="2101867"/>
                <a:pt x="8282739" y="2101885"/>
                <a:pt x="8282216" y="2101919"/>
              </a:cubicBezTo>
              <a:cubicBezTo>
                <a:pt x="8274860" y="2102402"/>
                <a:pt x="8268549" y="2106802"/>
                <a:pt x="8266543" y="2115376"/>
              </a:cubicBezTo>
              <a:cubicBezTo>
                <a:pt x="8262967" y="2130799"/>
                <a:pt x="8279919" y="2146568"/>
                <a:pt x="8299168" y="2161906"/>
              </a:cubicBezTo>
              <a:cubicBezTo>
                <a:pt x="8319609" y="2146673"/>
                <a:pt x="8335573" y="2129453"/>
                <a:pt x="8331764" y="2114615"/>
              </a:cubicBezTo>
              <a:lnTo>
                <a:pt x="8331764" y="2114612"/>
              </a:lnTo>
              <a:cubicBezTo>
                <a:pt x="8329903" y="2107371"/>
                <a:pt x="8324058" y="2102789"/>
                <a:pt x="8316004" y="2101919"/>
              </a:cubicBezTo>
              <a:cubicBezTo>
                <a:pt x="8315306" y="2101844"/>
                <a:pt x="8314637" y="2101806"/>
                <a:pt x="8313969" y="2101806"/>
              </a:cubicBezTo>
              <a:close/>
              <a:moveTo>
                <a:pt x="8379683" y="2143561"/>
              </a:moveTo>
              <a:cubicBezTo>
                <a:pt x="8372705" y="2143561"/>
                <a:pt x="8367732" y="2147643"/>
                <a:pt x="8364883" y="2153226"/>
              </a:cubicBezTo>
              <a:cubicBezTo>
                <a:pt x="8361917" y="2147402"/>
                <a:pt x="8356828" y="2143622"/>
                <a:pt x="8349443" y="2143622"/>
              </a:cubicBezTo>
              <a:cubicBezTo>
                <a:pt x="8348949" y="2143622"/>
                <a:pt x="8348454" y="2143640"/>
                <a:pt x="8347931" y="2143674"/>
              </a:cubicBezTo>
              <a:cubicBezTo>
                <a:pt x="8340574" y="2144157"/>
                <a:pt x="8334264" y="2148557"/>
                <a:pt x="8332258" y="2157131"/>
              </a:cubicBezTo>
              <a:cubicBezTo>
                <a:pt x="8328682" y="2172554"/>
                <a:pt x="8345633" y="2188323"/>
                <a:pt x="8364883" y="2203661"/>
              </a:cubicBezTo>
              <a:cubicBezTo>
                <a:pt x="8385324" y="2188428"/>
                <a:pt x="8401288" y="2171208"/>
                <a:pt x="8397479" y="2156370"/>
              </a:cubicBezTo>
              <a:lnTo>
                <a:pt x="8397479" y="2156367"/>
              </a:lnTo>
              <a:cubicBezTo>
                <a:pt x="8395618" y="2149126"/>
                <a:pt x="8389773" y="2144544"/>
                <a:pt x="8381719" y="2143674"/>
              </a:cubicBezTo>
              <a:cubicBezTo>
                <a:pt x="8381021" y="2143599"/>
                <a:pt x="8380352" y="2143561"/>
                <a:pt x="8379683" y="2143561"/>
              </a:cubicBezTo>
              <a:close/>
              <a:moveTo>
                <a:pt x="8452959" y="2157548"/>
              </a:moveTo>
              <a:cubicBezTo>
                <a:pt x="8445980" y="2157548"/>
                <a:pt x="8441007" y="2161630"/>
                <a:pt x="8438158" y="2167213"/>
              </a:cubicBezTo>
              <a:cubicBezTo>
                <a:pt x="8435192" y="2161389"/>
                <a:pt x="8430103" y="2157609"/>
                <a:pt x="8422718" y="2157609"/>
              </a:cubicBezTo>
              <a:cubicBezTo>
                <a:pt x="8422224" y="2157609"/>
                <a:pt x="8421729" y="2157627"/>
                <a:pt x="8421206" y="2157661"/>
              </a:cubicBezTo>
              <a:cubicBezTo>
                <a:pt x="8413849" y="2158144"/>
                <a:pt x="8407539" y="2162544"/>
                <a:pt x="8405533" y="2171118"/>
              </a:cubicBezTo>
              <a:cubicBezTo>
                <a:pt x="8401957" y="2186541"/>
                <a:pt x="8418909" y="2202310"/>
                <a:pt x="8438158" y="2217648"/>
              </a:cubicBezTo>
              <a:cubicBezTo>
                <a:pt x="8458599" y="2202415"/>
                <a:pt x="8474563" y="2185195"/>
                <a:pt x="8470754" y="2170357"/>
              </a:cubicBezTo>
              <a:lnTo>
                <a:pt x="8470754" y="2170354"/>
              </a:lnTo>
              <a:cubicBezTo>
                <a:pt x="8468893" y="2163113"/>
                <a:pt x="8463048" y="2158531"/>
                <a:pt x="8454994" y="2157661"/>
              </a:cubicBezTo>
              <a:cubicBezTo>
                <a:pt x="8454296" y="2157586"/>
                <a:pt x="8453627" y="2157548"/>
                <a:pt x="8452959" y="2157548"/>
              </a:cubicBezTo>
              <a:close/>
              <a:moveTo>
                <a:pt x="8525653" y="2170982"/>
              </a:moveTo>
              <a:cubicBezTo>
                <a:pt x="8518674" y="2170982"/>
                <a:pt x="8513701" y="2175064"/>
                <a:pt x="8510852" y="2180647"/>
              </a:cubicBezTo>
              <a:cubicBezTo>
                <a:pt x="8507886" y="2174820"/>
                <a:pt x="8502797" y="2171043"/>
                <a:pt x="8495412" y="2171043"/>
              </a:cubicBezTo>
              <a:cubicBezTo>
                <a:pt x="8494918" y="2171043"/>
                <a:pt x="8494423" y="2171060"/>
                <a:pt x="8493900" y="2171095"/>
              </a:cubicBezTo>
              <a:cubicBezTo>
                <a:pt x="8486543" y="2171578"/>
                <a:pt x="8480233" y="2175978"/>
                <a:pt x="8478227" y="2184552"/>
              </a:cubicBezTo>
              <a:cubicBezTo>
                <a:pt x="8474651" y="2199975"/>
                <a:pt x="8491603" y="2215744"/>
                <a:pt x="8510852" y="2231082"/>
              </a:cubicBezTo>
              <a:cubicBezTo>
                <a:pt x="8531293" y="2215848"/>
                <a:pt x="8547257" y="2198629"/>
                <a:pt x="8543448" y="2183791"/>
              </a:cubicBezTo>
              <a:lnTo>
                <a:pt x="8543448" y="2183788"/>
              </a:lnTo>
              <a:cubicBezTo>
                <a:pt x="8541587" y="2176547"/>
                <a:pt x="8535742" y="2171965"/>
                <a:pt x="8527688" y="2171095"/>
              </a:cubicBezTo>
              <a:cubicBezTo>
                <a:pt x="8526990" y="2171020"/>
                <a:pt x="8526321" y="2170982"/>
                <a:pt x="8525653" y="2170982"/>
              </a:cubicBezTo>
              <a:close/>
              <a:moveTo>
                <a:pt x="8584679" y="2224339"/>
              </a:moveTo>
              <a:cubicBezTo>
                <a:pt x="8577701" y="2224339"/>
                <a:pt x="8572728" y="2228421"/>
                <a:pt x="8569879" y="2234004"/>
              </a:cubicBezTo>
              <a:cubicBezTo>
                <a:pt x="8566913" y="2228180"/>
                <a:pt x="8561824" y="2224400"/>
                <a:pt x="8554439" y="2224400"/>
              </a:cubicBezTo>
              <a:cubicBezTo>
                <a:pt x="8553945" y="2224400"/>
                <a:pt x="8553450" y="2224418"/>
                <a:pt x="8552927" y="2224452"/>
              </a:cubicBezTo>
              <a:cubicBezTo>
                <a:pt x="8545570" y="2224935"/>
                <a:pt x="8539260" y="2229335"/>
                <a:pt x="8537254" y="2237909"/>
              </a:cubicBezTo>
              <a:cubicBezTo>
                <a:pt x="8533678" y="2253332"/>
                <a:pt x="8550629" y="2269101"/>
                <a:pt x="8569879" y="2284439"/>
              </a:cubicBezTo>
              <a:cubicBezTo>
                <a:pt x="8590320" y="2269206"/>
                <a:pt x="8606284" y="2251986"/>
                <a:pt x="8602475" y="2237148"/>
              </a:cubicBezTo>
              <a:lnTo>
                <a:pt x="8602475" y="2237145"/>
              </a:lnTo>
              <a:cubicBezTo>
                <a:pt x="8600614" y="2229904"/>
                <a:pt x="8594769" y="2225322"/>
                <a:pt x="8586715" y="2224452"/>
              </a:cubicBezTo>
              <a:cubicBezTo>
                <a:pt x="8586017" y="2224377"/>
                <a:pt x="8585348" y="2224339"/>
                <a:pt x="8584679" y="2224339"/>
              </a:cubicBezTo>
              <a:close/>
              <a:moveTo>
                <a:pt x="8660281" y="2246292"/>
              </a:moveTo>
              <a:cubicBezTo>
                <a:pt x="8653303" y="2246292"/>
                <a:pt x="8648330" y="2250374"/>
                <a:pt x="8645481" y="2255957"/>
              </a:cubicBezTo>
              <a:cubicBezTo>
                <a:pt x="8642515" y="2250133"/>
                <a:pt x="8637426" y="2246353"/>
                <a:pt x="8630041" y="2246353"/>
              </a:cubicBezTo>
              <a:cubicBezTo>
                <a:pt x="8629547" y="2246353"/>
                <a:pt x="8629052" y="2246371"/>
                <a:pt x="8628529" y="2246405"/>
              </a:cubicBezTo>
              <a:cubicBezTo>
                <a:pt x="8621172" y="2246888"/>
                <a:pt x="8614862" y="2251288"/>
                <a:pt x="8612856" y="2259862"/>
              </a:cubicBezTo>
              <a:cubicBezTo>
                <a:pt x="8609280" y="2275285"/>
                <a:pt x="8626231" y="2291054"/>
                <a:pt x="8645481" y="2306392"/>
              </a:cubicBezTo>
              <a:cubicBezTo>
                <a:pt x="8665922" y="2291159"/>
                <a:pt x="8681886" y="2273939"/>
                <a:pt x="8678077" y="2259101"/>
              </a:cubicBezTo>
              <a:lnTo>
                <a:pt x="8678077" y="2259098"/>
              </a:lnTo>
              <a:cubicBezTo>
                <a:pt x="8676216" y="2251857"/>
                <a:pt x="8670371" y="2247275"/>
                <a:pt x="8662317" y="2246405"/>
              </a:cubicBezTo>
              <a:cubicBezTo>
                <a:pt x="8661619" y="2246330"/>
                <a:pt x="8660950" y="2246292"/>
                <a:pt x="8660281" y="2246292"/>
              </a:cubicBezTo>
              <a:close/>
              <a:moveTo>
                <a:pt x="8742570" y="2273160"/>
              </a:moveTo>
              <a:cubicBezTo>
                <a:pt x="8735592" y="2273160"/>
                <a:pt x="8730620" y="2277242"/>
                <a:pt x="8727770" y="2282825"/>
              </a:cubicBezTo>
              <a:cubicBezTo>
                <a:pt x="8724804" y="2276998"/>
                <a:pt x="8719716" y="2273221"/>
                <a:pt x="8712330" y="2273221"/>
              </a:cubicBezTo>
              <a:cubicBezTo>
                <a:pt x="8711836" y="2273221"/>
                <a:pt x="8711341" y="2273238"/>
                <a:pt x="8710818" y="2273273"/>
              </a:cubicBezTo>
              <a:cubicBezTo>
                <a:pt x="8703461" y="2273756"/>
                <a:pt x="8697151" y="2278156"/>
                <a:pt x="8695145" y="2286730"/>
              </a:cubicBezTo>
              <a:cubicBezTo>
                <a:pt x="8691568" y="2302153"/>
                <a:pt x="8708520" y="2317922"/>
                <a:pt x="8727770" y="2333260"/>
              </a:cubicBezTo>
              <a:cubicBezTo>
                <a:pt x="8748212" y="2318026"/>
                <a:pt x="8764175" y="2300807"/>
                <a:pt x="8760366" y="2285969"/>
              </a:cubicBezTo>
              <a:lnTo>
                <a:pt x="8760366" y="2285966"/>
              </a:lnTo>
              <a:cubicBezTo>
                <a:pt x="8758504" y="2278725"/>
                <a:pt x="8752660" y="2274143"/>
                <a:pt x="8744605" y="2273273"/>
              </a:cubicBezTo>
              <a:cubicBezTo>
                <a:pt x="8743908" y="2273198"/>
                <a:pt x="8743239" y="2273160"/>
                <a:pt x="8742570" y="2273160"/>
              </a:cubicBezTo>
              <a:close/>
              <a:moveTo>
                <a:pt x="8819044" y="2280836"/>
              </a:moveTo>
              <a:cubicBezTo>
                <a:pt x="8812065" y="2280836"/>
                <a:pt x="8807093" y="2284918"/>
                <a:pt x="8804243" y="2290501"/>
              </a:cubicBezTo>
              <a:cubicBezTo>
                <a:pt x="8801278" y="2284674"/>
                <a:pt x="8796189" y="2280897"/>
                <a:pt x="8788803" y="2280897"/>
              </a:cubicBezTo>
              <a:cubicBezTo>
                <a:pt x="8788309" y="2280897"/>
                <a:pt x="8787814" y="2280914"/>
                <a:pt x="8787291" y="2280949"/>
              </a:cubicBezTo>
              <a:cubicBezTo>
                <a:pt x="8779935" y="2281432"/>
                <a:pt x="8773625" y="2285832"/>
                <a:pt x="8771618" y="2294406"/>
              </a:cubicBezTo>
              <a:cubicBezTo>
                <a:pt x="8768042" y="2309829"/>
                <a:pt x="8784994" y="2325598"/>
                <a:pt x="8804243" y="2340936"/>
              </a:cubicBezTo>
              <a:cubicBezTo>
                <a:pt x="8824684" y="2325703"/>
                <a:pt x="8840648" y="2308483"/>
                <a:pt x="8836839" y="2293645"/>
              </a:cubicBezTo>
              <a:lnTo>
                <a:pt x="8836839" y="2293642"/>
              </a:lnTo>
              <a:cubicBezTo>
                <a:pt x="8834978" y="2286401"/>
                <a:pt x="8829133" y="2281819"/>
                <a:pt x="8821079" y="2280949"/>
              </a:cubicBezTo>
              <a:cubicBezTo>
                <a:pt x="8820381" y="2280874"/>
                <a:pt x="8819712" y="2280836"/>
                <a:pt x="8819044" y="2280836"/>
              </a:cubicBezTo>
              <a:close/>
              <a:moveTo>
                <a:pt x="8896099" y="2299795"/>
              </a:moveTo>
              <a:cubicBezTo>
                <a:pt x="8889120" y="2299795"/>
                <a:pt x="8884148" y="2303877"/>
                <a:pt x="8881298" y="2309460"/>
              </a:cubicBezTo>
              <a:cubicBezTo>
                <a:pt x="8878333" y="2303636"/>
                <a:pt x="8873244" y="2299856"/>
                <a:pt x="8865858" y="2299856"/>
              </a:cubicBezTo>
              <a:cubicBezTo>
                <a:pt x="8865364" y="2299856"/>
                <a:pt x="8864869" y="2299873"/>
                <a:pt x="8864346" y="2299908"/>
              </a:cubicBezTo>
              <a:cubicBezTo>
                <a:pt x="8856990" y="2300391"/>
                <a:pt x="8850680" y="2304790"/>
                <a:pt x="8848673" y="2313365"/>
              </a:cubicBezTo>
              <a:cubicBezTo>
                <a:pt x="8845097" y="2328788"/>
                <a:pt x="8862049" y="2344557"/>
                <a:pt x="8881298" y="2359895"/>
              </a:cubicBezTo>
              <a:cubicBezTo>
                <a:pt x="8901739" y="2344661"/>
                <a:pt x="8917703" y="2327442"/>
                <a:pt x="8913894" y="2312604"/>
              </a:cubicBezTo>
              <a:lnTo>
                <a:pt x="8913894" y="2312601"/>
              </a:lnTo>
              <a:cubicBezTo>
                <a:pt x="8912033" y="2305360"/>
                <a:pt x="8906188" y="2300778"/>
                <a:pt x="8898134" y="2299908"/>
              </a:cubicBezTo>
              <a:cubicBezTo>
                <a:pt x="8897436" y="2299833"/>
                <a:pt x="8896767" y="2299795"/>
                <a:pt x="8896099" y="2299795"/>
              </a:cubicBezTo>
              <a:close/>
              <a:moveTo>
                <a:pt x="7770802" y="1821003"/>
              </a:moveTo>
              <a:cubicBezTo>
                <a:pt x="7763824" y="1821003"/>
                <a:pt x="7758852" y="1825086"/>
                <a:pt x="7756002" y="1830667"/>
              </a:cubicBezTo>
              <a:cubicBezTo>
                <a:pt x="7753036" y="1824843"/>
                <a:pt x="7747948" y="1821065"/>
                <a:pt x="7740562" y="1821065"/>
              </a:cubicBezTo>
              <a:cubicBezTo>
                <a:pt x="7740068" y="1821065"/>
                <a:pt x="7739573" y="1821082"/>
                <a:pt x="7739050" y="1821115"/>
              </a:cubicBezTo>
              <a:cubicBezTo>
                <a:pt x="7731693" y="1821600"/>
                <a:pt x="7725383" y="1825998"/>
                <a:pt x="7723377" y="1834573"/>
              </a:cubicBezTo>
              <a:cubicBezTo>
                <a:pt x="7719800" y="1849997"/>
                <a:pt x="7736753" y="1865765"/>
                <a:pt x="7756002" y="1881103"/>
              </a:cubicBezTo>
              <a:cubicBezTo>
                <a:pt x="7776444" y="1865869"/>
                <a:pt x="7792407" y="1848649"/>
                <a:pt x="7788598" y="1833811"/>
              </a:cubicBezTo>
              <a:lnTo>
                <a:pt x="7788598" y="1833809"/>
              </a:lnTo>
              <a:cubicBezTo>
                <a:pt x="7786737" y="1826569"/>
                <a:pt x="7780892" y="1821985"/>
                <a:pt x="7772838" y="1821115"/>
              </a:cubicBezTo>
              <a:cubicBezTo>
                <a:pt x="7772140" y="1821040"/>
                <a:pt x="7771471" y="1821003"/>
                <a:pt x="7770802" y="1821003"/>
              </a:cubicBezTo>
              <a:close/>
              <a:moveTo>
                <a:pt x="7822560" y="1874014"/>
              </a:moveTo>
              <a:cubicBezTo>
                <a:pt x="7815581" y="1874014"/>
                <a:pt x="7810609" y="1878096"/>
                <a:pt x="7807759" y="1883679"/>
              </a:cubicBezTo>
              <a:cubicBezTo>
                <a:pt x="7804793" y="1877855"/>
                <a:pt x="7799705" y="1874075"/>
                <a:pt x="7792319" y="1874075"/>
              </a:cubicBezTo>
              <a:cubicBezTo>
                <a:pt x="7791825" y="1874075"/>
                <a:pt x="7791330" y="1874093"/>
                <a:pt x="7790807" y="1874127"/>
              </a:cubicBezTo>
              <a:cubicBezTo>
                <a:pt x="7783450" y="1874610"/>
                <a:pt x="7777141" y="1879010"/>
                <a:pt x="7775134" y="1887584"/>
              </a:cubicBezTo>
              <a:cubicBezTo>
                <a:pt x="7771558" y="1903007"/>
                <a:pt x="7788510" y="1918776"/>
                <a:pt x="7807759" y="1934114"/>
              </a:cubicBezTo>
              <a:cubicBezTo>
                <a:pt x="7828200" y="1918880"/>
                <a:pt x="7844164" y="1901661"/>
                <a:pt x="7840355" y="1886823"/>
              </a:cubicBezTo>
              <a:lnTo>
                <a:pt x="7840355" y="1886820"/>
              </a:lnTo>
              <a:cubicBezTo>
                <a:pt x="7838494" y="1879579"/>
                <a:pt x="7832649" y="1874997"/>
                <a:pt x="7824595" y="1874127"/>
              </a:cubicBezTo>
              <a:cubicBezTo>
                <a:pt x="7823897" y="1874052"/>
                <a:pt x="7823228" y="1874014"/>
                <a:pt x="7822560" y="1874014"/>
              </a:cubicBezTo>
              <a:close/>
              <a:moveTo>
                <a:pt x="7883332" y="1925103"/>
              </a:moveTo>
              <a:cubicBezTo>
                <a:pt x="7876353" y="1925103"/>
                <a:pt x="7871380" y="1929185"/>
                <a:pt x="7868531" y="1934768"/>
              </a:cubicBezTo>
              <a:cubicBezTo>
                <a:pt x="7865565" y="1928944"/>
                <a:pt x="7860476" y="1925164"/>
                <a:pt x="7853091" y="1925164"/>
              </a:cubicBezTo>
              <a:cubicBezTo>
                <a:pt x="7852597" y="1925164"/>
                <a:pt x="7852102" y="1925182"/>
                <a:pt x="7851579" y="1925216"/>
              </a:cubicBezTo>
              <a:cubicBezTo>
                <a:pt x="7844222" y="1925699"/>
                <a:pt x="7837913" y="1930099"/>
                <a:pt x="7835906" y="1938673"/>
              </a:cubicBezTo>
              <a:cubicBezTo>
                <a:pt x="7832330" y="1954096"/>
                <a:pt x="7849282" y="1969865"/>
                <a:pt x="7868531" y="1985203"/>
              </a:cubicBezTo>
              <a:cubicBezTo>
                <a:pt x="7888972" y="1969969"/>
                <a:pt x="7904936" y="1952750"/>
                <a:pt x="7901127" y="1937912"/>
              </a:cubicBezTo>
              <a:lnTo>
                <a:pt x="7901127" y="1937909"/>
              </a:lnTo>
              <a:cubicBezTo>
                <a:pt x="7899266" y="1930668"/>
                <a:pt x="7893421" y="1926086"/>
                <a:pt x="7885367" y="1925216"/>
              </a:cubicBezTo>
              <a:cubicBezTo>
                <a:pt x="7884669" y="1925141"/>
                <a:pt x="7884000" y="1925103"/>
                <a:pt x="7883332" y="1925103"/>
              </a:cubicBezTo>
              <a:close/>
              <a:moveTo>
                <a:pt x="7952826" y="1974680"/>
              </a:moveTo>
              <a:cubicBezTo>
                <a:pt x="7945848" y="1974680"/>
                <a:pt x="7940875" y="1978762"/>
                <a:pt x="7938026" y="1984345"/>
              </a:cubicBezTo>
              <a:cubicBezTo>
                <a:pt x="7935060" y="1978521"/>
                <a:pt x="7929971" y="1974741"/>
                <a:pt x="7922586" y="1974741"/>
              </a:cubicBezTo>
              <a:cubicBezTo>
                <a:pt x="7922092" y="1974741"/>
                <a:pt x="7921597" y="1974759"/>
                <a:pt x="7921074" y="1974793"/>
              </a:cubicBezTo>
              <a:cubicBezTo>
                <a:pt x="7913717" y="1975276"/>
                <a:pt x="7907407" y="1979676"/>
                <a:pt x="7905401" y="1988250"/>
              </a:cubicBezTo>
              <a:cubicBezTo>
                <a:pt x="7901825" y="2003673"/>
                <a:pt x="7918777" y="2019442"/>
                <a:pt x="7938026" y="2034780"/>
              </a:cubicBezTo>
              <a:cubicBezTo>
                <a:pt x="7958467" y="2019547"/>
                <a:pt x="7974431" y="2002327"/>
                <a:pt x="7970622" y="1987489"/>
              </a:cubicBezTo>
              <a:lnTo>
                <a:pt x="7970622" y="1987486"/>
              </a:lnTo>
              <a:cubicBezTo>
                <a:pt x="7968761" y="1980245"/>
                <a:pt x="7962916" y="1975663"/>
                <a:pt x="7954862" y="1974793"/>
              </a:cubicBezTo>
              <a:cubicBezTo>
                <a:pt x="7954164" y="1974718"/>
                <a:pt x="7953495" y="1974680"/>
                <a:pt x="7952826" y="1974680"/>
              </a:cubicBezTo>
              <a:close/>
              <a:moveTo>
                <a:pt x="5407096" y="1778442"/>
              </a:moveTo>
              <a:cubicBezTo>
                <a:pt x="5400118" y="1778442"/>
                <a:pt x="5395145" y="1782525"/>
                <a:pt x="5392296" y="1788106"/>
              </a:cubicBezTo>
              <a:cubicBezTo>
                <a:pt x="5389330" y="1782282"/>
                <a:pt x="5384241" y="1778504"/>
                <a:pt x="5376856" y="1778504"/>
              </a:cubicBezTo>
              <a:cubicBezTo>
                <a:pt x="5376362" y="1778504"/>
                <a:pt x="5375867" y="1778521"/>
                <a:pt x="5375344" y="1778554"/>
              </a:cubicBezTo>
              <a:cubicBezTo>
                <a:pt x="5367987" y="1779039"/>
                <a:pt x="5361677" y="1783437"/>
                <a:pt x="5359671" y="1792012"/>
              </a:cubicBezTo>
              <a:cubicBezTo>
                <a:pt x="5356095" y="1807435"/>
                <a:pt x="5373047" y="1823203"/>
                <a:pt x="5392296" y="1838541"/>
              </a:cubicBezTo>
              <a:cubicBezTo>
                <a:pt x="5412737" y="1823307"/>
                <a:pt x="5428701" y="1806088"/>
                <a:pt x="5424892" y="1791250"/>
              </a:cubicBezTo>
              <a:lnTo>
                <a:pt x="5424892" y="1791248"/>
              </a:lnTo>
              <a:cubicBezTo>
                <a:pt x="5423031" y="1784008"/>
                <a:pt x="5417186" y="1779424"/>
                <a:pt x="5409132" y="1778554"/>
              </a:cubicBezTo>
              <a:cubicBezTo>
                <a:pt x="5408434" y="1778479"/>
                <a:pt x="5407765" y="1778442"/>
                <a:pt x="5407096" y="1778442"/>
              </a:cubicBezTo>
              <a:close/>
              <a:moveTo>
                <a:pt x="7057824" y="1829487"/>
              </a:moveTo>
              <a:cubicBezTo>
                <a:pt x="7050845" y="1829487"/>
                <a:pt x="7045873" y="1833570"/>
                <a:pt x="7043023" y="1839151"/>
              </a:cubicBezTo>
              <a:cubicBezTo>
                <a:pt x="7040057" y="1833327"/>
                <a:pt x="7034969" y="1829549"/>
                <a:pt x="7027583" y="1829549"/>
              </a:cubicBezTo>
              <a:cubicBezTo>
                <a:pt x="7027089" y="1829549"/>
                <a:pt x="7026594" y="1829566"/>
                <a:pt x="7026071" y="1829599"/>
              </a:cubicBezTo>
              <a:cubicBezTo>
                <a:pt x="7018714" y="1830084"/>
                <a:pt x="7012405" y="1834482"/>
                <a:pt x="7010398" y="1843057"/>
              </a:cubicBezTo>
              <a:cubicBezTo>
                <a:pt x="7006822" y="1858480"/>
                <a:pt x="7023774" y="1874249"/>
                <a:pt x="7043023" y="1889587"/>
              </a:cubicBezTo>
              <a:cubicBezTo>
                <a:pt x="7063464" y="1874353"/>
                <a:pt x="7079428" y="1857133"/>
                <a:pt x="7075619" y="1842295"/>
              </a:cubicBezTo>
              <a:lnTo>
                <a:pt x="7075619" y="1842293"/>
              </a:lnTo>
              <a:cubicBezTo>
                <a:pt x="7073758" y="1835053"/>
                <a:pt x="7067913" y="1830469"/>
                <a:pt x="7059859" y="1829599"/>
              </a:cubicBezTo>
              <a:cubicBezTo>
                <a:pt x="7059161" y="1829524"/>
                <a:pt x="7058492" y="1829487"/>
                <a:pt x="7057824" y="1829487"/>
              </a:cubicBezTo>
              <a:close/>
              <a:moveTo>
                <a:pt x="7677464" y="1853572"/>
              </a:moveTo>
              <a:cubicBezTo>
                <a:pt x="7670485" y="1853572"/>
                <a:pt x="7665513" y="1857654"/>
                <a:pt x="7662663" y="1863237"/>
              </a:cubicBezTo>
              <a:cubicBezTo>
                <a:pt x="7659697" y="1857413"/>
                <a:pt x="7654609" y="1853634"/>
                <a:pt x="7647223" y="1853634"/>
              </a:cubicBezTo>
              <a:cubicBezTo>
                <a:pt x="7646729" y="1853634"/>
                <a:pt x="7646234" y="1853651"/>
                <a:pt x="7645711" y="1853684"/>
              </a:cubicBezTo>
              <a:cubicBezTo>
                <a:pt x="7638355" y="1854169"/>
                <a:pt x="7632045" y="1858568"/>
                <a:pt x="7630038" y="1867142"/>
              </a:cubicBezTo>
              <a:cubicBezTo>
                <a:pt x="7626462" y="1882565"/>
                <a:pt x="7643414" y="1898334"/>
                <a:pt x="7662663" y="1913672"/>
              </a:cubicBezTo>
              <a:cubicBezTo>
                <a:pt x="7683104" y="1898438"/>
                <a:pt x="7699068" y="1881219"/>
                <a:pt x="7695259" y="1866381"/>
              </a:cubicBezTo>
              <a:lnTo>
                <a:pt x="7695259" y="1866378"/>
              </a:lnTo>
              <a:cubicBezTo>
                <a:pt x="7693398" y="1859137"/>
                <a:pt x="7687553" y="1854554"/>
                <a:pt x="7679499" y="1853684"/>
              </a:cubicBezTo>
              <a:cubicBezTo>
                <a:pt x="7678801" y="1853609"/>
                <a:pt x="7678132" y="1853572"/>
                <a:pt x="7677464" y="1853572"/>
              </a:cubicBezTo>
              <a:close/>
              <a:moveTo>
                <a:pt x="7744632" y="1896956"/>
              </a:moveTo>
              <a:cubicBezTo>
                <a:pt x="7737654" y="1896956"/>
                <a:pt x="7732682" y="1901038"/>
                <a:pt x="7729832" y="1906621"/>
              </a:cubicBezTo>
              <a:cubicBezTo>
                <a:pt x="7726866" y="1900797"/>
                <a:pt x="7721778" y="1897017"/>
                <a:pt x="7714392" y="1897017"/>
              </a:cubicBezTo>
              <a:cubicBezTo>
                <a:pt x="7713898" y="1897017"/>
                <a:pt x="7713403" y="1897035"/>
                <a:pt x="7712880" y="1897069"/>
              </a:cubicBezTo>
              <a:cubicBezTo>
                <a:pt x="7705523" y="1897552"/>
                <a:pt x="7699213" y="1901952"/>
                <a:pt x="7697207" y="1910526"/>
              </a:cubicBezTo>
              <a:cubicBezTo>
                <a:pt x="7693630" y="1925949"/>
                <a:pt x="7710583" y="1941718"/>
                <a:pt x="7729832" y="1957056"/>
              </a:cubicBezTo>
              <a:cubicBezTo>
                <a:pt x="7750274" y="1941823"/>
                <a:pt x="7766237" y="1924603"/>
                <a:pt x="7762428" y="1909765"/>
              </a:cubicBezTo>
              <a:lnTo>
                <a:pt x="7762428" y="1909762"/>
              </a:lnTo>
              <a:cubicBezTo>
                <a:pt x="7760567" y="1902521"/>
                <a:pt x="7754722" y="1897939"/>
                <a:pt x="7746668" y="1897069"/>
              </a:cubicBezTo>
              <a:cubicBezTo>
                <a:pt x="7745970" y="1896994"/>
                <a:pt x="7745301" y="1896956"/>
                <a:pt x="7744632" y="1896956"/>
              </a:cubicBezTo>
              <a:close/>
              <a:moveTo>
                <a:pt x="7808312" y="1949237"/>
              </a:moveTo>
              <a:cubicBezTo>
                <a:pt x="7801333" y="1949237"/>
                <a:pt x="7796361" y="1953319"/>
                <a:pt x="7793511" y="1958902"/>
              </a:cubicBezTo>
              <a:cubicBezTo>
                <a:pt x="7790545" y="1953078"/>
                <a:pt x="7785457" y="1949298"/>
                <a:pt x="7778071" y="1949298"/>
              </a:cubicBezTo>
              <a:cubicBezTo>
                <a:pt x="7777577" y="1949298"/>
                <a:pt x="7777082" y="1949316"/>
                <a:pt x="7776559" y="1949350"/>
              </a:cubicBezTo>
              <a:cubicBezTo>
                <a:pt x="7769203" y="1949833"/>
                <a:pt x="7762893" y="1954233"/>
                <a:pt x="7760886" y="1962807"/>
              </a:cubicBezTo>
              <a:cubicBezTo>
                <a:pt x="7757310" y="1978230"/>
                <a:pt x="7774262" y="1993999"/>
                <a:pt x="7793511" y="2009337"/>
              </a:cubicBezTo>
              <a:cubicBezTo>
                <a:pt x="7813952" y="1994104"/>
                <a:pt x="7829916" y="1976884"/>
                <a:pt x="7826107" y="1962046"/>
              </a:cubicBezTo>
              <a:lnTo>
                <a:pt x="7826107" y="1962043"/>
              </a:lnTo>
              <a:cubicBezTo>
                <a:pt x="7824246" y="1954802"/>
                <a:pt x="7818401" y="1950220"/>
                <a:pt x="7810347" y="1949350"/>
              </a:cubicBezTo>
              <a:cubicBezTo>
                <a:pt x="7809649" y="1949275"/>
                <a:pt x="7808980" y="1949237"/>
                <a:pt x="7808312" y="1949237"/>
              </a:cubicBezTo>
              <a:close/>
              <a:moveTo>
                <a:pt x="7877807" y="1993028"/>
              </a:moveTo>
              <a:cubicBezTo>
                <a:pt x="7870828" y="1993028"/>
                <a:pt x="7865856" y="1997110"/>
                <a:pt x="7863006" y="2002693"/>
              </a:cubicBezTo>
              <a:cubicBezTo>
                <a:pt x="7860040" y="1996869"/>
                <a:pt x="7854952" y="1993089"/>
                <a:pt x="7847566" y="1993089"/>
              </a:cubicBezTo>
              <a:cubicBezTo>
                <a:pt x="7847072" y="1993089"/>
                <a:pt x="7846577" y="1993106"/>
                <a:pt x="7846054" y="1993141"/>
              </a:cubicBezTo>
              <a:cubicBezTo>
                <a:pt x="7838697" y="1993624"/>
                <a:pt x="7832388" y="1998023"/>
                <a:pt x="7830381" y="2006598"/>
              </a:cubicBezTo>
              <a:cubicBezTo>
                <a:pt x="7826805" y="2022021"/>
                <a:pt x="7843757" y="2037790"/>
                <a:pt x="7863006" y="2053128"/>
              </a:cubicBezTo>
              <a:cubicBezTo>
                <a:pt x="7883447" y="2037894"/>
                <a:pt x="7899411" y="2020675"/>
                <a:pt x="7895602" y="2005837"/>
              </a:cubicBezTo>
              <a:lnTo>
                <a:pt x="7895602" y="2005834"/>
              </a:lnTo>
              <a:cubicBezTo>
                <a:pt x="7893741" y="1998593"/>
                <a:pt x="7887896" y="1994011"/>
                <a:pt x="7879842" y="1993141"/>
              </a:cubicBezTo>
              <a:cubicBezTo>
                <a:pt x="7879144" y="1993066"/>
                <a:pt x="7878475" y="1993028"/>
                <a:pt x="7877807" y="1993028"/>
              </a:cubicBezTo>
              <a:close/>
              <a:moveTo>
                <a:pt x="8016797" y="2036324"/>
              </a:moveTo>
              <a:cubicBezTo>
                <a:pt x="8009819" y="2036324"/>
                <a:pt x="8004846" y="2040406"/>
                <a:pt x="8001997" y="2045989"/>
              </a:cubicBezTo>
              <a:cubicBezTo>
                <a:pt x="7999031" y="2040165"/>
                <a:pt x="7993942" y="2036385"/>
                <a:pt x="7986557" y="2036385"/>
              </a:cubicBezTo>
              <a:cubicBezTo>
                <a:pt x="7986063" y="2036385"/>
                <a:pt x="7985568" y="2036402"/>
                <a:pt x="7985045" y="2036437"/>
              </a:cubicBezTo>
              <a:cubicBezTo>
                <a:pt x="7977688" y="2036920"/>
                <a:pt x="7971378" y="2041320"/>
                <a:pt x="7969372" y="2049894"/>
              </a:cubicBezTo>
              <a:cubicBezTo>
                <a:pt x="7965796" y="2065317"/>
                <a:pt x="7982748" y="2081086"/>
                <a:pt x="8001997" y="2096424"/>
              </a:cubicBezTo>
              <a:cubicBezTo>
                <a:pt x="8022438" y="2081190"/>
                <a:pt x="8038402" y="2063971"/>
                <a:pt x="8034593" y="2049133"/>
              </a:cubicBezTo>
              <a:lnTo>
                <a:pt x="8034593" y="2049130"/>
              </a:lnTo>
              <a:cubicBezTo>
                <a:pt x="8032732" y="2041889"/>
                <a:pt x="8026887" y="2037307"/>
                <a:pt x="8018833" y="2036437"/>
              </a:cubicBezTo>
              <a:cubicBezTo>
                <a:pt x="8018135" y="2036362"/>
                <a:pt x="8017466" y="2036324"/>
                <a:pt x="8016797" y="2036324"/>
              </a:cubicBezTo>
              <a:close/>
              <a:moveTo>
                <a:pt x="8093271" y="2075695"/>
              </a:moveTo>
              <a:cubicBezTo>
                <a:pt x="8086292" y="2075695"/>
                <a:pt x="8081320" y="2079777"/>
                <a:pt x="8078470" y="2085360"/>
              </a:cubicBezTo>
              <a:cubicBezTo>
                <a:pt x="8075504" y="2079533"/>
                <a:pt x="8070416" y="2075756"/>
                <a:pt x="8063030" y="2075756"/>
              </a:cubicBezTo>
              <a:cubicBezTo>
                <a:pt x="8062536" y="2075756"/>
                <a:pt x="8062041" y="2075774"/>
                <a:pt x="8061518" y="2075808"/>
              </a:cubicBezTo>
              <a:cubicBezTo>
                <a:pt x="8054162" y="2076291"/>
                <a:pt x="8047852" y="2080691"/>
                <a:pt x="8045845" y="2089265"/>
              </a:cubicBezTo>
              <a:cubicBezTo>
                <a:pt x="8042269" y="2104688"/>
                <a:pt x="8059221" y="2120457"/>
                <a:pt x="8078470" y="2135795"/>
              </a:cubicBezTo>
              <a:cubicBezTo>
                <a:pt x="8098911" y="2120562"/>
                <a:pt x="8114875" y="2103342"/>
                <a:pt x="8111066" y="2088504"/>
              </a:cubicBezTo>
              <a:lnTo>
                <a:pt x="8111066" y="2088501"/>
              </a:lnTo>
              <a:cubicBezTo>
                <a:pt x="8109205" y="2081260"/>
                <a:pt x="8103360" y="2076678"/>
                <a:pt x="8095306" y="2075808"/>
              </a:cubicBezTo>
              <a:cubicBezTo>
                <a:pt x="8094608" y="2075733"/>
                <a:pt x="8093939" y="2075695"/>
                <a:pt x="8093271" y="2075695"/>
              </a:cubicBezTo>
              <a:close/>
              <a:moveTo>
                <a:pt x="8163347" y="2117188"/>
              </a:moveTo>
              <a:cubicBezTo>
                <a:pt x="8156369" y="2117188"/>
                <a:pt x="8151397" y="2121270"/>
                <a:pt x="8148547" y="2126853"/>
              </a:cubicBezTo>
              <a:cubicBezTo>
                <a:pt x="8145581" y="2121026"/>
                <a:pt x="8140493" y="2117249"/>
                <a:pt x="8133107" y="2117249"/>
              </a:cubicBezTo>
              <a:cubicBezTo>
                <a:pt x="8132613" y="2117249"/>
                <a:pt x="8132118" y="2117266"/>
                <a:pt x="8131595" y="2117301"/>
              </a:cubicBezTo>
              <a:cubicBezTo>
                <a:pt x="8124238" y="2117784"/>
                <a:pt x="8117928" y="2122184"/>
                <a:pt x="8115922" y="2130758"/>
              </a:cubicBezTo>
              <a:cubicBezTo>
                <a:pt x="8112345" y="2146181"/>
                <a:pt x="8129298" y="2161950"/>
                <a:pt x="8148547" y="2177288"/>
              </a:cubicBezTo>
              <a:cubicBezTo>
                <a:pt x="8168988" y="2162054"/>
                <a:pt x="8184952" y="2144835"/>
                <a:pt x="8181143" y="2129997"/>
              </a:cubicBezTo>
              <a:lnTo>
                <a:pt x="8181143" y="2129994"/>
              </a:lnTo>
              <a:cubicBezTo>
                <a:pt x="8179282" y="2122753"/>
                <a:pt x="8173437" y="2118171"/>
                <a:pt x="8165383" y="2117301"/>
              </a:cubicBezTo>
              <a:cubicBezTo>
                <a:pt x="8164685" y="2117226"/>
                <a:pt x="8164016" y="2117188"/>
                <a:pt x="8163347" y="2117188"/>
              </a:cubicBezTo>
              <a:close/>
              <a:moveTo>
                <a:pt x="8248835" y="2121579"/>
              </a:moveTo>
              <a:cubicBezTo>
                <a:pt x="8241857" y="2121579"/>
                <a:pt x="8236884" y="2125661"/>
                <a:pt x="8234035" y="2131244"/>
              </a:cubicBezTo>
              <a:cubicBezTo>
                <a:pt x="8231069" y="2125417"/>
                <a:pt x="8225980" y="2121640"/>
                <a:pt x="8218595" y="2121640"/>
              </a:cubicBezTo>
              <a:cubicBezTo>
                <a:pt x="8218101" y="2121640"/>
                <a:pt x="8217606" y="2121658"/>
                <a:pt x="8217083" y="2121690"/>
              </a:cubicBezTo>
              <a:cubicBezTo>
                <a:pt x="8209726" y="2122175"/>
                <a:pt x="8203416" y="2126575"/>
                <a:pt x="8201410" y="2135149"/>
              </a:cubicBezTo>
              <a:cubicBezTo>
                <a:pt x="8197834" y="2150572"/>
                <a:pt x="8214785" y="2166341"/>
                <a:pt x="8234035" y="2181679"/>
              </a:cubicBezTo>
              <a:cubicBezTo>
                <a:pt x="8254476" y="2166446"/>
                <a:pt x="8270440" y="2149226"/>
                <a:pt x="8266631" y="2134388"/>
              </a:cubicBezTo>
              <a:lnTo>
                <a:pt x="8266631" y="2134385"/>
              </a:lnTo>
              <a:cubicBezTo>
                <a:pt x="8264770" y="2127144"/>
                <a:pt x="8258925" y="2122562"/>
                <a:pt x="8250871" y="2121692"/>
              </a:cubicBezTo>
              <a:cubicBezTo>
                <a:pt x="8250173" y="2121617"/>
                <a:pt x="8249504" y="2121579"/>
                <a:pt x="8248835" y="2121579"/>
              </a:cubicBezTo>
              <a:close/>
              <a:moveTo>
                <a:pt x="8217722" y="2174994"/>
              </a:moveTo>
              <a:cubicBezTo>
                <a:pt x="8210744" y="2174994"/>
                <a:pt x="8205772" y="2179076"/>
                <a:pt x="8202922" y="2184659"/>
              </a:cubicBezTo>
              <a:cubicBezTo>
                <a:pt x="8199956" y="2178835"/>
                <a:pt x="8194868" y="2175055"/>
                <a:pt x="8187482" y="2175055"/>
              </a:cubicBezTo>
              <a:cubicBezTo>
                <a:pt x="8186988" y="2175055"/>
                <a:pt x="8186493" y="2175073"/>
                <a:pt x="8185970" y="2175107"/>
              </a:cubicBezTo>
              <a:cubicBezTo>
                <a:pt x="8178613" y="2175590"/>
                <a:pt x="8172303" y="2179990"/>
                <a:pt x="8170297" y="2188564"/>
              </a:cubicBezTo>
              <a:cubicBezTo>
                <a:pt x="8166720" y="2203987"/>
                <a:pt x="8183672" y="2219756"/>
                <a:pt x="8202922" y="2235094"/>
              </a:cubicBezTo>
              <a:cubicBezTo>
                <a:pt x="8223364" y="2219861"/>
                <a:pt x="8239327" y="2202641"/>
                <a:pt x="8235518" y="2187803"/>
              </a:cubicBezTo>
              <a:lnTo>
                <a:pt x="8235518" y="2187800"/>
              </a:lnTo>
              <a:cubicBezTo>
                <a:pt x="8233656" y="2180559"/>
                <a:pt x="8227812" y="2175977"/>
                <a:pt x="8219757" y="2175107"/>
              </a:cubicBezTo>
              <a:cubicBezTo>
                <a:pt x="8219060" y="2175032"/>
                <a:pt x="8218391" y="2174994"/>
                <a:pt x="8217722" y="2174994"/>
              </a:cubicBezTo>
              <a:close/>
              <a:moveTo>
                <a:pt x="8301174" y="2186218"/>
              </a:moveTo>
              <a:cubicBezTo>
                <a:pt x="8294196" y="2186218"/>
                <a:pt x="8289223" y="2190300"/>
                <a:pt x="8286374" y="2195883"/>
              </a:cubicBezTo>
              <a:cubicBezTo>
                <a:pt x="8283408" y="2190059"/>
                <a:pt x="8278319" y="2186279"/>
                <a:pt x="8270934" y="2186279"/>
              </a:cubicBezTo>
              <a:cubicBezTo>
                <a:pt x="8270440" y="2186279"/>
                <a:pt x="8269945" y="2186297"/>
                <a:pt x="8269422" y="2186331"/>
              </a:cubicBezTo>
              <a:cubicBezTo>
                <a:pt x="8262065" y="2186814"/>
                <a:pt x="8255755" y="2191214"/>
                <a:pt x="8253749" y="2199788"/>
              </a:cubicBezTo>
              <a:cubicBezTo>
                <a:pt x="8250173" y="2215211"/>
                <a:pt x="8267124" y="2230980"/>
                <a:pt x="8286374" y="2246318"/>
              </a:cubicBezTo>
              <a:cubicBezTo>
                <a:pt x="8306815" y="2231085"/>
                <a:pt x="8322779" y="2213865"/>
                <a:pt x="8318970" y="2199027"/>
              </a:cubicBezTo>
              <a:lnTo>
                <a:pt x="8318970" y="2199024"/>
              </a:lnTo>
              <a:cubicBezTo>
                <a:pt x="8317109" y="2191783"/>
                <a:pt x="8311264" y="2187201"/>
                <a:pt x="8303210" y="2186331"/>
              </a:cubicBezTo>
              <a:cubicBezTo>
                <a:pt x="8302512" y="2186256"/>
                <a:pt x="8301843" y="2186218"/>
                <a:pt x="8301174" y="2186218"/>
              </a:cubicBezTo>
              <a:close/>
              <a:moveTo>
                <a:pt x="8366890" y="2219047"/>
              </a:moveTo>
              <a:cubicBezTo>
                <a:pt x="8359911" y="2219047"/>
                <a:pt x="8354939" y="2223129"/>
                <a:pt x="8352089" y="2228712"/>
              </a:cubicBezTo>
              <a:cubicBezTo>
                <a:pt x="8349124" y="2222885"/>
                <a:pt x="8344035" y="2219108"/>
                <a:pt x="8336649" y="2219108"/>
              </a:cubicBezTo>
              <a:cubicBezTo>
                <a:pt x="8336155" y="2219108"/>
                <a:pt x="8335660" y="2219125"/>
                <a:pt x="8335137" y="2219157"/>
              </a:cubicBezTo>
              <a:cubicBezTo>
                <a:pt x="8327781" y="2219643"/>
                <a:pt x="8321471" y="2224043"/>
                <a:pt x="8319464" y="2232617"/>
              </a:cubicBezTo>
              <a:cubicBezTo>
                <a:pt x="8315888" y="2248040"/>
                <a:pt x="8332840" y="2263809"/>
                <a:pt x="8352089" y="2279147"/>
              </a:cubicBezTo>
              <a:cubicBezTo>
                <a:pt x="8372530" y="2263913"/>
                <a:pt x="8388494" y="2246694"/>
                <a:pt x="8384685" y="2231856"/>
              </a:cubicBezTo>
              <a:lnTo>
                <a:pt x="8384685" y="2231853"/>
              </a:lnTo>
              <a:cubicBezTo>
                <a:pt x="8382824" y="2224612"/>
                <a:pt x="8376979" y="2220030"/>
                <a:pt x="8368925" y="2219160"/>
              </a:cubicBezTo>
              <a:cubicBezTo>
                <a:pt x="8368227" y="2219085"/>
                <a:pt x="8367558" y="2219047"/>
                <a:pt x="8366890" y="2219047"/>
              </a:cubicBezTo>
              <a:close/>
              <a:moveTo>
                <a:pt x="8498901" y="2233469"/>
              </a:moveTo>
              <a:cubicBezTo>
                <a:pt x="8491923" y="2233469"/>
                <a:pt x="8486950" y="2237551"/>
                <a:pt x="8484101" y="2243134"/>
              </a:cubicBezTo>
              <a:cubicBezTo>
                <a:pt x="8481135" y="2237310"/>
                <a:pt x="8476046" y="2233530"/>
                <a:pt x="8468661" y="2233530"/>
              </a:cubicBezTo>
              <a:cubicBezTo>
                <a:pt x="8468167" y="2233530"/>
                <a:pt x="8467672" y="2233548"/>
                <a:pt x="8467149" y="2233582"/>
              </a:cubicBezTo>
              <a:cubicBezTo>
                <a:pt x="8459792" y="2234065"/>
                <a:pt x="8453482" y="2238465"/>
                <a:pt x="8451476" y="2247039"/>
              </a:cubicBezTo>
              <a:cubicBezTo>
                <a:pt x="8447900" y="2262462"/>
                <a:pt x="8464851" y="2278231"/>
                <a:pt x="8484101" y="2293569"/>
              </a:cubicBezTo>
              <a:cubicBezTo>
                <a:pt x="8504542" y="2278336"/>
                <a:pt x="8520506" y="2261116"/>
                <a:pt x="8516697" y="2246278"/>
              </a:cubicBezTo>
              <a:lnTo>
                <a:pt x="8516697" y="2246275"/>
              </a:lnTo>
              <a:cubicBezTo>
                <a:pt x="8514836" y="2239034"/>
                <a:pt x="8508991" y="2234452"/>
                <a:pt x="8500937" y="2233582"/>
              </a:cubicBezTo>
              <a:cubicBezTo>
                <a:pt x="8500239" y="2233507"/>
                <a:pt x="8499570" y="2233469"/>
                <a:pt x="8498901" y="2233469"/>
              </a:cubicBezTo>
              <a:close/>
              <a:moveTo>
                <a:pt x="8534958" y="2288861"/>
              </a:moveTo>
              <a:cubicBezTo>
                <a:pt x="8527979" y="2288861"/>
                <a:pt x="8523006" y="2292943"/>
                <a:pt x="8520157" y="2298526"/>
              </a:cubicBezTo>
              <a:cubicBezTo>
                <a:pt x="8517191" y="2292702"/>
                <a:pt x="8512102" y="2288922"/>
                <a:pt x="8504717" y="2288922"/>
              </a:cubicBezTo>
              <a:cubicBezTo>
                <a:pt x="8504223" y="2288922"/>
                <a:pt x="8503728" y="2288940"/>
                <a:pt x="8503205" y="2288974"/>
              </a:cubicBezTo>
              <a:cubicBezTo>
                <a:pt x="8495849" y="2289457"/>
                <a:pt x="8489538" y="2293857"/>
                <a:pt x="8487532" y="2302431"/>
              </a:cubicBezTo>
              <a:cubicBezTo>
                <a:pt x="8483956" y="2317854"/>
                <a:pt x="8500908" y="2333623"/>
                <a:pt x="8520157" y="2348961"/>
              </a:cubicBezTo>
              <a:cubicBezTo>
                <a:pt x="8540598" y="2333727"/>
                <a:pt x="8556562" y="2316508"/>
                <a:pt x="8552753" y="2301670"/>
              </a:cubicBezTo>
              <a:lnTo>
                <a:pt x="8552753" y="2301667"/>
              </a:lnTo>
              <a:cubicBezTo>
                <a:pt x="8550892" y="2294426"/>
                <a:pt x="8545047" y="2289844"/>
                <a:pt x="8536993" y="2288974"/>
              </a:cubicBezTo>
              <a:cubicBezTo>
                <a:pt x="8536295" y="2288899"/>
                <a:pt x="8535626" y="2288861"/>
                <a:pt x="8534958" y="2288861"/>
              </a:cubicBezTo>
              <a:close/>
              <a:moveTo>
                <a:pt x="8602417" y="2306017"/>
              </a:moveTo>
              <a:cubicBezTo>
                <a:pt x="8595438" y="2306017"/>
                <a:pt x="8590466" y="2310099"/>
                <a:pt x="8587616" y="2315682"/>
              </a:cubicBezTo>
              <a:cubicBezTo>
                <a:pt x="8584622" y="2309858"/>
                <a:pt x="8579562" y="2306078"/>
                <a:pt x="8572176" y="2306078"/>
              </a:cubicBezTo>
              <a:cubicBezTo>
                <a:pt x="8571682" y="2306078"/>
                <a:pt x="8571187" y="2306095"/>
                <a:pt x="8570664" y="2306130"/>
              </a:cubicBezTo>
              <a:cubicBezTo>
                <a:pt x="8563308" y="2306613"/>
                <a:pt x="8556998" y="2311013"/>
                <a:pt x="8554991" y="2319587"/>
              </a:cubicBezTo>
              <a:cubicBezTo>
                <a:pt x="8551415" y="2335010"/>
                <a:pt x="8568367" y="2350779"/>
                <a:pt x="8587616" y="2366117"/>
              </a:cubicBezTo>
              <a:cubicBezTo>
                <a:pt x="8608057" y="2350884"/>
                <a:pt x="8624021" y="2333664"/>
                <a:pt x="8620212" y="2318826"/>
              </a:cubicBezTo>
              <a:lnTo>
                <a:pt x="8620212" y="2318823"/>
              </a:lnTo>
              <a:cubicBezTo>
                <a:pt x="8618351" y="2311582"/>
                <a:pt x="8612506" y="2307000"/>
                <a:pt x="8604452" y="2306130"/>
              </a:cubicBezTo>
              <a:cubicBezTo>
                <a:pt x="8603754" y="2306055"/>
                <a:pt x="8603085" y="2306017"/>
                <a:pt x="8602417" y="2306017"/>
              </a:cubicBezTo>
              <a:close/>
              <a:moveTo>
                <a:pt x="8671040" y="2313025"/>
              </a:moveTo>
              <a:cubicBezTo>
                <a:pt x="8664061" y="2313025"/>
                <a:pt x="8659088" y="2317107"/>
                <a:pt x="8656239" y="2322690"/>
              </a:cubicBezTo>
              <a:cubicBezTo>
                <a:pt x="8653273" y="2316863"/>
                <a:pt x="8648184" y="2313086"/>
                <a:pt x="8640799" y="2313086"/>
              </a:cubicBezTo>
              <a:cubicBezTo>
                <a:pt x="8640305" y="2313086"/>
                <a:pt x="8639810" y="2313104"/>
                <a:pt x="8639287" y="2313138"/>
              </a:cubicBezTo>
              <a:cubicBezTo>
                <a:pt x="8631930" y="2313621"/>
                <a:pt x="8625620" y="2318021"/>
                <a:pt x="8623614" y="2326595"/>
              </a:cubicBezTo>
              <a:cubicBezTo>
                <a:pt x="8620038" y="2342018"/>
                <a:pt x="8636990" y="2357787"/>
                <a:pt x="8656239" y="2373125"/>
              </a:cubicBezTo>
              <a:cubicBezTo>
                <a:pt x="8676680" y="2357891"/>
                <a:pt x="8692644" y="2340672"/>
                <a:pt x="8688835" y="2325834"/>
              </a:cubicBezTo>
              <a:lnTo>
                <a:pt x="8688835" y="2325831"/>
              </a:lnTo>
              <a:cubicBezTo>
                <a:pt x="8686974" y="2318590"/>
                <a:pt x="8681129" y="2314008"/>
                <a:pt x="8673075" y="2313138"/>
              </a:cubicBezTo>
              <a:cubicBezTo>
                <a:pt x="8672377" y="2313063"/>
                <a:pt x="8671708" y="2313025"/>
                <a:pt x="8671040" y="2313025"/>
              </a:cubicBezTo>
              <a:close/>
              <a:moveTo>
                <a:pt x="8783860" y="2353442"/>
              </a:moveTo>
              <a:cubicBezTo>
                <a:pt x="8776882" y="2353442"/>
                <a:pt x="8771909" y="2357525"/>
                <a:pt x="8769060" y="2363107"/>
              </a:cubicBezTo>
              <a:cubicBezTo>
                <a:pt x="8766094" y="2357283"/>
                <a:pt x="8761005" y="2353503"/>
                <a:pt x="8753620" y="2353503"/>
              </a:cubicBezTo>
              <a:cubicBezTo>
                <a:pt x="8753126" y="2353503"/>
                <a:pt x="8752631" y="2353521"/>
                <a:pt x="8752108" y="2353555"/>
              </a:cubicBezTo>
              <a:cubicBezTo>
                <a:pt x="8744751" y="2354038"/>
                <a:pt x="8738441" y="2358438"/>
                <a:pt x="8736435" y="2367013"/>
              </a:cubicBezTo>
              <a:cubicBezTo>
                <a:pt x="8732859" y="2382435"/>
                <a:pt x="8749810" y="2398204"/>
                <a:pt x="8769060" y="2413542"/>
              </a:cubicBezTo>
              <a:cubicBezTo>
                <a:pt x="8789501" y="2398309"/>
                <a:pt x="8805465" y="2381089"/>
                <a:pt x="8801656" y="2366251"/>
              </a:cubicBezTo>
              <a:lnTo>
                <a:pt x="8801656" y="2366248"/>
              </a:lnTo>
              <a:cubicBezTo>
                <a:pt x="8799795" y="2359007"/>
                <a:pt x="8793950" y="2354425"/>
                <a:pt x="8785896" y="2353555"/>
              </a:cubicBezTo>
              <a:cubicBezTo>
                <a:pt x="8785198" y="2353480"/>
                <a:pt x="8784529" y="2353442"/>
                <a:pt x="8783860" y="2353442"/>
              </a:cubicBezTo>
              <a:close/>
              <a:moveTo>
                <a:pt x="8715819" y="2354402"/>
              </a:moveTo>
              <a:cubicBezTo>
                <a:pt x="8708840" y="2354402"/>
                <a:pt x="8703868" y="2358484"/>
                <a:pt x="8701018" y="2364067"/>
              </a:cubicBezTo>
              <a:cubicBezTo>
                <a:pt x="8698024" y="2358243"/>
                <a:pt x="8692964" y="2354463"/>
                <a:pt x="8685578" y="2354463"/>
              </a:cubicBezTo>
              <a:cubicBezTo>
                <a:pt x="8685084" y="2354463"/>
                <a:pt x="8684589" y="2354481"/>
                <a:pt x="8684066" y="2354515"/>
              </a:cubicBezTo>
              <a:cubicBezTo>
                <a:pt x="8676710" y="2354998"/>
                <a:pt x="8670400" y="2359397"/>
                <a:pt x="8668393" y="2367972"/>
              </a:cubicBezTo>
              <a:cubicBezTo>
                <a:pt x="8664817" y="2383395"/>
                <a:pt x="8681769" y="2399164"/>
                <a:pt x="8701018" y="2414502"/>
              </a:cubicBezTo>
              <a:cubicBezTo>
                <a:pt x="8721459" y="2399268"/>
                <a:pt x="8737423" y="2382049"/>
                <a:pt x="8733614" y="2367211"/>
              </a:cubicBezTo>
              <a:lnTo>
                <a:pt x="8733614" y="2367208"/>
              </a:lnTo>
              <a:cubicBezTo>
                <a:pt x="8731753" y="2359967"/>
                <a:pt x="8725908" y="2355385"/>
                <a:pt x="8717854" y="2354515"/>
              </a:cubicBezTo>
              <a:cubicBezTo>
                <a:pt x="8717156" y="2354440"/>
                <a:pt x="8716487" y="2354402"/>
                <a:pt x="8715819" y="2354402"/>
              </a:cubicBezTo>
              <a:close/>
              <a:moveTo>
                <a:pt x="8432895" y="2235999"/>
              </a:moveTo>
              <a:cubicBezTo>
                <a:pt x="8425917" y="2235999"/>
                <a:pt x="8420945" y="2240081"/>
                <a:pt x="8418095" y="2245664"/>
              </a:cubicBezTo>
              <a:cubicBezTo>
                <a:pt x="8415129" y="2239837"/>
                <a:pt x="8410041" y="2236060"/>
                <a:pt x="8402655" y="2236060"/>
              </a:cubicBezTo>
              <a:cubicBezTo>
                <a:pt x="8402161" y="2236060"/>
                <a:pt x="8401666" y="2236077"/>
                <a:pt x="8401143" y="2236112"/>
              </a:cubicBezTo>
              <a:cubicBezTo>
                <a:pt x="8393786" y="2236595"/>
                <a:pt x="8387476" y="2240995"/>
                <a:pt x="8385470" y="2249569"/>
              </a:cubicBezTo>
              <a:cubicBezTo>
                <a:pt x="8381893" y="2264992"/>
                <a:pt x="8398845" y="2280761"/>
                <a:pt x="8418095" y="2296099"/>
              </a:cubicBezTo>
              <a:cubicBezTo>
                <a:pt x="8438537" y="2280865"/>
                <a:pt x="8454500" y="2263646"/>
                <a:pt x="8450691" y="2248808"/>
              </a:cubicBezTo>
              <a:lnTo>
                <a:pt x="8450691" y="2248805"/>
              </a:lnTo>
              <a:cubicBezTo>
                <a:pt x="8448829" y="2241564"/>
                <a:pt x="8442985" y="2236982"/>
                <a:pt x="8434930" y="2236112"/>
              </a:cubicBezTo>
              <a:cubicBezTo>
                <a:pt x="8434233" y="2236037"/>
                <a:pt x="8433564" y="2235999"/>
                <a:pt x="8432895" y="2235999"/>
              </a:cubicBezTo>
              <a:close/>
              <a:moveTo>
                <a:pt x="7937997" y="2046617"/>
              </a:moveTo>
              <a:cubicBezTo>
                <a:pt x="7931019" y="2046617"/>
                <a:pt x="7926047" y="2050699"/>
                <a:pt x="7923197" y="2056282"/>
              </a:cubicBezTo>
              <a:cubicBezTo>
                <a:pt x="7920231" y="2050455"/>
                <a:pt x="7915143" y="2046678"/>
                <a:pt x="7907757" y="2046678"/>
              </a:cubicBezTo>
              <a:cubicBezTo>
                <a:pt x="7907263" y="2046678"/>
                <a:pt x="7906768" y="2046696"/>
                <a:pt x="7906245" y="2046727"/>
              </a:cubicBezTo>
              <a:cubicBezTo>
                <a:pt x="7898888" y="2047213"/>
                <a:pt x="7892578" y="2051613"/>
                <a:pt x="7890572" y="2060187"/>
              </a:cubicBezTo>
              <a:cubicBezTo>
                <a:pt x="7886995" y="2075610"/>
                <a:pt x="7903948" y="2091379"/>
                <a:pt x="7923197" y="2106717"/>
              </a:cubicBezTo>
              <a:cubicBezTo>
                <a:pt x="7943639" y="2091484"/>
                <a:pt x="7959602" y="2074264"/>
                <a:pt x="7955793" y="2059426"/>
              </a:cubicBezTo>
              <a:lnTo>
                <a:pt x="7955793" y="2059423"/>
              </a:lnTo>
              <a:cubicBezTo>
                <a:pt x="7953932" y="2052182"/>
                <a:pt x="7948087" y="2047600"/>
                <a:pt x="7940033" y="2046730"/>
              </a:cubicBezTo>
              <a:cubicBezTo>
                <a:pt x="7939335" y="2046655"/>
                <a:pt x="7938666" y="2046617"/>
                <a:pt x="7937997" y="2046617"/>
              </a:cubicBezTo>
              <a:close/>
              <a:moveTo>
                <a:pt x="7571331" y="1884598"/>
              </a:moveTo>
              <a:cubicBezTo>
                <a:pt x="7564352" y="1884598"/>
                <a:pt x="7559380" y="1888680"/>
                <a:pt x="7556530" y="1894263"/>
              </a:cubicBezTo>
              <a:cubicBezTo>
                <a:pt x="7553564" y="1888439"/>
                <a:pt x="7548476" y="1884659"/>
                <a:pt x="7541090" y="1884659"/>
              </a:cubicBezTo>
              <a:cubicBezTo>
                <a:pt x="7540596" y="1884659"/>
                <a:pt x="7540101" y="1884677"/>
                <a:pt x="7539578" y="1884711"/>
              </a:cubicBezTo>
              <a:cubicBezTo>
                <a:pt x="7532222" y="1885194"/>
                <a:pt x="7525912" y="1889594"/>
                <a:pt x="7523905" y="1898168"/>
              </a:cubicBezTo>
              <a:cubicBezTo>
                <a:pt x="7520329" y="1913591"/>
                <a:pt x="7537281" y="1929360"/>
                <a:pt x="7556530" y="1944698"/>
              </a:cubicBezTo>
              <a:cubicBezTo>
                <a:pt x="7576971" y="1929464"/>
                <a:pt x="7592935" y="1912245"/>
                <a:pt x="7589126" y="1897407"/>
              </a:cubicBezTo>
              <a:lnTo>
                <a:pt x="7589126" y="1897404"/>
              </a:lnTo>
              <a:cubicBezTo>
                <a:pt x="7587265" y="1890163"/>
                <a:pt x="7581420" y="1885581"/>
                <a:pt x="7573366" y="1884711"/>
              </a:cubicBezTo>
              <a:cubicBezTo>
                <a:pt x="7572668" y="1884636"/>
                <a:pt x="7571999" y="1884598"/>
                <a:pt x="7571331" y="1884598"/>
              </a:cubicBezTo>
              <a:close/>
              <a:moveTo>
                <a:pt x="7620181" y="1927487"/>
              </a:moveTo>
              <a:cubicBezTo>
                <a:pt x="7613202" y="1927487"/>
                <a:pt x="7608229" y="1931569"/>
                <a:pt x="7605380" y="1937152"/>
              </a:cubicBezTo>
              <a:cubicBezTo>
                <a:pt x="7602414" y="1931328"/>
                <a:pt x="7597325" y="1927548"/>
                <a:pt x="7589940" y="1927548"/>
              </a:cubicBezTo>
              <a:cubicBezTo>
                <a:pt x="7589446" y="1927548"/>
                <a:pt x="7588951" y="1927566"/>
                <a:pt x="7588428" y="1927600"/>
              </a:cubicBezTo>
              <a:cubicBezTo>
                <a:pt x="7581071" y="1928083"/>
                <a:pt x="7574762" y="1932483"/>
                <a:pt x="7572755" y="1941057"/>
              </a:cubicBezTo>
              <a:cubicBezTo>
                <a:pt x="7569179" y="1956480"/>
                <a:pt x="7586131" y="1972249"/>
                <a:pt x="7605380" y="1987587"/>
              </a:cubicBezTo>
              <a:cubicBezTo>
                <a:pt x="7625821" y="1972354"/>
                <a:pt x="7641785" y="1955134"/>
                <a:pt x="7637976" y="1940296"/>
              </a:cubicBezTo>
              <a:lnTo>
                <a:pt x="7637976" y="1940293"/>
              </a:lnTo>
              <a:cubicBezTo>
                <a:pt x="7636115" y="1933052"/>
                <a:pt x="7630270" y="1928470"/>
                <a:pt x="7622216" y="1927600"/>
              </a:cubicBezTo>
              <a:cubicBezTo>
                <a:pt x="7621518" y="1927525"/>
                <a:pt x="7620849" y="1927487"/>
                <a:pt x="7620181" y="1927487"/>
              </a:cubicBezTo>
              <a:close/>
              <a:moveTo>
                <a:pt x="7682115" y="1942142"/>
              </a:moveTo>
              <a:cubicBezTo>
                <a:pt x="7675137" y="1942142"/>
                <a:pt x="7670165" y="1946224"/>
                <a:pt x="7667315" y="1951807"/>
              </a:cubicBezTo>
              <a:cubicBezTo>
                <a:pt x="7664349" y="1945983"/>
                <a:pt x="7659261" y="1942203"/>
                <a:pt x="7651875" y="1942203"/>
              </a:cubicBezTo>
              <a:cubicBezTo>
                <a:pt x="7651381" y="1942203"/>
                <a:pt x="7650886" y="1942220"/>
                <a:pt x="7650363" y="1942255"/>
              </a:cubicBezTo>
              <a:cubicBezTo>
                <a:pt x="7643006" y="1942738"/>
                <a:pt x="7636696" y="1947137"/>
                <a:pt x="7634690" y="1955712"/>
              </a:cubicBezTo>
              <a:cubicBezTo>
                <a:pt x="7631113" y="1971135"/>
                <a:pt x="7648066" y="1986904"/>
                <a:pt x="7667315" y="2002242"/>
              </a:cubicBezTo>
              <a:cubicBezTo>
                <a:pt x="7687757" y="1987008"/>
                <a:pt x="7703720" y="1969789"/>
                <a:pt x="7699911" y="1954951"/>
              </a:cubicBezTo>
              <a:lnTo>
                <a:pt x="7699911" y="1954948"/>
              </a:lnTo>
              <a:cubicBezTo>
                <a:pt x="7698050" y="1947707"/>
                <a:pt x="7692205" y="1943125"/>
                <a:pt x="7684151" y="1942255"/>
              </a:cubicBezTo>
              <a:cubicBezTo>
                <a:pt x="7683453" y="1942180"/>
                <a:pt x="7682784" y="1942142"/>
                <a:pt x="7682115" y="1942142"/>
              </a:cubicBezTo>
              <a:close/>
              <a:moveTo>
                <a:pt x="7741724" y="1982240"/>
              </a:moveTo>
              <a:cubicBezTo>
                <a:pt x="7734746" y="1982240"/>
                <a:pt x="7729774" y="1986322"/>
                <a:pt x="7726924" y="1991905"/>
              </a:cubicBezTo>
              <a:cubicBezTo>
                <a:pt x="7723958" y="1986078"/>
                <a:pt x="7718870" y="1982301"/>
                <a:pt x="7711484" y="1982301"/>
              </a:cubicBezTo>
              <a:cubicBezTo>
                <a:pt x="7710990" y="1982301"/>
                <a:pt x="7710495" y="1982319"/>
                <a:pt x="7709972" y="1982353"/>
              </a:cubicBezTo>
              <a:cubicBezTo>
                <a:pt x="7702615" y="1982836"/>
                <a:pt x="7696305" y="1987236"/>
                <a:pt x="7694299" y="1995810"/>
              </a:cubicBezTo>
              <a:cubicBezTo>
                <a:pt x="7690722" y="2011233"/>
                <a:pt x="7707675" y="2027002"/>
                <a:pt x="7726924" y="2042340"/>
              </a:cubicBezTo>
              <a:cubicBezTo>
                <a:pt x="7747366" y="2027107"/>
                <a:pt x="7763329" y="2009887"/>
                <a:pt x="7759520" y="1995049"/>
              </a:cubicBezTo>
              <a:lnTo>
                <a:pt x="7759520" y="1995046"/>
              </a:lnTo>
              <a:cubicBezTo>
                <a:pt x="7757659" y="1987805"/>
                <a:pt x="7751814" y="1983223"/>
                <a:pt x="7743760" y="1982353"/>
              </a:cubicBezTo>
              <a:cubicBezTo>
                <a:pt x="7743062" y="1982278"/>
                <a:pt x="7742393" y="1982240"/>
                <a:pt x="7741724" y="1982240"/>
              </a:cubicBezTo>
              <a:close/>
              <a:moveTo>
                <a:pt x="7804823" y="2025536"/>
              </a:moveTo>
              <a:cubicBezTo>
                <a:pt x="7797844" y="2025536"/>
                <a:pt x="7792871" y="2029618"/>
                <a:pt x="7790022" y="2035201"/>
              </a:cubicBezTo>
              <a:cubicBezTo>
                <a:pt x="7787056" y="2029374"/>
                <a:pt x="7781967" y="2025597"/>
                <a:pt x="7774582" y="2025597"/>
              </a:cubicBezTo>
              <a:cubicBezTo>
                <a:pt x="7774088" y="2025597"/>
                <a:pt x="7773593" y="2025615"/>
                <a:pt x="7773070" y="2025646"/>
              </a:cubicBezTo>
              <a:cubicBezTo>
                <a:pt x="7765713" y="2026132"/>
                <a:pt x="7759404" y="2030532"/>
                <a:pt x="7757397" y="2039106"/>
              </a:cubicBezTo>
              <a:cubicBezTo>
                <a:pt x="7753821" y="2054529"/>
                <a:pt x="7770773" y="2070298"/>
                <a:pt x="7790022" y="2085636"/>
              </a:cubicBezTo>
              <a:cubicBezTo>
                <a:pt x="7810463" y="2070403"/>
                <a:pt x="7826427" y="2053183"/>
                <a:pt x="7822618" y="2038345"/>
              </a:cubicBezTo>
              <a:lnTo>
                <a:pt x="7822618" y="2038342"/>
              </a:lnTo>
              <a:cubicBezTo>
                <a:pt x="7820757" y="2031101"/>
                <a:pt x="7814912" y="2026519"/>
                <a:pt x="7806858" y="2025649"/>
              </a:cubicBezTo>
              <a:cubicBezTo>
                <a:pt x="7806160" y="2025574"/>
                <a:pt x="7805491" y="2025536"/>
                <a:pt x="7804823" y="2025536"/>
              </a:cubicBezTo>
              <a:close/>
              <a:moveTo>
                <a:pt x="7862686" y="2059935"/>
              </a:moveTo>
              <a:cubicBezTo>
                <a:pt x="7855708" y="2059935"/>
                <a:pt x="7850735" y="2064017"/>
                <a:pt x="7847886" y="2069600"/>
              </a:cubicBezTo>
              <a:cubicBezTo>
                <a:pt x="7844920" y="2063773"/>
                <a:pt x="7839831" y="2059996"/>
                <a:pt x="7832446" y="2059996"/>
              </a:cubicBezTo>
              <a:cubicBezTo>
                <a:pt x="7831952" y="2059996"/>
                <a:pt x="7831457" y="2060013"/>
                <a:pt x="7830934" y="2060045"/>
              </a:cubicBezTo>
              <a:cubicBezTo>
                <a:pt x="7823577" y="2060531"/>
                <a:pt x="7817267" y="2064931"/>
                <a:pt x="7815261" y="2073505"/>
              </a:cubicBezTo>
              <a:cubicBezTo>
                <a:pt x="7811685" y="2088928"/>
                <a:pt x="7828637" y="2104697"/>
                <a:pt x="7847886" y="2120035"/>
              </a:cubicBezTo>
              <a:cubicBezTo>
                <a:pt x="7868327" y="2104801"/>
                <a:pt x="7884291" y="2087582"/>
                <a:pt x="7880482" y="2072744"/>
              </a:cubicBezTo>
              <a:lnTo>
                <a:pt x="7880482" y="2072741"/>
              </a:lnTo>
              <a:cubicBezTo>
                <a:pt x="7878621" y="2065500"/>
                <a:pt x="7872776" y="2060918"/>
                <a:pt x="7864722" y="2060048"/>
              </a:cubicBezTo>
              <a:cubicBezTo>
                <a:pt x="7864024" y="2059973"/>
                <a:pt x="7863355" y="2059935"/>
                <a:pt x="7862686" y="2059935"/>
              </a:cubicBezTo>
              <a:close/>
              <a:moveTo>
                <a:pt x="7968819" y="2110093"/>
              </a:moveTo>
              <a:cubicBezTo>
                <a:pt x="7961841" y="2110093"/>
                <a:pt x="7956868" y="2114175"/>
                <a:pt x="7954019" y="2119758"/>
              </a:cubicBezTo>
              <a:cubicBezTo>
                <a:pt x="7951053" y="2113931"/>
                <a:pt x="7945964" y="2110154"/>
                <a:pt x="7938579" y="2110154"/>
              </a:cubicBezTo>
              <a:cubicBezTo>
                <a:pt x="7938085" y="2110154"/>
                <a:pt x="7937590" y="2110171"/>
                <a:pt x="7937067" y="2110206"/>
              </a:cubicBezTo>
              <a:cubicBezTo>
                <a:pt x="7929710" y="2110689"/>
                <a:pt x="7923400" y="2115089"/>
                <a:pt x="7921394" y="2123663"/>
              </a:cubicBezTo>
              <a:cubicBezTo>
                <a:pt x="7917818" y="2139086"/>
                <a:pt x="7934770" y="2154855"/>
                <a:pt x="7954019" y="2170193"/>
              </a:cubicBezTo>
              <a:cubicBezTo>
                <a:pt x="7974460" y="2154959"/>
                <a:pt x="7990424" y="2137740"/>
                <a:pt x="7986615" y="2122902"/>
              </a:cubicBezTo>
              <a:lnTo>
                <a:pt x="7986615" y="2122899"/>
              </a:lnTo>
              <a:cubicBezTo>
                <a:pt x="7984754" y="2115658"/>
                <a:pt x="7978909" y="2111076"/>
                <a:pt x="7970855" y="2110206"/>
              </a:cubicBezTo>
              <a:cubicBezTo>
                <a:pt x="7970157" y="2110131"/>
                <a:pt x="7969488" y="2110093"/>
                <a:pt x="7968819" y="2110093"/>
              </a:cubicBezTo>
              <a:close/>
              <a:moveTo>
                <a:pt x="8031918" y="2120997"/>
              </a:moveTo>
              <a:cubicBezTo>
                <a:pt x="8024939" y="2120997"/>
                <a:pt x="8019967" y="2125079"/>
                <a:pt x="8017117" y="2130662"/>
              </a:cubicBezTo>
              <a:cubicBezTo>
                <a:pt x="8014151" y="2124835"/>
                <a:pt x="8009063" y="2121058"/>
                <a:pt x="8001677" y="2121058"/>
              </a:cubicBezTo>
              <a:cubicBezTo>
                <a:pt x="8001183" y="2121058"/>
                <a:pt x="8000688" y="2121075"/>
                <a:pt x="8000165" y="2121107"/>
              </a:cubicBezTo>
              <a:cubicBezTo>
                <a:pt x="7992808" y="2121593"/>
                <a:pt x="7986499" y="2125993"/>
                <a:pt x="7984492" y="2134567"/>
              </a:cubicBezTo>
              <a:cubicBezTo>
                <a:pt x="7980916" y="2149990"/>
                <a:pt x="7997868" y="2165759"/>
                <a:pt x="8017117" y="2181097"/>
              </a:cubicBezTo>
              <a:cubicBezTo>
                <a:pt x="8037558" y="2165863"/>
                <a:pt x="8053522" y="2148644"/>
                <a:pt x="8049713" y="2133806"/>
              </a:cubicBezTo>
              <a:lnTo>
                <a:pt x="8049713" y="2133803"/>
              </a:lnTo>
              <a:cubicBezTo>
                <a:pt x="8047852" y="2126562"/>
                <a:pt x="8042007" y="2121980"/>
                <a:pt x="8033953" y="2121110"/>
              </a:cubicBezTo>
              <a:cubicBezTo>
                <a:pt x="8033255" y="2121035"/>
                <a:pt x="8032586" y="2120997"/>
                <a:pt x="8031918" y="2120997"/>
              </a:cubicBezTo>
              <a:close/>
              <a:moveTo>
                <a:pt x="8088619" y="2158362"/>
              </a:moveTo>
              <a:cubicBezTo>
                <a:pt x="8081640" y="2158362"/>
                <a:pt x="8076668" y="2162444"/>
                <a:pt x="8073818" y="2168027"/>
              </a:cubicBezTo>
              <a:cubicBezTo>
                <a:pt x="8070852" y="2162203"/>
                <a:pt x="8065764" y="2158423"/>
                <a:pt x="8058378" y="2158423"/>
              </a:cubicBezTo>
              <a:cubicBezTo>
                <a:pt x="8057884" y="2158423"/>
                <a:pt x="8057389" y="2158440"/>
                <a:pt x="8056866" y="2158475"/>
              </a:cubicBezTo>
              <a:cubicBezTo>
                <a:pt x="8049509" y="2158958"/>
                <a:pt x="8043200" y="2163357"/>
                <a:pt x="8041193" y="2171932"/>
              </a:cubicBezTo>
              <a:cubicBezTo>
                <a:pt x="8037617" y="2187355"/>
                <a:pt x="8054569" y="2203124"/>
                <a:pt x="8073818" y="2218462"/>
              </a:cubicBezTo>
              <a:cubicBezTo>
                <a:pt x="8094259" y="2203228"/>
                <a:pt x="8110223" y="2186009"/>
                <a:pt x="8106414" y="2171171"/>
              </a:cubicBezTo>
              <a:lnTo>
                <a:pt x="8106414" y="2171168"/>
              </a:lnTo>
              <a:cubicBezTo>
                <a:pt x="8104553" y="2163927"/>
                <a:pt x="8098708" y="2159345"/>
                <a:pt x="8090654" y="2158475"/>
              </a:cubicBezTo>
              <a:cubicBezTo>
                <a:pt x="8089956" y="2158400"/>
                <a:pt x="8089287" y="2158362"/>
                <a:pt x="8088619" y="2158362"/>
              </a:cubicBezTo>
              <a:close/>
              <a:moveTo>
                <a:pt x="8139504" y="2203665"/>
              </a:moveTo>
              <a:cubicBezTo>
                <a:pt x="8132525" y="2203665"/>
                <a:pt x="8127553" y="2207747"/>
                <a:pt x="8124703" y="2213330"/>
              </a:cubicBezTo>
              <a:cubicBezTo>
                <a:pt x="8121737" y="2207506"/>
                <a:pt x="8116649" y="2203726"/>
                <a:pt x="8109263" y="2203726"/>
              </a:cubicBezTo>
              <a:cubicBezTo>
                <a:pt x="8108769" y="2203726"/>
                <a:pt x="8108274" y="2203744"/>
                <a:pt x="8107751" y="2203778"/>
              </a:cubicBezTo>
              <a:cubicBezTo>
                <a:pt x="8100394" y="2204261"/>
                <a:pt x="8094085" y="2208661"/>
                <a:pt x="8092078" y="2217235"/>
              </a:cubicBezTo>
              <a:cubicBezTo>
                <a:pt x="8088502" y="2232658"/>
                <a:pt x="8105454" y="2248427"/>
                <a:pt x="8124703" y="2263765"/>
              </a:cubicBezTo>
              <a:cubicBezTo>
                <a:pt x="8145144" y="2248532"/>
                <a:pt x="8161108" y="2231312"/>
                <a:pt x="8157299" y="2216474"/>
              </a:cubicBezTo>
              <a:lnTo>
                <a:pt x="8157299" y="2216471"/>
              </a:lnTo>
              <a:cubicBezTo>
                <a:pt x="8155438" y="2209230"/>
                <a:pt x="8149593" y="2204648"/>
                <a:pt x="8141539" y="2203778"/>
              </a:cubicBezTo>
              <a:cubicBezTo>
                <a:pt x="8140841" y="2203703"/>
                <a:pt x="8140172" y="2203665"/>
                <a:pt x="8139504" y="2203665"/>
              </a:cubicBezTo>
              <a:close/>
              <a:moveTo>
                <a:pt x="8241565" y="2245303"/>
              </a:moveTo>
              <a:cubicBezTo>
                <a:pt x="8234587" y="2245303"/>
                <a:pt x="8229614" y="2249385"/>
                <a:pt x="8226765" y="2254968"/>
              </a:cubicBezTo>
              <a:cubicBezTo>
                <a:pt x="8223799" y="2249141"/>
                <a:pt x="8218710" y="2245364"/>
                <a:pt x="8211325" y="2245364"/>
              </a:cubicBezTo>
              <a:cubicBezTo>
                <a:pt x="8210831" y="2245364"/>
                <a:pt x="8210336" y="2245381"/>
                <a:pt x="8209813" y="2245416"/>
              </a:cubicBezTo>
              <a:cubicBezTo>
                <a:pt x="8202456" y="2245899"/>
                <a:pt x="8196146" y="2250299"/>
                <a:pt x="8194140" y="2258873"/>
              </a:cubicBezTo>
              <a:cubicBezTo>
                <a:pt x="8190564" y="2274296"/>
                <a:pt x="8207515" y="2290065"/>
                <a:pt x="8226765" y="2305403"/>
              </a:cubicBezTo>
              <a:cubicBezTo>
                <a:pt x="8247206" y="2290169"/>
                <a:pt x="8263170" y="2272950"/>
                <a:pt x="8259361" y="2258112"/>
              </a:cubicBezTo>
              <a:lnTo>
                <a:pt x="8259361" y="2258109"/>
              </a:lnTo>
              <a:cubicBezTo>
                <a:pt x="8257500" y="2250868"/>
                <a:pt x="8251655" y="2246286"/>
                <a:pt x="8243601" y="2245416"/>
              </a:cubicBezTo>
              <a:cubicBezTo>
                <a:pt x="8242903" y="2245341"/>
                <a:pt x="8242234" y="2245303"/>
                <a:pt x="8241565" y="2245303"/>
              </a:cubicBezTo>
              <a:close/>
              <a:moveTo>
                <a:pt x="8315423" y="2279208"/>
              </a:moveTo>
              <a:cubicBezTo>
                <a:pt x="8308444" y="2279208"/>
                <a:pt x="8303471" y="2283290"/>
                <a:pt x="8300622" y="2288873"/>
              </a:cubicBezTo>
              <a:cubicBezTo>
                <a:pt x="8297656" y="2283046"/>
                <a:pt x="8292567" y="2279269"/>
                <a:pt x="8285182" y="2279269"/>
              </a:cubicBezTo>
              <a:cubicBezTo>
                <a:pt x="8284688" y="2279269"/>
                <a:pt x="8284193" y="2279286"/>
                <a:pt x="8283670" y="2279321"/>
              </a:cubicBezTo>
              <a:cubicBezTo>
                <a:pt x="8276314" y="2279804"/>
                <a:pt x="8270003" y="2284204"/>
                <a:pt x="8267997" y="2292778"/>
              </a:cubicBezTo>
              <a:cubicBezTo>
                <a:pt x="8264421" y="2308201"/>
                <a:pt x="8281373" y="2323970"/>
                <a:pt x="8300622" y="2339308"/>
              </a:cubicBezTo>
              <a:cubicBezTo>
                <a:pt x="8321063" y="2324075"/>
                <a:pt x="8337027" y="2306855"/>
                <a:pt x="8333218" y="2292017"/>
              </a:cubicBezTo>
              <a:lnTo>
                <a:pt x="8333218" y="2292014"/>
              </a:lnTo>
              <a:cubicBezTo>
                <a:pt x="8331357" y="2284773"/>
                <a:pt x="8325512" y="2280191"/>
                <a:pt x="8317458" y="2279321"/>
              </a:cubicBezTo>
              <a:cubicBezTo>
                <a:pt x="8316760" y="2279246"/>
                <a:pt x="8316091" y="2279208"/>
                <a:pt x="8315423" y="2279208"/>
              </a:cubicBezTo>
              <a:close/>
              <a:moveTo>
                <a:pt x="8387535" y="2299417"/>
              </a:moveTo>
              <a:cubicBezTo>
                <a:pt x="8380556" y="2299417"/>
                <a:pt x="8375583" y="2303499"/>
                <a:pt x="8372734" y="2309082"/>
              </a:cubicBezTo>
              <a:cubicBezTo>
                <a:pt x="8369768" y="2303255"/>
                <a:pt x="8364679" y="2299478"/>
                <a:pt x="8357294" y="2299478"/>
              </a:cubicBezTo>
              <a:cubicBezTo>
                <a:pt x="8356800" y="2299478"/>
                <a:pt x="8356305" y="2299495"/>
                <a:pt x="8355782" y="2299530"/>
              </a:cubicBezTo>
              <a:cubicBezTo>
                <a:pt x="8348425" y="2300013"/>
                <a:pt x="8342115" y="2304413"/>
                <a:pt x="8340109" y="2312987"/>
              </a:cubicBezTo>
              <a:cubicBezTo>
                <a:pt x="8336533" y="2328410"/>
                <a:pt x="8353485" y="2344179"/>
                <a:pt x="8372734" y="2359517"/>
              </a:cubicBezTo>
              <a:cubicBezTo>
                <a:pt x="8393175" y="2344283"/>
                <a:pt x="8409139" y="2327064"/>
                <a:pt x="8405330" y="2312226"/>
              </a:cubicBezTo>
              <a:lnTo>
                <a:pt x="8405330" y="2312223"/>
              </a:lnTo>
              <a:cubicBezTo>
                <a:pt x="8403469" y="2304982"/>
                <a:pt x="8397624" y="2300400"/>
                <a:pt x="8389570" y="2299530"/>
              </a:cubicBezTo>
              <a:cubicBezTo>
                <a:pt x="8388872" y="2299455"/>
                <a:pt x="8388203" y="2299417"/>
                <a:pt x="8387535" y="2299417"/>
              </a:cubicBezTo>
              <a:close/>
              <a:moveTo>
                <a:pt x="8465462" y="2318491"/>
              </a:moveTo>
              <a:cubicBezTo>
                <a:pt x="8458484" y="2318491"/>
                <a:pt x="8453511" y="2322573"/>
                <a:pt x="8450662" y="2328156"/>
              </a:cubicBezTo>
              <a:cubicBezTo>
                <a:pt x="8447696" y="2322329"/>
                <a:pt x="8442607" y="2318552"/>
                <a:pt x="8435222" y="2318552"/>
              </a:cubicBezTo>
              <a:cubicBezTo>
                <a:pt x="8434728" y="2318552"/>
                <a:pt x="8434233" y="2318570"/>
                <a:pt x="8433710" y="2318604"/>
              </a:cubicBezTo>
              <a:cubicBezTo>
                <a:pt x="8426353" y="2319087"/>
                <a:pt x="8420043" y="2323486"/>
                <a:pt x="8418037" y="2332061"/>
              </a:cubicBezTo>
              <a:cubicBezTo>
                <a:pt x="8414461" y="2347484"/>
                <a:pt x="8431412" y="2363253"/>
                <a:pt x="8450662" y="2378591"/>
              </a:cubicBezTo>
              <a:cubicBezTo>
                <a:pt x="8471103" y="2363357"/>
                <a:pt x="8487067" y="2346138"/>
                <a:pt x="8483258" y="2331300"/>
              </a:cubicBezTo>
              <a:lnTo>
                <a:pt x="8483258" y="2331297"/>
              </a:lnTo>
              <a:cubicBezTo>
                <a:pt x="8481397" y="2324056"/>
                <a:pt x="8475552" y="2319474"/>
                <a:pt x="8467498" y="2318604"/>
              </a:cubicBezTo>
              <a:cubicBezTo>
                <a:pt x="8466800" y="2318529"/>
                <a:pt x="8466131" y="2318491"/>
                <a:pt x="8465462" y="2318491"/>
              </a:cubicBezTo>
              <a:close/>
              <a:moveTo>
                <a:pt x="8545135" y="2362689"/>
              </a:moveTo>
              <a:cubicBezTo>
                <a:pt x="8538156" y="2362689"/>
                <a:pt x="8533183" y="2366771"/>
                <a:pt x="8530334" y="2372354"/>
              </a:cubicBezTo>
              <a:cubicBezTo>
                <a:pt x="8527368" y="2366530"/>
                <a:pt x="8522279" y="2362750"/>
                <a:pt x="8514894" y="2362750"/>
              </a:cubicBezTo>
              <a:cubicBezTo>
                <a:pt x="8514400" y="2362750"/>
                <a:pt x="8513905" y="2362767"/>
                <a:pt x="8513382" y="2362802"/>
              </a:cubicBezTo>
              <a:cubicBezTo>
                <a:pt x="8506026" y="2363285"/>
                <a:pt x="8499715" y="2367684"/>
                <a:pt x="8497709" y="2376259"/>
              </a:cubicBezTo>
              <a:cubicBezTo>
                <a:pt x="8494133" y="2391682"/>
                <a:pt x="8511085" y="2407451"/>
                <a:pt x="8530334" y="2422789"/>
              </a:cubicBezTo>
              <a:cubicBezTo>
                <a:pt x="8550775" y="2407555"/>
                <a:pt x="8566739" y="2390336"/>
                <a:pt x="8562930" y="2375498"/>
              </a:cubicBezTo>
              <a:lnTo>
                <a:pt x="8562930" y="2375495"/>
              </a:lnTo>
              <a:cubicBezTo>
                <a:pt x="8561069" y="2368254"/>
                <a:pt x="8555224" y="2363672"/>
                <a:pt x="8547170" y="2362802"/>
              </a:cubicBezTo>
              <a:cubicBezTo>
                <a:pt x="8546472" y="2362727"/>
                <a:pt x="8545803" y="2362689"/>
                <a:pt x="8545135" y="2362689"/>
              </a:cubicBezTo>
              <a:close/>
              <a:moveTo>
                <a:pt x="8631203" y="2382142"/>
              </a:moveTo>
              <a:cubicBezTo>
                <a:pt x="8624225" y="2382142"/>
                <a:pt x="8619252" y="2386224"/>
                <a:pt x="8616403" y="2391807"/>
              </a:cubicBezTo>
              <a:cubicBezTo>
                <a:pt x="8613437" y="2385983"/>
                <a:pt x="8608348" y="2382203"/>
                <a:pt x="8600963" y="2382203"/>
              </a:cubicBezTo>
              <a:cubicBezTo>
                <a:pt x="8600469" y="2382203"/>
                <a:pt x="8599974" y="2382220"/>
                <a:pt x="8599451" y="2382252"/>
              </a:cubicBezTo>
              <a:cubicBezTo>
                <a:pt x="8592094" y="2382738"/>
                <a:pt x="8585784" y="2387137"/>
                <a:pt x="8583778" y="2395712"/>
              </a:cubicBezTo>
              <a:cubicBezTo>
                <a:pt x="8580202" y="2411135"/>
                <a:pt x="8597153" y="2426904"/>
                <a:pt x="8616403" y="2442242"/>
              </a:cubicBezTo>
              <a:cubicBezTo>
                <a:pt x="8636844" y="2427008"/>
                <a:pt x="8652808" y="2409789"/>
                <a:pt x="8648999" y="2394951"/>
              </a:cubicBezTo>
              <a:lnTo>
                <a:pt x="8648999" y="2394948"/>
              </a:lnTo>
              <a:cubicBezTo>
                <a:pt x="8647138" y="2387707"/>
                <a:pt x="8641293" y="2383125"/>
                <a:pt x="8633239" y="2382255"/>
              </a:cubicBezTo>
              <a:cubicBezTo>
                <a:pt x="8632541" y="2382180"/>
                <a:pt x="8631872" y="2382142"/>
                <a:pt x="8631203" y="2382142"/>
              </a:cubicBezTo>
              <a:close/>
              <a:moveTo>
                <a:pt x="8713492" y="2421135"/>
              </a:moveTo>
              <a:cubicBezTo>
                <a:pt x="8706514" y="2421135"/>
                <a:pt x="8701542" y="2425218"/>
                <a:pt x="8698692" y="2430800"/>
              </a:cubicBezTo>
              <a:cubicBezTo>
                <a:pt x="8695726" y="2424976"/>
                <a:pt x="8690638" y="2421196"/>
                <a:pt x="8683252" y="2421196"/>
              </a:cubicBezTo>
              <a:cubicBezTo>
                <a:pt x="8682758" y="2421196"/>
                <a:pt x="8682263" y="2421214"/>
                <a:pt x="8681740" y="2421246"/>
              </a:cubicBezTo>
              <a:cubicBezTo>
                <a:pt x="8674383" y="2421731"/>
                <a:pt x="8668073" y="2426131"/>
                <a:pt x="8666067" y="2434706"/>
              </a:cubicBezTo>
              <a:cubicBezTo>
                <a:pt x="8662490" y="2450128"/>
                <a:pt x="8679442" y="2465897"/>
                <a:pt x="8698692" y="2481235"/>
              </a:cubicBezTo>
              <a:cubicBezTo>
                <a:pt x="8719134" y="2466002"/>
                <a:pt x="8735097" y="2448782"/>
                <a:pt x="8731288" y="2433944"/>
              </a:cubicBezTo>
              <a:lnTo>
                <a:pt x="8731288" y="2433941"/>
              </a:lnTo>
              <a:cubicBezTo>
                <a:pt x="8729426" y="2426700"/>
                <a:pt x="8723582" y="2422118"/>
                <a:pt x="8715527" y="2421248"/>
              </a:cubicBezTo>
              <a:cubicBezTo>
                <a:pt x="8714830" y="2421173"/>
                <a:pt x="8714161" y="2421135"/>
                <a:pt x="8713492" y="2421135"/>
              </a:cubicBezTo>
              <a:close/>
              <a:moveTo>
                <a:pt x="8901042" y="2459575"/>
              </a:moveTo>
              <a:cubicBezTo>
                <a:pt x="8894064" y="2459575"/>
                <a:pt x="8889092" y="2463658"/>
                <a:pt x="8886242" y="2469240"/>
              </a:cubicBezTo>
              <a:cubicBezTo>
                <a:pt x="8883276" y="2463416"/>
                <a:pt x="8878188" y="2459636"/>
                <a:pt x="8870802" y="2459636"/>
              </a:cubicBezTo>
              <a:cubicBezTo>
                <a:pt x="8870308" y="2459636"/>
                <a:pt x="8869813" y="2459654"/>
                <a:pt x="8869290" y="2459688"/>
              </a:cubicBezTo>
              <a:cubicBezTo>
                <a:pt x="8861933" y="2460171"/>
                <a:pt x="8855623" y="2464571"/>
                <a:pt x="8853617" y="2473146"/>
              </a:cubicBezTo>
              <a:cubicBezTo>
                <a:pt x="8850040" y="2488568"/>
                <a:pt x="8866992" y="2504337"/>
                <a:pt x="8886242" y="2519675"/>
              </a:cubicBezTo>
              <a:cubicBezTo>
                <a:pt x="8906684" y="2504442"/>
                <a:pt x="8922647" y="2487222"/>
                <a:pt x="8918838" y="2472384"/>
              </a:cubicBezTo>
              <a:lnTo>
                <a:pt x="8918838" y="2472381"/>
              </a:lnTo>
              <a:cubicBezTo>
                <a:pt x="8916976" y="2465140"/>
                <a:pt x="8911132" y="2460558"/>
                <a:pt x="8903077" y="2459688"/>
              </a:cubicBezTo>
              <a:cubicBezTo>
                <a:pt x="8902380" y="2459613"/>
                <a:pt x="8901711" y="2459575"/>
                <a:pt x="8901042" y="2459575"/>
              </a:cubicBezTo>
              <a:close/>
              <a:moveTo>
                <a:pt x="7892055" y="2117014"/>
              </a:moveTo>
              <a:cubicBezTo>
                <a:pt x="7885076" y="2117014"/>
                <a:pt x="7880103" y="2121096"/>
                <a:pt x="7877254" y="2126679"/>
              </a:cubicBezTo>
              <a:cubicBezTo>
                <a:pt x="7874288" y="2120855"/>
                <a:pt x="7869199" y="2117075"/>
                <a:pt x="7861814" y="2117075"/>
              </a:cubicBezTo>
              <a:cubicBezTo>
                <a:pt x="7861320" y="2117075"/>
                <a:pt x="7860825" y="2117092"/>
                <a:pt x="7860302" y="2117127"/>
              </a:cubicBezTo>
              <a:cubicBezTo>
                <a:pt x="7852945" y="2117610"/>
                <a:pt x="7846636" y="2122010"/>
                <a:pt x="7844629" y="2130584"/>
              </a:cubicBezTo>
              <a:cubicBezTo>
                <a:pt x="7841053" y="2146007"/>
                <a:pt x="7858005" y="2161776"/>
                <a:pt x="7877254" y="2177114"/>
              </a:cubicBezTo>
              <a:cubicBezTo>
                <a:pt x="7897695" y="2161880"/>
                <a:pt x="7913659" y="2144661"/>
                <a:pt x="7909850" y="2129823"/>
              </a:cubicBezTo>
              <a:lnTo>
                <a:pt x="7909850" y="2129820"/>
              </a:lnTo>
              <a:cubicBezTo>
                <a:pt x="7907989" y="2122579"/>
                <a:pt x="7902144" y="2117997"/>
                <a:pt x="7894090" y="2117127"/>
              </a:cubicBezTo>
              <a:cubicBezTo>
                <a:pt x="7893392" y="2117052"/>
                <a:pt x="7892723" y="2117014"/>
                <a:pt x="7892055" y="2117014"/>
              </a:cubicBezTo>
              <a:close/>
              <a:moveTo>
                <a:pt x="7935380" y="2173889"/>
              </a:moveTo>
              <a:cubicBezTo>
                <a:pt x="7928402" y="2173889"/>
                <a:pt x="7923429" y="2177971"/>
                <a:pt x="7920580" y="2183554"/>
              </a:cubicBezTo>
              <a:cubicBezTo>
                <a:pt x="7917614" y="2177727"/>
                <a:pt x="7912525" y="2173950"/>
                <a:pt x="7905140" y="2173950"/>
              </a:cubicBezTo>
              <a:cubicBezTo>
                <a:pt x="7904646" y="2173950"/>
                <a:pt x="7904151" y="2173967"/>
                <a:pt x="7903628" y="2174002"/>
              </a:cubicBezTo>
              <a:cubicBezTo>
                <a:pt x="7896271" y="2174485"/>
                <a:pt x="7889961" y="2178885"/>
                <a:pt x="7887955" y="2187459"/>
              </a:cubicBezTo>
              <a:cubicBezTo>
                <a:pt x="7884379" y="2202882"/>
                <a:pt x="7901331" y="2218651"/>
                <a:pt x="7920580" y="2233989"/>
              </a:cubicBezTo>
              <a:cubicBezTo>
                <a:pt x="7941021" y="2218755"/>
                <a:pt x="7956985" y="2201536"/>
                <a:pt x="7953176" y="2186698"/>
              </a:cubicBezTo>
              <a:lnTo>
                <a:pt x="7953176" y="2186695"/>
              </a:lnTo>
              <a:cubicBezTo>
                <a:pt x="7951315" y="2179454"/>
                <a:pt x="7945470" y="2174872"/>
                <a:pt x="7937416" y="2174002"/>
              </a:cubicBezTo>
              <a:cubicBezTo>
                <a:pt x="7936718" y="2173927"/>
                <a:pt x="7936049" y="2173889"/>
                <a:pt x="7935380" y="2173889"/>
              </a:cubicBezTo>
              <a:close/>
              <a:moveTo>
                <a:pt x="8000804" y="2199623"/>
              </a:moveTo>
              <a:cubicBezTo>
                <a:pt x="7993826" y="2199623"/>
                <a:pt x="7988853" y="2203705"/>
                <a:pt x="7986004" y="2209288"/>
              </a:cubicBezTo>
              <a:cubicBezTo>
                <a:pt x="7983038" y="2203464"/>
                <a:pt x="7977949" y="2199684"/>
                <a:pt x="7970564" y="2199684"/>
              </a:cubicBezTo>
              <a:cubicBezTo>
                <a:pt x="7970070" y="2199684"/>
                <a:pt x="7969575" y="2199702"/>
                <a:pt x="7969052" y="2199736"/>
              </a:cubicBezTo>
              <a:cubicBezTo>
                <a:pt x="7961695" y="2200219"/>
                <a:pt x="7955385" y="2204619"/>
                <a:pt x="7953379" y="2213193"/>
              </a:cubicBezTo>
              <a:cubicBezTo>
                <a:pt x="7949803" y="2228616"/>
                <a:pt x="7966755" y="2244385"/>
                <a:pt x="7986004" y="2259723"/>
              </a:cubicBezTo>
              <a:cubicBezTo>
                <a:pt x="8006445" y="2244490"/>
                <a:pt x="8022409" y="2227270"/>
                <a:pt x="8018600" y="2212432"/>
              </a:cubicBezTo>
              <a:lnTo>
                <a:pt x="8018600" y="2212429"/>
              </a:lnTo>
              <a:cubicBezTo>
                <a:pt x="8016739" y="2205188"/>
                <a:pt x="8010894" y="2200606"/>
                <a:pt x="8002840" y="2199736"/>
              </a:cubicBezTo>
              <a:cubicBezTo>
                <a:pt x="8002142" y="2199661"/>
                <a:pt x="8001473" y="2199623"/>
                <a:pt x="8000804" y="2199623"/>
              </a:cubicBezTo>
              <a:close/>
              <a:moveTo>
                <a:pt x="8069719" y="2238412"/>
              </a:moveTo>
              <a:cubicBezTo>
                <a:pt x="8062740" y="2238412"/>
                <a:pt x="8057768" y="2242494"/>
                <a:pt x="8054918" y="2248077"/>
              </a:cubicBezTo>
              <a:cubicBezTo>
                <a:pt x="8051952" y="2242253"/>
                <a:pt x="8046864" y="2238473"/>
                <a:pt x="8039478" y="2238473"/>
              </a:cubicBezTo>
              <a:cubicBezTo>
                <a:pt x="8038984" y="2238473"/>
                <a:pt x="8038489" y="2238490"/>
                <a:pt x="8037966" y="2238525"/>
              </a:cubicBezTo>
              <a:cubicBezTo>
                <a:pt x="8030609" y="2239008"/>
                <a:pt x="8024300" y="2243408"/>
                <a:pt x="8022293" y="2251982"/>
              </a:cubicBezTo>
              <a:cubicBezTo>
                <a:pt x="8018717" y="2267405"/>
                <a:pt x="8035669" y="2283174"/>
                <a:pt x="8054918" y="2298512"/>
              </a:cubicBezTo>
              <a:cubicBezTo>
                <a:pt x="8075359" y="2283278"/>
                <a:pt x="8091323" y="2266059"/>
                <a:pt x="8087514" y="2251221"/>
              </a:cubicBezTo>
              <a:lnTo>
                <a:pt x="8087514" y="2251218"/>
              </a:lnTo>
              <a:cubicBezTo>
                <a:pt x="8085653" y="2243977"/>
                <a:pt x="8079808" y="2239395"/>
                <a:pt x="8071754" y="2238525"/>
              </a:cubicBezTo>
              <a:cubicBezTo>
                <a:pt x="8071056" y="2238450"/>
                <a:pt x="8070387" y="2238412"/>
                <a:pt x="8069719" y="2238412"/>
              </a:cubicBezTo>
              <a:close/>
              <a:moveTo>
                <a:pt x="4687695" y="1677200"/>
              </a:moveTo>
              <a:cubicBezTo>
                <a:pt x="4680701" y="1677200"/>
                <a:pt x="4675726" y="1681283"/>
                <a:pt x="4672883" y="1686864"/>
              </a:cubicBezTo>
              <a:cubicBezTo>
                <a:pt x="4669911" y="1681040"/>
                <a:pt x="4664840" y="1677262"/>
                <a:pt x="4657442" y="1677262"/>
              </a:cubicBezTo>
              <a:cubicBezTo>
                <a:pt x="4656954" y="1677262"/>
                <a:pt x="4656454" y="1677279"/>
                <a:pt x="4655945" y="1677312"/>
              </a:cubicBezTo>
              <a:cubicBezTo>
                <a:pt x="4648588" y="1677797"/>
                <a:pt x="4642270" y="1682196"/>
                <a:pt x="4640278" y="1690770"/>
              </a:cubicBezTo>
              <a:cubicBezTo>
                <a:pt x="4636698" y="1706194"/>
                <a:pt x="4653648" y="1721961"/>
                <a:pt x="4672883" y="1737300"/>
              </a:cubicBezTo>
              <a:cubicBezTo>
                <a:pt x="4693338" y="1722065"/>
                <a:pt x="4709299" y="1704846"/>
                <a:pt x="4705487" y="1690008"/>
              </a:cubicBezTo>
              <a:lnTo>
                <a:pt x="4705487" y="1690006"/>
              </a:lnTo>
              <a:cubicBezTo>
                <a:pt x="4703629" y="1682766"/>
                <a:pt x="4697782" y="1678182"/>
                <a:pt x="4689736" y="1677312"/>
              </a:cubicBezTo>
              <a:cubicBezTo>
                <a:pt x="4689038" y="1677237"/>
                <a:pt x="4688357" y="1677200"/>
                <a:pt x="4687695" y="1677200"/>
              </a:cubicBezTo>
              <a:close/>
              <a:moveTo>
                <a:pt x="4857769" y="1681239"/>
              </a:moveTo>
              <a:cubicBezTo>
                <a:pt x="4850775" y="1681239"/>
                <a:pt x="4845800" y="1685322"/>
                <a:pt x="4842957" y="1690903"/>
              </a:cubicBezTo>
              <a:cubicBezTo>
                <a:pt x="4839985" y="1685079"/>
                <a:pt x="4834914" y="1681301"/>
                <a:pt x="4827516" y="1681301"/>
              </a:cubicBezTo>
              <a:cubicBezTo>
                <a:pt x="4827028" y="1681301"/>
                <a:pt x="4826528" y="1681318"/>
                <a:pt x="4826019" y="1681351"/>
              </a:cubicBezTo>
              <a:cubicBezTo>
                <a:pt x="4818662" y="1681836"/>
                <a:pt x="4812344" y="1686235"/>
                <a:pt x="4810352" y="1694809"/>
              </a:cubicBezTo>
              <a:cubicBezTo>
                <a:pt x="4806772" y="1710233"/>
                <a:pt x="4823722" y="1726000"/>
                <a:pt x="4842957" y="1741339"/>
              </a:cubicBezTo>
              <a:cubicBezTo>
                <a:pt x="4863412" y="1726104"/>
                <a:pt x="4879373" y="1708885"/>
                <a:pt x="4875561" y="1694047"/>
              </a:cubicBezTo>
              <a:lnTo>
                <a:pt x="4875561" y="1694045"/>
              </a:lnTo>
              <a:cubicBezTo>
                <a:pt x="4873703" y="1686805"/>
                <a:pt x="4867856" y="1682221"/>
                <a:pt x="4859810" y="1681351"/>
              </a:cubicBezTo>
              <a:cubicBezTo>
                <a:pt x="4859112" y="1681276"/>
                <a:pt x="4858431" y="1681239"/>
                <a:pt x="4857769" y="1681239"/>
              </a:cubicBezTo>
              <a:close/>
              <a:moveTo>
                <a:pt x="4925781" y="1720328"/>
              </a:moveTo>
              <a:cubicBezTo>
                <a:pt x="4918787" y="1720328"/>
                <a:pt x="4913812" y="1724411"/>
                <a:pt x="4910968" y="1729992"/>
              </a:cubicBezTo>
              <a:cubicBezTo>
                <a:pt x="4907997" y="1724168"/>
                <a:pt x="4902926" y="1720390"/>
                <a:pt x="4895528" y="1720390"/>
              </a:cubicBezTo>
              <a:cubicBezTo>
                <a:pt x="4895040" y="1720390"/>
                <a:pt x="4894540" y="1720406"/>
                <a:pt x="4894031" y="1720440"/>
              </a:cubicBezTo>
              <a:cubicBezTo>
                <a:pt x="4886674" y="1720925"/>
                <a:pt x="4880356" y="1725324"/>
                <a:pt x="4878364" y="1733898"/>
              </a:cubicBezTo>
              <a:cubicBezTo>
                <a:pt x="4874784" y="1749322"/>
                <a:pt x="4891734" y="1765089"/>
                <a:pt x="4910968" y="1780428"/>
              </a:cubicBezTo>
              <a:cubicBezTo>
                <a:pt x="4931424" y="1765193"/>
                <a:pt x="4947385" y="1747974"/>
                <a:pt x="4943573" y="1733136"/>
              </a:cubicBezTo>
              <a:lnTo>
                <a:pt x="4943573" y="1733134"/>
              </a:lnTo>
              <a:cubicBezTo>
                <a:pt x="4941715" y="1725894"/>
                <a:pt x="4935868" y="1721310"/>
                <a:pt x="4927822" y="1720440"/>
              </a:cubicBezTo>
              <a:cubicBezTo>
                <a:pt x="4927124" y="1720365"/>
                <a:pt x="4926443" y="1720328"/>
                <a:pt x="4925781" y="1720328"/>
              </a:cubicBezTo>
              <a:close/>
              <a:moveTo>
                <a:pt x="5186980" y="1726108"/>
              </a:moveTo>
              <a:cubicBezTo>
                <a:pt x="5180002" y="1726108"/>
                <a:pt x="5175030" y="1730191"/>
                <a:pt x="5172180" y="1735772"/>
              </a:cubicBezTo>
              <a:cubicBezTo>
                <a:pt x="5169214" y="1729948"/>
                <a:pt x="5164126" y="1726170"/>
                <a:pt x="5156740" y="1726170"/>
              </a:cubicBezTo>
              <a:cubicBezTo>
                <a:pt x="5156246" y="1726170"/>
                <a:pt x="5155751" y="1726187"/>
                <a:pt x="5155228" y="1726220"/>
              </a:cubicBezTo>
              <a:cubicBezTo>
                <a:pt x="5147871" y="1726705"/>
                <a:pt x="5141561" y="1731104"/>
                <a:pt x="5139555" y="1739678"/>
              </a:cubicBezTo>
              <a:cubicBezTo>
                <a:pt x="5135979" y="1755102"/>
                <a:pt x="5152931" y="1770869"/>
                <a:pt x="5172180" y="1786208"/>
              </a:cubicBezTo>
              <a:cubicBezTo>
                <a:pt x="5192621" y="1770973"/>
                <a:pt x="5208585" y="1753754"/>
                <a:pt x="5204776" y="1738916"/>
              </a:cubicBezTo>
              <a:lnTo>
                <a:pt x="5204776" y="1738914"/>
              </a:lnTo>
              <a:cubicBezTo>
                <a:pt x="5202915" y="1731674"/>
                <a:pt x="5197070" y="1727090"/>
                <a:pt x="5189016" y="1726220"/>
              </a:cubicBezTo>
              <a:cubicBezTo>
                <a:pt x="5188318" y="1726145"/>
                <a:pt x="5187649" y="1726108"/>
                <a:pt x="5186980" y="1726108"/>
              </a:cubicBezTo>
              <a:close/>
              <a:moveTo>
                <a:pt x="5095594" y="1729353"/>
              </a:moveTo>
              <a:cubicBezTo>
                <a:pt x="5088600" y="1729353"/>
                <a:pt x="5083625" y="1733436"/>
                <a:pt x="5080781" y="1739017"/>
              </a:cubicBezTo>
              <a:cubicBezTo>
                <a:pt x="5077810" y="1733193"/>
                <a:pt x="5072739" y="1729415"/>
                <a:pt x="5065341" y="1729415"/>
              </a:cubicBezTo>
              <a:cubicBezTo>
                <a:pt x="5064853" y="1729415"/>
                <a:pt x="5064353" y="1729431"/>
                <a:pt x="5063844" y="1729465"/>
              </a:cubicBezTo>
              <a:cubicBezTo>
                <a:pt x="5056487" y="1729950"/>
                <a:pt x="5050169" y="1734349"/>
                <a:pt x="5048177" y="1742923"/>
              </a:cubicBezTo>
              <a:cubicBezTo>
                <a:pt x="5044598" y="1758347"/>
                <a:pt x="5061547" y="1774114"/>
                <a:pt x="5080781" y="1789453"/>
              </a:cubicBezTo>
              <a:cubicBezTo>
                <a:pt x="5101238" y="1774218"/>
                <a:pt x="5117198" y="1756999"/>
                <a:pt x="5113386" y="1742161"/>
              </a:cubicBezTo>
              <a:lnTo>
                <a:pt x="5113386" y="1742159"/>
              </a:lnTo>
              <a:cubicBezTo>
                <a:pt x="5111528" y="1734919"/>
                <a:pt x="5105680" y="1730335"/>
                <a:pt x="5097635" y="1729465"/>
              </a:cubicBezTo>
              <a:cubicBezTo>
                <a:pt x="5096937" y="1729390"/>
                <a:pt x="5096257" y="1729353"/>
                <a:pt x="5095594" y="1729353"/>
              </a:cubicBezTo>
              <a:close/>
              <a:moveTo>
                <a:pt x="5144237" y="1788677"/>
              </a:moveTo>
              <a:cubicBezTo>
                <a:pt x="5137258" y="1788677"/>
                <a:pt x="5132286" y="1792760"/>
                <a:pt x="5129436" y="1798341"/>
              </a:cubicBezTo>
              <a:cubicBezTo>
                <a:pt x="5126470" y="1792517"/>
                <a:pt x="5121382" y="1788739"/>
                <a:pt x="5113987" y="1788739"/>
              </a:cubicBezTo>
              <a:cubicBezTo>
                <a:pt x="5113499" y="1788739"/>
                <a:pt x="5112999" y="1788756"/>
                <a:pt x="5112490" y="1788789"/>
              </a:cubicBezTo>
              <a:cubicBezTo>
                <a:pt x="5105133" y="1789274"/>
                <a:pt x="5098815" y="1793673"/>
                <a:pt x="5096823" y="1802247"/>
              </a:cubicBezTo>
              <a:cubicBezTo>
                <a:pt x="5093243" y="1817671"/>
                <a:pt x="5110193" y="1833438"/>
                <a:pt x="5129436" y="1848777"/>
              </a:cubicBezTo>
              <a:cubicBezTo>
                <a:pt x="5149878" y="1833542"/>
                <a:pt x="5165841" y="1816323"/>
                <a:pt x="5162032" y="1801485"/>
              </a:cubicBezTo>
              <a:lnTo>
                <a:pt x="5162032" y="1801483"/>
              </a:lnTo>
              <a:cubicBezTo>
                <a:pt x="5160171" y="1794243"/>
                <a:pt x="5154327" y="1789659"/>
                <a:pt x="5146272" y="1788789"/>
              </a:cubicBezTo>
              <a:cubicBezTo>
                <a:pt x="5145574" y="1788714"/>
                <a:pt x="5144905" y="1788677"/>
                <a:pt x="5144237" y="1788677"/>
              </a:cubicBezTo>
              <a:close/>
              <a:moveTo>
                <a:pt x="5248624" y="1798907"/>
              </a:moveTo>
              <a:cubicBezTo>
                <a:pt x="5241646" y="1798907"/>
                <a:pt x="5236673" y="1802990"/>
                <a:pt x="5233824" y="1808571"/>
              </a:cubicBezTo>
              <a:cubicBezTo>
                <a:pt x="5230858" y="1802747"/>
                <a:pt x="5225769" y="1798969"/>
                <a:pt x="5218384" y="1798969"/>
              </a:cubicBezTo>
              <a:cubicBezTo>
                <a:pt x="5217890" y="1798969"/>
                <a:pt x="5217395" y="1798985"/>
                <a:pt x="5216872" y="1799019"/>
              </a:cubicBezTo>
              <a:cubicBezTo>
                <a:pt x="5209515" y="1799504"/>
                <a:pt x="5203205" y="1803902"/>
                <a:pt x="5201199" y="1812477"/>
              </a:cubicBezTo>
              <a:cubicBezTo>
                <a:pt x="5197623" y="1827901"/>
                <a:pt x="5214575" y="1843668"/>
                <a:pt x="5233824" y="1859007"/>
              </a:cubicBezTo>
              <a:cubicBezTo>
                <a:pt x="5254265" y="1843772"/>
                <a:pt x="5270229" y="1826553"/>
                <a:pt x="5266420" y="1811715"/>
              </a:cubicBezTo>
              <a:lnTo>
                <a:pt x="5266420" y="1811713"/>
              </a:lnTo>
              <a:cubicBezTo>
                <a:pt x="5264559" y="1804473"/>
                <a:pt x="5258714" y="1799889"/>
                <a:pt x="5250660" y="1799019"/>
              </a:cubicBezTo>
              <a:cubicBezTo>
                <a:pt x="5249962" y="1798944"/>
                <a:pt x="5249293" y="1798907"/>
                <a:pt x="5248624" y="1798907"/>
              </a:cubicBezTo>
              <a:close/>
              <a:moveTo>
                <a:pt x="5193960" y="1847582"/>
              </a:moveTo>
              <a:cubicBezTo>
                <a:pt x="5186981" y="1847582"/>
                <a:pt x="5182009" y="1851665"/>
                <a:pt x="5179159" y="1857246"/>
              </a:cubicBezTo>
              <a:cubicBezTo>
                <a:pt x="5176193" y="1851422"/>
                <a:pt x="5171105" y="1847644"/>
                <a:pt x="5163719" y="1847644"/>
              </a:cubicBezTo>
              <a:cubicBezTo>
                <a:pt x="5163225" y="1847644"/>
                <a:pt x="5162730" y="1847661"/>
                <a:pt x="5162207" y="1847694"/>
              </a:cubicBezTo>
              <a:cubicBezTo>
                <a:pt x="5154850" y="1848179"/>
                <a:pt x="5148540" y="1852577"/>
                <a:pt x="5146534" y="1861152"/>
              </a:cubicBezTo>
              <a:cubicBezTo>
                <a:pt x="5142958" y="1876575"/>
                <a:pt x="5159910" y="1892344"/>
                <a:pt x="5179159" y="1907682"/>
              </a:cubicBezTo>
              <a:cubicBezTo>
                <a:pt x="5199600" y="1892448"/>
                <a:pt x="5215564" y="1875229"/>
                <a:pt x="5211755" y="1860391"/>
              </a:cubicBezTo>
              <a:lnTo>
                <a:pt x="5211755" y="1860388"/>
              </a:lnTo>
              <a:cubicBezTo>
                <a:pt x="5209894" y="1853148"/>
                <a:pt x="5204049" y="1848564"/>
                <a:pt x="5195995" y="1847694"/>
              </a:cubicBezTo>
              <a:cubicBezTo>
                <a:pt x="5195297" y="1847619"/>
                <a:pt x="5194628" y="1847582"/>
                <a:pt x="5193960" y="1847582"/>
              </a:cubicBezTo>
              <a:close/>
              <a:moveTo>
                <a:pt x="5260547" y="1888029"/>
              </a:moveTo>
              <a:cubicBezTo>
                <a:pt x="5253568" y="1888029"/>
                <a:pt x="5248595" y="1892111"/>
                <a:pt x="5245746" y="1897694"/>
              </a:cubicBezTo>
              <a:cubicBezTo>
                <a:pt x="5242780" y="1891870"/>
                <a:pt x="5237691" y="1888090"/>
                <a:pt x="5230306" y="1888090"/>
              </a:cubicBezTo>
              <a:cubicBezTo>
                <a:pt x="5229812" y="1888090"/>
                <a:pt x="5229317" y="1888108"/>
                <a:pt x="5228794" y="1888142"/>
              </a:cubicBezTo>
              <a:cubicBezTo>
                <a:pt x="5221437" y="1888625"/>
                <a:pt x="5215128" y="1893025"/>
                <a:pt x="5213121" y="1901599"/>
              </a:cubicBezTo>
              <a:cubicBezTo>
                <a:pt x="5209545" y="1917022"/>
                <a:pt x="5226497" y="1932791"/>
                <a:pt x="5245746" y="1948129"/>
              </a:cubicBezTo>
              <a:cubicBezTo>
                <a:pt x="5266187" y="1932895"/>
                <a:pt x="5282151" y="1915676"/>
                <a:pt x="5278342" y="1900838"/>
              </a:cubicBezTo>
              <a:lnTo>
                <a:pt x="5278342" y="1900835"/>
              </a:lnTo>
              <a:cubicBezTo>
                <a:pt x="5276481" y="1893594"/>
                <a:pt x="5270636" y="1889012"/>
                <a:pt x="5262582" y="1888142"/>
              </a:cubicBezTo>
              <a:cubicBezTo>
                <a:pt x="5261884" y="1888067"/>
                <a:pt x="5261215" y="1888029"/>
                <a:pt x="5260547" y="1888029"/>
              </a:cubicBezTo>
              <a:close/>
              <a:moveTo>
                <a:pt x="7370697" y="1896374"/>
              </a:moveTo>
              <a:cubicBezTo>
                <a:pt x="7363718" y="1896374"/>
                <a:pt x="7358746" y="1900456"/>
                <a:pt x="7355896" y="1906039"/>
              </a:cubicBezTo>
              <a:cubicBezTo>
                <a:pt x="7352930" y="1900215"/>
                <a:pt x="7347842" y="1896435"/>
                <a:pt x="7340456" y="1896435"/>
              </a:cubicBezTo>
              <a:cubicBezTo>
                <a:pt x="7339962" y="1896435"/>
                <a:pt x="7339467" y="1896453"/>
                <a:pt x="7338944" y="1896487"/>
              </a:cubicBezTo>
              <a:cubicBezTo>
                <a:pt x="7331588" y="1896970"/>
                <a:pt x="7325278" y="1901370"/>
                <a:pt x="7323271" y="1909944"/>
              </a:cubicBezTo>
              <a:cubicBezTo>
                <a:pt x="7319695" y="1925367"/>
                <a:pt x="7336647" y="1941136"/>
                <a:pt x="7355896" y="1956474"/>
              </a:cubicBezTo>
              <a:cubicBezTo>
                <a:pt x="7376337" y="1941240"/>
                <a:pt x="7392301" y="1924021"/>
                <a:pt x="7388492" y="1909183"/>
              </a:cubicBezTo>
              <a:lnTo>
                <a:pt x="7388492" y="1909180"/>
              </a:lnTo>
              <a:cubicBezTo>
                <a:pt x="7386631" y="1901939"/>
                <a:pt x="7380786" y="1897357"/>
                <a:pt x="7372732" y="1896487"/>
              </a:cubicBezTo>
              <a:cubicBezTo>
                <a:pt x="7372034" y="1896412"/>
                <a:pt x="7371365" y="1896374"/>
                <a:pt x="7370697" y="1896374"/>
              </a:cubicBezTo>
              <a:close/>
              <a:moveTo>
                <a:pt x="7487007" y="1896869"/>
              </a:moveTo>
              <a:cubicBezTo>
                <a:pt x="7480028" y="1896869"/>
                <a:pt x="7475056" y="1900951"/>
                <a:pt x="7472206" y="1906534"/>
              </a:cubicBezTo>
              <a:cubicBezTo>
                <a:pt x="7469240" y="1900710"/>
                <a:pt x="7464152" y="1896930"/>
                <a:pt x="7456766" y="1896930"/>
              </a:cubicBezTo>
              <a:cubicBezTo>
                <a:pt x="7456272" y="1896930"/>
                <a:pt x="7455777" y="1896948"/>
                <a:pt x="7455254" y="1896980"/>
              </a:cubicBezTo>
              <a:cubicBezTo>
                <a:pt x="7447898" y="1897465"/>
                <a:pt x="7441588" y="1901865"/>
                <a:pt x="7439581" y="1910439"/>
              </a:cubicBezTo>
              <a:cubicBezTo>
                <a:pt x="7436005" y="1925862"/>
                <a:pt x="7452957" y="1941631"/>
                <a:pt x="7472206" y="1956969"/>
              </a:cubicBezTo>
              <a:cubicBezTo>
                <a:pt x="7492647" y="1941736"/>
                <a:pt x="7508611" y="1924516"/>
                <a:pt x="7504802" y="1909678"/>
              </a:cubicBezTo>
              <a:lnTo>
                <a:pt x="7504802" y="1909675"/>
              </a:lnTo>
              <a:cubicBezTo>
                <a:pt x="7502941" y="1902434"/>
                <a:pt x="7497096" y="1897852"/>
                <a:pt x="7489042" y="1896982"/>
              </a:cubicBezTo>
              <a:cubicBezTo>
                <a:pt x="7488344" y="1896907"/>
                <a:pt x="7487675" y="1896869"/>
                <a:pt x="7487007" y="1896869"/>
              </a:cubicBezTo>
              <a:close/>
              <a:moveTo>
                <a:pt x="6435857" y="1925277"/>
              </a:moveTo>
              <a:cubicBezTo>
                <a:pt x="6428878" y="1925277"/>
                <a:pt x="6423906" y="1929359"/>
                <a:pt x="6421056" y="1934942"/>
              </a:cubicBezTo>
              <a:cubicBezTo>
                <a:pt x="6418090" y="1929115"/>
                <a:pt x="6413002" y="1925338"/>
                <a:pt x="6405616" y="1925338"/>
              </a:cubicBezTo>
              <a:cubicBezTo>
                <a:pt x="6405122" y="1925338"/>
                <a:pt x="6404627" y="1925356"/>
                <a:pt x="6404104" y="1925390"/>
              </a:cubicBezTo>
              <a:cubicBezTo>
                <a:pt x="6396748" y="1925873"/>
                <a:pt x="6390438" y="1930272"/>
                <a:pt x="6388431" y="1938847"/>
              </a:cubicBezTo>
              <a:cubicBezTo>
                <a:pt x="6384855" y="1954270"/>
                <a:pt x="6401807" y="1970039"/>
                <a:pt x="6421056" y="1985377"/>
              </a:cubicBezTo>
              <a:cubicBezTo>
                <a:pt x="6441497" y="1970143"/>
                <a:pt x="6457461" y="1952924"/>
                <a:pt x="6453652" y="1938086"/>
              </a:cubicBezTo>
              <a:lnTo>
                <a:pt x="6453652" y="1938083"/>
              </a:lnTo>
              <a:cubicBezTo>
                <a:pt x="6451791" y="1930842"/>
                <a:pt x="6445946" y="1926260"/>
                <a:pt x="6437892" y="1925390"/>
              </a:cubicBezTo>
              <a:cubicBezTo>
                <a:pt x="6437194" y="1925315"/>
                <a:pt x="6436525" y="1925277"/>
                <a:pt x="6435857" y="1925277"/>
              </a:cubicBezTo>
              <a:close/>
              <a:moveTo>
                <a:pt x="6511748" y="1939234"/>
              </a:moveTo>
              <a:cubicBezTo>
                <a:pt x="6504770" y="1939234"/>
                <a:pt x="6499798" y="1943316"/>
                <a:pt x="6496948" y="1948899"/>
              </a:cubicBezTo>
              <a:cubicBezTo>
                <a:pt x="6493982" y="1943075"/>
                <a:pt x="6488894" y="1939295"/>
                <a:pt x="6481508" y="1939295"/>
              </a:cubicBezTo>
              <a:cubicBezTo>
                <a:pt x="6481014" y="1939295"/>
                <a:pt x="6480519" y="1939312"/>
                <a:pt x="6479996" y="1939347"/>
              </a:cubicBezTo>
              <a:cubicBezTo>
                <a:pt x="6472639" y="1939830"/>
                <a:pt x="6466329" y="1944229"/>
                <a:pt x="6464323" y="1952804"/>
              </a:cubicBezTo>
              <a:cubicBezTo>
                <a:pt x="6460746" y="1968227"/>
                <a:pt x="6477699" y="1983996"/>
                <a:pt x="6496948" y="1999334"/>
              </a:cubicBezTo>
              <a:cubicBezTo>
                <a:pt x="6517390" y="1984100"/>
                <a:pt x="6533353" y="1966881"/>
                <a:pt x="6529544" y="1952043"/>
              </a:cubicBezTo>
              <a:lnTo>
                <a:pt x="6529544" y="1952040"/>
              </a:lnTo>
              <a:cubicBezTo>
                <a:pt x="6527683" y="1944799"/>
                <a:pt x="6521838" y="1940217"/>
                <a:pt x="6513784" y="1939347"/>
              </a:cubicBezTo>
              <a:cubicBezTo>
                <a:pt x="6513086" y="1939272"/>
                <a:pt x="6512417" y="1939234"/>
                <a:pt x="6511748" y="1939234"/>
              </a:cubicBezTo>
              <a:close/>
              <a:moveTo>
                <a:pt x="7213388" y="1942811"/>
              </a:moveTo>
              <a:cubicBezTo>
                <a:pt x="7206409" y="1942811"/>
                <a:pt x="7201437" y="1946893"/>
                <a:pt x="7198587" y="1952476"/>
              </a:cubicBezTo>
              <a:cubicBezTo>
                <a:pt x="7195621" y="1946649"/>
                <a:pt x="7190533" y="1942872"/>
                <a:pt x="7183147" y="1942872"/>
              </a:cubicBezTo>
              <a:cubicBezTo>
                <a:pt x="7182653" y="1942872"/>
                <a:pt x="7182158" y="1942889"/>
                <a:pt x="7181635" y="1942921"/>
              </a:cubicBezTo>
              <a:cubicBezTo>
                <a:pt x="7174278" y="1943407"/>
                <a:pt x="7167969" y="1947807"/>
                <a:pt x="7165962" y="1956381"/>
              </a:cubicBezTo>
              <a:cubicBezTo>
                <a:pt x="7162386" y="1971804"/>
                <a:pt x="7179338" y="1987573"/>
                <a:pt x="7198587" y="2002911"/>
              </a:cubicBezTo>
              <a:cubicBezTo>
                <a:pt x="7219028" y="1987677"/>
                <a:pt x="7234992" y="1970458"/>
                <a:pt x="7231183" y="1955620"/>
              </a:cubicBezTo>
              <a:lnTo>
                <a:pt x="7231183" y="1955617"/>
              </a:lnTo>
              <a:cubicBezTo>
                <a:pt x="7229322" y="1948376"/>
                <a:pt x="7223477" y="1943794"/>
                <a:pt x="7215423" y="1942924"/>
              </a:cubicBezTo>
              <a:cubicBezTo>
                <a:pt x="7214725" y="1942849"/>
                <a:pt x="7214056" y="1942811"/>
                <a:pt x="7213388" y="1942811"/>
              </a:cubicBezTo>
              <a:close/>
              <a:moveTo>
                <a:pt x="7294514" y="1957931"/>
              </a:moveTo>
              <a:cubicBezTo>
                <a:pt x="7287535" y="1957931"/>
                <a:pt x="7282562" y="1962013"/>
                <a:pt x="7279713" y="1967596"/>
              </a:cubicBezTo>
              <a:cubicBezTo>
                <a:pt x="7276747" y="1961769"/>
                <a:pt x="7271658" y="1957992"/>
                <a:pt x="7264273" y="1957992"/>
              </a:cubicBezTo>
              <a:cubicBezTo>
                <a:pt x="7263779" y="1957992"/>
                <a:pt x="7263284" y="1958010"/>
                <a:pt x="7262761" y="1958041"/>
              </a:cubicBezTo>
              <a:cubicBezTo>
                <a:pt x="7255404" y="1958527"/>
                <a:pt x="7249095" y="1962927"/>
                <a:pt x="7247088" y="1971501"/>
              </a:cubicBezTo>
              <a:cubicBezTo>
                <a:pt x="7243512" y="1986924"/>
                <a:pt x="7260464" y="2002693"/>
                <a:pt x="7279713" y="2018031"/>
              </a:cubicBezTo>
              <a:cubicBezTo>
                <a:pt x="7300154" y="2002798"/>
                <a:pt x="7316118" y="1985578"/>
                <a:pt x="7312309" y="1970740"/>
              </a:cubicBezTo>
              <a:lnTo>
                <a:pt x="7312309" y="1970737"/>
              </a:lnTo>
              <a:cubicBezTo>
                <a:pt x="7310448" y="1963496"/>
                <a:pt x="7304603" y="1958914"/>
                <a:pt x="7296549" y="1958044"/>
              </a:cubicBezTo>
              <a:cubicBezTo>
                <a:pt x="7295851" y="1957969"/>
                <a:pt x="7295182" y="1957931"/>
                <a:pt x="7294514" y="1957931"/>
              </a:cubicBezTo>
              <a:close/>
              <a:moveTo>
                <a:pt x="7550686" y="1966276"/>
              </a:moveTo>
              <a:cubicBezTo>
                <a:pt x="7543707" y="1966276"/>
                <a:pt x="7538735" y="1970358"/>
                <a:pt x="7535885" y="1975941"/>
              </a:cubicBezTo>
              <a:cubicBezTo>
                <a:pt x="7532919" y="1970117"/>
                <a:pt x="7527831" y="1966337"/>
                <a:pt x="7520445" y="1966337"/>
              </a:cubicBezTo>
              <a:cubicBezTo>
                <a:pt x="7519951" y="1966337"/>
                <a:pt x="7519456" y="1966355"/>
                <a:pt x="7518933" y="1966389"/>
              </a:cubicBezTo>
              <a:cubicBezTo>
                <a:pt x="7511576" y="1966872"/>
                <a:pt x="7505267" y="1971272"/>
                <a:pt x="7503260" y="1979846"/>
              </a:cubicBezTo>
              <a:cubicBezTo>
                <a:pt x="7499684" y="1995269"/>
                <a:pt x="7516636" y="2011038"/>
                <a:pt x="7535885" y="2026376"/>
              </a:cubicBezTo>
              <a:cubicBezTo>
                <a:pt x="7556326" y="2011143"/>
                <a:pt x="7572290" y="1993923"/>
                <a:pt x="7568481" y="1979085"/>
              </a:cubicBezTo>
              <a:lnTo>
                <a:pt x="7568481" y="1979082"/>
              </a:lnTo>
              <a:cubicBezTo>
                <a:pt x="7566620" y="1971841"/>
                <a:pt x="7560775" y="1967259"/>
                <a:pt x="7552721" y="1966389"/>
              </a:cubicBezTo>
              <a:cubicBezTo>
                <a:pt x="7552023" y="1966314"/>
                <a:pt x="7551354" y="1966276"/>
                <a:pt x="7550686" y="1966276"/>
              </a:cubicBezTo>
              <a:close/>
              <a:moveTo>
                <a:pt x="7608550" y="2001489"/>
              </a:moveTo>
              <a:cubicBezTo>
                <a:pt x="7601571" y="2001489"/>
                <a:pt x="7596598" y="2005571"/>
                <a:pt x="7593749" y="2011154"/>
              </a:cubicBezTo>
              <a:cubicBezTo>
                <a:pt x="7590783" y="2005330"/>
                <a:pt x="7585694" y="2001550"/>
                <a:pt x="7578309" y="2001550"/>
              </a:cubicBezTo>
              <a:cubicBezTo>
                <a:pt x="7577815" y="2001550"/>
                <a:pt x="7577320" y="2001568"/>
                <a:pt x="7576797" y="2001602"/>
              </a:cubicBezTo>
              <a:cubicBezTo>
                <a:pt x="7569440" y="2002085"/>
                <a:pt x="7563131" y="2006485"/>
                <a:pt x="7561124" y="2015059"/>
              </a:cubicBezTo>
              <a:cubicBezTo>
                <a:pt x="7557548" y="2030482"/>
                <a:pt x="7574500" y="2046251"/>
                <a:pt x="7593749" y="2061589"/>
              </a:cubicBezTo>
              <a:cubicBezTo>
                <a:pt x="7614190" y="2046356"/>
                <a:pt x="7630154" y="2029136"/>
                <a:pt x="7626345" y="2014298"/>
              </a:cubicBezTo>
              <a:lnTo>
                <a:pt x="7626345" y="2014295"/>
              </a:lnTo>
              <a:cubicBezTo>
                <a:pt x="7624484" y="2007054"/>
                <a:pt x="7618639" y="2002472"/>
                <a:pt x="7610585" y="2001602"/>
              </a:cubicBezTo>
              <a:cubicBezTo>
                <a:pt x="7609887" y="2001527"/>
                <a:pt x="7609218" y="2001489"/>
                <a:pt x="7608550" y="2001489"/>
              </a:cubicBezTo>
              <a:close/>
              <a:moveTo>
                <a:pt x="7677464" y="2024170"/>
              </a:moveTo>
              <a:cubicBezTo>
                <a:pt x="7670485" y="2024170"/>
                <a:pt x="7665513" y="2028252"/>
                <a:pt x="7662663" y="2033835"/>
              </a:cubicBezTo>
              <a:cubicBezTo>
                <a:pt x="7659697" y="2028008"/>
                <a:pt x="7654609" y="2024231"/>
                <a:pt x="7647223" y="2024231"/>
              </a:cubicBezTo>
              <a:cubicBezTo>
                <a:pt x="7646729" y="2024231"/>
                <a:pt x="7646234" y="2024249"/>
                <a:pt x="7645711" y="2024283"/>
              </a:cubicBezTo>
              <a:cubicBezTo>
                <a:pt x="7638355" y="2024766"/>
                <a:pt x="7632045" y="2029166"/>
                <a:pt x="7630038" y="2037740"/>
              </a:cubicBezTo>
              <a:cubicBezTo>
                <a:pt x="7626462" y="2053163"/>
                <a:pt x="7643414" y="2068932"/>
                <a:pt x="7662663" y="2084270"/>
              </a:cubicBezTo>
              <a:cubicBezTo>
                <a:pt x="7683104" y="2069037"/>
                <a:pt x="7699068" y="2051817"/>
                <a:pt x="7695259" y="2036979"/>
              </a:cubicBezTo>
              <a:lnTo>
                <a:pt x="7695259" y="2036976"/>
              </a:lnTo>
              <a:cubicBezTo>
                <a:pt x="7693398" y="2029735"/>
                <a:pt x="7687553" y="2025153"/>
                <a:pt x="7679499" y="2024283"/>
              </a:cubicBezTo>
              <a:cubicBezTo>
                <a:pt x="7678801" y="2024208"/>
                <a:pt x="7678132" y="2024170"/>
                <a:pt x="7677464" y="2024170"/>
              </a:cubicBezTo>
              <a:close/>
              <a:moveTo>
                <a:pt x="7747540" y="2063540"/>
              </a:moveTo>
              <a:cubicBezTo>
                <a:pt x="7740562" y="2063540"/>
                <a:pt x="7735590" y="2067622"/>
                <a:pt x="7732740" y="2073205"/>
              </a:cubicBezTo>
              <a:cubicBezTo>
                <a:pt x="7729774" y="2067381"/>
                <a:pt x="7724686" y="2063601"/>
                <a:pt x="7717300" y="2063601"/>
              </a:cubicBezTo>
              <a:cubicBezTo>
                <a:pt x="7716806" y="2063601"/>
                <a:pt x="7716311" y="2063618"/>
                <a:pt x="7715788" y="2063653"/>
              </a:cubicBezTo>
              <a:cubicBezTo>
                <a:pt x="7708431" y="2064136"/>
                <a:pt x="7702121" y="2068535"/>
                <a:pt x="7700115" y="2077110"/>
              </a:cubicBezTo>
              <a:cubicBezTo>
                <a:pt x="7696538" y="2092533"/>
                <a:pt x="7713491" y="2108302"/>
                <a:pt x="7732740" y="2123640"/>
              </a:cubicBezTo>
              <a:cubicBezTo>
                <a:pt x="7753182" y="2108406"/>
                <a:pt x="7769145" y="2091187"/>
                <a:pt x="7765336" y="2076349"/>
              </a:cubicBezTo>
              <a:lnTo>
                <a:pt x="7765336" y="2076346"/>
              </a:lnTo>
              <a:cubicBezTo>
                <a:pt x="7763475" y="2069105"/>
                <a:pt x="7757630" y="2064523"/>
                <a:pt x="7749576" y="2063653"/>
              </a:cubicBezTo>
              <a:cubicBezTo>
                <a:pt x="7748878" y="2063578"/>
                <a:pt x="7748209" y="2063540"/>
                <a:pt x="7747540" y="2063540"/>
              </a:cubicBezTo>
              <a:close/>
              <a:moveTo>
                <a:pt x="7811220" y="2115211"/>
              </a:moveTo>
              <a:cubicBezTo>
                <a:pt x="7804241" y="2115211"/>
                <a:pt x="7799269" y="2119293"/>
                <a:pt x="7796419" y="2124876"/>
              </a:cubicBezTo>
              <a:cubicBezTo>
                <a:pt x="7793453" y="2119052"/>
                <a:pt x="7788365" y="2115272"/>
                <a:pt x="7780979" y="2115272"/>
              </a:cubicBezTo>
              <a:cubicBezTo>
                <a:pt x="7780485" y="2115272"/>
                <a:pt x="7779990" y="2115290"/>
                <a:pt x="7779467" y="2115322"/>
              </a:cubicBezTo>
              <a:cubicBezTo>
                <a:pt x="7772111" y="2115807"/>
                <a:pt x="7765801" y="2120207"/>
                <a:pt x="7763794" y="2128781"/>
              </a:cubicBezTo>
              <a:cubicBezTo>
                <a:pt x="7760218" y="2144204"/>
                <a:pt x="7777170" y="2159973"/>
                <a:pt x="7796419" y="2175311"/>
              </a:cubicBezTo>
              <a:cubicBezTo>
                <a:pt x="7816860" y="2160078"/>
                <a:pt x="7832824" y="2142858"/>
                <a:pt x="7829015" y="2128020"/>
              </a:cubicBezTo>
              <a:lnTo>
                <a:pt x="7829015" y="2128017"/>
              </a:lnTo>
              <a:cubicBezTo>
                <a:pt x="7827154" y="2120776"/>
                <a:pt x="7821309" y="2116194"/>
                <a:pt x="7813255" y="2115324"/>
              </a:cubicBezTo>
              <a:cubicBezTo>
                <a:pt x="7812557" y="2115249"/>
                <a:pt x="7811888" y="2115211"/>
                <a:pt x="7811220" y="2115211"/>
              </a:cubicBezTo>
              <a:close/>
              <a:moveTo>
                <a:pt x="7481481" y="1985351"/>
              </a:moveTo>
              <a:cubicBezTo>
                <a:pt x="7474503" y="1985351"/>
                <a:pt x="7469531" y="1989433"/>
                <a:pt x="7466681" y="1995016"/>
              </a:cubicBezTo>
              <a:cubicBezTo>
                <a:pt x="7463715" y="1989192"/>
                <a:pt x="7458627" y="1985412"/>
                <a:pt x="7451241" y="1985412"/>
              </a:cubicBezTo>
              <a:cubicBezTo>
                <a:pt x="7450747" y="1985412"/>
                <a:pt x="7450252" y="1985429"/>
                <a:pt x="7449729" y="1985464"/>
              </a:cubicBezTo>
              <a:cubicBezTo>
                <a:pt x="7442372" y="1985947"/>
                <a:pt x="7436062" y="1990346"/>
                <a:pt x="7434056" y="1998921"/>
              </a:cubicBezTo>
              <a:cubicBezTo>
                <a:pt x="7430479" y="2014344"/>
                <a:pt x="7447432" y="2030113"/>
                <a:pt x="7466681" y="2045451"/>
              </a:cubicBezTo>
              <a:cubicBezTo>
                <a:pt x="7487123" y="2030217"/>
                <a:pt x="7503086" y="2012998"/>
                <a:pt x="7499277" y="1998160"/>
              </a:cubicBezTo>
              <a:lnTo>
                <a:pt x="7499277" y="1998157"/>
              </a:lnTo>
              <a:cubicBezTo>
                <a:pt x="7497416" y="1990916"/>
                <a:pt x="7491571" y="1986334"/>
                <a:pt x="7483517" y="1985464"/>
              </a:cubicBezTo>
              <a:cubicBezTo>
                <a:pt x="7482819" y="1985389"/>
                <a:pt x="7482150" y="1985351"/>
                <a:pt x="7481481" y="1985351"/>
              </a:cubicBezTo>
              <a:close/>
              <a:moveTo>
                <a:pt x="7409661" y="2010125"/>
              </a:moveTo>
              <a:cubicBezTo>
                <a:pt x="7402682" y="2010125"/>
                <a:pt x="7397710" y="2014207"/>
                <a:pt x="7394860" y="2019790"/>
              </a:cubicBezTo>
              <a:cubicBezTo>
                <a:pt x="7391894" y="2013966"/>
                <a:pt x="7386806" y="2010186"/>
                <a:pt x="7379420" y="2010186"/>
              </a:cubicBezTo>
              <a:cubicBezTo>
                <a:pt x="7378926" y="2010186"/>
                <a:pt x="7378431" y="2010204"/>
                <a:pt x="7377908" y="2010238"/>
              </a:cubicBezTo>
              <a:cubicBezTo>
                <a:pt x="7370551" y="2010721"/>
                <a:pt x="7364242" y="2015121"/>
                <a:pt x="7362235" y="2023695"/>
              </a:cubicBezTo>
              <a:cubicBezTo>
                <a:pt x="7358659" y="2039118"/>
                <a:pt x="7375611" y="2054887"/>
                <a:pt x="7394860" y="2070225"/>
              </a:cubicBezTo>
              <a:cubicBezTo>
                <a:pt x="7415301" y="2054992"/>
                <a:pt x="7431265" y="2037772"/>
                <a:pt x="7427456" y="2022934"/>
              </a:cubicBezTo>
              <a:lnTo>
                <a:pt x="7427456" y="2022931"/>
              </a:lnTo>
              <a:cubicBezTo>
                <a:pt x="7425595" y="2015690"/>
                <a:pt x="7419750" y="2011108"/>
                <a:pt x="7411696" y="2010238"/>
              </a:cubicBezTo>
              <a:cubicBezTo>
                <a:pt x="7410998" y="2010163"/>
                <a:pt x="7410329" y="2010125"/>
                <a:pt x="7409661" y="2010125"/>
              </a:cubicBezTo>
              <a:close/>
              <a:moveTo>
                <a:pt x="7528878" y="2050048"/>
              </a:moveTo>
              <a:cubicBezTo>
                <a:pt x="7521899" y="2050048"/>
                <a:pt x="7516927" y="2054130"/>
                <a:pt x="7514077" y="2059713"/>
              </a:cubicBezTo>
              <a:cubicBezTo>
                <a:pt x="7511111" y="2053889"/>
                <a:pt x="7506023" y="2050109"/>
                <a:pt x="7498637" y="2050109"/>
              </a:cubicBezTo>
              <a:cubicBezTo>
                <a:pt x="7498143" y="2050109"/>
                <a:pt x="7497648" y="2050126"/>
                <a:pt x="7497125" y="2050161"/>
              </a:cubicBezTo>
              <a:cubicBezTo>
                <a:pt x="7489768" y="2050644"/>
                <a:pt x="7483459" y="2055043"/>
                <a:pt x="7481452" y="2063618"/>
              </a:cubicBezTo>
              <a:cubicBezTo>
                <a:pt x="7477876" y="2079041"/>
                <a:pt x="7494828" y="2094810"/>
                <a:pt x="7514077" y="2110148"/>
              </a:cubicBezTo>
              <a:cubicBezTo>
                <a:pt x="7534518" y="2094914"/>
                <a:pt x="7550482" y="2077695"/>
                <a:pt x="7546673" y="2062857"/>
              </a:cubicBezTo>
              <a:lnTo>
                <a:pt x="7546673" y="2062854"/>
              </a:lnTo>
              <a:cubicBezTo>
                <a:pt x="7544812" y="2055613"/>
                <a:pt x="7538967" y="2051031"/>
                <a:pt x="7530913" y="2050161"/>
              </a:cubicBezTo>
              <a:cubicBezTo>
                <a:pt x="7530215" y="2050086"/>
                <a:pt x="7529546" y="2050048"/>
                <a:pt x="7528878" y="2050048"/>
              </a:cubicBezTo>
              <a:close/>
              <a:moveTo>
                <a:pt x="7605933" y="2069327"/>
              </a:moveTo>
              <a:cubicBezTo>
                <a:pt x="7598954" y="2069327"/>
                <a:pt x="7593982" y="2073409"/>
                <a:pt x="7591132" y="2078992"/>
              </a:cubicBezTo>
              <a:cubicBezTo>
                <a:pt x="7588166" y="2073168"/>
                <a:pt x="7583078" y="2069388"/>
                <a:pt x="7575692" y="2069388"/>
              </a:cubicBezTo>
              <a:cubicBezTo>
                <a:pt x="7575198" y="2069388"/>
                <a:pt x="7574703" y="2069406"/>
                <a:pt x="7574180" y="2069440"/>
              </a:cubicBezTo>
              <a:cubicBezTo>
                <a:pt x="7566823" y="2069923"/>
                <a:pt x="7560514" y="2074323"/>
                <a:pt x="7558507" y="2082897"/>
              </a:cubicBezTo>
              <a:cubicBezTo>
                <a:pt x="7554931" y="2098320"/>
                <a:pt x="7571883" y="2114089"/>
                <a:pt x="7591132" y="2129427"/>
              </a:cubicBezTo>
              <a:cubicBezTo>
                <a:pt x="7611573" y="2114194"/>
                <a:pt x="7627537" y="2096974"/>
                <a:pt x="7623728" y="2082136"/>
              </a:cubicBezTo>
              <a:lnTo>
                <a:pt x="7623728" y="2082133"/>
              </a:lnTo>
              <a:cubicBezTo>
                <a:pt x="7621867" y="2074892"/>
                <a:pt x="7616022" y="2070310"/>
                <a:pt x="7607968" y="2069440"/>
              </a:cubicBezTo>
              <a:cubicBezTo>
                <a:pt x="7607270" y="2069365"/>
                <a:pt x="7606601" y="2069327"/>
                <a:pt x="7605933" y="2069327"/>
              </a:cubicBezTo>
              <a:close/>
              <a:moveTo>
                <a:pt x="7685606" y="2098113"/>
              </a:moveTo>
              <a:cubicBezTo>
                <a:pt x="7678627" y="2098113"/>
                <a:pt x="7673654" y="2102195"/>
                <a:pt x="7670805" y="2107778"/>
              </a:cubicBezTo>
              <a:cubicBezTo>
                <a:pt x="7667839" y="2101954"/>
                <a:pt x="7662750" y="2098174"/>
                <a:pt x="7655365" y="2098174"/>
              </a:cubicBezTo>
              <a:cubicBezTo>
                <a:pt x="7654871" y="2098174"/>
                <a:pt x="7654376" y="2098191"/>
                <a:pt x="7653853" y="2098226"/>
              </a:cubicBezTo>
              <a:cubicBezTo>
                <a:pt x="7646496" y="2098709"/>
                <a:pt x="7640187" y="2103109"/>
                <a:pt x="7638180" y="2111683"/>
              </a:cubicBezTo>
              <a:cubicBezTo>
                <a:pt x="7634604" y="2127106"/>
                <a:pt x="7651556" y="2142875"/>
                <a:pt x="7670805" y="2158213"/>
              </a:cubicBezTo>
              <a:cubicBezTo>
                <a:pt x="7691246" y="2142979"/>
                <a:pt x="7707210" y="2125760"/>
                <a:pt x="7703401" y="2110922"/>
              </a:cubicBezTo>
              <a:lnTo>
                <a:pt x="7703401" y="2110919"/>
              </a:lnTo>
              <a:cubicBezTo>
                <a:pt x="7701540" y="2103678"/>
                <a:pt x="7695695" y="2099096"/>
                <a:pt x="7687641" y="2098226"/>
              </a:cubicBezTo>
              <a:cubicBezTo>
                <a:pt x="7686943" y="2098151"/>
                <a:pt x="7686274" y="2098113"/>
                <a:pt x="7685606" y="2098113"/>
              </a:cubicBezTo>
              <a:close/>
              <a:moveTo>
                <a:pt x="7746959" y="2146091"/>
              </a:moveTo>
              <a:cubicBezTo>
                <a:pt x="7739980" y="2146091"/>
                <a:pt x="7735008" y="2150173"/>
                <a:pt x="7732158" y="2155756"/>
              </a:cubicBezTo>
              <a:cubicBezTo>
                <a:pt x="7729192" y="2149932"/>
                <a:pt x="7724104" y="2146152"/>
                <a:pt x="7716718" y="2146152"/>
              </a:cubicBezTo>
              <a:cubicBezTo>
                <a:pt x="7716224" y="2146152"/>
                <a:pt x="7715729" y="2146169"/>
                <a:pt x="7715206" y="2146204"/>
              </a:cubicBezTo>
              <a:cubicBezTo>
                <a:pt x="7707849" y="2146687"/>
                <a:pt x="7701540" y="2151087"/>
                <a:pt x="7699533" y="2159661"/>
              </a:cubicBezTo>
              <a:cubicBezTo>
                <a:pt x="7695957" y="2175084"/>
                <a:pt x="7712909" y="2190853"/>
                <a:pt x="7732158" y="2206191"/>
              </a:cubicBezTo>
              <a:cubicBezTo>
                <a:pt x="7752599" y="2190957"/>
                <a:pt x="7768563" y="2173738"/>
                <a:pt x="7764754" y="2158900"/>
              </a:cubicBezTo>
              <a:lnTo>
                <a:pt x="7764754" y="2158897"/>
              </a:lnTo>
              <a:cubicBezTo>
                <a:pt x="7762893" y="2151656"/>
                <a:pt x="7757048" y="2147074"/>
                <a:pt x="7748994" y="2146204"/>
              </a:cubicBezTo>
              <a:cubicBezTo>
                <a:pt x="7748296" y="2146129"/>
                <a:pt x="7747627" y="2146091"/>
                <a:pt x="7746959" y="2146091"/>
              </a:cubicBezTo>
              <a:close/>
              <a:moveTo>
                <a:pt x="7857744" y="2182438"/>
              </a:moveTo>
              <a:cubicBezTo>
                <a:pt x="7850765" y="2182438"/>
                <a:pt x="7845793" y="2186520"/>
                <a:pt x="7842943" y="2192103"/>
              </a:cubicBezTo>
              <a:cubicBezTo>
                <a:pt x="7839977" y="2186279"/>
                <a:pt x="7834889" y="2182499"/>
                <a:pt x="7827503" y="2182499"/>
              </a:cubicBezTo>
              <a:cubicBezTo>
                <a:pt x="7827009" y="2182499"/>
                <a:pt x="7826514" y="2182516"/>
                <a:pt x="7825991" y="2182551"/>
              </a:cubicBezTo>
              <a:cubicBezTo>
                <a:pt x="7818635" y="2183034"/>
                <a:pt x="7812325" y="2187434"/>
                <a:pt x="7810318" y="2196008"/>
              </a:cubicBezTo>
              <a:cubicBezTo>
                <a:pt x="7806742" y="2211431"/>
                <a:pt x="7823694" y="2227200"/>
                <a:pt x="7842943" y="2242538"/>
              </a:cubicBezTo>
              <a:cubicBezTo>
                <a:pt x="7863384" y="2227304"/>
                <a:pt x="7879348" y="2210085"/>
                <a:pt x="7875539" y="2195247"/>
              </a:cubicBezTo>
              <a:lnTo>
                <a:pt x="7875539" y="2195244"/>
              </a:lnTo>
              <a:cubicBezTo>
                <a:pt x="7873678" y="2188003"/>
                <a:pt x="7867833" y="2183421"/>
                <a:pt x="7859779" y="2182551"/>
              </a:cubicBezTo>
              <a:cubicBezTo>
                <a:pt x="7859081" y="2182476"/>
                <a:pt x="7858412" y="2182438"/>
                <a:pt x="7857744" y="2182438"/>
              </a:cubicBezTo>
              <a:close/>
              <a:moveTo>
                <a:pt x="7915026" y="2238790"/>
              </a:moveTo>
              <a:cubicBezTo>
                <a:pt x="7908048" y="2238790"/>
                <a:pt x="7903075" y="2242872"/>
                <a:pt x="7900226" y="2248455"/>
              </a:cubicBezTo>
              <a:cubicBezTo>
                <a:pt x="7897260" y="2242631"/>
                <a:pt x="7892171" y="2238851"/>
                <a:pt x="7884786" y="2238851"/>
              </a:cubicBezTo>
              <a:cubicBezTo>
                <a:pt x="7884292" y="2238851"/>
                <a:pt x="7883797" y="2238869"/>
                <a:pt x="7883274" y="2238903"/>
              </a:cubicBezTo>
              <a:cubicBezTo>
                <a:pt x="7875917" y="2239386"/>
                <a:pt x="7869607" y="2243786"/>
                <a:pt x="7867601" y="2252360"/>
              </a:cubicBezTo>
              <a:cubicBezTo>
                <a:pt x="7864025" y="2267783"/>
                <a:pt x="7880977" y="2283552"/>
                <a:pt x="7900226" y="2298890"/>
              </a:cubicBezTo>
              <a:cubicBezTo>
                <a:pt x="7920667" y="2283657"/>
                <a:pt x="7936631" y="2266437"/>
                <a:pt x="7932822" y="2251599"/>
              </a:cubicBezTo>
              <a:lnTo>
                <a:pt x="7932822" y="2251596"/>
              </a:lnTo>
              <a:cubicBezTo>
                <a:pt x="7930961" y="2244355"/>
                <a:pt x="7925116" y="2239773"/>
                <a:pt x="7917062" y="2238903"/>
              </a:cubicBezTo>
              <a:cubicBezTo>
                <a:pt x="7916364" y="2238828"/>
                <a:pt x="7915695" y="2238790"/>
                <a:pt x="7915026" y="2238790"/>
              </a:cubicBezTo>
              <a:close/>
              <a:moveTo>
                <a:pt x="7976380" y="2274584"/>
              </a:moveTo>
              <a:cubicBezTo>
                <a:pt x="7969401" y="2274584"/>
                <a:pt x="7964428" y="2278666"/>
                <a:pt x="7961579" y="2284249"/>
              </a:cubicBezTo>
              <a:cubicBezTo>
                <a:pt x="7958613" y="2278425"/>
                <a:pt x="7953524" y="2274645"/>
                <a:pt x="7946139" y="2274645"/>
              </a:cubicBezTo>
              <a:cubicBezTo>
                <a:pt x="7945645" y="2274645"/>
                <a:pt x="7945150" y="2274663"/>
                <a:pt x="7944627" y="2274697"/>
              </a:cubicBezTo>
              <a:cubicBezTo>
                <a:pt x="7937270" y="2275180"/>
                <a:pt x="7930961" y="2279580"/>
                <a:pt x="7928954" y="2288154"/>
              </a:cubicBezTo>
              <a:cubicBezTo>
                <a:pt x="7925378" y="2303577"/>
                <a:pt x="7942330" y="2319346"/>
                <a:pt x="7961579" y="2334684"/>
              </a:cubicBezTo>
              <a:cubicBezTo>
                <a:pt x="7982020" y="2319450"/>
                <a:pt x="7997984" y="2302231"/>
                <a:pt x="7994175" y="2287393"/>
              </a:cubicBezTo>
              <a:lnTo>
                <a:pt x="7994175" y="2287390"/>
              </a:lnTo>
              <a:cubicBezTo>
                <a:pt x="7992314" y="2280149"/>
                <a:pt x="7986469" y="2275567"/>
                <a:pt x="7978415" y="2274697"/>
              </a:cubicBezTo>
              <a:cubicBezTo>
                <a:pt x="7977717" y="2274622"/>
                <a:pt x="7977048" y="2274584"/>
                <a:pt x="7976380" y="2274584"/>
              </a:cubicBezTo>
              <a:close/>
              <a:moveTo>
                <a:pt x="8179631" y="2300958"/>
              </a:moveTo>
              <a:cubicBezTo>
                <a:pt x="8172652" y="2300958"/>
                <a:pt x="8167679" y="2305040"/>
                <a:pt x="8164830" y="2310623"/>
              </a:cubicBezTo>
              <a:cubicBezTo>
                <a:pt x="8161864" y="2304796"/>
                <a:pt x="8156775" y="2301019"/>
                <a:pt x="8149390" y="2301019"/>
              </a:cubicBezTo>
              <a:cubicBezTo>
                <a:pt x="8148896" y="2301019"/>
                <a:pt x="8148401" y="2301036"/>
                <a:pt x="8147878" y="2301071"/>
              </a:cubicBezTo>
              <a:cubicBezTo>
                <a:pt x="8140521" y="2301554"/>
                <a:pt x="8134211" y="2305954"/>
                <a:pt x="8132205" y="2314528"/>
              </a:cubicBezTo>
              <a:cubicBezTo>
                <a:pt x="8128629" y="2329951"/>
                <a:pt x="8145581" y="2345720"/>
                <a:pt x="8164830" y="2361058"/>
              </a:cubicBezTo>
              <a:cubicBezTo>
                <a:pt x="8185271" y="2345824"/>
                <a:pt x="8201235" y="2328605"/>
                <a:pt x="8197426" y="2313767"/>
              </a:cubicBezTo>
              <a:lnTo>
                <a:pt x="8197426" y="2313764"/>
              </a:lnTo>
              <a:cubicBezTo>
                <a:pt x="8195565" y="2306523"/>
                <a:pt x="8189720" y="2301941"/>
                <a:pt x="8181666" y="2301071"/>
              </a:cubicBezTo>
              <a:cubicBezTo>
                <a:pt x="8180968" y="2300996"/>
                <a:pt x="8180299" y="2300958"/>
                <a:pt x="8179631" y="2300958"/>
              </a:cubicBezTo>
              <a:close/>
              <a:moveTo>
                <a:pt x="8252325" y="2320730"/>
              </a:moveTo>
              <a:cubicBezTo>
                <a:pt x="8245346" y="2320730"/>
                <a:pt x="8240373" y="2324813"/>
                <a:pt x="8237524" y="2330395"/>
              </a:cubicBezTo>
              <a:cubicBezTo>
                <a:pt x="8234558" y="2324571"/>
                <a:pt x="8229469" y="2320791"/>
                <a:pt x="8222084" y="2320791"/>
              </a:cubicBezTo>
              <a:cubicBezTo>
                <a:pt x="8221590" y="2320791"/>
                <a:pt x="8221095" y="2320809"/>
                <a:pt x="8220572" y="2320843"/>
              </a:cubicBezTo>
              <a:cubicBezTo>
                <a:pt x="8213215" y="2321326"/>
                <a:pt x="8206905" y="2325726"/>
                <a:pt x="8204899" y="2334301"/>
              </a:cubicBezTo>
              <a:cubicBezTo>
                <a:pt x="8201323" y="2349723"/>
                <a:pt x="8218275" y="2365492"/>
                <a:pt x="8237524" y="2380830"/>
              </a:cubicBezTo>
              <a:cubicBezTo>
                <a:pt x="8257965" y="2365597"/>
                <a:pt x="8273929" y="2348377"/>
                <a:pt x="8270120" y="2333539"/>
              </a:cubicBezTo>
              <a:lnTo>
                <a:pt x="8270120" y="2333536"/>
              </a:lnTo>
              <a:cubicBezTo>
                <a:pt x="8268259" y="2326295"/>
                <a:pt x="8262414" y="2321713"/>
                <a:pt x="8254360" y="2320843"/>
              </a:cubicBezTo>
              <a:cubicBezTo>
                <a:pt x="8253662" y="2320768"/>
                <a:pt x="8252993" y="2320730"/>
                <a:pt x="8252325" y="2320730"/>
              </a:cubicBezTo>
              <a:close/>
              <a:moveTo>
                <a:pt x="8316295" y="2367719"/>
              </a:moveTo>
              <a:cubicBezTo>
                <a:pt x="8309316" y="2367719"/>
                <a:pt x="8304343" y="2371802"/>
                <a:pt x="8301494" y="2377384"/>
              </a:cubicBezTo>
              <a:cubicBezTo>
                <a:pt x="8298528" y="2371557"/>
                <a:pt x="8293439" y="2367780"/>
                <a:pt x="8286054" y="2367780"/>
              </a:cubicBezTo>
              <a:cubicBezTo>
                <a:pt x="8285560" y="2367780"/>
                <a:pt x="8285065" y="2367798"/>
                <a:pt x="8284542" y="2367832"/>
              </a:cubicBezTo>
              <a:cubicBezTo>
                <a:pt x="8277185" y="2368315"/>
                <a:pt x="8270875" y="2372715"/>
                <a:pt x="8268869" y="2381290"/>
              </a:cubicBezTo>
              <a:cubicBezTo>
                <a:pt x="8265293" y="2396712"/>
                <a:pt x="8282245" y="2412481"/>
                <a:pt x="8301494" y="2427819"/>
              </a:cubicBezTo>
              <a:cubicBezTo>
                <a:pt x="8321935" y="2412586"/>
                <a:pt x="8337899" y="2395366"/>
                <a:pt x="8334090" y="2380528"/>
              </a:cubicBezTo>
              <a:lnTo>
                <a:pt x="8334090" y="2380525"/>
              </a:lnTo>
              <a:cubicBezTo>
                <a:pt x="8332229" y="2373284"/>
                <a:pt x="8326384" y="2368702"/>
                <a:pt x="8318330" y="2367832"/>
              </a:cubicBezTo>
              <a:cubicBezTo>
                <a:pt x="8317632" y="2367757"/>
                <a:pt x="8316963" y="2367719"/>
                <a:pt x="8316295" y="2367719"/>
              </a:cubicBezTo>
              <a:close/>
              <a:moveTo>
                <a:pt x="8403818" y="2374756"/>
              </a:moveTo>
              <a:cubicBezTo>
                <a:pt x="8396840" y="2374756"/>
                <a:pt x="8391868" y="2378838"/>
                <a:pt x="8389018" y="2384421"/>
              </a:cubicBezTo>
              <a:cubicBezTo>
                <a:pt x="8386052" y="2378597"/>
                <a:pt x="8380964" y="2374817"/>
                <a:pt x="8373578" y="2374817"/>
              </a:cubicBezTo>
              <a:cubicBezTo>
                <a:pt x="8373084" y="2374817"/>
                <a:pt x="8372589" y="2374835"/>
                <a:pt x="8372066" y="2374869"/>
              </a:cubicBezTo>
              <a:cubicBezTo>
                <a:pt x="8364709" y="2375352"/>
                <a:pt x="8358399" y="2379751"/>
                <a:pt x="8356393" y="2388326"/>
              </a:cubicBezTo>
              <a:cubicBezTo>
                <a:pt x="8352816" y="2403749"/>
                <a:pt x="8369768" y="2419518"/>
                <a:pt x="8389018" y="2434856"/>
              </a:cubicBezTo>
              <a:cubicBezTo>
                <a:pt x="8409460" y="2419622"/>
                <a:pt x="8425423" y="2402403"/>
                <a:pt x="8421614" y="2387565"/>
              </a:cubicBezTo>
              <a:lnTo>
                <a:pt x="8421614" y="2387562"/>
              </a:lnTo>
              <a:cubicBezTo>
                <a:pt x="8419752" y="2380321"/>
                <a:pt x="8413908" y="2375739"/>
                <a:pt x="8405853" y="2374869"/>
              </a:cubicBezTo>
              <a:cubicBezTo>
                <a:pt x="8405156" y="2374794"/>
                <a:pt x="8404487" y="2374756"/>
                <a:pt x="8403818" y="2374756"/>
              </a:cubicBezTo>
              <a:close/>
              <a:moveTo>
                <a:pt x="8475930" y="2402700"/>
              </a:moveTo>
              <a:cubicBezTo>
                <a:pt x="8468951" y="2402700"/>
                <a:pt x="8463979" y="2406783"/>
                <a:pt x="8461129" y="2412365"/>
              </a:cubicBezTo>
              <a:cubicBezTo>
                <a:pt x="8458164" y="2406538"/>
                <a:pt x="8453075" y="2402761"/>
                <a:pt x="8445689" y="2402761"/>
              </a:cubicBezTo>
              <a:cubicBezTo>
                <a:pt x="8445195" y="2402761"/>
                <a:pt x="8444700" y="2402779"/>
                <a:pt x="8444177" y="2402813"/>
              </a:cubicBezTo>
              <a:cubicBezTo>
                <a:pt x="8436821" y="2403296"/>
                <a:pt x="8430511" y="2407696"/>
                <a:pt x="8428504" y="2416271"/>
              </a:cubicBezTo>
              <a:cubicBezTo>
                <a:pt x="8424928" y="2431693"/>
                <a:pt x="8441880" y="2447462"/>
                <a:pt x="8461129" y="2462800"/>
              </a:cubicBezTo>
              <a:cubicBezTo>
                <a:pt x="8481570" y="2447567"/>
                <a:pt x="8497534" y="2430347"/>
                <a:pt x="8493725" y="2415509"/>
              </a:cubicBezTo>
              <a:lnTo>
                <a:pt x="8493725" y="2415506"/>
              </a:lnTo>
              <a:cubicBezTo>
                <a:pt x="8491864" y="2408265"/>
                <a:pt x="8486019" y="2403683"/>
                <a:pt x="8477965" y="2402813"/>
              </a:cubicBezTo>
              <a:cubicBezTo>
                <a:pt x="8477267" y="2402738"/>
                <a:pt x="8476598" y="2402700"/>
                <a:pt x="8475930" y="2402700"/>
              </a:cubicBezTo>
              <a:close/>
              <a:moveTo>
                <a:pt x="8550950" y="2435732"/>
              </a:moveTo>
              <a:cubicBezTo>
                <a:pt x="8543971" y="2435732"/>
                <a:pt x="8538998" y="2439814"/>
                <a:pt x="8536149" y="2445397"/>
              </a:cubicBezTo>
              <a:cubicBezTo>
                <a:pt x="8533183" y="2439573"/>
                <a:pt x="8528094" y="2435793"/>
                <a:pt x="8520709" y="2435793"/>
              </a:cubicBezTo>
              <a:cubicBezTo>
                <a:pt x="8520215" y="2435793"/>
                <a:pt x="8519720" y="2435811"/>
                <a:pt x="8519197" y="2435845"/>
              </a:cubicBezTo>
              <a:cubicBezTo>
                <a:pt x="8511841" y="2436328"/>
                <a:pt x="8505530" y="2440727"/>
                <a:pt x="8503524" y="2449302"/>
              </a:cubicBezTo>
              <a:cubicBezTo>
                <a:pt x="8499948" y="2464725"/>
                <a:pt x="8516900" y="2480494"/>
                <a:pt x="8536149" y="2495832"/>
              </a:cubicBezTo>
              <a:cubicBezTo>
                <a:pt x="8556590" y="2480598"/>
                <a:pt x="8572554" y="2463379"/>
                <a:pt x="8568745" y="2448541"/>
              </a:cubicBezTo>
              <a:lnTo>
                <a:pt x="8568745" y="2448538"/>
              </a:lnTo>
              <a:cubicBezTo>
                <a:pt x="8566884" y="2441297"/>
                <a:pt x="8561039" y="2436715"/>
                <a:pt x="8552985" y="2435845"/>
              </a:cubicBezTo>
              <a:cubicBezTo>
                <a:pt x="8552287" y="2435770"/>
                <a:pt x="8551618" y="2435732"/>
                <a:pt x="8550950" y="2435732"/>
              </a:cubicBezTo>
              <a:close/>
              <a:moveTo>
                <a:pt x="8619282" y="2451782"/>
              </a:moveTo>
              <a:cubicBezTo>
                <a:pt x="8612303" y="2451782"/>
                <a:pt x="8607330" y="2455864"/>
                <a:pt x="8604481" y="2461447"/>
              </a:cubicBezTo>
              <a:cubicBezTo>
                <a:pt x="8601515" y="2455620"/>
                <a:pt x="8596426" y="2451843"/>
                <a:pt x="8589041" y="2451843"/>
              </a:cubicBezTo>
              <a:cubicBezTo>
                <a:pt x="8588547" y="2451843"/>
                <a:pt x="8588052" y="2451861"/>
                <a:pt x="8587529" y="2451895"/>
              </a:cubicBezTo>
              <a:cubicBezTo>
                <a:pt x="8580173" y="2452378"/>
                <a:pt x="8573862" y="2456778"/>
                <a:pt x="8571856" y="2465352"/>
              </a:cubicBezTo>
              <a:cubicBezTo>
                <a:pt x="8568280" y="2480775"/>
                <a:pt x="8585232" y="2496544"/>
                <a:pt x="8604481" y="2511882"/>
              </a:cubicBezTo>
              <a:cubicBezTo>
                <a:pt x="8624922" y="2496648"/>
                <a:pt x="8640886" y="2479429"/>
                <a:pt x="8637077" y="2464591"/>
              </a:cubicBezTo>
              <a:lnTo>
                <a:pt x="8637077" y="2464588"/>
              </a:lnTo>
              <a:cubicBezTo>
                <a:pt x="8635216" y="2457347"/>
                <a:pt x="8629371" y="2452765"/>
                <a:pt x="8621317" y="2451895"/>
              </a:cubicBezTo>
              <a:cubicBezTo>
                <a:pt x="8620619" y="2451820"/>
                <a:pt x="8619950" y="2451782"/>
                <a:pt x="8619282" y="2451782"/>
              </a:cubicBezTo>
              <a:close/>
              <a:moveTo>
                <a:pt x="8041513" y="2306628"/>
              </a:moveTo>
              <a:cubicBezTo>
                <a:pt x="8034535" y="2306628"/>
                <a:pt x="8029562" y="2310710"/>
                <a:pt x="8026713" y="2316293"/>
              </a:cubicBezTo>
              <a:cubicBezTo>
                <a:pt x="8023747" y="2310469"/>
                <a:pt x="8018658" y="2306689"/>
                <a:pt x="8011273" y="2306689"/>
              </a:cubicBezTo>
              <a:cubicBezTo>
                <a:pt x="8010779" y="2306689"/>
                <a:pt x="8010284" y="2306707"/>
                <a:pt x="8009761" y="2306741"/>
              </a:cubicBezTo>
              <a:cubicBezTo>
                <a:pt x="8002404" y="2307224"/>
                <a:pt x="7996094" y="2311624"/>
                <a:pt x="7994088" y="2320198"/>
              </a:cubicBezTo>
              <a:cubicBezTo>
                <a:pt x="7990512" y="2335621"/>
                <a:pt x="8007464" y="2351390"/>
                <a:pt x="8026713" y="2366728"/>
              </a:cubicBezTo>
              <a:cubicBezTo>
                <a:pt x="8047154" y="2351495"/>
                <a:pt x="8063118" y="2334275"/>
                <a:pt x="8059309" y="2319437"/>
              </a:cubicBezTo>
              <a:lnTo>
                <a:pt x="8059309" y="2319434"/>
              </a:lnTo>
              <a:cubicBezTo>
                <a:pt x="8057448" y="2312193"/>
                <a:pt x="8051603" y="2307611"/>
                <a:pt x="8043549" y="2306741"/>
              </a:cubicBezTo>
              <a:cubicBezTo>
                <a:pt x="8042851" y="2306666"/>
                <a:pt x="8042182" y="2306628"/>
                <a:pt x="8041513" y="2306628"/>
              </a:cubicBezTo>
              <a:close/>
              <a:moveTo>
                <a:pt x="8113335" y="2330646"/>
              </a:moveTo>
              <a:cubicBezTo>
                <a:pt x="8106356" y="2330646"/>
                <a:pt x="8101384" y="2334729"/>
                <a:pt x="8098534" y="2340311"/>
              </a:cubicBezTo>
              <a:cubicBezTo>
                <a:pt x="8095568" y="2334484"/>
                <a:pt x="8090480" y="2330707"/>
                <a:pt x="8083094" y="2330707"/>
              </a:cubicBezTo>
              <a:cubicBezTo>
                <a:pt x="8082600" y="2330707"/>
                <a:pt x="8082105" y="2330725"/>
                <a:pt x="8081582" y="2330759"/>
              </a:cubicBezTo>
              <a:cubicBezTo>
                <a:pt x="8074225" y="2331242"/>
                <a:pt x="8067916" y="2335642"/>
                <a:pt x="8065909" y="2344217"/>
              </a:cubicBezTo>
              <a:cubicBezTo>
                <a:pt x="8062333" y="2359639"/>
                <a:pt x="8079285" y="2375408"/>
                <a:pt x="8098534" y="2390746"/>
              </a:cubicBezTo>
              <a:cubicBezTo>
                <a:pt x="8118975" y="2375513"/>
                <a:pt x="8134939" y="2358293"/>
                <a:pt x="8131130" y="2343455"/>
              </a:cubicBezTo>
              <a:lnTo>
                <a:pt x="8131130" y="2343452"/>
              </a:lnTo>
              <a:cubicBezTo>
                <a:pt x="8129269" y="2336211"/>
                <a:pt x="8123424" y="2331629"/>
                <a:pt x="8115370" y="2330759"/>
              </a:cubicBezTo>
              <a:cubicBezTo>
                <a:pt x="8114672" y="2330684"/>
                <a:pt x="8114003" y="2330646"/>
                <a:pt x="8113335" y="2330646"/>
              </a:cubicBezTo>
              <a:close/>
              <a:moveTo>
                <a:pt x="8235750" y="2388364"/>
              </a:moveTo>
              <a:cubicBezTo>
                <a:pt x="8228772" y="2388364"/>
                <a:pt x="8223799" y="2392446"/>
                <a:pt x="8220950" y="2398029"/>
              </a:cubicBezTo>
              <a:cubicBezTo>
                <a:pt x="8217984" y="2392202"/>
                <a:pt x="8212895" y="2388425"/>
                <a:pt x="8205510" y="2388425"/>
              </a:cubicBezTo>
              <a:cubicBezTo>
                <a:pt x="8205016" y="2388425"/>
                <a:pt x="8204521" y="2388443"/>
                <a:pt x="8203998" y="2388477"/>
              </a:cubicBezTo>
              <a:cubicBezTo>
                <a:pt x="8196641" y="2388960"/>
                <a:pt x="8190331" y="2393360"/>
                <a:pt x="8188325" y="2401934"/>
              </a:cubicBezTo>
              <a:cubicBezTo>
                <a:pt x="8184749" y="2417357"/>
                <a:pt x="8201700" y="2433126"/>
                <a:pt x="8220950" y="2448464"/>
              </a:cubicBezTo>
              <a:cubicBezTo>
                <a:pt x="8241391" y="2433230"/>
                <a:pt x="8257355" y="2416011"/>
                <a:pt x="8253546" y="2401173"/>
              </a:cubicBezTo>
              <a:lnTo>
                <a:pt x="8253546" y="2401170"/>
              </a:lnTo>
              <a:cubicBezTo>
                <a:pt x="8251685" y="2393929"/>
                <a:pt x="8245840" y="2389347"/>
                <a:pt x="8237786" y="2388477"/>
              </a:cubicBezTo>
              <a:cubicBezTo>
                <a:pt x="8237088" y="2388402"/>
                <a:pt x="8236419" y="2388364"/>
                <a:pt x="8235750" y="2388364"/>
              </a:cubicBezTo>
              <a:close/>
              <a:moveTo>
                <a:pt x="8357294" y="2430992"/>
              </a:moveTo>
              <a:cubicBezTo>
                <a:pt x="8350316" y="2430992"/>
                <a:pt x="8345344" y="2435074"/>
                <a:pt x="8342494" y="2440657"/>
              </a:cubicBezTo>
              <a:cubicBezTo>
                <a:pt x="8339528" y="2434830"/>
                <a:pt x="8334440" y="2431053"/>
                <a:pt x="8327054" y="2431053"/>
              </a:cubicBezTo>
              <a:cubicBezTo>
                <a:pt x="8326560" y="2431053"/>
                <a:pt x="8326065" y="2431071"/>
                <a:pt x="8325542" y="2431105"/>
              </a:cubicBezTo>
              <a:cubicBezTo>
                <a:pt x="8318185" y="2431588"/>
                <a:pt x="8311875" y="2435987"/>
                <a:pt x="8309869" y="2444562"/>
              </a:cubicBezTo>
              <a:cubicBezTo>
                <a:pt x="8306292" y="2459985"/>
                <a:pt x="8323244" y="2475754"/>
                <a:pt x="8342494" y="2491092"/>
              </a:cubicBezTo>
              <a:cubicBezTo>
                <a:pt x="8362936" y="2475858"/>
                <a:pt x="8378899" y="2458639"/>
                <a:pt x="8375090" y="2443801"/>
              </a:cubicBezTo>
              <a:lnTo>
                <a:pt x="8375090" y="2443798"/>
              </a:lnTo>
              <a:cubicBezTo>
                <a:pt x="8373228" y="2436557"/>
                <a:pt x="8367384" y="2431975"/>
                <a:pt x="8359329" y="2431105"/>
              </a:cubicBezTo>
              <a:cubicBezTo>
                <a:pt x="8358632" y="2431030"/>
                <a:pt x="8357963" y="2430992"/>
                <a:pt x="8357294" y="2430992"/>
              </a:cubicBezTo>
              <a:close/>
              <a:moveTo>
                <a:pt x="8423591" y="2466234"/>
              </a:moveTo>
              <a:cubicBezTo>
                <a:pt x="8416612" y="2466234"/>
                <a:pt x="8411640" y="2470316"/>
                <a:pt x="8408790" y="2475899"/>
              </a:cubicBezTo>
              <a:cubicBezTo>
                <a:pt x="8405825" y="2470072"/>
                <a:pt x="8400736" y="2466295"/>
                <a:pt x="8393350" y="2466295"/>
              </a:cubicBezTo>
              <a:cubicBezTo>
                <a:pt x="8392856" y="2466295"/>
                <a:pt x="8392361" y="2466313"/>
                <a:pt x="8391838" y="2466347"/>
              </a:cubicBezTo>
              <a:cubicBezTo>
                <a:pt x="8384482" y="2466830"/>
                <a:pt x="8378172" y="2471230"/>
                <a:pt x="8376165" y="2479804"/>
              </a:cubicBezTo>
              <a:cubicBezTo>
                <a:pt x="8372589" y="2495227"/>
                <a:pt x="8389541" y="2510996"/>
                <a:pt x="8408790" y="2526334"/>
              </a:cubicBezTo>
              <a:cubicBezTo>
                <a:pt x="8429231" y="2511100"/>
                <a:pt x="8445195" y="2493881"/>
                <a:pt x="8441386" y="2479043"/>
              </a:cubicBezTo>
              <a:lnTo>
                <a:pt x="8441386" y="2479040"/>
              </a:lnTo>
              <a:cubicBezTo>
                <a:pt x="8439525" y="2471799"/>
                <a:pt x="8433680" y="2467217"/>
                <a:pt x="8425626" y="2466347"/>
              </a:cubicBezTo>
              <a:cubicBezTo>
                <a:pt x="8424928" y="2466272"/>
                <a:pt x="8424259" y="2466234"/>
                <a:pt x="8423591" y="2466234"/>
              </a:cubicBezTo>
              <a:close/>
              <a:moveTo>
                <a:pt x="8493668" y="2486879"/>
              </a:moveTo>
              <a:cubicBezTo>
                <a:pt x="8486689" y="2486879"/>
                <a:pt x="8481716" y="2490961"/>
                <a:pt x="8478867" y="2496544"/>
              </a:cubicBezTo>
              <a:cubicBezTo>
                <a:pt x="8475901" y="2490717"/>
                <a:pt x="8470812" y="2486940"/>
                <a:pt x="8463427" y="2486940"/>
              </a:cubicBezTo>
              <a:cubicBezTo>
                <a:pt x="8462933" y="2486940"/>
                <a:pt x="8462438" y="2486958"/>
                <a:pt x="8461915" y="2486989"/>
              </a:cubicBezTo>
              <a:cubicBezTo>
                <a:pt x="8454558" y="2487475"/>
                <a:pt x="8448248" y="2491874"/>
                <a:pt x="8446242" y="2500449"/>
              </a:cubicBezTo>
              <a:cubicBezTo>
                <a:pt x="8442666" y="2515872"/>
                <a:pt x="8459618" y="2531641"/>
                <a:pt x="8478867" y="2546979"/>
              </a:cubicBezTo>
              <a:cubicBezTo>
                <a:pt x="8499308" y="2531745"/>
                <a:pt x="8515272" y="2514526"/>
                <a:pt x="8511463" y="2499688"/>
              </a:cubicBezTo>
              <a:lnTo>
                <a:pt x="8511463" y="2499685"/>
              </a:lnTo>
              <a:cubicBezTo>
                <a:pt x="8509602" y="2492444"/>
                <a:pt x="8503757" y="2487862"/>
                <a:pt x="8495703" y="2486992"/>
              </a:cubicBezTo>
              <a:cubicBezTo>
                <a:pt x="8495005" y="2486917"/>
                <a:pt x="8494336" y="2486879"/>
                <a:pt x="8493668" y="2486879"/>
              </a:cubicBezTo>
              <a:close/>
              <a:moveTo>
                <a:pt x="8559382" y="2522731"/>
              </a:moveTo>
              <a:cubicBezTo>
                <a:pt x="8552404" y="2522731"/>
                <a:pt x="8547432" y="2526814"/>
                <a:pt x="8544582" y="2532396"/>
              </a:cubicBezTo>
              <a:cubicBezTo>
                <a:pt x="8541616" y="2526572"/>
                <a:pt x="8536528" y="2522792"/>
                <a:pt x="8529142" y="2522792"/>
              </a:cubicBezTo>
              <a:cubicBezTo>
                <a:pt x="8528648" y="2522792"/>
                <a:pt x="8528153" y="2522810"/>
                <a:pt x="8527630" y="2522844"/>
              </a:cubicBezTo>
              <a:cubicBezTo>
                <a:pt x="8520273" y="2523327"/>
                <a:pt x="8513963" y="2527727"/>
                <a:pt x="8511957" y="2536302"/>
              </a:cubicBezTo>
              <a:cubicBezTo>
                <a:pt x="8508380" y="2551724"/>
                <a:pt x="8525332" y="2567493"/>
                <a:pt x="8544582" y="2582831"/>
              </a:cubicBezTo>
              <a:cubicBezTo>
                <a:pt x="8565024" y="2567598"/>
                <a:pt x="8580987" y="2550378"/>
                <a:pt x="8577178" y="2535540"/>
              </a:cubicBezTo>
              <a:lnTo>
                <a:pt x="8577178" y="2535537"/>
              </a:lnTo>
              <a:cubicBezTo>
                <a:pt x="8575316" y="2528296"/>
                <a:pt x="8569472" y="2523714"/>
                <a:pt x="8561417" y="2522844"/>
              </a:cubicBezTo>
              <a:cubicBezTo>
                <a:pt x="8560720" y="2522769"/>
                <a:pt x="8560051" y="2522731"/>
                <a:pt x="8559382" y="2522731"/>
              </a:cubicBezTo>
              <a:close/>
              <a:moveTo>
                <a:pt x="8162184" y="2388423"/>
              </a:moveTo>
              <a:cubicBezTo>
                <a:pt x="8155206" y="2388423"/>
                <a:pt x="8150233" y="2392506"/>
                <a:pt x="8147384" y="2398088"/>
              </a:cubicBezTo>
              <a:cubicBezTo>
                <a:pt x="8144418" y="2392264"/>
                <a:pt x="8139329" y="2388484"/>
                <a:pt x="8131944" y="2388484"/>
              </a:cubicBezTo>
              <a:cubicBezTo>
                <a:pt x="8131450" y="2388484"/>
                <a:pt x="8130955" y="2388502"/>
                <a:pt x="8130432" y="2388536"/>
              </a:cubicBezTo>
              <a:cubicBezTo>
                <a:pt x="8123075" y="2389019"/>
                <a:pt x="8116765" y="2393419"/>
                <a:pt x="8114759" y="2401994"/>
              </a:cubicBezTo>
              <a:cubicBezTo>
                <a:pt x="8111183" y="2417416"/>
                <a:pt x="8128135" y="2433185"/>
                <a:pt x="8147384" y="2448523"/>
              </a:cubicBezTo>
              <a:cubicBezTo>
                <a:pt x="8167825" y="2433290"/>
                <a:pt x="8183789" y="2416070"/>
                <a:pt x="8179980" y="2401232"/>
              </a:cubicBezTo>
              <a:lnTo>
                <a:pt x="8179980" y="2401229"/>
              </a:lnTo>
              <a:cubicBezTo>
                <a:pt x="8178119" y="2393988"/>
                <a:pt x="8172274" y="2389406"/>
                <a:pt x="8164220" y="2388536"/>
              </a:cubicBezTo>
              <a:cubicBezTo>
                <a:pt x="8163522" y="2388461"/>
                <a:pt x="8162853" y="2388423"/>
                <a:pt x="8162184" y="2388423"/>
              </a:cubicBezTo>
              <a:close/>
              <a:moveTo>
                <a:pt x="7450660" y="2068425"/>
              </a:moveTo>
              <a:cubicBezTo>
                <a:pt x="7443681" y="2068425"/>
                <a:pt x="7438709" y="2072507"/>
                <a:pt x="7435859" y="2078090"/>
              </a:cubicBezTo>
              <a:cubicBezTo>
                <a:pt x="7432893" y="2072263"/>
                <a:pt x="7427805" y="2068486"/>
                <a:pt x="7420419" y="2068486"/>
              </a:cubicBezTo>
              <a:cubicBezTo>
                <a:pt x="7419925" y="2068486"/>
                <a:pt x="7419430" y="2068504"/>
                <a:pt x="7418907" y="2068538"/>
              </a:cubicBezTo>
              <a:cubicBezTo>
                <a:pt x="7411551" y="2069021"/>
                <a:pt x="7405241" y="2073421"/>
                <a:pt x="7403234" y="2081995"/>
              </a:cubicBezTo>
              <a:cubicBezTo>
                <a:pt x="7399658" y="2097418"/>
                <a:pt x="7416610" y="2113187"/>
                <a:pt x="7435859" y="2128525"/>
              </a:cubicBezTo>
              <a:cubicBezTo>
                <a:pt x="7456300" y="2113292"/>
                <a:pt x="7472264" y="2096072"/>
                <a:pt x="7468455" y="2081234"/>
              </a:cubicBezTo>
              <a:lnTo>
                <a:pt x="7468455" y="2081231"/>
              </a:lnTo>
              <a:cubicBezTo>
                <a:pt x="7466594" y="2073990"/>
                <a:pt x="7460749" y="2069408"/>
                <a:pt x="7452695" y="2068538"/>
              </a:cubicBezTo>
              <a:cubicBezTo>
                <a:pt x="7451997" y="2068463"/>
                <a:pt x="7451328" y="2068425"/>
                <a:pt x="7450660" y="2068425"/>
              </a:cubicBezTo>
              <a:close/>
              <a:moveTo>
                <a:pt x="7552431" y="2127714"/>
              </a:moveTo>
              <a:cubicBezTo>
                <a:pt x="7545452" y="2127714"/>
                <a:pt x="7540480" y="2131796"/>
                <a:pt x="7537630" y="2137379"/>
              </a:cubicBezTo>
              <a:cubicBezTo>
                <a:pt x="7534664" y="2131552"/>
                <a:pt x="7529576" y="2127775"/>
                <a:pt x="7522190" y="2127775"/>
              </a:cubicBezTo>
              <a:cubicBezTo>
                <a:pt x="7521696" y="2127775"/>
                <a:pt x="7521201" y="2127793"/>
                <a:pt x="7520678" y="2127827"/>
              </a:cubicBezTo>
              <a:cubicBezTo>
                <a:pt x="7513322" y="2128310"/>
                <a:pt x="7507012" y="2132710"/>
                <a:pt x="7505005" y="2141284"/>
              </a:cubicBezTo>
              <a:cubicBezTo>
                <a:pt x="7501429" y="2156707"/>
                <a:pt x="7518381" y="2172476"/>
                <a:pt x="7537630" y="2187814"/>
              </a:cubicBezTo>
              <a:cubicBezTo>
                <a:pt x="7558071" y="2172581"/>
                <a:pt x="7574035" y="2155361"/>
                <a:pt x="7570226" y="2140523"/>
              </a:cubicBezTo>
              <a:lnTo>
                <a:pt x="7570226" y="2140520"/>
              </a:lnTo>
              <a:cubicBezTo>
                <a:pt x="7568365" y="2133279"/>
                <a:pt x="7562520" y="2128697"/>
                <a:pt x="7554466" y="2127827"/>
              </a:cubicBezTo>
              <a:cubicBezTo>
                <a:pt x="7553768" y="2127752"/>
                <a:pt x="7553099" y="2127714"/>
                <a:pt x="7552431" y="2127714"/>
              </a:cubicBezTo>
              <a:close/>
              <a:moveTo>
                <a:pt x="7626868" y="2132367"/>
              </a:moveTo>
              <a:cubicBezTo>
                <a:pt x="7619890" y="2132367"/>
                <a:pt x="7614918" y="2136449"/>
                <a:pt x="7612068" y="2142032"/>
              </a:cubicBezTo>
              <a:cubicBezTo>
                <a:pt x="7609102" y="2136205"/>
                <a:pt x="7604014" y="2132428"/>
                <a:pt x="7596628" y="2132428"/>
              </a:cubicBezTo>
              <a:cubicBezTo>
                <a:pt x="7596134" y="2132428"/>
                <a:pt x="7595639" y="2132445"/>
                <a:pt x="7595116" y="2132480"/>
              </a:cubicBezTo>
              <a:cubicBezTo>
                <a:pt x="7587759" y="2132963"/>
                <a:pt x="7581449" y="2137363"/>
                <a:pt x="7579443" y="2145937"/>
              </a:cubicBezTo>
              <a:cubicBezTo>
                <a:pt x="7575866" y="2161360"/>
                <a:pt x="7592819" y="2177129"/>
                <a:pt x="7612068" y="2192467"/>
              </a:cubicBezTo>
              <a:cubicBezTo>
                <a:pt x="7632510" y="2177233"/>
                <a:pt x="7648473" y="2160014"/>
                <a:pt x="7644664" y="2145176"/>
              </a:cubicBezTo>
              <a:lnTo>
                <a:pt x="7644664" y="2145173"/>
              </a:lnTo>
              <a:cubicBezTo>
                <a:pt x="7642803" y="2137932"/>
                <a:pt x="7636958" y="2133350"/>
                <a:pt x="7628904" y="2132480"/>
              </a:cubicBezTo>
              <a:cubicBezTo>
                <a:pt x="7628206" y="2132405"/>
                <a:pt x="7627537" y="2132367"/>
                <a:pt x="7626868" y="2132367"/>
              </a:cubicBezTo>
              <a:close/>
              <a:moveTo>
                <a:pt x="7680661" y="2178135"/>
              </a:moveTo>
              <a:cubicBezTo>
                <a:pt x="7673683" y="2178135"/>
                <a:pt x="7668711" y="2182217"/>
                <a:pt x="7665861" y="2187800"/>
              </a:cubicBezTo>
              <a:cubicBezTo>
                <a:pt x="7662895" y="2181976"/>
                <a:pt x="7657807" y="2178196"/>
                <a:pt x="7650421" y="2178196"/>
              </a:cubicBezTo>
              <a:cubicBezTo>
                <a:pt x="7649927" y="2178196"/>
                <a:pt x="7649432" y="2178214"/>
                <a:pt x="7648909" y="2178248"/>
              </a:cubicBezTo>
              <a:cubicBezTo>
                <a:pt x="7641552" y="2178731"/>
                <a:pt x="7635242" y="2183131"/>
                <a:pt x="7633236" y="2191705"/>
              </a:cubicBezTo>
              <a:cubicBezTo>
                <a:pt x="7629659" y="2207128"/>
                <a:pt x="7646612" y="2222897"/>
                <a:pt x="7665861" y="2238235"/>
              </a:cubicBezTo>
              <a:cubicBezTo>
                <a:pt x="7686303" y="2223002"/>
                <a:pt x="7702266" y="2205782"/>
                <a:pt x="7698457" y="2190944"/>
              </a:cubicBezTo>
              <a:lnTo>
                <a:pt x="7698457" y="2190941"/>
              </a:lnTo>
              <a:cubicBezTo>
                <a:pt x="7696596" y="2183700"/>
                <a:pt x="7690751" y="2179118"/>
                <a:pt x="7682697" y="2178248"/>
              </a:cubicBezTo>
              <a:cubicBezTo>
                <a:pt x="7681999" y="2178173"/>
                <a:pt x="7681330" y="2178135"/>
                <a:pt x="7680661" y="2178135"/>
              </a:cubicBezTo>
              <a:close/>
              <a:moveTo>
                <a:pt x="7793483" y="2206369"/>
              </a:moveTo>
              <a:cubicBezTo>
                <a:pt x="7786504" y="2206369"/>
                <a:pt x="7781532" y="2210451"/>
                <a:pt x="7778682" y="2216034"/>
              </a:cubicBezTo>
              <a:cubicBezTo>
                <a:pt x="7775716" y="2210207"/>
                <a:pt x="7770628" y="2206430"/>
                <a:pt x="7763242" y="2206430"/>
              </a:cubicBezTo>
              <a:cubicBezTo>
                <a:pt x="7762748" y="2206430"/>
                <a:pt x="7762253" y="2206447"/>
                <a:pt x="7761730" y="2206479"/>
              </a:cubicBezTo>
              <a:cubicBezTo>
                <a:pt x="7754373" y="2206965"/>
                <a:pt x="7748064" y="2211365"/>
                <a:pt x="7746057" y="2219939"/>
              </a:cubicBezTo>
              <a:cubicBezTo>
                <a:pt x="7742481" y="2235362"/>
                <a:pt x="7759433" y="2251131"/>
                <a:pt x="7778682" y="2266469"/>
              </a:cubicBezTo>
              <a:cubicBezTo>
                <a:pt x="7799123" y="2251235"/>
                <a:pt x="7815087" y="2234016"/>
                <a:pt x="7811278" y="2219178"/>
              </a:cubicBezTo>
              <a:lnTo>
                <a:pt x="7811278" y="2219175"/>
              </a:lnTo>
              <a:cubicBezTo>
                <a:pt x="7809417" y="2211934"/>
                <a:pt x="7803572" y="2207352"/>
                <a:pt x="7795518" y="2206482"/>
              </a:cubicBezTo>
              <a:cubicBezTo>
                <a:pt x="7794820" y="2206407"/>
                <a:pt x="7794151" y="2206369"/>
                <a:pt x="7793483" y="2206369"/>
              </a:cubicBezTo>
              <a:close/>
              <a:moveTo>
                <a:pt x="7846694" y="2264756"/>
              </a:moveTo>
              <a:cubicBezTo>
                <a:pt x="7839716" y="2264756"/>
                <a:pt x="7834743" y="2268838"/>
                <a:pt x="7831894" y="2274421"/>
              </a:cubicBezTo>
              <a:cubicBezTo>
                <a:pt x="7828928" y="2268594"/>
                <a:pt x="7823839" y="2264817"/>
                <a:pt x="7816454" y="2264817"/>
              </a:cubicBezTo>
              <a:cubicBezTo>
                <a:pt x="7815960" y="2264817"/>
                <a:pt x="7815465" y="2264834"/>
                <a:pt x="7814942" y="2264869"/>
              </a:cubicBezTo>
              <a:cubicBezTo>
                <a:pt x="7807585" y="2265352"/>
                <a:pt x="7801275" y="2269752"/>
                <a:pt x="7799269" y="2278326"/>
              </a:cubicBezTo>
              <a:cubicBezTo>
                <a:pt x="7795693" y="2293749"/>
                <a:pt x="7812645" y="2309518"/>
                <a:pt x="7831894" y="2324856"/>
              </a:cubicBezTo>
              <a:cubicBezTo>
                <a:pt x="7852335" y="2309622"/>
                <a:pt x="7868299" y="2292403"/>
                <a:pt x="7864490" y="2277565"/>
              </a:cubicBezTo>
              <a:lnTo>
                <a:pt x="7864490" y="2277562"/>
              </a:lnTo>
              <a:cubicBezTo>
                <a:pt x="7862629" y="2270321"/>
                <a:pt x="7856784" y="2265739"/>
                <a:pt x="7848730" y="2264869"/>
              </a:cubicBezTo>
              <a:cubicBezTo>
                <a:pt x="7848032" y="2264794"/>
                <a:pt x="7847363" y="2264756"/>
                <a:pt x="7846694" y="2264756"/>
              </a:cubicBezTo>
              <a:close/>
              <a:moveTo>
                <a:pt x="7909210" y="2317328"/>
              </a:moveTo>
              <a:cubicBezTo>
                <a:pt x="7902232" y="2317328"/>
                <a:pt x="7897259" y="2321410"/>
                <a:pt x="7894410" y="2326993"/>
              </a:cubicBezTo>
              <a:cubicBezTo>
                <a:pt x="7891444" y="2321169"/>
                <a:pt x="7886355" y="2317389"/>
                <a:pt x="7878970" y="2317389"/>
              </a:cubicBezTo>
              <a:cubicBezTo>
                <a:pt x="7878476" y="2317389"/>
                <a:pt x="7877981" y="2317407"/>
                <a:pt x="7877458" y="2317441"/>
              </a:cubicBezTo>
              <a:cubicBezTo>
                <a:pt x="7870101" y="2317924"/>
                <a:pt x="7863791" y="2322323"/>
                <a:pt x="7861785" y="2330898"/>
              </a:cubicBezTo>
              <a:cubicBezTo>
                <a:pt x="7858209" y="2346321"/>
                <a:pt x="7875161" y="2362090"/>
                <a:pt x="7894410" y="2377428"/>
              </a:cubicBezTo>
              <a:cubicBezTo>
                <a:pt x="7914851" y="2362194"/>
                <a:pt x="7930815" y="2344975"/>
                <a:pt x="7927006" y="2330137"/>
              </a:cubicBezTo>
              <a:lnTo>
                <a:pt x="7927006" y="2330134"/>
              </a:lnTo>
              <a:cubicBezTo>
                <a:pt x="7925145" y="2322893"/>
                <a:pt x="7919300" y="2318311"/>
                <a:pt x="7911246" y="2317441"/>
              </a:cubicBezTo>
              <a:cubicBezTo>
                <a:pt x="7910548" y="2317366"/>
                <a:pt x="7909879" y="2317328"/>
                <a:pt x="7909210" y="2317328"/>
              </a:cubicBezTo>
              <a:close/>
              <a:moveTo>
                <a:pt x="7973763" y="2364579"/>
              </a:moveTo>
              <a:cubicBezTo>
                <a:pt x="7966784" y="2364579"/>
                <a:pt x="7961812" y="2368661"/>
                <a:pt x="7958962" y="2374244"/>
              </a:cubicBezTo>
              <a:cubicBezTo>
                <a:pt x="7955996" y="2368420"/>
                <a:pt x="7950908" y="2364640"/>
                <a:pt x="7943522" y="2364640"/>
              </a:cubicBezTo>
              <a:cubicBezTo>
                <a:pt x="7943028" y="2364640"/>
                <a:pt x="7942533" y="2364658"/>
                <a:pt x="7942010" y="2364692"/>
              </a:cubicBezTo>
              <a:cubicBezTo>
                <a:pt x="7934653" y="2365175"/>
                <a:pt x="7928344" y="2369574"/>
                <a:pt x="7926337" y="2378149"/>
              </a:cubicBezTo>
              <a:cubicBezTo>
                <a:pt x="7922761" y="2393572"/>
                <a:pt x="7939713" y="2409341"/>
                <a:pt x="7958962" y="2424679"/>
              </a:cubicBezTo>
              <a:cubicBezTo>
                <a:pt x="7979403" y="2409445"/>
                <a:pt x="7995367" y="2392226"/>
                <a:pt x="7991558" y="2377388"/>
              </a:cubicBezTo>
              <a:lnTo>
                <a:pt x="7991558" y="2377385"/>
              </a:lnTo>
              <a:cubicBezTo>
                <a:pt x="7989697" y="2370144"/>
                <a:pt x="7983852" y="2365562"/>
                <a:pt x="7975798" y="2364692"/>
              </a:cubicBezTo>
              <a:cubicBezTo>
                <a:pt x="7975100" y="2364617"/>
                <a:pt x="7974431" y="2364579"/>
                <a:pt x="7973763" y="2364579"/>
              </a:cubicBezTo>
              <a:close/>
              <a:moveTo>
                <a:pt x="8050236" y="2375047"/>
              </a:moveTo>
              <a:cubicBezTo>
                <a:pt x="8043258" y="2375047"/>
                <a:pt x="8038285" y="2379129"/>
                <a:pt x="8035436" y="2384712"/>
              </a:cubicBezTo>
              <a:cubicBezTo>
                <a:pt x="8032470" y="2378888"/>
                <a:pt x="8027381" y="2375108"/>
                <a:pt x="8019996" y="2375108"/>
              </a:cubicBezTo>
              <a:cubicBezTo>
                <a:pt x="8019502" y="2375108"/>
                <a:pt x="8019007" y="2375125"/>
                <a:pt x="8018484" y="2375157"/>
              </a:cubicBezTo>
              <a:cubicBezTo>
                <a:pt x="8011127" y="2375643"/>
                <a:pt x="8004817" y="2380042"/>
                <a:pt x="8002811" y="2388617"/>
              </a:cubicBezTo>
              <a:cubicBezTo>
                <a:pt x="7999235" y="2404040"/>
                <a:pt x="8016187" y="2419809"/>
                <a:pt x="8035436" y="2435147"/>
              </a:cubicBezTo>
              <a:cubicBezTo>
                <a:pt x="8055877" y="2419913"/>
                <a:pt x="8071841" y="2402694"/>
                <a:pt x="8068032" y="2387856"/>
              </a:cubicBezTo>
              <a:lnTo>
                <a:pt x="8068032" y="2387853"/>
              </a:lnTo>
              <a:cubicBezTo>
                <a:pt x="8066171" y="2380612"/>
                <a:pt x="8060326" y="2376030"/>
                <a:pt x="8052272" y="2375160"/>
              </a:cubicBezTo>
              <a:cubicBezTo>
                <a:pt x="8051574" y="2375085"/>
                <a:pt x="8050905" y="2375047"/>
                <a:pt x="8050236" y="2375047"/>
              </a:cubicBezTo>
              <a:close/>
              <a:moveTo>
                <a:pt x="8098214" y="2424973"/>
              </a:moveTo>
              <a:cubicBezTo>
                <a:pt x="8091236" y="2424973"/>
                <a:pt x="8086263" y="2429055"/>
                <a:pt x="8083414" y="2434638"/>
              </a:cubicBezTo>
              <a:cubicBezTo>
                <a:pt x="8080448" y="2428811"/>
                <a:pt x="8075359" y="2425034"/>
                <a:pt x="8067974" y="2425034"/>
              </a:cubicBezTo>
              <a:cubicBezTo>
                <a:pt x="8067480" y="2425034"/>
                <a:pt x="8066985" y="2425052"/>
                <a:pt x="8066462" y="2425086"/>
              </a:cubicBezTo>
              <a:cubicBezTo>
                <a:pt x="8059105" y="2425569"/>
                <a:pt x="8052795" y="2429969"/>
                <a:pt x="8050789" y="2438543"/>
              </a:cubicBezTo>
              <a:cubicBezTo>
                <a:pt x="8047213" y="2453966"/>
                <a:pt x="8064165" y="2469735"/>
                <a:pt x="8083414" y="2485073"/>
              </a:cubicBezTo>
              <a:cubicBezTo>
                <a:pt x="8103855" y="2469839"/>
                <a:pt x="8119819" y="2452620"/>
                <a:pt x="8116010" y="2437782"/>
              </a:cubicBezTo>
              <a:lnTo>
                <a:pt x="8116010" y="2437779"/>
              </a:lnTo>
              <a:cubicBezTo>
                <a:pt x="8114149" y="2430538"/>
                <a:pt x="8108304" y="2425956"/>
                <a:pt x="8100250" y="2425086"/>
              </a:cubicBezTo>
              <a:cubicBezTo>
                <a:pt x="8099552" y="2425011"/>
                <a:pt x="8098883" y="2424973"/>
                <a:pt x="8098214" y="2424973"/>
              </a:cubicBezTo>
              <a:close/>
              <a:moveTo>
                <a:pt x="8288089" y="2456057"/>
              </a:moveTo>
              <a:cubicBezTo>
                <a:pt x="8281111" y="2456057"/>
                <a:pt x="8276138" y="2460139"/>
                <a:pt x="8273289" y="2465722"/>
              </a:cubicBezTo>
              <a:cubicBezTo>
                <a:pt x="8270323" y="2459895"/>
                <a:pt x="8265234" y="2456118"/>
                <a:pt x="8257849" y="2456118"/>
              </a:cubicBezTo>
              <a:cubicBezTo>
                <a:pt x="8257355" y="2456118"/>
                <a:pt x="8256860" y="2456136"/>
                <a:pt x="8256337" y="2456170"/>
              </a:cubicBezTo>
              <a:cubicBezTo>
                <a:pt x="8248980" y="2456653"/>
                <a:pt x="8242670" y="2461053"/>
                <a:pt x="8240664" y="2469627"/>
              </a:cubicBezTo>
              <a:cubicBezTo>
                <a:pt x="8237088" y="2485050"/>
                <a:pt x="8254039" y="2500819"/>
                <a:pt x="8273289" y="2516157"/>
              </a:cubicBezTo>
              <a:cubicBezTo>
                <a:pt x="8293730" y="2500923"/>
                <a:pt x="8309694" y="2483704"/>
                <a:pt x="8305885" y="2468866"/>
              </a:cubicBezTo>
              <a:lnTo>
                <a:pt x="8305885" y="2468863"/>
              </a:lnTo>
              <a:cubicBezTo>
                <a:pt x="8304024" y="2461622"/>
                <a:pt x="8298179" y="2457040"/>
                <a:pt x="8290125" y="2456170"/>
              </a:cubicBezTo>
              <a:cubicBezTo>
                <a:pt x="8289427" y="2456095"/>
                <a:pt x="8288758" y="2456057"/>
                <a:pt x="8288089" y="2456057"/>
              </a:cubicBezTo>
              <a:close/>
              <a:moveTo>
                <a:pt x="8359039" y="2506419"/>
              </a:moveTo>
              <a:cubicBezTo>
                <a:pt x="8352060" y="2506419"/>
                <a:pt x="8347087" y="2510501"/>
                <a:pt x="8344238" y="2516084"/>
              </a:cubicBezTo>
              <a:cubicBezTo>
                <a:pt x="8341272" y="2510257"/>
                <a:pt x="8336183" y="2506480"/>
                <a:pt x="8328798" y="2506480"/>
              </a:cubicBezTo>
              <a:cubicBezTo>
                <a:pt x="8328304" y="2506480"/>
                <a:pt x="8327809" y="2506498"/>
                <a:pt x="8327286" y="2506532"/>
              </a:cubicBezTo>
              <a:cubicBezTo>
                <a:pt x="8319930" y="2507015"/>
                <a:pt x="8313619" y="2511414"/>
                <a:pt x="8311613" y="2519989"/>
              </a:cubicBezTo>
              <a:cubicBezTo>
                <a:pt x="8308037" y="2535412"/>
                <a:pt x="8324989" y="2551181"/>
                <a:pt x="8344238" y="2566519"/>
              </a:cubicBezTo>
              <a:cubicBezTo>
                <a:pt x="8364679" y="2551285"/>
                <a:pt x="8380643" y="2534066"/>
                <a:pt x="8376834" y="2519228"/>
              </a:cubicBezTo>
              <a:lnTo>
                <a:pt x="8376834" y="2519225"/>
              </a:lnTo>
              <a:cubicBezTo>
                <a:pt x="8374973" y="2511984"/>
                <a:pt x="8369128" y="2507402"/>
                <a:pt x="8361074" y="2506532"/>
              </a:cubicBezTo>
              <a:cubicBezTo>
                <a:pt x="8360376" y="2506457"/>
                <a:pt x="8359707" y="2506419"/>
                <a:pt x="8359039" y="2506419"/>
              </a:cubicBezTo>
              <a:close/>
              <a:moveTo>
                <a:pt x="8212198" y="2457191"/>
              </a:moveTo>
              <a:cubicBezTo>
                <a:pt x="8205219" y="2457191"/>
                <a:pt x="8200246" y="2461273"/>
                <a:pt x="8197397" y="2466856"/>
              </a:cubicBezTo>
              <a:cubicBezTo>
                <a:pt x="8194431" y="2461032"/>
                <a:pt x="8189342" y="2457252"/>
                <a:pt x="8181957" y="2457252"/>
              </a:cubicBezTo>
              <a:cubicBezTo>
                <a:pt x="8181463" y="2457252"/>
                <a:pt x="8180968" y="2457269"/>
                <a:pt x="8180445" y="2457304"/>
              </a:cubicBezTo>
              <a:cubicBezTo>
                <a:pt x="8173089" y="2457787"/>
                <a:pt x="8166778" y="2462186"/>
                <a:pt x="8164772" y="2470761"/>
              </a:cubicBezTo>
              <a:cubicBezTo>
                <a:pt x="8161196" y="2486184"/>
                <a:pt x="8178148" y="2501953"/>
                <a:pt x="8197397" y="2517291"/>
              </a:cubicBezTo>
              <a:cubicBezTo>
                <a:pt x="8217838" y="2502057"/>
                <a:pt x="8233802" y="2484838"/>
                <a:pt x="8229993" y="2470000"/>
              </a:cubicBezTo>
              <a:lnTo>
                <a:pt x="8229993" y="2469997"/>
              </a:lnTo>
              <a:cubicBezTo>
                <a:pt x="8228132" y="2462756"/>
                <a:pt x="8222287" y="2458174"/>
                <a:pt x="8214233" y="2457304"/>
              </a:cubicBezTo>
              <a:cubicBezTo>
                <a:pt x="8213535" y="2457229"/>
                <a:pt x="8212866" y="2457191"/>
                <a:pt x="8212198" y="2457191"/>
              </a:cubicBezTo>
              <a:close/>
              <a:moveTo>
                <a:pt x="8142121" y="2479377"/>
              </a:moveTo>
              <a:cubicBezTo>
                <a:pt x="8135142" y="2479377"/>
                <a:pt x="8130169" y="2483460"/>
                <a:pt x="8127320" y="2489042"/>
              </a:cubicBezTo>
              <a:cubicBezTo>
                <a:pt x="8124354" y="2483218"/>
                <a:pt x="8119265" y="2479438"/>
                <a:pt x="8111880" y="2479438"/>
              </a:cubicBezTo>
              <a:cubicBezTo>
                <a:pt x="8111386" y="2479438"/>
                <a:pt x="8110891" y="2479456"/>
                <a:pt x="8110368" y="2479488"/>
              </a:cubicBezTo>
              <a:cubicBezTo>
                <a:pt x="8103011" y="2479973"/>
                <a:pt x="8096702" y="2484373"/>
                <a:pt x="8094695" y="2492948"/>
              </a:cubicBezTo>
              <a:cubicBezTo>
                <a:pt x="8091119" y="2508370"/>
                <a:pt x="8108071" y="2524139"/>
                <a:pt x="8127320" y="2539477"/>
              </a:cubicBezTo>
              <a:cubicBezTo>
                <a:pt x="8147761" y="2524244"/>
                <a:pt x="8163725" y="2507024"/>
                <a:pt x="8159916" y="2492186"/>
              </a:cubicBezTo>
              <a:lnTo>
                <a:pt x="8159916" y="2492183"/>
              </a:lnTo>
              <a:cubicBezTo>
                <a:pt x="8158055" y="2484942"/>
                <a:pt x="8152210" y="2480360"/>
                <a:pt x="8144156" y="2479490"/>
              </a:cubicBezTo>
              <a:cubicBezTo>
                <a:pt x="8143458" y="2479415"/>
                <a:pt x="8142789" y="2479377"/>
                <a:pt x="8142121" y="2479377"/>
              </a:cubicBezTo>
              <a:close/>
              <a:moveTo>
                <a:pt x="8194460" y="2528605"/>
              </a:moveTo>
              <a:cubicBezTo>
                <a:pt x="8187482" y="2528605"/>
                <a:pt x="8182510" y="2532687"/>
                <a:pt x="8179660" y="2538270"/>
              </a:cubicBezTo>
              <a:cubicBezTo>
                <a:pt x="8176694" y="2532446"/>
                <a:pt x="8171606" y="2528666"/>
                <a:pt x="8164220" y="2528666"/>
              </a:cubicBezTo>
              <a:cubicBezTo>
                <a:pt x="8163726" y="2528666"/>
                <a:pt x="8163231" y="2528683"/>
                <a:pt x="8162708" y="2528715"/>
              </a:cubicBezTo>
              <a:cubicBezTo>
                <a:pt x="8155351" y="2529201"/>
                <a:pt x="8149042" y="2533600"/>
                <a:pt x="8147035" y="2542175"/>
              </a:cubicBezTo>
              <a:cubicBezTo>
                <a:pt x="8143459" y="2557598"/>
                <a:pt x="8160411" y="2573367"/>
                <a:pt x="8179660" y="2588705"/>
              </a:cubicBezTo>
              <a:cubicBezTo>
                <a:pt x="8200102" y="2573471"/>
                <a:pt x="8216065" y="2556252"/>
                <a:pt x="8212256" y="2541414"/>
              </a:cubicBezTo>
              <a:lnTo>
                <a:pt x="8212256" y="2541411"/>
              </a:lnTo>
              <a:cubicBezTo>
                <a:pt x="8210395" y="2534170"/>
                <a:pt x="8204550" y="2529588"/>
                <a:pt x="8196496" y="2528718"/>
              </a:cubicBezTo>
              <a:cubicBezTo>
                <a:pt x="8195798" y="2528643"/>
                <a:pt x="8195129" y="2528605"/>
                <a:pt x="8194460" y="2528605"/>
              </a:cubicBezTo>
              <a:close/>
              <a:moveTo>
                <a:pt x="8265410" y="2533257"/>
              </a:moveTo>
              <a:cubicBezTo>
                <a:pt x="8258431" y="2533257"/>
                <a:pt x="8253458" y="2537339"/>
                <a:pt x="8250609" y="2542922"/>
              </a:cubicBezTo>
              <a:cubicBezTo>
                <a:pt x="8247643" y="2537098"/>
                <a:pt x="8242554" y="2533318"/>
                <a:pt x="8235169" y="2533318"/>
              </a:cubicBezTo>
              <a:cubicBezTo>
                <a:pt x="8234675" y="2533318"/>
                <a:pt x="8234180" y="2533335"/>
                <a:pt x="8233657" y="2533370"/>
              </a:cubicBezTo>
              <a:cubicBezTo>
                <a:pt x="8226300" y="2533853"/>
                <a:pt x="8219990" y="2538252"/>
                <a:pt x="8217984" y="2546827"/>
              </a:cubicBezTo>
              <a:cubicBezTo>
                <a:pt x="8214408" y="2562250"/>
                <a:pt x="8231360" y="2578019"/>
                <a:pt x="8250609" y="2593357"/>
              </a:cubicBezTo>
              <a:cubicBezTo>
                <a:pt x="8271050" y="2578123"/>
                <a:pt x="8287014" y="2560904"/>
                <a:pt x="8283205" y="2546066"/>
              </a:cubicBezTo>
              <a:lnTo>
                <a:pt x="8283205" y="2546063"/>
              </a:lnTo>
              <a:cubicBezTo>
                <a:pt x="8281344" y="2538822"/>
                <a:pt x="8275499" y="2534240"/>
                <a:pt x="8267445" y="2533370"/>
              </a:cubicBezTo>
              <a:cubicBezTo>
                <a:pt x="8266747" y="2533295"/>
                <a:pt x="8266078" y="2533257"/>
                <a:pt x="8265410" y="2533257"/>
              </a:cubicBezTo>
              <a:close/>
              <a:moveTo>
                <a:pt x="8324436" y="2567336"/>
              </a:moveTo>
              <a:cubicBezTo>
                <a:pt x="8317458" y="2567336"/>
                <a:pt x="8312485" y="2571419"/>
                <a:pt x="8309636" y="2577001"/>
              </a:cubicBezTo>
              <a:cubicBezTo>
                <a:pt x="8306670" y="2571177"/>
                <a:pt x="8301581" y="2567397"/>
                <a:pt x="8294196" y="2567397"/>
              </a:cubicBezTo>
              <a:cubicBezTo>
                <a:pt x="8293702" y="2567397"/>
                <a:pt x="8293207" y="2567415"/>
                <a:pt x="8292684" y="2567449"/>
              </a:cubicBezTo>
              <a:cubicBezTo>
                <a:pt x="8285327" y="2567932"/>
                <a:pt x="8279017" y="2572332"/>
                <a:pt x="8277011" y="2580907"/>
              </a:cubicBezTo>
              <a:cubicBezTo>
                <a:pt x="8273435" y="2596329"/>
                <a:pt x="8290386" y="2612098"/>
                <a:pt x="8309636" y="2627436"/>
              </a:cubicBezTo>
              <a:cubicBezTo>
                <a:pt x="8330077" y="2612203"/>
                <a:pt x="8346041" y="2594983"/>
                <a:pt x="8342232" y="2580145"/>
              </a:cubicBezTo>
              <a:lnTo>
                <a:pt x="8342232" y="2580142"/>
              </a:lnTo>
              <a:cubicBezTo>
                <a:pt x="8340371" y="2572901"/>
                <a:pt x="8334526" y="2568319"/>
                <a:pt x="8326472" y="2567449"/>
              </a:cubicBezTo>
              <a:cubicBezTo>
                <a:pt x="8325774" y="2567374"/>
                <a:pt x="8325105" y="2567336"/>
                <a:pt x="8324436" y="2567336"/>
              </a:cubicBezTo>
              <a:close/>
              <a:moveTo>
                <a:pt x="8800144" y="2607405"/>
              </a:moveTo>
              <a:cubicBezTo>
                <a:pt x="8793165" y="2607405"/>
                <a:pt x="8788193" y="2611487"/>
                <a:pt x="8785343" y="2617070"/>
              </a:cubicBezTo>
              <a:cubicBezTo>
                <a:pt x="8782378" y="2611246"/>
                <a:pt x="8777289" y="2607466"/>
                <a:pt x="8769903" y="2607466"/>
              </a:cubicBezTo>
              <a:cubicBezTo>
                <a:pt x="8769409" y="2607466"/>
                <a:pt x="8768914" y="2607483"/>
                <a:pt x="8768391" y="2607518"/>
              </a:cubicBezTo>
              <a:cubicBezTo>
                <a:pt x="8761035" y="2608001"/>
                <a:pt x="8754725" y="2612400"/>
                <a:pt x="8752718" y="2620975"/>
              </a:cubicBezTo>
              <a:cubicBezTo>
                <a:pt x="8749142" y="2636398"/>
                <a:pt x="8766094" y="2652167"/>
                <a:pt x="8785343" y="2667505"/>
              </a:cubicBezTo>
              <a:cubicBezTo>
                <a:pt x="8805784" y="2652271"/>
                <a:pt x="8821748" y="2635052"/>
                <a:pt x="8817939" y="2620214"/>
              </a:cubicBezTo>
              <a:lnTo>
                <a:pt x="8817939" y="2620211"/>
              </a:lnTo>
              <a:cubicBezTo>
                <a:pt x="8816078" y="2612970"/>
                <a:pt x="8810233" y="2608388"/>
                <a:pt x="8802179" y="2607518"/>
              </a:cubicBezTo>
              <a:cubicBezTo>
                <a:pt x="8801481" y="2607443"/>
                <a:pt x="8800812" y="2607405"/>
                <a:pt x="8800144" y="2607405"/>
              </a:cubicBezTo>
              <a:close/>
              <a:moveTo>
                <a:pt x="8376776" y="2615808"/>
              </a:moveTo>
              <a:cubicBezTo>
                <a:pt x="8369798" y="2615808"/>
                <a:pt x="8364825" y="2619890"/>
                <a:pt x="8361976" y="2625473"/>
              </a:cubicBezTo>
              <a:cubicBezTo>
                <a:pt x="8359010" y="2619646"/>
                <a:pt x="8353921" y="2615869"/>
                <a:pt x="8346536" y="2615869"/>
              </a:cubicBezTo>
              <a:cubicBezTo>
                <a:pt x="8346042" y="2615869"/>
                <a:pt x="8345547" y="2615887"/>
                <a:pt x="8345024" y="2615921"/>
              </a:cubicBezTo>
              <a:cubicBezTo>
                <a:pt x="8337667" y="2616404"/>
                <a:pt x="8331357" y="2620803"/>
                <a:pt x="8329351" y="2629378"/>
              </a:cubicBezTo>
              <a:cubicBezTo>
                <a:pt x="8325775" y="2644801"/>
                <a:pt x="8342726" y="2660570"/>
                <a:pt x="8361976" y="2675908"/>
              </a:cubicBezTo>
              <a:cubicBezTo>
                <a:pt x="8382417" y="2660674"/>
                <a:pt x="8398381" y="2643455"/>
                <a:pt x="8394572" y="2628617"/>
              </a:cubicBezTo>
              <a:lnTo>
                <a:pt x="8394572" y="2628614"/>
              </a:lnTo>
              <a:cubicBezTo>
                <a:pt x="8392711" y="2621373"/>
                <a:pt x="8386866" y="2616791"/>
                <a:pt x="8378812" y="2615921"/>
              </a:cubicBezTo>
              <a:cubicBezTo>
                <a:pt x="8378114" y="2615846"/>
                <a:pt x="8377445" y="2615808"/>
                <a:pt x="8376776" y="2615808"/>
              </a:cubicBezTo>
              <a:close/>
              <a:moveTo>
                <a:pt x="8606197" y="2620577"/>
              </a:moveTo>
              <a:cubicBezTo>
                <a:pt x="8599218" y="2620577"/>
                <a:pt x="8594245" y="2624659"/>
                <a:pt x="8591396" y="2630239"/>
              </a:cubicBezTo>
              <a:cubicBezTo>
                <a:pt x="8588430" y="2624415"/>
                <a:pt x="8583341" y="2620638"/>
                <a:pt x="8575956" y="2620638"/>
              </a:cubicBezTo>
              <a:cubicBezTo>
                <a:pt x="8575462" y="2620638"/>
                <a:pt x="8574967" y="2620655"/>
                <a:pt x="8574444" y="2620690"/>
              </a:cubicBezTo>
              <a:cubicBezTo>
                <a:pt x="8567088" y="2621173"/>
                <a:pt x="8560777" y="2625572"/>
                <a:pt x="8558771" y="2634147"/>
              </a:cubicBezTo>
              <a:cubicBezTo>
                <a:pt x="8555195" y="2649570"/>
                <a:pt x="8572147" y="2665339"/>
                <a:pt x="8591396" y="2680677"/>
              </a:cubicBezTo>
              <a:cubicBezTo>
                <a:pt x="8611837" y="2665443"/>
                <a:pt x="8627801" y="2648224"/>
                <a:pt x="8623992" y="2633386"/>
              </a:cubicBezTo>
              <a:lnTo>
                <a:pt x="8623992" y="2633383"/>
              </a:lnTo>
              <a:cubicBezTo>
                <a:pt x="8622131" y="2626142"/>
                <a:pt x="8616286" y="2621560"/>
                <a:pt x="8608232" y="2620690"/>
              </a:cubicBezTo>
              <a:cubicBezTo>
                <a:pt x="8607534" y="2620615"/>
                <a:pt x="8606865" y="2620577"/>
                <a:pt x="8606197" y="2620577"/>
              </a:cubicBezTo>
              <a:close/>
              <a:moveTo>
                <a:pt x="7729222" y="2233498"/>
              </a:moveTo>
              <a:cubicBezTo>
                <a:pt x="7722243" y="2233498"/>
                <a:pt x="7717270" y="2237580"/>
                <a:pt x="7714421" y="2243163"/>
              </a:cubicBezTo>
              <a:cubicBezTo>
                <a:pt x="7711455" y="2237336"/>
                <a:pt x="7706366" y="2233559"/>
                <a:pt x="7698981" y="2233559"/>
              </a:cubicBezTo>
              <a:cubicBezTo>
                <a:pt x="7698487" y="2233559"/>
                <a:pt x="7697992" y="2233576"/>
                <a:pt x="7697469" y="2233611"/>
              </a:cubicBezTo>
              <a:cubicBezTo>
                <a:pt x="7690112" y="2234094"/>
                <a:pt x="7683803" y="2238494"/>
                <a:pt x="7681796" y="2247068"/>
              </a:cubicBezTo>
              <a:cubicBezTo>
                <a:pt x="7678220" y="2262491"/>
                <a:pt x="7695172" y="2278260"/>
                <a:pt x="7714421" y="2293598"/>
              </a:cubicBezTo>
              <a:cubicBezTo>
                <a:pt x="7734862" y="2278364"/>
                <a:pt x="7750826" y="2261145"/>
                <a:pt x="7747017" y="2246307"/>
              </a:cubicBezTo>
              <a:lnTo>
                <a:pt x="7747017" y="2246304"/>
              </a:lnTo>
              <a:cubicBezTo>
                <a:pt x="7745156" y="2239063"/>
                <a:pt x="7739311" y="2234481"/>
                <a:pt x="7731257" y="2233611"/>
              </a:cubicBezTo>
              <a:cubicBezTo>
                <a:pt x="7730559" y="2233536"/>
                <a:pt x="7729890" y="2233498"/>
                <a:pt x="7729222" y="2233498"/>
              </a:cubicBezTo>
              <a:close/>
              <a:moveTo>
                <a:pt x="7778944" y="2291624"/>
              </a:moveTo>
              <a:cubicBezTo>
                <a:pt x="7771965" y="2291624"/>
                <a:pt x="7766993" y="2295706"/>
                <a:pt x="7764143" y="2301289"/>
              </a:cubicBezTo>
              <a:cubicBezTo>
                <a:pt x="7761177" y="2295465"/>
                <a:pt x="7756089" y="2291685"/>
                <a:pt x="7748703" y="2291685"/>
              </a:cubicBezTo>
              <a:cubicBezTo>
                <a:pt x="7748209" y="2291685"/>
                <a:pt x="7747714" y="2291703"/>
                <a:pt x="7747191" y="2291737"/>
              </a:cubicBezTo>
              <a:cubicBezTo>
                <a:pt x="7739834" y="2292220"/>
                <a:pt x="7733525" y="2296620"/>
                <a:pt x="7731518" y="2305194"/>
              </a:cubicBezTo>
              <a:cubicBezTo>
                <a:pt x="7727942" y="2320617"/>
                <a:pt x="7744894" y="2336386"/>
                <a:pt x="7764143" y="2351724"/>
              </a:cubicBezTo>
              <a:cubicBezTo>
                <a:pt x="7784584" y="2336491"/>
                <a:pt x="7800548" y="2319271"/>
                <a:pt x="7796739" y="2304433"/>
              </a:cubicBezTo>
              <a:lnTo>
                <a:pt x="7796739" y="2304430"/>
              </a:lnTo>
              <a:cubicBezTo>
                <a:pt x="7794878" y="2297189"/>
                <a:pt x="7789033" y="2292607"/>
                <a:pt x="7780979" y="2291737"/>
              </a:cubicBezTo>
              <a:cubicBezTo>
                <a:pt x="7780281" y="2291662"/>
                <a:pt x="7779612" y="2291624"/>
                <a:pt x="7778944" y="2291624"/>
              </a:cubicBezTo>
              <a:close/>
              <a:moveTo>
                <a:pt x="7835645" y="2350070"/>
              </a:moveTo>
              <a:cubicBezTo>
                <a:pt x="7828666" y="2350070"/>
                <a:pt x="7823694" y="2354152"/>
                <a:pt x="7820844" y="2359735"/>
              </a:cubicBezTo>
              <a:cubicBezTo>
                <a:pt x="7817878" y="2353911"/>
                <a:pt x="7812790" y="2350131"/>
                <a:pt x="7805404" y="2350131"/>
              </a:cubicBezTo>
              <a:cubicBezTo>
                <a:pt x="7804910" y="2350131"/>
                <a:pt x="7804415" y="2350148"/>
                <a:pt x="7803892" y="2350180"/>
              </a:cubicBezTo>
              <a:cubicBezTo>
                <a:pt x="7796535" y="2350666"/>
                <a:pt x="7790226" y="2355065"/>
                <a:pt x="7788219" y="2363640"/>
              </a:cubicBezTo>
              <a:cubicBezTo>
                <a:pt x="7784643" y="2379063"/>
                <a:pt x="7801595" y="2394832"/>
                <a:pt x="7820844" y="2410170"/>
              </a:cubicBezTo>
              <a:cubicBezTo>
                <a:pt x="7841285" y="2394936"/>
                <a:pt x="7857249" y="2377717"/>
                <a:pt x="7853440" y="2362879"/>
              </a:cubicBezTo>
              <a:lnTo>
                <a:pt x="7853440" y="2362876"/>
              </a:lnTo>
              <a:cubicBezTo>
                <a:pt x="7851579" y="2355635"/>
                <a:pt x="7845734" y="2351053"/>
                <a:pt x="7837680" y="2350183"/>
              </a:cubicBezTo>
              <a:cubicBezTo>
                <a:pt x="7836982" y="2350108"/>
                <a:pt x="7836313" y="2350070"/>
                <a:pt x="7835645" y="2350070"/>
              </a:cubicBezTo>
              <a:close/>
              <a:moveTo>
                <a:pt x="7895545" y="2394093"/>
              </a:moveTo>
              <a:cubicBezTo>
                <a:pt x="7888566" y="2394093"/>
                <a:pt x="7883594" y="2398175"/>
                <a:pt x="7880744" y="2403758"/>
              </a:cubicBezTo>
              <a:cubicBezTo>
                <a:pt x="7877778" y="2397931"/>
                <a:pt x="7872690" y="2394154"/>
                <a:pt x="7865304" y="2394154"/>
              </a:cubicBezTo>
              <a:cubicBezTo>
                <a:pt x="7864810" y="2394154"/>
                <a:pt x="7864315" y="2394172"/>
                <a:pt x="7863792" y="2394206"/>
              </a:cubicBezTo>
              <a:cubicBezTo>
                <a:pt x="7856436" y="2394689"/>
                <a:pt x="7850126" y="2399088"/>
                <a:pt x="7848119" y="2407663"/>
              </a:cubicBezTo>
              <a:cubicBezTo>
                <a:pt x="7844543" y="2423086"/>
                <a:pt x="7861495" y="2438855"/>
                <a:pt x="7880744" y="2454193"/>
              </a:cubicBezTo>
              <a:cubicBezTo>
                <a:pt x="7901185" y="2438959"/>
                <a:pt x="7917149" y="2421740"/>
                <a:pt x="7913340" y="2406902"/>
              </a:cubicBezTo>
              <a:lnTo>
                <a:pt x="7913340" y="2406899"/>
              </a:lnTo>
              <a:cubicBezTo>
                <a:pt x="7911479" y="2399658"/>
                <a:pt x="7905634" y="2395076"/>
                <a:pt x="7897580" y="2394206"/>
              </a:cubicBezTo>
              <a:cubicBezTo>
                <a:pt x="7896882" y="2394131"/>
                <a:pt x="7896213" y="2394093"/>
                <a:pt x="7895545" y="2394093"/>
              </a:cubicBezTo>
              <a:close/>
              <a:moveTo>
                <a:pt x="8018542" y="2440093"/>
              </a:moveTo>
              <a:cubicBezTo>
                <a:pt x="8011563" y="2440093"/>
                <a:pt x="8006590" y="2444175"/>
                <a:pt x="8003741" y="2449758"/>
              </a:cubicBezTo>
              <a:cubicBezTo>
                <a:pt x="8000775" y="2443934"/>
                <a:pt x="7995686" y="2440154"/>
                <a:pt x="7988301" y="2440154"/>
              </a:cubicBezTo>
              <a:cubicBezTo>
                <a:pt x="7987807" y="2440154"/>
                <a:pt x="7987312" y="2440172"/>
                <a:pt x="7986789" y="2440203"/>
              </a:cubicBezTo>
              <a:cubicBezTo>
                <a:pt x="7979432" y="2440689"/>
                <a:pt x="7973123" y="2445088"/>
                <a:pt x="7971116" y="2453663"/>
              </a:cubicBezTo>
              <a:cubicBezTo>
                <a:pt x="7967540" y="2469086"/>
                <a:pt x="7984492" y="2484855"/>
                <a:pt x="8003741" y="2500193"/>
              </a:cubicBezTo>
              <a:cubicBezTo>
                <a:pt x="8024182" y="2484959"/>
                <a:pt x="8040146" y="2467740"/>
                <a:pt x="8036337" y="2452902"/>
              </a:cubicBezTo>
              <a:lnTo>
                <a:pt x="8036337" y="2452899"/>
              </a:lnTo>
              <a:cubicBezTo>
                <a:pt x="8034476" y="2445658"/>
                <a:pt x="8028631" y="2441076"/>
                <a:pt x="8020577" y="2440206"/>
              </a:cubicBezTo>
              <a:cubicBezTo>
                <a:pt x="8019879" y="2440131"/>
                <a:pt x="8019210" y="2440093"/>
                <a:pt x="8018542" y="2440093"/>
              </a:cubicBezTo>
              <a:close/>
              <a:moveTo>
                <a:pt x="7945849" y="2446083"/>
              </a:moveTo>
              <a:cubicBezTo>
                <a:pt x="7938870" y="2446083"/>
                <a:pt x="7933897" y="2450165"/>
                <a:pt x="7931048" y="2455748"/>
              </a:cubicBezTo>
              <a:cubicBezTo>
                <a:pt x="7928082" y="2449921"/>
                <a:pt x="7922993" y="2446144"/>
                <a:pt x="7915608" y="2446144"/>
              </a:cubicBezTo>
              <a:cubicBezTo>
                <a:pt x="7915114" y="2446144"/>
                <a:pt x="7914619" y="2446162"/>
                <a:pt x="7914096" y="2446193"/>
              </a:cubicBezTo>
              <a:cubicBezTo>
                <a:pt x="7906739" y="2446679"/>
                <a:pt x="7900430" y="2451078"/>
                <a:pt x="7898423" y="2459653"/>
              </a:cubicBezTo>
              <a:cubicBezTo>
                <a:pt x="7894847" y="2475076"/>
                <a:pt x="7911799" y="2490845"/>
                <a:pt x="7931048" y="2506183"/>
              </a:cubicBezTo>
              <a:cubicBezTo>
                <a:pt x="7951489" y="2490949"/>
                <a:pt x="7967453" y="2473730"/>
                <a:pt x="7963644" y="2458892"/>
              </a:cubicBezTo>
              <a:lnTo>
                <a:pt x="7963644" y="2458889"/>
              </a:lnTo>
              <a:cubicBezTo>
                <a:pt x="7961783" y="2451648"/>
                <a:pt x="7955938" y="2447066"/>
                <a:pt x="7947884" y="2446196"/>
              </a:cubicBezTo>
              <a:cubicBezTo>
                <a:pt x="7947186" y="2446121"/>
                <a:pt x="7946517" y="2446083"/>
                <a:pt x="7945849" y="2446083"/>
              </a:cubicBezTo>
              <a:close/>
              <a:moveTo>
                <a:pt x="8069136" y="2501388"/>
              </a:moveTo>
              <a:cubicBezTo>
                <a:pt x="8062158" y="2501388"/>
                <a:pt x="8057185" y="2505471"/>
                <a:pt x="8054336" y="2511053"/>
              </a:cubicBezTo>
              <a:cubicBezTo>
                <a:pt x="8051370" y="2505226"/>
                <a:pt x="8046281" y="2501449"/>
                <a:pt x="8038896" y="2501449"/>
              </a:cubicBezTo>
              <a:cubicBezTo>
                <a:pt x="8038402" y="2501449"/>
                <a:pt x="8037907" y="2501467"/>
                <a:pt x="8037384" y="2501501"/>
              </a:cubicBezTo>
              <a:cubicBezTo>
                <a:pt x="8030027" y="2501984"/>
                <a:pt x="8023717" y="2506384"/>
                <a:pt x="8021711" y="2514959"/>
              </a:cubicBezTo>
              <a:cubicBezTo>
                <a:pt x="8018135" y="2530381"/>
                <a:pt x="8035087" y="2546150"/>
                <a:pt x="8054336" y="2561488"/>
              </a:cubicBezTo>
              <a:cubicBezTo>
                <a:pt x="8074777" y="2546254"/>
                <a:pt x="8090741" y="2529035"/>
                <a:pt x="8086932" y="2514197"/>
              </a:cubicBezTo>
              <a:lnTo>
                <a:pt x="8086932" y="2514194"/>
              </a:lnTo>
              <a:cubicBezTo>
                <a:pt x="8085071" y="2506953"/>
                <a:pt x="8079226" y="2502371"/>
                <a:pt x="8071172" y="2501501"/>
              </a:cubicBezTo>
              <a:cubicBezTo>
                <a:pt x="8070474" y="2501426"/>
                <a:pt x="8069805" y="2501388"/>
                <a:pt x="8069136" y="2501388"/>
              </a:cubicBezTo>
              <a:close/>
              <a:moveTo>
                <a:pt x="7337258" y="2012917"/>
              </a:moveTo>
              <a:cubicBezTo>
                <a:pt x="7330279" y="2012917"/>
                <a:pt x="7325307" y="2016999"/>
                <a:pt x="7322457" y="2022582"/>
              </a:cubicBezTo>
              <a:cubicBezTo>
                <a:pt x="7319491" y="2016755"/>
                <a:pt x="7314403" y="2012978"/>
                <a:pt x="7307017" y="2012978"/>
              </a:cubicBezTo>
              <a:cubicBezTo>
                <a:pt x="7306523" y="2012978"/>
                <a:pt x="7306028" y="2012995"/>
                <a:pt x="7305505" y="2013030"/>
              </a:cubicBezTo>
              <a:cubicBezTo>
                <a:pt x="7298149" y="2013513"/>
                <a:pt x="7291839" y="2017913"/>
                <a:pt x="7289832" y="2026487"/>
              </a:cubicBezTo>
              <a:cubicBezTo>
                <a:pt x="7286256" y="2041910"/>
                <a:pt x="7303208" y="2057679"/>
                <a:pt x="7322457" y="2073017"/>
              </a:cubicBezTo>
              <a:cubicBezTo>
                <a:pt x="7342898" y="2057783"/>
                <a:pt x="7358862" y="2040564"/>
                <a:pt x="7355053" y="2025726"/>
              </a:cubicBezTo>
              <a:lnTo>
                <a:pt x="7355053" y="2025723"/>
              </a:lnTo>
              <a:cubicBezTo>
                <a:pt x="7353192" y="2018482"/>
                <a:pt x="7347347" y="2013900"/>
                <a:pt x="7339293" y="2013030"/>
              </a:cubicBezTo>
              <a:cubicBezTo>
                <a:pt x="7338595" y="2012955"/>
                <a:pt x="7337926" y="2012917"/>
                <a:pt x="7337258" y="2012917"/>
              </a:cubicBezTo>
              <a:close/>
              <a:moveTo>
                <a:pt x="6590548" y="1946358"/>
              </a:moveTo>
              <a:cubicBezTo>
                <a:pt x="6583570" y="1946358"/>
                <a:pt x="6578597" y="1950440"/>
                <a:pt x="6575748" y="1956023"/>
              </a:cubicBezTo>
              <a:cubicBezTo>
                <a:pt x="6572782" y="1950196"/>
                <a:pt x="6567693" y="1946419"/>
                <a:pt x="6560308" y="1946419"/>
              </a:cubicBezTo>
              <a:cubicBezTo>
                <a:pt x="6559814" y="1946419"/>
                <a:pt x="6559319" y="1946436"/>
                <a:pt x="6558796" y="1946471"/>
              </a:cubicBezTo>
              <a:cubicBezTo>
                <a:pt x="6551439" y="1946954"/>
                <a:pt x="6545129" y="1951354"/>
                <a:pt x="6543123" y="1959928"/>
              </a:cubicBezTo>
              <a:cubicBezTo>
                <a:pt x="6539547" y="1975351"/>
                <a:pt x="6556499" y="1991120"/>
                <a:pt x="6575748" y="2006458"/>
              </a:cubicBezTo>
              <a:cubicBezTo>
                <a:pt x="6596189" y="1991224"/>
                <a:pt x="6612153" y="1974005"/>
                <a:pt x="6608344" y="1959167"/>
              </a:cubicBezTo>
              <a:lnTo>
                <a:pt x="6608344" y="1959164"/>
              </a:lnTo>
              <a:cubicBezTo>
                <a:pt x="6606483" y="1951923"/>
                <a:pt x="6600638" y="1947341"/>
                <a:pt x="6592584" y="1946471"/>
              </a:cubicBezTo>
              <a:cubicBezTo>
                <a:pt x="6591886" y="1946396"/>
                <a:pt x="6591217" y="1946358"/>
                <a:pt x="6590548" y="1946358"/>
              </a:cubicBezTo>
              <a:close/>
              <a:moveTo>
                <a:pt x="6684178" y="1951447"/>
              </a:moveTo>
              <a:cubicBezTo>
                <a:pt x="6677199" y="1951447"/>
                <a:pt x="6672227" y="1955529"/>
                <a:pt x="6669377" y="1961112"/>
              </a:cubicBezTo>
              <a:cubicBezTo>
                <a:pt x="6666411" y="1955285"/>
                <a:pt x="6661323" y="1951508"/>
                <a:pt x="6653937" y="1951508"/>
              </a:cubicBezTo>
              <a:cubicBezTo>
                <a:pt x="6653443" y="1951508"/>
                <a:pt x="6652948" y="1951525"/>
                <a:pt x="6652425" y="1951560"/>
              </a:cubicBezTo>
              <a:cubicBezTo>
                <a:pt x="6645068" y="1952043"/>
                <a:pt x="6638759" y="1956443"/>
                <a:pt x="6636752" y="1965017"/>
              </a:cubicBezTo>
              <a:cubicBezTo>
                <a:pt x="6633176" y="1980440"/>
                <a:pt x="6650128" y="1996209"/>
                <a:pt x="6669377" y="2011547"/>
              </a:cubicBezTo>
              <a:cubicBezTo>
                <a:pt x="6689818" y="1996313"/>
                <a:pt x="6705782" y="1979094"/>
                <a:pt x="6701973" y="1964256"/>
              </a:cubicBezTo>
              <a:lnTo>
                <a:pt x="6701973" y="1964253"/>
              </a:lnTo>
              <a:cubicBezTo>
                <a:pt x="6700112" y="1957012"/>
                <a:pt x="6694267" y="1952430"/>
                <a:pt x="6686213" y="1951560"/>
              </a:cubicBezTo>
              <a:cubicBezTo>
                <a:pt x="6685515" y="1951485"/>
                <a:pt x="6684846" y="1951447"/>
                <a:pt x="6684178" y="1951447"/>
              </a:cubicBezTo>
              <a:close/>
              <a:moveTo>
                <a:pt x="7135170" y="1967236"/>
              </a:moveTo>
              <a:cubicBezTo>
                <a:pt x="7128191" y="1967236"/>
                <a:pt x="7123219" y="1971318"/>
                <a:pt x="7120369" y="1976901"/>
              </a:cubicBezTo>
              <a:cubicBezTo>
                <a:pt x="7117403" y="1971077"/>
                <a:pt x="7112315" y="1967297"/>
                <a:pt x="7104929" y="1967297"/>
              </a:cubicBezTo>
              <a:cubicBezTo>
                <a:pt x="7104435" y="1967297"/>
                <a:pt x="7103940" y="1967315"/>
                <a:pt x="7103417" y="1967347"/>
              </a:cubicBezTo>
              <a:cubicBezTo>
                <a:pt x="7096061" y="1967832"/>
                <a:pt x="7089751" y="1972232"/>
                <a:pt x="7087744" y="1980806"/>
              </a:cubicBezTo>
              <a:cubicBezTo>
                <a:pt x="7084168" y="1996229"/>
                <a:pt x="7101120" y="2011998"/>
                <a:pt x="7120369" y="2027336"/>
              </a:cubicBezTo>
              <a:cubicBezTo>
                <a:pt x="7140810" y="2012103"/>
                <a:pt x="7156774" y="1994883"/>
                <a:pt x="7152965" y="1980045"/>
              </a:cubicBezTo>
              <a:lnTo>
                <a:pt x="7152965" y="1980042"/>
              </a:lnTo>
              <a:cubicBezTo>
                <a:pt x="7151104" y="1972801"/>
                <a:pt x="7145259" y="1968219"/>
                <a:pt x="7137205" y="1967349"/>
              </a:cubicBezTo>
              <a:cubicBezTo>
                <a:pt x="7136507" y="1967274"/>
                <a:pt x="7135838" y="1967236"/>
                <a:pt x="7135170" y="1967236"/>
              </a:cubicBezTo>
              <a:close/>
              <a:moveTo>
                <a:pt x="7194488" y="2016755"/>
              </a:moveTo>
              <a:cubicBezTo>
                <a:pt x="7187509" y="2016755"/>
                <a:pt x="7182537" y="2020837"/>
                <a:pt x="7179687" y="2026420"/>
              </a:cubicBezTo>
              <a:cubicBezTo>
                <a:pt x="7176721" y="2020596"/>
                <a:pt x="7171633" y="2016816"/>
                <a:pt x="7164247" y="2016816"/>
              </a:cubicBezTo>
              <a:cubicBezTo>
                <a:pt x="7163753" y="2016816"/>
                <a:pt x="7163258" y="2016834"/>
                <a:pt x="7162735" y="2016868"/>
              </a:cubicBezTo>
              <a:cubicBezTo>
                <a:pt x="7155378" y="2017351"/>
                <a:pt x="7149069" y="2021751"/>
                <a:pt x="7147062" y="2030325"/>
              </a:cubicBezTo>
              <a:cubicBezTo>
                <a:pt x="7143486" y="2045748"/>
                <a:pt x="7160438" y="2061517"/>
                <a:pt x="7179687" y="2076855"/>
              </a:cubicBezTo>
              <a:cubicBezTo>
                <a:pt x="7200128" y="2061622"/>
                <a:pt x="7216092" y="2044402"/>
                <a:pt x="7212283" y="2029564"/>
              </a:cubicBezTo>
              <a:lnTo>
                <a:pt x="7212283" y="2029561"/>
              </a:lnTo>
              <a:cubicBezTo>
                <a:pt x="7210422" y="2022320"/>
                <a:pt x="7204577" y="2017738"/>
                <a:pt x="7196523" y="2016868"/>
              </a:cubicBezTo>
              <a:cubicBezTo>
                <a:pt x="7195825" y="2016793"/>
                <a:pt x="7195156" y="2016755"/>
                <a:pt x="7194488" y="2016755"/>
              </a:cubicBezTo>
              <a:close/>
              <a:moveTo>
                <a:pt x="7260492" y="2023210"/>
              </a:moveTo>
              <a:cubicBezTo>
                <a:pt x="7253514" y="2023210"/>
                <a:pt x="7248542" y="2027292"/>
                <a:pt x="7245692" y="2032875"/>
              </a:cubicBezTo>
              <a:cubicBezTo>
                <a:pt x="7242726" y="2027051"/>
                <a:pt x="7237638" y="2023271"/>
                <a:pt x="7230252" y="2023271"/>
              </a:cubicBezTo>
              <a:cubicBezTo>
                <a:pt x="7229758" y="2023271"/>
                <a:pt x="7229263" y="2023289"/>
                <a:pt x="7228740" y="2023323"/>
              </a:cubicBezTo>
              <a:cubicBezTo>
                <a:pt x="7221383" y="2023806"/>
                <a:pt x="7215073" y="2028206"/>
                <a:pt x="7213067" y="2036780"/>
              </a:cubicBezTo>
              <a:cubicBezTo>
                <a:pt x="7209490" y="2052203"/>
                <a:pt x="7226443" y="2067972"/>
                <a:pt x="7245692" y="2083310"/>
              </a:cubicBezTo>
              <a:cubicBezTo>
                <a:pt x="7266134" y="2068077"/>
                <a:pt x="7282097" y="2050857"/>
                <a:pt x="7278288" y="2036019"/>
              </a:cubicBezTo>
              <a:lnTo>
                <a:pt x="7278288" y="2036016"/>
              </a:lnTo>
              <a:cubicBezTo>
                <a:pt x="7276427" y="2028775"/>
                <a:pt x="7270582" y="2024193"/>
                <a:pt x="7262528" y="2023323"/>
              </a:cubicBezTo>
              <a:cubicBezTo>
                <a:pt x="7261830" y="2023248"/>
                <a:pt x="7261161" y="2023210"/>
                <a:pt x="7260492" y="2023210"/>
              </a:cubicBezTo>
              <a:close/>
              <a:moveTo>
                <a:pt x="7364008" y="2079475"/>
              </a:moveTo>
              <a:cubicBezTo>
                <a:pt x="7357030" y="2079475"/>
                <a:pt x="7352057" y="2083557"/>
                <a:pt x="7349208" y="2089140"/>
              </a:cubicBezTo>
              <a:cubicBezTo>
                <a:pt x="7346242" y="2083313"/>
                <a:pt x="7341153" y="2079536"/>
                <a:pt x="7333768" y="2079536"/>
              </a:cubicBezTo>
              <a:cubicBezTo>
                <a:pt x="7333274" y="2079536"/>
                <a:pt x="7332779" y="2079553"/>
                <a:pt x="7332256" y="2079588"/>
              </a:cubicBezTo>
              <a:cubicBezTo>
                <a:pt x="7324899" y="2080071"/>
                <a:pt x="7318589" y="2084471"/>
                <a:pt x="7316583" y="2093045"/>
              </a:cubicBezTo>
              <a:cubicBezTo>
                <a:pt x="7313007" y="2108468"/>
                <a:pt x="7329959" y="2124237"/>
                <a:pt x="7349208" y="2139575"/>
              </a:cubicBezTo>
              <a:cubicBezTo>
                <a:pt x="7369649" y="2124341"/>
                <a:pt x="7385613" y="2107122"/>
                <a:pt x="7381804" y="2092284"/>
              </a:cubicBezTo>
              <a:lnTo>
                <a:pt x="7381804" y="2092281"/>
              </a:lnTo>
              <a:cubicBezTo>
                <a:pt x="7379943" y="2085040"/>
                <a:pt x="7374098" y="2080458"/>
                <a:pt x="7366044" y="2079588"/>
              </a:cubicBezTo>
              <a:cubicBezTo>
                <a:pt x="7365346" y="2079513"/>
                <a:pt x="7364677" y="2079475"/>
                <a:pt x="7364008" y="2079475"/>
              </a:cubicBezTo>
              <a:close/>
              <a:moveTo>
                <a:pt x="7481772" y="2134169"/>
              </a:moveTo>
              <a:cubicBezTo>
                <a:pt x="7474794" y="2134169"/>
                <a:pt x="7469821" y="2138251"/>
                <a:pt x="7466972" y="2143834"/>
              </a:cubicBezTo>
              <a:cubicBezTo>
                <a:pt x="7464006" y="2138007"/>
                <a:pt x="7458917" y="2134230"/>
                <a:pt x="7451532" y="2134230"/>
              </a:cubicBezTo>
              <a:cubicBezTo>
                <a:pt x="7451038" y="2134230"/>
                <a:pt x="7450543" y="2134248"/>
                <a:pt x="7450020" y="2134279"/>
              </a:cubicBezTo>
              <a:cubicBezTo>
                <a:pt x="7442663" y="2134765"/>
                <a:pt x="7436353" y="2139165"/>
                <a:pt x="7434347" y="2147739"/>
              </a:cubicBezTo>
              <a:cubicBezTo>
                <a:pt x="7430771" y="2163162"/>
                <a:pt x="7447723" y="2178931"/>
                <a:pt x="7466972" y="2194269"/>
              </a:cubicBezTo>
              <a:cubicBezTo>
                <a:pt x="7487413" y="2179036"/>
                <a:pt x="7503377" y="2161816"/>
                <a:pt x="7499568" y="2146978"/>
              </a:cubicBezTo>
              <a:lnTo>
                <a:pt x="7499568" y="2146975"/>
              </a:lnTo>
              <a:cubicBezTo>
                <a:pt x="7497707" y="2139734"/>
                <a:pt x="7491862" y="2135152"/>
                <a:pt x="7483808" y="2134282"/>
              </a:cubicBezTo>
              <a:cubicBezTo>
                <a:pt x="7483110" y="2134207"/>
                <a:pt x="7482441" y="2134169"/>
                <a:pt x="7481772" y="2134169"/>
              </a:cubicBezTo>
              <a:close/>
              <a:moveTo>
                <a:pt x="7599827" y="2192790"/>
              </a:moveTo>
              <a:cubicBezTo>
                <a:pt x="7592848" y="2192790"/>
                <a:pt x="7587875" y="2196872"/>
                <a:pt x="7585026" y="2202455"/>
              </a:cubicBezTo>
              <a:cubicBezTo>
                <a:pt x="7582060" y="2196628"/>
                <a:pt x="7576971" y="2192851"/>
                <a:pt x="7569586" y="2192851"/>
              </a:cubicBezTo>
              <a:cubicBezTo>
                <a:pt x="7569092" y="2192851"/>
                <a:pt x="7568597" y="2192868"/>
                <a:pt x="7568074" y="2192903"/>
              </a:cubicBezTo>
              <a:cubicBezTo>
                <a:pt x="7560717" y="2193386"/>
                <a:pt x="7554408" y="2197786"/>
                <a:pt x="7552401" y="2206360"/>
              </a:cubicBezTo>
              <a:cubicBezTo>
                <a:pt x="7548825" y="2221783"/>
                <a:pt x="7565777" y="2237552"/>
                <a:pt x="7585026" y="2252890"/>
              </a:cubicBezTo>
              <a:cubicBezTo>
                <a:pt x="7605467" y="2237656"/>
                <a:pt x="7621431" y="2220437"/>
                <a:pt x="7617622" y="2205599"/>
              </a:cubicBezTo>
              <a:lnTo>
                <a:pt x="7617622" y="2205596"/>
              </a:lnTo>
              <a:cubicBezTo>
                <a:pt x="7615761" y="2198355"/>
                <a:pt x="7609916" y="2193773"/>
                <a:pt x="7601862" y="2192903"/>
              </a:cubicBezTo>
              <a:cubicBezTo>
                <a:pt x="7601164" y="2192828"/>
                <a:pt x="7600495" y="2192790"/>
                <a:pt x="7599827" y="2192790"/>
              </a:cubicBezTo>
              <a:close/>
              <a:moveTo>
                <a:pt x="7656528" y="2249723"/>
              </a:moveTo>
              <a:cubicBezTo>
                <a:pt x="7649549" y="2249723"/>
                <a:pt x="7644576" y="2253805"/>
                <a:pt x="7641727" y="2259388"/>
              </a:cubicBezTo>
              <a:cubicBezTo>
                <a:pt x="7638761" y="2253564"/>
                <a:pt x="7633672" y="2249784"/>
                <a:pt x="7626287" y="2249784"/>
              </a:cubicBezTo>
              <a:cubicBezTo>
                <a:pt x="7625793" y="2249784"/>
                <a:pt x="7625298" y="2249801"/>
                <a:pt x="7624775" y="2249836"/>
              </a:cubicBezTo>
              <a:cubicBezTo>
                <a:pt x="7617418" y="2250319"/>
                <a:pt x="7611109" y="2254719"/>
                <a:pt x="7609102" y="2263293"/>
              </a:cubicBezTo>
              <a:cubicBezTo>
                <a:pt x="7605526" y="2278716"/>
                <a:pt x="7622478" y="2294485"/>
                <a:pt x="7641727" y="2309823"/>
              </a:cubicBezTo>
              <a:cubicBezTo>
                <a:pt x="7662168" y="2294589"/>
                <a:pt x="7678132" y="2277370"/>
                <a:pt x="7674323" y="2262532"/>
              </a:cubicBezTo>
              <a:lnTo>
                <a:pt x="7674323" y="2262529"/>
              </a:lnTo>
              <a:cubicBezTo>
                <a:pt x="7672462" y="2255288"/>
                <a:pt x="7666617" y="2250706"/>
                <a:pt x="7658563" y="2249836"/>
              </a:cubicBezTo>
              <a:cubicBezTo>
                <a:pt x="7657865" y="2249761"/>
                <a:pt x="7657196" y="2249723"/>
                <a:pt x="7656528" y="2249723"/>
              </a:cubicBezTo>
              <a:close/>
              <a:moveTo>
                <a:pt x="7700144" y="2307849"/>
              </a:moveTo>
              <a:cubicBezTo>
                <a:pt x="7693165" y="2307849"/>
                <a:pt x="7688192" y="2311931"/>
                <a:pt x="7685343" y="2317514"/>
              </a:cubicBezTo>
              <a:cubicBezTo>
                <a:pt x="7682377" y="2311687"/>
                <a:pt x="7677288" y="2307910"/>
                <a:pt x="7669903" y="2307910"/>
              </a:cubicBezTo>
              <a:cubicBezTo>
                <a:pt x="7669409" y="2307910"/>
                <a:pt x="7668914" y="2307928"/>
                <a:pt x="7668391" y="2307962"/>
              </a:cubicBezTo>
              <a:cubicBezTo>
                <a:pt x="7661034" y="2308445"/>
                <a:pt x="7654725" y="2312845"/>
                <a:pt x="7652718" y="2321419"/>
              </a:cubicBezTo>
              <a:cubicBezTo>
                <a:pt x="7649142" y="2336842"/>
                <a:pt x="7666094" y="2352611"/>
                <a:pt x="7685343" y="2367949"/>
              </a:cubicBezTo>
              <a:cubicBezTo>
                <a:pt x="7705784" y="2352715"/>
                <a:pt x="7721748" y="2335496"/>
                <a:pt x="7717939" y="2320658"/>
              </a:cubicBezTo>
              <a:lnTo>
                <a:pt x="7717939" y="2320655"/>
              </a:lnTo>
              <a:cubicBezTo>
                <a:pt x="7716078" y="2313414"/>
                <a:pt x="7710233" y="2308832"/>
                <a:pt x="7702179" y="2307962"/>
              </a:cubicBezTo>
              <a:cubicBezTo>
                <a:pt x="7701481" y="2307887"/>
                <a:pt x="7700812" y="2307849"/>
                <a:pt x="7700144" y="2307849"/>
              </a:cubicBezTo>
              <a:close/>
              <a:moveTo>
                <a:pt x="7756845" y="2362340"/>
              </a:moveTo>
              <a:cubicBezTo>
                <a:pt x="7749866" y="2362340"/>
                <a:pt x="7744893" y="2366423"/>
                <a:pt x="7742044" y="2372005"/>
              </a:cubicBezTo>
              <a:cubicBezTo>
                <a:pt x="7739078" y="2366181"/>
                <a:pt x="7733989" y="2362401"/>
                <a:pt x="7726604" y="2362401"/>
              </a:cubicBezTo>
              <a:cubicBezTo>
                <a:pt x="7726110" y="2362401"/>
                <a:pt x="7725615" y="2362419"/>
                <a:pt x="7725092" y="2362453"/>
              </a:cubicBezTo>
              <a:cubicBezTo>
                <a:pt x="7717735" y="2362936"/>
                <a:pt x="7711426" y="2367336"/>
                <a:pt x="7709419" y="2375911"/>
              </a:cubicBezTo>
              <a:cubicBezTo>
                <a:pt x="7705843" y="2391333"/>
                <a:pt x="7722795" y="2407102"/>
                <a:pt x="7742044" y="2422440"/>
              </a:cubicBezTo>
              <a:cubicBezTo>
                <a:pt x="7762485" y="2407207"/>
                <a:pt x="7778449" y="2389987"/>
                <a:pt x="7774640" y="2375149"/>
              </a:cubicBezTo>
              <a:lnTo>
                <a:pt x="7774640" y="2375146"/>
              </a:lnTo>
              <a:cubicBezTo>
                <a:pt x="7772779" y="2367905"/>
                <a:pt x="7766934" y="2363323"/>
                <a:pt x="7758880" y="2362453"/>
              </a:cubicBezTo>
              <a:cubicBezTo>
                <a:pt x="7758182" y="2362378"/>
                <a:pt x="7757513" y="2362340"/>
                <a:pt x="7756845" y="2362340"/>
              </a:cubicBezTo>
              <a:close/>
              <a:moveTo>
                <a:pt x="7811220" y="2416337"/>
              </a:moveTo>
              <a:cubicBezTo>
                <a:pt x="7804241" y="2416337"/>
                <a:pt x="7799269" y="2420420"/>
                <a:pt x="7796419" y="2426002"/>
              </a:cubicBezTo>
              <a:cubicBezTo>
                <a:pt x="7793453" y="2420175"/>
                <a:pt x="7788365" y="2416398"/>
                <a:pt x="7780979" y="2416398"/>
              </a:cubicBezTo>
              <a:cubicBezTo>
                <a:pt x="7780485" y="2416398"/>
                <a:pt x="7779990" y="2416416"/>
                <a:pt x="7779467" y="2416450"/>
              </a:cubicBezTo>
              <a:cubicBezTo>
                <a:pt x="7772111" y="2416933"/>
                <a:pt x="7765801" y="2421333"/>
                <a:pt x="7763794" y="2429908"/>
              </a:cubicBezTo>
              <a:cubicBezTo>
                <a:pt x="7760218" y="2445330"/>
                <a:pt x="7777170" y="2461099"/>
                <a:pt x="7796419" y="2476437"/>
              </a:cubicBezTo>
              <a:cubicBezTo>
                <a:pt x="7816860" y="2461203"/>
                <a:pt x="7832824" y="2443984"/>
                <a:pt x="7829015" y="2429146"/>
              </a:cubicBezTo>
              <a:lnTo>
                <a:pt x="7829015" y="2429143"/>
              </a:lnTo>
              <a:cubicBezTo>
                <a:pt x="7827154" y="2421902"/>
                <a:pt x="7821309" y="2417320"/>
                <a:pt x="7813255" y="2416450"/>
              </a:cubicBezTo>
              <a:cubicBezTo>
                <a:pt x="7812557" y="2416375"/>
                <a:pt x="7811888" y="2416337"/>
                <a:pt x="7811220" y="2416337"/>
              </a:cubicBezTo>
              <a:close/>
              <a:moveTo>
                <a:pt x="7864432" y="2464867"/>
              </a:moveTo>
              <a:cubicBezTo>
                <a:pt x="7857453" y="2464867"/>
                <a:pt x="7852480" y="2468949"/>
                <a:pt x="7849631" y="2474532"/>
              </a:cubicBezTo>
              <a:cubicBezTo>
                <a:pt x="7846665" y="2468705"/>
                <a:pt x="7841576" y="2464928"/>
                <a:pt x="7834191" y="2464928"/>
              </a:cubicBezTo>
              <a:cubicBezTo>
                <a:pt x="7833697" y="2464928"/>
                <a:pt x="7833202" y="2464946"/>
                <a:pt x="7832679" y="2464980"/>
              </a:cubicBezTo>
              <a:cubicBezTo>
                <a:pt x="7825322" y="2465463"/>
                <a:pt x="7819013" y="2469863"/>
                <a:pt x="7817006" y="2478437"/>
              </a:cubicBezTo>
              <a:cubicBezTo>
                <a:pt x="7813430" y="2493860"/>
                <a:pt x="7830382" y="2509629"/>
                <a:pt x="7849631" y="2524967"/>
              </a:cubicBezTo>
              <a:cubicBezTo>
                <a:pt x="7870072" y="2509733"/>
                <a:pt x="7886036" y="2492514"/>
                <a:pt x="7882227" y="2477676"/>
              </a:cubicBezTo>
              <a:lnTo>
                <a:pt x="7882227" y="2477673"/>
              </a:lnTo>
              <a:cubicBezTo>
                <a:pt x="7880366" y="2470432"/>
                <a:pt x="7874521" y="2465850"/>
                <a:pt x="7866467" y="2464980"/>
              </a:cubicBezTo>
              <a:cubicBezTo>
                <a:pt x="7865769" y="2464905"/>
                <a:pt x="7865100" y="2464867"/>
                <a:pt x="7864432" y="2464867"/>
              </a:cubicBezTo>
              <a:close/>
              <a:moveTo>
                <a:pt x="7988302" y="2513310"/>
              </a:moveTo>
              <a:cubicBezTo>
                <a:pt x="7981323" y="2513310"/>
                <a:pt x="7976351" y="2517392"/>
                <a:pt x="7973501" y="2522975"/>
              </a:cubicBezTo>
              <a:cubicBezTo>
                <a:pt x="7970535" y="2517148"/>
                <a:pt x="7965447" y="2513371"/>
                <a:pt x="7958061" y="2513371"/>
              </a:cubicBezTo>
              <a:cubicBezTo>
                <a:pt x="7957567" y="2513371"/>
                <a:pt x="7957072" y="2513389"/>
                <a:pt x="7956549" y="2513423"/>
              </a:cubicBezTo>
              <a:cubicBezTo>
                <a:pt x="7949192" y="2513906"/>
                <a:pt x="7942883" y="2518305"/>
                <a:pt x="7940876" y="2526880"/>
              </a:cubicBezTo>
              <a:cubicBezTo>
                <a:pt x="7937300" y="2542303"/>
                <a:pt x="7954252" y="2558072"/>
                <a:pt x="7973501" y="2573410"/>
              </a:cubicBezTo>
              <a:cubicBezTo>
                <a:pt x="7993942" y="2558176"/>
                <a:pt x="8009906" y="2540957"/>
                <a:pt x="8006097" y="2526119"/>
              </a:cubicBezTo>
              <a:lnTo>
                <a:pt x="8006097" y="2526116"/>
              </a:lnTo>
              <a:cubicBezTo>
                <a:pt x="8004236" y="2518875"/>
                <a:pt x="7998391" y="2514293"/>
                <a:pt x="7990337" y="2513423"/>
              </a:cubicBezTo>
              <a:cubicBezTo>
                <a:pt x="7989639" y="2513348"/>
                <a:pt x="7988970" y="2513310"/>
                <a:pt x="7988302" y="2513310"/>
              </a:cubicBezTo>
              <a:close/>
              <a:moveTo>
                <a:pt x="8126129" y="2562858"/>
              </a:moveTo>
              <a:cubicBezTo>
                <a:pt x="8119150" y="2562858"/>
                <a:pt x="8114177" y="2566940"/>
                <a:pt x="8111328" y="2572523"/>
              </a:cubicBezTo>
              <a:cubicBezTo>
                <a:pt x="8108362" y="2566699"/>
                <a:pt x="8103273" y="2562919"/>
                <a:pt x="8095888" y="2562919"/>
              </a:cubicBezTo>
              <a:cubicBezTo>
                <a:pt x="8095394" y="2562919"/>
                <a:pt x="8094899" y="2562937"/>
                <a:pt x="8094376" y="2562971"/>
              </a:cubicBezTo>
              <a:cubicBezTo>
                <a:pt x="8087019" y="2563454"/>
                <a:pt x="8080710" y="2567853"/>
                <a:pt x="8078703" y="2576428"/>
              </a:cubicBezTo>
              <a:cubicBezTo>
                <a:pt x="8075127" y="2591851"/>
                <a:pt x="8092079" y="2607620"/>
                <a:pt x="8111328" y="2622958"/>
              </a:cubicBezTo>
              <a:cubicBezTo>
                <a:pt x="8131769" y="2607724"/>
                <a:pt x="8147733" y="2590505"/>
                <a:pt x="8143924" y="2575667"/>
              </a:cubicBezTo>
              <a:lnTo>
                <a:pt x="8143924" y="2575664"/>
              </a:lnTo>
              <a:cubicBezTo>
                <a:pt x="8142063" y="2568423"/>
                <a:pt x="8136218" y="2563841"/>
                <a:pt x="8128164" y="2562971"/>
              </a:cubicBezTo>
              <a:cubicBezTo>
                <a:pt x="8127466" y="2562896"/>
                <a:pt x="8126797" y="2562858"/>
                <a:pt x="8126129" y="2562858"/>
              </a:cubicBezTo>
              <a:close/>
              <a:moveTo>
                <a:pt x="8203183" y="2596850"/>
              </a:moveTo>
              <a:cubicBezTo>
                <a:pt x="8196205" y="2596850"/>
                <a:pt x="8191233" y="2600932"/>
                <a:pt x="8188383" y="2606515"/>
              </a:cubicBezTo>
              <a:cubicBezTo>
                <a:pt x="8185417" y="2600691"/>
                <a:pt x="8180329" y="2596911"/>
                <a:pt x="8172943" y="2596911"/>
              </a:cubicBezTo>
              <a:cubicBezTo>
                <a:pt x="8172449" y="2596911"/>
                <a:pt x="8171954" y="2596928"/>
                <a:pt x="8171431" y="2596963"/>
              </a:cubicBezTo>
              <a:cubicBezTo>
                <a:pt x="8164074" y="2597446"/>
                <a:pt x="8157765" y="2601845"/>
                <a:pt x="8155758" y="2610420"/>
              </a:cubicBezTo>
              <a:cubicBezTo>
                <a:pt x="8152182" y="2625843"/>
                <a:pt x="8169134" y="2641612"/>
                <a:pt x="8188383" y="2656950"/>
              </a:cubicBezTo>
              <a:cubicBezTo>
                <a:pt x="8208825" y="2641716"/>
                <a:pt x="8224788" y="2624497"/>
                <a:pt x="8220979" y="2609659"/>
              </a:cubicBezTo>
              <a:lnTo>
                <a:pt x="8220979" y="2609656"/>
              </a:lnTo>
              <a:cubicBezTo>
                <a:pt x="8219118" y="2602415"/>
                <a:pt x="8213273" y="2597833"/>
                <a:pt x="8205219" y="2596963"/>
              </a:cubicBezTo>
              <a:cubicBezTo>
                <a:pt x="8204521" y="2596888"/>
                <a:pt x="8203852" y="2596850"/>
                <a:pt x="8203183" y="2596850"/>
              </a:cubicBezTo>
              <a:close/>
              <a:moveTo>
                <a:pt x="8285764" y="2624037"/>
              </a:moveTo>
              <a:cubicBezTo>
                <a:pt x="8278785" y="2624037"/>
                <a:pt x="8273812" y="2628120"/>
                <a:pt x="8270963" y="2633702"/>
              </a:cubicBezTo>
              <a:cubicBezTo>
                <a:pt x="8267997" y="2627875"/>
                <a:pt x="8262908" y="2624098"/>
                <a:pt x="8255523" y="2624098"/>
              </a:cubicBezTo>
              <a:cubicBezTo>
                <a:pt x="8255029" y="2624098"/>
                <a:pt x="8254534" y="2624116"/>
                <a:pt x="8254011" y="2624150"/>
              </a:cubicBezTo>
              <a:cubicBezTo>
                <a:pt x="8246654" y="2624633"/>
                <a:pt x="8240344" y="2629033"/>
                <a:pt x="8238338" y="2637608"/>
              </a:cubicBezTo>
              <a:cubicBezTo>
                <a:pt x="8234762" y="2653030"/>
                <a:pt x="8251714" y="2668799"/>
                <a:pt x="8270963" y="2684137"/>
              </a:cubicBezTo>
              <a:cubicBezTo>
                <a:pt x="8291404" y="2668901"/>
                <a:pt x="8307368" y="2651684"/>
                <a:pt x="8303559" y="2636846"/>
              </a:cubicBezTo>
              <a:lnTo>
                <a:pt x="8303559" y="2636843"/>
              </a:lnTo>
              <a:cubicBezTo>
                <a:pt x="8301698" y="2629602"/>
                <a:pt x="8295853" y="2625020"/>
                <a:pt x="8287799" y="2624150"/>
              </a:cubicBezTo>
              <a:cubicBezTo>
                <a:pt x="8287101" y="2624075"/>
                <a:pt x="8286432" y="2624037"/>
                <a:pt x="8285764" y="2624037"/>
              </a:cubicBezTo>
              <a:close/>
              <a:moveTo>
                <a:pt x="8038024" y="2566987"/>
              </a:moveTo>
              <a:cubicBezTo>
                <a:pt x="8031045" y="2566987"/>
                <a:pt x="8026073" y="2571070"/>
                <a:pt x="8023223" y="2576652"/>
              </a:cubicBezTo>
              <a:cubicBezTo>
                <a:pt x="8020257" y="2570825"/>
                <a:pt x="8015169" y="2567048"/>
                <a:pt x="8007783" y="2567048"/>
              </a:cubicBezTo>
              <a:cubicBezTo>
                <a:pt x="8007289" y="2567048"/>
                <a:pt x="8006794" y="2567066"/>
                <a:pt x="8006271" y="2567100"/>
              </a:cubicBezTo>
              <a:cubicBezTo>
                <a:pt x="7998915" y="2567583"/>
                <a:pt x="7992605" y="2571983"/>
                <a:pt x="7990598" y="2580558"/>
              </a:cubicBezTo>
              <a:cubicBezTo>
                <a:pt x="7987022" y="2595980"/>
                <a:pt x="8003974" y="2611749"/>
                <a:pt x="8023223" y="2627087"/>
              </a:cubicBezTo>
              <a:cubicBezTo>
                <a:pt x="8043664" y="2611854"/>
                <a:pt x="8059628" y="2594634"/>
                <a:pt x="8055819" y="2579796"/>
              </a:cubicBezTo>
              <a:lnTo>
                <a:pt x="8055819" y="2579793"/>
              </a:lnTo>
              <a:cubicBezTo>
                <a:pt x="8053958" y="2572552"/>
                <a:pt x="8048113" y="2567970"/>
                <a:pt x="8040059" y="2567100"/>
              </a:cubicBezTo>
              <a:cubicBezTo>
                <a:pt x="8039361" y="2567025"/>
                <a:pt x="8038692" y="2566987"/>
                <a:pt x="8038024" y="2566987"/>
              </a:cubicBezTo>
              <a:close/>
              <a:moveTo>
                <a:pt x="8084838" y="2621129"/>
              </a:moveTo>
              <a:cubicBezTo>
                <a:pt x="8077860" y="2621129"/>
                <a:pt x="8072888" y="2625212"/>
                <a:pt x="8070038" y="2630794"/>
              </a:cubicBezTo>
              <a:cubicBezTo>
                <a:pt x="8067072" y="2624970"/>
                <a:pt x="8061984" y="2621190"/>
                <a:pt x="8054598" y="2621190"/>
              </a:cubicBezTo>
              <a:cubicBezTo>
                <a:pt x="8054104" y="2621190"/>
                <a:pt x="8053609" y="2621208"/>
                <a:pt x="8053086" y="2621242"/>
              </a:cubicBezTo>
              <a:cubicBezTo>
                <a:pt x="8045729" y="2621725"/>
                <a:pt x="8039419" y="2626125"/>
                <a:pt x="8037413" y="2634700"/>
              </a:cubicBezTo>
              <a:cubicBezTo>
                <a:pt x="8033836" y="2650122"/>
                <a:pt x="8050789" y="2665891"/>
                <a:pt x="8070038" y="2681229"/>
              </a:cubicBezTo>
              <a:cubicBezTo>
                <a:pt x="8090480" y="2665996"/>
                <a:pt x="8106443" y="2648776"/>
                <a:pt x="8102634" y="2633935"/>
              </a:cubicBezTo>
              <a:cubicBezTo>
                <a:pt x="8100773" y="2626694"/>
                <a:pt x="8094928" y="2622112"/>
                <a:pt x="8086874" y="2621242"/>
              </a:cubicBezTo>
              <a:cubicBezTo>
                <a:pt x="8086176" y="2621167"/>
                <a:pt x="8085507" y="2621129"/>
                <a:pt x="8084838" y="2621129"/>
              </a:cubicBezTo>
              <a:close/>
              <a:moveTo>
                <a:pt x="8146483" y="2656051"/>
              </a:moveTo>
              <a:cubicBezTo>
                <a:pt x="8139504" y="2656051"/>
                <a:pt x="8134531" y="2660133"/>
                <a:pt x="8131682" y="2665716"/>
              </a:cubicBezTo>
              <a:cubicBezTo>
                <a:pt x="8128716" y="2659889"/>
                <a:pt x="8123627" y="2656112"/>
                <a:pt x="8116242" y="2656112"/>
              </a:cubicBezTo>
              <a:cubicBezTo>
                <a:pt x="8115748" y="2656112"/>
                <a:pt x="8115253" y="2656130"/>
                <a:pt x="8114730" y="2656164"/>
              </a:cubicBezTo>
              <a:cubicBezTo>
                <a:pt x="8107373" y="2656647"/>
                <a:pt x="8101064" y="2661047"/>
                <a:pt x="8099057" y="2669621"/>
              </a:cubicBezTo>
              <a:cubicBezTo>
                <a:pt x="8095481" y="2685044"/>
                <a:pt x="8112433" y="2700813"/>
                <a:pt x="8131682" y="2716151"/>
              </a:cubicBezTo>
              <a:cubicBezTo>
                <a:pt x="8152123" y="2700917"/>
                <a:pt x="8168087" y="2683698"/>
                <a:pt x="8164278" y="2668857"/>
              </a:cubicBezTo>
              <a:cubicBezTo>
                <a:pt x="8162417" y="2661616"/>
                <a:pt x="8156572" y="2657031"/>
                <a:pt x="8148518" y="2656164"/>
              </a:cubicBezTo>
              <a:cubicBezTo>
                <a:pt x="8147820" y="2656089"/>
                <a:pt x="8147151" y="2656051"/>
                <a:pt x="8146483" y="2656051"/>
              </a:cubicBezTo>
              <a:close/>
              <a:moveTo>
                <a:pt x="8226445" y="2661402"/>
              </a:moveTo>
              <a:cubicBezTo>
                <a:pt x="8219467" y="2661402"/>
                <a:pt x="8214495" y="2665485"/>
                <a:pt x="8211645" y="2671067"/>
              </a:cubicBezTo>
              <a:cubicBezTo>
                <a:pt x="8208679" y="2665240"/>
                <a:pt x="8203591" y="2661463"/>
                <a:pt x="8196205" y="2661463"/>
              </a:cubicBezTo>
              <a:cubicBezTo>
                <a:pt x="8195711" y="2661463"/>
                <a:pt x="8195216" y="2661481"/>
                <a:pt x="8194693" y="2661515"/>
              </a:cubicBezTo>
              <a:cubicBezTo>
                <a:pt x="8187336" y="2661998"/>
                <a:pt x="8181026" y="2666398"/>
                <a:pt x="8179020" y="2674973"/>
              </a:cubicBezTo>
              <a:cubicBezTo>
                <a:pt x="8175443" y="2690395"/>
                <a:pt x="8192395" y="2706164"/>
                <a:pt x="8211645" y="2721502"/>
              </a:cubicBezTo>
              <a:cubicBezTo>
                <a:pt x="8232087" y="2706269"/>
                <a:pt x="8248050" y="2689049"/>
                <a:pt x="8244241" y="2674211"/>
              </a:cubicBezTo>
              <a:lnTo>
                <a:pt x="8244241" y="2674208"/>
              </a:lnTo>
              <a:cubicBezTo>
                <a:pt x="8242379" y="2666967"/>
                <a:pt x="8236535" y="2662382"/>
                <a:pt x="8228480" y="2661515"/>
              </a:cubicBezTo>
              <a:cubicBezTo>
                <a:pt x="8227783" y="2661440"/>
                <a:pt x="8227114" y="2661402"/>
                <a:pt x="8226445" y="2661402"/>
              </a:cubicBezTo>
              <a:close/>
              <a:moveTo>
                <a:pt x="8333451" y="2687978"/>
              </a:moveTo>
              <a:cubicBezTo>
                <a:pt x="8326472" y="2687978"/>
                <a:pt x="8321500" y="2692060"/>
                <a:pt x="8318650" y="2697643"/>
              </a:cubicBezTo>
              <a:cubicBezTo>
                <a:pt x="8315685" y="2691819"/>
                <a:pt x="8310596" y="2688039"/>
                <a:pt x="8303210" y="2688039"/>
              </a:cubicBezTo>
              <a:cubicBezTo>
                <a:pt x="8302716" y="2688039"/>
                <a:pt x="8302221" y="2688057"/>
                <a:pt x="8301698" y="2688091"/>
              </a:cubicBezTo>
              <a:cubicBezTo>
                <a:pt x="8294342" y="2688574"/>
                <a:pt x="8288032" y="2692973"/>
                <a:pt x="8286025" y="2701548"/>
              </a:cubicBezTo>
              <a:cubicBezTo>
                <a:pt x="8282449" y="2716971"/>
                <a:pt x="8299401" y="2732740"/>
                <a:pt x="8318650" y="2748078"/>
              </a:cubicBezTo>
              <a:cubicBezTo>
                <a:pt x="8339091" y="2732844"/>
                <a:pt x="8355055" y="2715625"/>
                <a:pt x="8351246" y="2700787"/>
              </a:cubicBezTo>
              <a:lnTo>
                <a:pt x="8351246" y="2700784"/>
              </a:lnTo>
              <a:cubicBezTo>
                <a:pt x="8349385" y="2693543"/>
                <a:pt x="8343540" y="2688961"/>
                <a:pt x="8335486" y="2688091"/>
              </a:cubicBezTo>
              <a:cubicBezTo>
                <a:pt x="8334788" y="2688016"/>
                <a:pt x="8334119" y="2687978"/>
                <a:pt x="8333451" y="2687978"/>
              </a:cubicBezTo>
              <a:close/>
              <a:moveTo>
                <a:pt x="8401783" y="2695219"/>
              </a:moveTo>
              <a:cubicBezTo>
                <a:pt x="8394804" y="2695219"/>
                <a:pt x="8389832" y="2699301"/>
                <a:pt x="8386982" y="2704884"/>
              </a:cubicBezTo>
              <a:cubicBezTo>
                <a:pt x="8383988" y="2699057"/>
                <a:pt x="8378928" y="2695280"/>
                <a:pt x="8371542" y="2695280"/>
              </a:cubicBezTo>
              <a:cubicBezTo>
                <a:pt x="8371048" y="2695280"/>
                <a:pt x="8370553" y="2695298"/>
                <a:pt x="8370030" y="2695332"/>
              </a:cubicBezTo>
              <a:cubicBezTo>
                <a:pt x="8362674" y="2695815"/>
                <a:pt x="8356364" y="2700215"/>
                <a:pt x="8354357" y="2708789"/>
              </a:cubicBezTo>
              <a:cubicBezTo>
                <a:pt x="8350781" y="2724212"/>
                <a:pt x="8367733" y="2739981"/>
                <a:pt x="8386982" y="2755319"/>
              </a:cubicBezTo>
              <a:cubicBezTo>
                <a:pt x="8407423" y="2740085"/>
                <a:pt x="8423387" y="2722866"/>
                <a:pt x="8419578" y="2708025"/>
              </a:cubicBezTo>
              <a:cubicBezTo>
                <a:pt x="8417717" y="2700784"/>
                <a:pt x="8411872" y="2696199"/>
                <a:pt x="8403818" y="2695332"/>
              </a:cubicBezTo>
              <a:cubicBezTo>
                <a:pt x="8403120" y="2695257"/>
                <a:pt x="8402451" y="2695219"/>
                <a:pt x="8401783" y="2695219"/>
              </a:cubicBezTo>
              <a:close/>
              <a:moveTo>
                <a:pt x="8269480" y="2718510"/>
              </a:moveTo>
              <a:cubicBezTo>
                <a:pt x="8262501" y="2718510"/>
                <a:pt x="8257529" y="2722592"/>
                <a:pt x="8254679" y="2728175"/>
              </a:cubicBezTo>
              <a:cubicBezTo>
                <a:pt x="8251685" y="2722351"/>
                <a:pt x="8246625" y="2718571"/>
                <a:pt x="8239239" y="2718571"/>
              </a:cubicBezTo>
              <a:cubicBezTo>
                <a:pt x="8238745" y="2718571"/>
                <a:pt x="8238250" y="2718589"/>
                <a:pt x="8237727" y="2718623"/>
              </a:cubicBezTo>
              <a:cubicBezTo>
                <a:pt x="8230371" y="2719106"/>
                <a:pt x="8224061" y="2723505"/>
                <a:pt x="8222054" y="2732080"/>
              </a:cubicBezTo>
              <a:cubicBezTo>
                <a:pt x="8218478" y="2747503"/>
                <a:pt x="8235430" y="2763272"/>
                <a:pt x="8254679" y="2778610"/>
              </a:cubicBezTo>
              <a:cubicBezTo>
                <a:pt x="8275120" y="2763376"/>
                <a:pt x="8291084" y="2746157"/>
                <a:pt x="8287275" y="2731319"/>
              </a:cubicBezTo>
              <a:lnTo>
                <a:pt x="8287275" y="2731316"/>
              </a:lnTo>
              <a:cubicBezTo>
                <a:pt x="8285414" y="2724075"/>
                <a:pt x="8279569" y="2719493"/>
                <a:pt x="8271515" y="2718623"/>
              </a:cubicBezTo>
              <a:cubicBezTo>
                <a:pt x="8270817" y="2718548"/>
                <a:pt x="8270148" y="2718510"/>
                <a:pt x="8269480" y="2718510"/>
              </a:cubicBezTo>
              <a:close/>
              <a:moveTo>
                <a:pt x="8400329" y="2762736"/>
              </a:moveTo>
              <a:cubicBezTo>
                <a:pt x="8393350" y="2762736"/>
                <a:pt x="8388378" y="2766818"/>
                <a:pt x="8385528" y="2772401"/>
              </a:cubicBezTo>
              <a:cubicBezTo>
                <a:pt x="8382563" y="2766574"/>
                <a:pt x="8377474" y="2762797"/>
                <a:pt x="8370088" y="2762797"/>
              </a:cubicBezTo>
              <a:cubicBezTo>
                <a:pt x="8369594" y="2762797"/>
                <a:pt x="8369099" y="2762815"/>
                <a:pt x="8368576" y="2762849"/>
              </a:cubicBezTo>
              <a:cubicBezTo>
                <a:pt x="8361220" y="2763332"/>
                <a:pt x="8354910" y="2767732"/>
                <a:pt x="8352903" y="2776306"/>
              </a:cubicBezTo>
              <a:cubicBezTo>
                <a:pt x="8349327" y="2791729"/>
                <a:pt x="8366279" y="2807498"/>
                <a:pt x="8385528" y="2822836"/>
              </a:cubicBezTo>
              <a:cubicBezTo>
                <a:pt x="8405969" y="2807602"/>
                <a:pt x="8421933" y="2790383"/>
                <a:pt x="8418124" y="2775545"/>
              </a:cubicBezTo>
              <a:lnTo>
                <a:pt x="8418124" y="2775542"/>
              </a:lnTo>
              <a:cubicBezTo>
                <a:pt x="8416263" y="2768301"/>
                <a:pt x="8410418" y="2763719"/>
                <a:pt x="8402364" y="2762849"/>
              </a:cubicBezTo>
              <a:cubicBezTo>
                <a:pt x="8401666" y="2762774"/>
                <a:pt x="8400997" y="2762736"/>
                <a:pt x="8400329" y="2762736"/>
              </a:cubicBezTo>
              <a:close/>
              <a:moveTo>
                <a:pt x="8324728" y="2772710"/>
              </a:moveTo>
              <a:cubicBezTo>
                <a:pt x="8317749" y="2772710"/>
                <a:pt x="8312777" y="2776793"/>
                <a:pt x="8309927" y="2782375"/>
              </a:cubicBezTo>
              <a:cubicBezTo>
                <a:pt x="8306933" y="2776548"/>
                <a:pt x="8301873" y="2772771"/>
                <a:pt x="8294487" y="2772771"/>
              </a:cubicBezTo>
              <a:cubicBezTo>
                <a:pt x="8293993" y="2772771"/>
                <a:pt x="8293498" y="2772789"/>
                <a:pt x="8292975" y="2772823"/>
              </a:cubicBezTo>
              <a:cubicBezTo>
                <a:pt x="8285619" y="2773306"/>
                <a:pt x="8279309" y="2777706"/>
                <a:pt x="8277302" y="2786281"/>
              </a:cubicBezTo>
              <a:cubicBezTo>
                <a:pt x="8273726" y="2801703"/>
                <a:pt x="8290678" y="2817472"/>
                <a:pt x="8309927" y="2832810"/>
              </a:cubicBezTo>
              <a:cubicBezTo>
                <a:pt x="8330368" y="2817577"/>
                <a:pt x="8346332" y="2800357"/>
                <a:pt x="8342523" y="2785519"/>
              </a:cubicBezTo>
              <a:lnTo>
                <a:pt x="8342523" y="2785516"/>
              </a:lnTo>
              <a:cubicBezTo>
                <a:pt x="8340662" y="2778275"/>
                <a:pt x="8334817" y="2773693"/>
                <a:pt x="8326763" y="2772823"/>
              </a:cubicBezTo>
              <a:cubicBezTo>
                <a:pt x="8326065" y="2772748"/>
                <a:pt x="8325396" y="2772710"/>
                <a:pt x="8324728" y="2772710"/>
              </a:cubicBezTo>
              <a:close/>
              <a:moveTo>
                <a:pt x="8372414" y="2832755"/>
              </a:moveTo>
              <a:cubicBezTo>
                <a:pt x="8365436" y="2832755"/>
                <a:pt x="8360463" y="2836837"/>
                <a:pt x="8357614" y="2842420"/>
              </a:cubicBezTo>
              <a:cubicBezTo>
                <a:pt x="8354648" y="2836596"/>
                <a:pt x="8349559" y="2832816"/>
                <a:pt x="8342174" y="2832816"/>
              </a:cubicBezTo>
              <a:cubicBezTo>
                <a:pt x="8341680" y="2832816"/>
                <a:pt x="8341185" y="2832833"/>
                <a:pt x="8340662" y="2832868"/>
              </a:cubicBezTo>
              <a:cubicBezTo>
                <a:pt x="8333305" y="2833351"/>
                <a:pt x="8326995" y="2837750"/>
                <a:pt x="8324989" y="2846325"/>
              </a:cubicBezTo>
              <a:cubicBezTo>
                <a:pt x="8321413" y="2861748"/>
                <a:pt x="8338364" y="2877517"/>
                <a:pt x="8357614" y="2892855"/>
              </a:cubicBezTo>
              <a:cubicBezTo>
                <a:pt x="8378055" y="2877621"/>
                <a:pt x="8394019" y="2860402"/>
                <a:pt x="8390210" y="2845564"/>
              </a:cubicBezTo>
              <a:lnTo>
                <a:pt x="8390210" y="2845561"/>
              </a:lnTo>
              <a:cubicBezTo>
                <a:pt x="8388349" y="2838320"/>
                <a:pt x="8382504" y="2833738"/>
                <a:pt x="8374450" y="2832868"/>
              </a:cubicBezTo>
              <a:cubicBezTo>
                <a:pt x="8373752" y="2832793"/>
                <a:pt x="8373083" y="2832755"/>
                <a:pt x="8372414" y="2832755"/>
              </a:cubicBezTo>
              <a:close/>
              <a:moveTo>
                <a:pt x="7913864" y="2517672"/>
              </a:moveTo>
              <a:cubicBezTo>
                <a:pt x="7906885" y="2517672"/>
                <a:pt x="7901912" y="2521754"/>
                <a:pt x="7899063" y="2527337"/>
              </a:cubicBezTo>
              <a:cubicBezTo>
                <a:pt x="7896097" y="2521510"/>
                <a:pt x="7891008" y="2517733"/>
                <a:pt x="7883623" y="2517733"/>
              </a:cubicBezTo>
              <a:cubicBezTo>
                <a:pt x="7883129" y="2517733"/>
                <a:pt x="7882634" y="2517751"/>
                <a:pt x="7882111" y="2517785"/>
              </a:cubicBezTo>
              <a:cubicBezTo>
                <a:pt x="7874754" y="2518268"/>
                <a:pt x="7868445" y="2522667"/>
                <a:pt x="7866438" y="2531242"/>
              </a:cubicBezTo>
              <a:cubicBezTo>
                <a:pt x="7862862" y="2546665"/>
                <a:pt x="7879814" y="2562434"/>
                <a:pt x="7899063" y="2577772"/>
              </a:cubicBezTo>
              <a:cubicBezTo>
                <a:pt x="7919504" y="2562538"/>
                <a:pt x="7935468" y="2545319"/>
                <a:pt x="7931659" y="2530481"/>
              </a:cubicBezTo>
              <a:lnTo>
                <a:pt x="7931659" y="2530478"/>
              </a:lnTo>
              <a:cubicBezTo>
                <a:pt x="7929798" y="2523237"/>
                <a:pt x="7923953" y="2518655"/>
                <a:pt x="7915899" y="2517785"/>
              </a:cubicBezTo>
              <a:cubicBezTo>
                <a:pt x="7915201" y="2517710"/>
                <a:pt x="7914532" y="2517672"/>
                <a:pt x="7913864" y="2517672"/>
              </a:cubicBezTo>
              <a:close/>
              <a:moveTo>
                <a:pt x="7402101" y="2138996"/>
              </a:moveTo>
              <a:cubicBezTo>
                <a:pt x="7395122" y="2138996"/>
                <a:pt x="7390149" y="2143078"/>
                <a:pt x="7387300" y="2148661"/>
              </a:cubicBezTo>
              <a:cubicBezTo>
                <a:pt x="7384334" y="2142834"/>
                <a:pt x="7379245" y="2139057"/>
                <a:pt x="7371860" y="2139057"/>
              </a:cubicBezTo>
              <a:cubicBezTo>
                <a:pt x="7371366" y="2139057"/>
                <a:pt x="7370871" y="2139074"/>
                <a:pt x="7370348" y="2139109"/>
              </a:cubicBezTo>
              <a:cubicBezTo>
                <a:pt x="7362991" y="2139592"/>
                <a:pt x="7356682" y="2143992"/>
                <a:pt x="7354675" y="2152566"/>
              </a:cubicBezTo>
              <a:cubicBezTo>
                <a:pt x="7351099" y="2167989"/>
                <a:pt x="7368051" y="2183758"/>
                <a:pt x="7387300" y="2199096"/>
              </a:cubicBezTo>
              <a:cubicBezTo>
                <a:pt x="7407741" y="2183862"/>
                <a:pt x="7423705" y="2166643"/>
                <a:pt x="7419896" y="2151805"/>
              </a:cubicBezTo>
              <a:lnTo>
                <a:pt x="7419896" y="2151802"/>
              </a:lnTo>
              <a:cubicBezTo>
                <a:pt x="7418035" y="2144561"/>
                <a:pt x="7412190" y="2139979"/>
                <a:pt x="7404136" y="2139109"/>
              </a:cubicBezTo>
              <a:cubicBezTo>
                <a:pt x="7403438" y="2139034"/>
                <a:pt x="7402769" y="2138996"/>
                <a:pt x="7402101" y="2138996"/>
              </a:cubicBezTo>
              <a:close/>
              <a:moveTo>
                <a:pt x="7068291" y="1968632"/>
              </a:moveTo>
              <a:cubicBezTo>
                <a:pt x="7061312" y="1968632"/>
                <a:pt x="7056340" y="1972714"/>
                <a:pt x="7053490" y="1978297"/>
              </a:cubicBezTo>
              <a:cubicBezTo>
                <a:pt x="7050524" y="1972473"/>
                <a:pt x="7045436" y="1968693"/>
                <a:pt x="7038050" y="1968693"/>
              </a:cubicBezTo>
              <a:cubicBezTo>
                <a:pt x="7037556" y="1968693"/>
                <a:pt x="7037061" y="1968710"/>
                <a:pt x="7036538" y="1968745"/>
              </a:cubicBezTo>
              <a:cubicBezTo>
                <a:pt x="7029182" y="1969228"/>
                <a:pt x="7022872" y="1973627"/>
                <a:pt x="7020865" y="1982202"/>
              </a:cubicBezTo>
              <a:cubicBezTo>
                <a:pt x="7017289" y="1997625"/>
                <a:pt x="7034241" y="2013394"/>
                <a:pt x="7053490" y="2028732"/>
              </a:cubicBezTo>
              <a:cubicBezTo>
                <a:pt x="7073931" y="2013498"/>
                <a:pt x="7089895" y="1996279"/>
                <a:pt x="7086086" y="1981441"/>
              </a:cubicBezTo>
              <a:lnTo>
                <a:pt x="7086086" y="1981438"/>
              </a:lnTo>
              <a:cubicBezTo>
                <a:pt x="7084225" y="1974197"/>
                <a:pt x="7078380" y="1969615"/>
                <a:pt x="7070326" y="1968745"/>
              </a:cubicBezTo>
              <a:cubicBezTo>
                <a:pt x="7069628" y="1968670"/>
                <a:pt x="7068959" y="1968632"/>
                <a:pt x="7068291" y="1968632"/>
              </a:cubicBezTo>
              <a:close/>
              <a:moveTo>
                <a:pt x="7000249" y="1974244"/>
              </a:moveTo>
              <a:cubicBezTo>
                <a:pt x="6993271" y="1974244"/>
                <a:pt x="6988299" y="1978326"/>
                <a:pt x="6985449" y="1983909"/>
              </a:cubicBezTo>
              <a:cubicBezTo>
                <a:pt x="6982483" y="1978082"/>
                <a:pt x="6977395" y="1974305"/>
                <a:pt x="6970009" y="1974305"/>
              </a:cubicBezTo>
              <a:cubicBezTo>
                <a:pt x="6969515" y="1974305"/>
                <a:pt x="6969020" y="1974323"/>
                <a:pt x="6968497" y="1974357"/>
              </a:cubicBezTo>
              <a:cubicBezTo>
                <a:pt x="6961140" y="1974840"/>
                <a:pt x="6954830" y="1979240"/>
                <a:pt x="6952824" y="1987814"/>
              </a:cubicBezTo>
              <a:cubicBezTo>
                <a:pt x="6949247" y="2003237"/>
                <a:pt x="6966200" y="2019006"/>
                <a:pt x="6985449" y="2034344"/>
              </a:cubicBezTo>
              <a:cubicBezTo>
                <a:pt x="7005891" y="2019111"/>
                <a:pt x="7021854" y="2001891"/>
                <a:pt x="7018045" y="1987053"/>
              </a:cubicBezTo>
              <a:lnTo>
                <a:pt x="7018045" y="1987050"/>
              </a:lnTo>
              <a:cubicBezTo>
                <a:pt x="7016184" y="1979809"/>
                <a:pt x="7010339" y="1975227"/>
                <a:pt x="7002285" y="1974357"/>
              </a:cubicBezTo>
              <a:cubicBezTo>
                <a:pt x="7001587" y="1974282"/>
                <a:pt x="7000918" y="1974244"/>
                <a:pt x="7000249" y="1974244"/>
              </a:cubicBezTo>
              <a:close/>
              <a:moveTo>
                <a:pt x="6933081" y="1975988"/>
              </a:moveTo>
              <a:cubicBezTo>
                <a:pt x="6926102" y="1975988"/>
                <a:pt x="6921130" y="1980070"/>
                <a:pt x="6918280" y="1985653"/>
              </a:cubicBezTo>
              <a:cubicBezTo>
                <a:pt x="6915314" y="1979829"/>
                <a:pt x="6910226" y="1976049"/>
                <a:pt x="6902840" y="1976049"/>
              </a:cubicBezTo>
              <a:cubicBezTo>
                <a:pt x="6902346" y="1976049"/>
                <a:pt x="6901851" y="1976066"/>
                <a:pt x="6901328" y="1976101"/>
              </a:cubicBezTo>
              <a:cubicBezTo>
                <a:pt x="6893972" y="1976584"/>
                <a:pt x="6887662" y="1980984"/>
                <a:pt x="6885655" y="1989558"/>
              </a:cubicBezTo>
              <a:cubicBezTo>
                <a:pt x="6882079" y="2004981"/>
                <a:pt x="6899031" y="2020750"/>
                <a:pt x="6918280" y="2036088"/>
              </a:cubicBezTo>
              <a:cubicBezTo>
                <a:pt x="6938721" y="2020854"/>
                <a:pt x="6954685" y="2003635"/>
                <a:pt x="6950876" y="1988797"/>
              </a:cubicBezTo>
              <a:lnTo>
                <a:pt x="6950876" y="1988794"/>
              </a:lnTo>
              <a:cubicBezTo>
                <a:pt x="6949015" y="1981553"/>
                <a:pt x="6943170" y="1976971"/>
                <a:pt x="6935116" y="1976101"/>
              </a:cubicBezTo>
              <a:cubicBezTo>
                <a:pt x="6934418" y="1976026"/>
                <a:pt x="6933749" y="1975988"/>
                <a:pt x="6933081" y="1975988"/>
              </a:cubicBezTo>
              <a:close/>
              <a:moveTo>
                <a:pt x="6849337" y="1992301"/>
              </a:moveTo>
              <a:cubicBezTo>
                <a:pt x="6842359" y="1992301"/>
                <a:pt x="6837386" y="1996383"/>
                <a:pt x="6834537" y="2001966"/>
              </a:cubicBezTo>
              <a:cubicBezTo>
                <a:pt x="6831571" y="1996142"/>
                <a:pt x="6826482" y="1992362"/>
                <a:pt x="6819097" y="1992362"/>
              </a:cubicBezTo>
              <a:cubicBezTo>
                <a:pt x="6818603" y="1992362"/>
                <a:pt x="6818108" y="1992379"/>
                <a:pt x="6817585" y="1992414"/>
              </a:cubicBezTo>
              <a:cubicBezTo>
                <a:pt x="6810228" y="1992897"/>
                <a:pt x="6803918" y="1997296"/>
                <a:pt x="6801912" y="2005871"/>
              </a:cubicBezTo>
              <a:cubicBezTo>
                <a:pt x="6798336" y="2021294"/>
                <a:pt x="6815288" y="2037063"/>
                <a:pt x="6834537" y="2052401"/>
              </a:cubicBezTo>
              <a:cubicBezTo>
                <a:pt x="6854978" y="2037167"/>
                <a:pt x="6870942" y="2019948"/>
                <a:pt x="6867133" y="2005110"/>
              </a:cubicBezTo>
              <a:lnTo>
                <a:pt x="6867133" y="2005107"/>
              </a:lnTo>
              <a:cubicBezTo>
                <a:pt x="6865272" y="1997866"/>
                <a:pt x="6859427" y="1993284"/>
                <a:pt x="6851373" y="1992414"/>
              </a:cubicBezTo>
              <a:cubicBezTo>
                <a:pt x="6850675" y="1992339"/>
                <a:pt x="6850006" y="1992301"/>
                <a:pt x="6849337" y="1992301"/>
              </a:cubicBezTo>
              <a:close/>
              <a:moveTo>
                <a:pt x="6909529" y="2037254"/>
              </a:moveTo>
              <a:cubicBezTo>
                <a:pt x="6902550" y="2037254"/>
                <a:pt x="6897578" y="2041336"/>
                <a:pt x="6894728" y="2046919"/>
              </a:cubicBezTo>
              <a:cubicBezTo>
                <a:pt x="6891762" y="2041092"/>
                <a:pt x="6886674" y="2037315"/>
                <a:pt x="6879288" y="2037315"/>
              </a:cubicBezTo>
              <a:cubicBezTo>
                <a:pt x="6878794" y="2037315"/>
                <a:pt x="6878299" y="2037333"/>
                <a:pt x="6877776" y="2037367"/>
              </a:cubicBezTo>
              <a:cubicBezTo>
                <a:pt x="6870419" y="2037850"/>
                <a:pt x="6864110" y="2042250"/>
                <a:pt x="6862103" y="2050824"/>
              </a:cubicBezTo>
              <a:cubicBezTo>
                <a:pt x="6858527" y="2066247"/>
                <a:pt x="6875479" y="2082016"/>
                <a:pt x="6894728" y="2097354"/>
              </a:cubicBezTo>
              <a:cubicBezTo>
                <a:pt x="6915169" y="2082121"/>
                <a:pt x="6931133" y="2064901"/>
                <a:pt x="6927324" y="2050063"/>
              </a:cubicBezTo>
              <a:lnTo>
                <a:pt x="6927324" y="2050060"/>
              </a:lnTo>
              <a:cubicBezTo>
                <a:pt x="6925463" y="2042819"/>
                <a:pt x="6919618" y="2038237"/>
                <a:pt x="6911564" y="2037367"/>
              </a:cubicBezTo>
              <a:cubicBezTo>
                <a:pt x="6910866" y="2037292"/>
                <a:pt x="6910197" y="2037254"/>
                <a:pt x="6909529" y="2037254"/>
              </a:cubicBezTo>
              <a:close/>
              <a:moveTo>
                <a:pt x="7058695" y="2043477"/>
              </a:moveTo>
              <a:cubicBezTo>
                <a:pt x="7051717" y="2043477"/>
                <a:pt x="7046744" y="2047559"/>
                <a:pt x="7043895" y="2053142"/>
              </a:cubicBezTo>
              <a:cubicBezTo>
                <a:pt x="7040929" y="2047318"/>
                <a:pt x="7035840" y="2043538"/>
                <a:pt x="7028455" y="2043538"/>
              </a:cubicBezTo>
              <a:cubicBezTo>
                <a:pt x="7027961" y="2043538"/>
                <a:pt x="7027466" y="2043556"/>
                <a:pt x="7026943" y="2043588"/>
              </a:cubicBezTo>
              <a:cubicBezTo>
                <a:pt x="7019586" y="2044073"/>
                <a:pt x="7013276" y="2048473"/>
                <a:pt x="7011270" y="2057047"/>
              </a:cubicBezTo>
              <a:cubicBezTo>
                <a:pt x="7007694" y="2072470"/>
                <a:pt x="7024646" y="2088239"/>
                <a:pt x="7043895" y="2103577"/>
              </a:cubicBezTo>
              <a:cubicBezTo>
                <a:pt x="7064336" y="2088344"/>
                <a:pt x="7080300" y="2071124"/>
                <a:pt x="7076491" y="2056286"/>
              </a:cubicBezTo>
              <a:lnTo>
                <a:pt x="7076491" y="2056283"/>
              </a:lnTo>
              <a:cubicBezTo>
                <a:pt x="7074630" y="2049042"/>
                <a:pt x="7068785" y="2044460"/>
                <a:pt x="7060731" y="2043590"/>
              </a:cubicBezTo>
              <a:cubicBezTo>
                <a:pt x="7060033" y="2043515"/>
                <a:pt x="7059364" y="2043477"/>
                <a:pt x="7058695" y="2043477"/>
              </a:cubicBezTo>
              <a:close/>
              <a:moveTo>
                <a:pt x="7131680" y="2046210"/>
              </a:moveTo>
              <a:cubicBezTo>
                <a:pt x="7124701" y="2046210"/>
                <a:pt x="7119728" y="2050292"/>
                <a:pt x="7116879" y="2055875"/>
              </a:cubicBezTo>
              <a:cubicBezTo>
                <a:pt x="7113913" y="2050048"/>
                <a:pt x="7108824" y="2046271"/>
                <a:pt x="7101439" y="2046271"/>
              </a:cubicBezTo>
              <a:cubicBezTo>
                <a:pt x="7100945" y="2046271"/>
                <a:pt x="7100450" y="2046289"/>
                <a:pt x="7099927" y="2046320"/>
              </a:cubicBezTo>
              <a:cubicBezTo>
                <a:pt x="7092570" y="2046806"/>
                <a:pt x="7086261" y="2051206"/>
                <a:pt x="7084254" y="2059780"/>
              </a:cubicBezTo>
              <a:cubicBezTo>
                <a:pt x="7080678" y="2075203"/>
                <a:pt x="7097630" y="2090972"/>
                <a:pt x="7116879" y="2106310"/>
              </a:cubicBezTo>
              <a:cubicBezTo>
                <a:pt x="7137320" y="2091077"/>
                <a:pt x="7153284" y="2073857"/>
                <a:pt x="7149475" y="2059019"/>
              </a:cubicBezTo>
              <a:lnTo>
                <a:pt x="7149475" y="2059016"/>
              </a:lnTo>
              <a:cubicBezTo>
                <a:pt x="7147614" y="2051775"/>
                <a:pt x="7141769" y="2047193"/>
                <a:pt x="7133715" y="2046323"/>
              </a:cubicBezTo>
              <a:cubicBezTo>
                <a:pt x="7133017" y="2046248"/>
                <a:pt x="7132348" y="2046210"/>
                <a:pt x="7131680" y="2046210"/>
              </a:cubicBezTo>
              <a:close/>
              <a:moveTo>
                <a:pt x="7283754" y="2091135"/>
              </a:moveTo>
              <a:cubicBezTo>
                <a:pt x="7276776" y="2091135"/>
                <a:pt x="7271804" y="2095217"/>
                <a:pt x="7268954" y="2100800"/>
              </a:cubicBezTo>
              <a:cubicBezTo>
                <a:pt x="7265988" y="2094976"/>
                <a:pt x="7260900" y="2091196"/>
                <a:pt x="7253514" y="2091196"/>
              </a:cubicBezTo>
              <a:cubicBezTo>
                <a:pt x="7253020" y="2091196"/>
                <a:pt x="7252525" y="2091214"/>
                <a:pt x="7252002" y="2091248"/>
              </a:cubicBezTo>
              <a:cubicBezTo>
                <a:pt x="7244645" y="2091731"/>
                <a:pt x="7238335" y="2096131"/>
                <a:pt x="7236329" y="2104705"/>
              </a:cubicBezTo>
              <a:cubicBezTo>
                <a:pt x="7232752" y="2120128"/>
                <a:pt x="7249705" y="2135897"/>
                <a:pt x="7268954" y="2151235"/>
              </a:cubicBezTo>
              <a:cubicBezTo>
                <a:pt x="7289396" y="2136002"/>
                <a:pt x="7305359" y="2118782"/>
                <a:pt x="7301550" y="2103944"/>
              </a:cubicBezTo>
              <a:lnTo>
                <a:pt x="7301550" y="2103941"/>
              </a:lnTo>
              <a:cubicBezTo>
                <a:pt x="7299689" y="2096700"/>
                <a:pt x="7293844" y="2092118"/>
                <a:pt x="7285790" y="2091248"/>
              </a:cubicBezTo>
              <a:cubicBezTo>
                <a:pt x="7285092" y="2091173"/>
                <a:pt x="7284423" y="2091135"/>
                <a:pt x="7283754" y="2091135"/>
              </a:cubicBezTo>
              <a:close/>
              <a:moveTo>
                <a:pt x="7202338" y="2097881"/>
              </a:moveTo>
              <a:cubicBezTo>
                <a:pt x="7195360" y="2097881"/>
                <a:pt x="7190388" y="2101963"/>
                <a:pt x="7187538" y="2107546"/>
              </a:cubicBezTo>
              <a:cubicBezTo>
                <a:pt x="7184572" y="2101719"/>
                <a:pt x="7179484" y="2097942"/>
                <a:pt x="7172098" y="2097942"/>
              </a:cubicBezTo>
              <a:cubicBezTo>
                <a:pt x="7171604" y="2097942"/>
                <a:pt x="7171109" y="2097959"/>
                <a:pt x="7170586" y="2097994"/>
              </a:cubicBezTo>
              <a:cubicBezTo>
                <a:pt x="7163229" y="2098477"/>
                <a:pt x="7156919" y="2102877"/>
                <a:pt x="7154913" y="2111451"/>
              </a:cubicBezTo>
              <a:cubicBezTo>
                <a:pt x="7151336" y="2126874"/>
                <a:pt x="7168289" y="2142643"/>
                <a:pt x="7187538" y="2157981"/>
              </a:cubicBezTo>
              <a:cubicBezTo>
                <a:pt x="7207980" y="2142747"/>
                <a:pt x="7223943" y="2125528"/>
                <a:pt x="7220134" y="2110690"/>
              </a:cubicBezTo>
              <a:lnTo>
                <a:pt x="7220134" y="2110687"/>
              </a:lnTo>
              <a:cubicBezTo>
                <a:pt x="7218273" y="2103446"/>
                <a:pt x="7212428" y="2098864"/>
                <a:pt x="7204374" y="2097994"/>
              </a:cubicBezTo>
              <a:cubicBezTo>
                <a:pt x="7203676" y="2097919"/>
                <a:pt x="7203007" y="2097881"/>
                <a:pt x="7202338" y="2097881"/>
              </a:cubicBezTo>
              <a:close/>
              <a:moveTo>
                <a:pt x="7323009" y="2155105"/>
              </a:moveTo>
              <a:cubicBezTo>
                <a:pt x="7316031" y="2155105"/>
                <a:pt x="7311059" y="2159187"/>
                <a:pt x="7308209" y="2164770"/>
              </a:cubicBezTo>
              <a:cubicBezTo>
                <a:pt x="7305243" y="2158946"/>
                <a:pt x="7300155" y="2155166"/>
                <a:pt x="7292769" y="2155166"/>
              </a:cubicBezTo>
              <a:cubicBezTo>
                <a:pt x="7292275" y="2155166"/>
                <a:pt x="7291780" y="2155184"/>
                <a:pt x="7291257" y="2155218"/>
              </a:cubicBezTo>
              <a:cubicBezTo>
                <a:pt x="7283900" y="2155701"/>
                <a:pt x="7277590" y="2160101"/>
                <a:pt x="7275584" y="2168675"/>
              </a:cubicBezTo>
              <a:cubicBezTo>
                <a:pt x="7272007" y="2184098"/>
                <a:pt x="7288960" y="2199867"/>
                <a:pt x="7308209" y="2215205"/>
              </a:cubicBezTo>
              <a:cubicBezTo>
                <a:pt x="7328651" y="2199972"/>
                <a:pt x="7344614" y="2182752"/>
                <a:pt x="7340805" y="2167914"/>
              </a:cubicBezTo>
              <a:lnTo>
                <a:pt x="7340805" y="2167911"/>
              </a:lnTo>
              <a:cubicBezTo>
                <a:pt x="7338944" y="2160670"/>
                <a:pt x="7333099" y="2156088"/>
                <a:pt x="7325045" y="2155218"/>
              </a:cubicBezTo>
              <a:cubicBezTo>
                <a:pt x="7324347" y="2155143"/>
                <a:pt x="7323678" y="2155105"/>
                <a:pt x="7323009" y="2155105"/>
              </a:cubicBezTo>
              <a:close/>
              <a:moveTo>
                <a:pt x="7438738" y="2200902"/>
              </a:moveTo>
              <a:cubicBezTo>
                <a:pt x="7431759" y="2200902"/>
                <a:pt x="7426787" y="2204984"/>
                <a:pt x="7423937" y="2210567"/>
              </a:cubicBezTo>
              <a:cubicBezTo>
                <a:pt x="7420971" y="2204743"/>
                <a:pt x="7415883" y="2200963"/>
                <a:pt x="7408497" y="2200963"/>
              </a:cubicBezTo>
              <a:cubicBezTo>
                <a:pt x="7408003" y="2200963"/>
                <a:pt x="7407508" y="2200981"/>
                <a:pt x="7406985" y="2201015"/>
              </a:cubicBezTo>
              <a:cubicBezTo>
                <a:pt x="7399628" y="2201498"/>
                <a:pt x="7393319" y="2205898"/>
                <a:pt x="7391312" y="2214472"/>
              </a:cubicBezTo>
              <a:cubicBezTo>
                <a:pt x="7387736" y="2229895"/>
                <a:pt x="7404688" y="2245664"/>
                <a:pt x="7423937" y="2261002"/>
              </a:cubicBezTo>
              <a:cubicBezTo>
                <a:pt x="7444378" y="2245769"/>
                <a:pt x="7460342" y="2228549"/>
                <a:pt x="7456533" y="2213711"/>
              </a:cubicBezTo>
              <a:lnTo>
                <a:pt x="7456533" y="2213708"/>
              </a:lnTo>
              <a:cubicBezTo>
                <a:pt x="7454672" y="2206467"/>
                <a:pt x="7448827" y="2201885"/>
                <a:pt x="7440773" y="2201015"/>
              </a:cubicBezTo>
              <a:cubicBezTo>
                <a:pt x="7440075" y="2200940"/>
                <a:pt x="7439406" y="2200902"/>
                <a:pt x="7438738" y="2200902"/>
              </a:cubicBezTo>
              <a:close/>
              <a:moveTo>
                <a:pt x="7521318" y="2203694"/>
              </a:moveTo>
              <a:cubicBezTo>
                <a:pt x="7514339" y="2203694"/>
                <a:pt x="7509366" y="2207776"/>
                <a:pt x="7506517" y="2213359"/>
              </a:cubicBezTo>
              <a:cubicBezTo>
                <a:pt x="7503551" y="2207532"/>
                <a:pt x="7498462" y="2203755"/>
                <a:pt x="7491077" y="2203755"/>
              </a:cubicBezTo>
              <a:cubicBezTo>
                <a:pt x="7490583" y="2203755"/>
                <a:pt x="7490088" y="2203772"/>
                <a:pt x="7489565" y="2203807"/>
              </a:cubicBezTo>
              <a:cubicBezTo>
                <a:pt x="7482208" y="2204290"/>
                <a:pt x="7475899" y="2208690"/>
                <a:pt x="7473892" y="2217264"/>
              </a:cubicBezTo>
              <a:cubicBezTo>
                <a:pt x="7470316" y="2232687"/>
                <a:pt x="7487268" y="2248456"/>
                <a:pt x="7506517" y="2263794"/>
              </a:cubicBezTo>
              <a:cubicBezTo>
                <a:pt x="7526958" y="2248560"/>
                <a:pt x="7542922" y="2231341"/>
                <a:pt x="7539113" y="2216503"/>
              </a:cubicBezTo>
              <a:lnTo>
                <a:pt x="7539113" y="2216500"/>
              </a:lnTo>
              <a:cubicBezTo>
                <a:pt x="7537252" y="2209259"/>
                <a:pt x="7531407" y="2204677"/>
                <a:pt x="7523353" y="2203807"/>
              </a:cubicBezTo>
              <a:cubicBezTo>
                <a:pt x="7522655" y="2203732"/>
                <a:pt x="7521986" y="2203694"/>
                <a:pt x="7521318" y="2203694"/>
              </a:cubicBezTo>
              <a:close/>
              <a:moveTo>
                <a:pt x="7585288" y="2258127"/>
              </a:moveTo>
              <a:cubicBezTo>
                <a:pt x="7578309" y="2258127"/>
                <a:pt x="7573336" y="2262209"/>
                <a:pt x="7570487" y="2267792"/>
              </a:cubicBezTo>
              <a:cubicBezTo>
                <a:pt x="7567521" y="2261965"/>
                <a:pt x="7562432" y="2258188"/>
                <a:pt x="7555047" y="2258188"/>
              </a:cubicBezTo>
              <a:cubicBezTo>
                <a:pt x="7554553" y="2258188"/>
                <a:pt x="7554058" y="2258205"/>
                <a:pt x="7553535" y="2258240"/>
              </a:cubicBezTo>
              <a:cubicBezTo>
                <a:pt x="7546178" y="2258723"/>
                <a:pt x="7539869" y="2263123"/>
                <a:pt x="7537862" y="2271697"/>
              </a:cubicBezTo>
              <a:cubicBezTo>
                <a:pt x="7534286" y="2287120"/>
                <a:pt x="7551238" y="2302889"/>
                <a:pt x="7570487" y="2318227"/>
              </a:cubicBezTo>
              <a:cubicBezTo>
                <a:pt x="7590928" y="2302993"/>
                <a:pt x="7606892" y="2285774"/>
                <a:pt x="7603083" y="2270936"/>
              </a:cubicBezTo>
              <a:lnTo>
                <a:pt x="7603083" y="2270933"/>
              </a:lnTo>
              <a:cubicBezTo>
                <a:pt x="7601222" y="2263692"/>
                <a:pt x="7595377" y="2259110"/>
                <a:pt x="7587323" y="2258240"/>
              </a:cubicBezTo>
              <a:cubicBezTo>
                <a:pt x="7586625" y="2258165"/>
                <a:pt x="7585956" y="2258127"/>
                <a:pt x="7585288" y="2258127"/>
              </a:cubicBezTo>
              <a:close/>
              <a:moveTo>
                <a:pt x="6981349" y="2057114"/>
              </a:moveTo>
              <a:cubicBezTo>
                <a:pt x="6974371" y="2057114"/>
                <a:pt x="6969399" y="2061196"/>
                <a:pt x="6966549" y="2066779"/>
              </a:cubicBezTo>
              <a:cubicBezTo>
                <a:pt x="6963583" y="2060952"/>
                <a:pt x="6958495" y="2057175"/>
                <a:pt x="6951109" y="2057175"/>
              </a:cubicBezTo>
              <a:cubicBezTo>
                <a:pt x="6950615" y="2057175"/>
                <a:pt x="6950120" y="2057193"/>
                <a:pt x="6949597" y="2057227"/>
              </a:cubicBezTo>
              <a:cubicBezTo>
                <a:pt x="6942240" y="2057710"/>
                <a:pt x="6935930" y="2062110"/>
                <a:pt x="6933924" y="2070684"/>
              </a:cubicBezTo>
              <a:cubicBezTo>
                <a:pt x="6930347" y="2086107"/>
                <a:pt x="6947300" y="2101876"/>
                <a:pt x="6966549" y="2117214"/>
              </a:cubicBezTo>
              <a:cubicBezTo>
                <a:pt x="6986991" y="2101981"/>
                <a:pt x="7002954" y="2084761"/>
                <a:pt x="6999145" y="2069923"/>
              </a:cubicBezTo>
              <a:lnTo>
                <a:pt x="6999145" y="2069920"/>
              </a:lnTo>
              <a:cubicBezTo>
                <a:pt x="6997284" y="2062679"/>
                <a:pt x="6991439" y="2058097"/>
                <a:pt x="6983385" y="2057227"/>
              </a:cubicBezTo>
              <a:cubicBezTo>
                <a:pt x="6982687" y="2057152"/>
                <a:pt x="6982018" y="2057114"/>
                <a:pt x="6981349" y="2057114"/>
              </a:cubicBezTo>
              <a:close/>
              <a:moveTo>
                <a:pt x="7037469" y="2115793"/>
              </a:moveTo>
              <a:cubicBezTo>
                <a:pt x="7030490" y="2115793"/>
                <a:pt x="7025518" y="2119875"/>
                <a:pt x="7022668" y="2125458"/>
              </a:cubicBezTo>
              <a:cubicBezTo>
                <a:pt x="7019702" y="2119634"/>
                <a:pt x="7014614" y="2115854"/>
                <a:pt x="7007228" y="2115854"/>
              </a:cubicBezTo>
              <a:cubicBezTo>
                <a:pt x="7006734" y="2115854"/>
                <a:pt x="7006239" y="2115871"/>
                <a:pt x="7005716" y="2115906"/>
              </a:cubicBezTo>
              <a:cubicBezTo>
                <a:pt x="6998359" y="2116389"/>
                <a:pt x="6992050" y="2120788"/>
                <a:pt x="6990043" y="2129363"/>
              </a:cubicBezTo>
              <a:cubicBezTo>
                <a:pt x="6986467" y="2144786"/>
                <a:pt x="7003419" y="2160555"/>
                <a:pt x="7022668" y="2175893"/>
              </a:cubicBezTo>
              <a:cubicBezTo>
                <a:pt x="7043109" y="2160659"/>
                <a:pt x="7059073" y="2143440"/>
                <a:pt x="7055264" y="2128602"/>
              </a:cubicBezTo>
              <a:lnTo>
                <a:pt x="7055264" y="2128599"/>
              </a:lnTo>
              <a:cubicBezTo>
                <a:pt x="7053403" y="2121358"/>
                <a:pt x="7047558" y="2116776"/>
                <a:pt x="7039504" y="2115906"/>
              </a:cubicBezTo>
              <a:cubicBezTo>
                <a:pt x="7038806" y="2115831"/>
                <a:pt x="7038137" y="2115793"/>
                <a:pt x="7037469" y="2115793"/>
              </a:cubicBezTo>
              <a:close/>
              <a:moveTo>
                <a:pt x="7117723" y="2116868"/>
              </a:moveTo>
              <a:cubicBezTo>
                <a:pt x="7110744" y="2116868"/>
                <a:pt x="7105772" y="2120950"/>
                <a:pt x="7102922" y="2126533"/>
              </a:cubicBezTo>
              <a:cubicBezTo>
                <a:pt x="7099956" y="2120706"/>
                <a:pt x="7094868" y="2116929"/>
                <a:pt x="7087482" y="2116929"/>
              </a:cubicBezTo>
              <a:cubicBezTo>
                <a:pt x="7086988" y="2116929"/>
                <a:pt x="7086493" y="2116946"/>
                <a:pt x="7085970" y="2116981"/>
              </a:cubicBezTo>
              <a:cubicBezTo>
                <a:pt x="7078614" y="2117464"/>
                <a:pt x="7072304" y="2121864"/>
                <a:pt x="7070297" y="2130438"/>
              </a:cubicBezTo>
              <a:cubicBezTo>
                <a:pt x="7066721" y="2145861"/>
                <a:pt x="7083673" y="2161630"/>
                <a:pt x="7102922" y="2176968"/>
              </a:cubicBezTo>
              <a:cubicBezTo>
                <a:pt x="7123363" y="2161734"/>
                <a:pt x="7139327" y="2144515"/>
                <a:pt x="7135518" y="2129677"/>
              </a:cubicBezTo>
              <a:lnTo>
                <a:pt x="7135518" y="2129674"/>
              </a:lnTo>
              <a:cubicBezTo>
                <a:pt x="7133657" y="2122433"/>
                <a:pt x="7127812" y="2117851"/>
                <a:pt x="7119758" y="2116981"/>
              </a:cubicBezTo>
              <a:cubicBezTo>
                <a:pt x="7119060" y="2116906"/>
                <a:pt x="7118391" y="2116868"/>
                <a:pt x="7117723" y="2116868"/>
              </a:cubicBezTo>
              <a:close/>
              <a:moveTo>
                <a:pt x="7246536" y="2169964"/>
              </a:moveTo>
              <a:cubicBezTo>
                <a:pt x="7239557" y="2169964"/>
                <a:pt x="7234584" y="2174046"/>
                <a:pt x="7231735" y="2179629"/>
              </a:cubicBezTo>
              <a:cubicBezTo>
                <a:pt x="7228769" y="2173805"/>
                <a:pt x="7223680" y="2170025"/>
                <a:pt x="7216295" y="2170025"/>
              </a:cubicBezTo>
              <a:cubicBezTo>
                <a:pt x="7215801" y="2170025"/>
                <a:pt x="7215306" y="2170043"/>
                <a:pt x="7214783" y="2170075"/>
              </a:cubicBezTo>
              <a:cubicBezTo>
                <a:pt x="7207426" y="2170560"/>
                <a:pt x="7201117" y="2174960"/>
                <a:pt x="7199110" y="2183534"/>
              </a:cubicBezTo>
              <a:cubicBezTo>
                <a:pt x="7195534" y="2198957"/>
                <a:pt x="7212486" y="2214726"/>
                <a:pt x="7231735" y="2230064"/>
              </a:cubicBezTo>
              <a:cubicBezTo>
                <a:pt x="7252176" y="2214831"/>
                <a:pt x="7268140" y="2197611"/>
                <a:pt x="7264331" y="2182773"/>
              </a:cubicBezTo>
              <a:lnTo>
                <a:pt x="7264331" y="2182770"/>
              </a:lnTo>
              <a:cubicBezTo>
                <a:pt x="7262470" y="2175529"/>
                <a:pt x="7256625" y="2170947"/>
                <a:pt x="7248571" y="2170077"/>
              </a:cubicBezTo>
              <a:cubicBezTo>
                <a:pt x="7247873" y="2170002"/>
                <a:pt x="7247204" y="2169964"/>
                <a:pt x="7246536" y="2169964"/>
              </a:cubicBezTo>
              <a:close/>
              <a:moveTo>
                <a:pt x="7362264" y="2217738"/>
              </a:moveTo>
              <a:cubicBezTo>
                <a:pt x="7355286" y="2217738"/>
                <a:pt x="7350314" y="2221820"/>
                <a:pt x="7347464" y="2227403"/>
              </a:cubicBezTo>
              <a:cubicBezTo>
                <a:pt x="7344498" y="2221579"/>
                <a:pt x="7339410" y="2217799"/>
                <a:pt x="7332024" y="2217799"/>
              </a:cubicBezTo>
              <a:cubicBezTo>
                <a:pt x="7331530" y="2217799"/>
                <a:pt x="7331035" y="2217816"/>
                <a:pt x="7330512" y="2217851"/>
              </a:cubicBezTo>
              <a:cubicBezTo>
                <a:pt x="7323155" y="2218334"/>
                <a:pt x="7316845" y="2222734"/>
                <a:pt x="7314839" y="2231308"/>
              </a:cubicBezTo>
              <a:cubicBezTo>
                <a:pt x="7311262" y="2246731"/>
                <a:pt x="7328215" y="2262500"/>
                <a:pt x="7347464" y="2277838"/>
              </a:cubicBezTo>
              <a:cubicBezTo>
                <a:pt x="7367906" y="2262604"/>
                <a:pt x="7383869" y="2245385"/>
                <a:pt x="7380060" y="2230547"/>
              </a:cubicBezTo>
              <a:lnTo>
                <a:pt x="7380060" y="2230544"/>
              </a:lnTo>
              <a:cubicBezTo>
                <a:pt x="7378199" y="2223303"/>
                <a:pt x="7372354" y="2218721"/>
                <a:pt x="7364300" y="2217851"/>
              </a:cubicBezTo>
              <a:cubicBezTo>
                <a:pt x="7363602" y="2217776"/>
                <a:pt x="7362933" y="2217738"/>
                <a:pt x="7362264" y="2217738"/>
              </a:cubicBezTo>
              <a:close/>
              <a:moveTo>
                <a:pt x="7470141" y="2264349"/>
              </a:moveTo>
              <a:cubicBezTo>
                <a:pt x="7463163" y="2264349"/>
                <a:pt x="7458190" y="2268431"/>
                <a:pt x="7455341" y="2274014"/>
              </a:cubicBezTo>
              <a:cubicBezTo>
                <a:pt x="7452375" y="2268187"/>
                <a:pt x="7447286" y="2264410"/>
                <a:pt x="7439901" y="2264410"/>
              </a:cubicBezTo>
              <a:cubicBezTo>
                <a:pt x="7439407" y="2264410"/>
                <a:pt x="7438912" y="2264427"/>
                <a:pt x="7438389" y="2264462"/>
              </a:cubicBezTo>
              <a:cubicBezTo>
                <a:pt x="7431032" y="2264945"/>
                <a:pt x="7424722" y="2269345"/>
                <a:pt x="7422716" y="2277919"/>
              </a:cubicBezTo>
              <a:cubicBezTo>
                <a:pt x="7419140" y="2293342"/>
                <a:pt x="7436092" y="2309111"/>
                <a:pt x="7455341" y="2324449"/>
              </a:cubicBezTo>
              <a:cubicBezTo>
                <a:pt x="7475782" y="2309215"/>
                <a:pt x="7491746" y="2291996"/>
                <a:pt x="7487937" y="2277158"/>
              </a:cubicBezTo>
              <a:lnTo>
                <a:pt x="7487937" y="2277155"/>
              </a:lnTo>
              <a:cubicBezTo>
                <a:pt x="7486076" y="2269914"/>
                <a:pt x="7480231" y="2265332"/>
                <a:pt x="7472177" y="2264462"/>
              </a:cubicBezTo>
              <a:cubicBezTo>
                <a:pt x="7471479" y="2264387"/>
                <a:pt x="7470810" y="2264349"/>
                <a:pt x="7470141" y="2264349"/>
              </a:cubicBezTo>
              <a:close/>
              <a:moveTo>
                <a:pt x="7529459" y="2287204"/>
              </a:moveTo>
              <a:cubicBezTo>
                <a:pt x="7522481" y="2287204"/>
                <a:pt x="7517509" y="2291286"/>
                <a:pt x="7514659" y="2296869"/>
              </a:cubicBezTo>
              <a:cubicBezTo>
                <a:pt x="7511693" y="2291042"/>
                <a:pt x="7506605" y="2287265"/>
                <a:pt x="7499219" y="2287265"/>
              </a:cubicBezTo>
              <a:cubicBezTo>
                <a:pt x="7498725" y="2287265"/>
                <a:pt x="7498230" y="2287282"/>
                <a:pt x="7497707" y="2287317"/>
              </a:cubicBezTo>
              <a:cubicBezTo>
                <a:pt x="7490350" y="2287800"/>
                <a:pt x="7484040" y="2292200"/>
                <a:pt x="7482034" y="2300774"/>
              </a:cubicBezTo>
              <a:cubicBezTo>
                <a:pt x="7478457" y="2316197"/>
                <a:pt x="7495410" y="2331966"/>
                <a:pt x="7514659" y="2347304"/>
              </a:cubicBezTo>
              <a:cubicBezTo>
                <a:pt x="7535101" y="2332071"/>
                <a:pt x="7551064" y="2314851"/>
                <a:pt x="7547255" y="2300013"/>
              </a:cubicBezTo>
              <a:lnTo>
                <a:pt x="7547255" y="2300010"/>
              </a:lnTo>
              <a:cubicBezTo>
                <a:pt x="7545394" y="2292769"/>
                <a:pt x="7539549" y="2288187"/>
                <a:pt x="7531495" y="2287317"/>
              </a:cubicBezTo>
              <a:cubicBezTo>
                <a:pt x="7530797" y="2287242"/>
                <a:pt x="7530128" y="2287204"/>
                <a:pt x="7529459" y="2287204"/>
              </a:cubicBezTo>
              <a:close/>
              <a:moveTo>
                <a:pt x="7619018" y="2322301"/>
              </a:moveTo>
              <a:cubicBezTo>
                <a:pt x="7612039" y="2322301"/>
                <a:pt x="7607067" y="2326383"/>
                <a:pt x="7604217" y="2331966"/>
              </a:cubicBezTo>
              <a:cubicBezTo>
                <a:pt x="7601251" y="2326139"/>
                <a:pt x="7596163" y="2322362"/>
                <a:pt x="7588777" y="2322362"/>
              </a:cubicBezTo>
              <a:cubicBezTo>
                <a:pt x="7588283" y="2322362"/>
                <a:pt x="7587788" y="2322380"/>
                <a:pt x="7587265" y="2322414"/>
              </a:cubicBezTo>
              <a:cubicBezTo>
                <a:pt x="7579908" y="2322897"/>
                <a:pt x="7573599" y="2327297"/>
                <a:pt x="7571592" y="2335871"/>
              </a:cubicBezTo>
              <a:cubicBezTo>
                <a:pt x="7568016" y="2351294"/>
                <a:pt x="7584968" y="2367063"/>
                <a:pt x="7604217" y="2382401"/>
              </a:cubicBezTo>
              <a:cubicBezTo>
                <a:pt x="7624658" y="2367167"/>
                <a:pt x="7640622" y="2349948"/>
                <a:pt x="7636813" y="2335110"/>
              </a:cubicBezTo>
              <a:lnTo>
                <a:pt x="7636813" y="2335107"/>
              </a:lnTo>
              <a:cubicBezTo>
                <a:pt x="7634952" y="2327866"/>
                <a:pt x="7629107" y="2323284"/>
                <a:pt x="7621053" y="2322414"/>
              </a:cubicBezTo>
              <a:cubicBezTo>
                <a:pt x="7620355" y="2322339"/>
                <a:pt x="7619686" y="2322301"/>
                <a:pt x="7619018" y="2322301"/>
              </a:cubicBezTo>
              <a:close/>
              <a:moveTo>
                <a:pt x="7683569" y="2380426"/>
              </a:moveTo>
              <a:cubicBezTo>
                <a:pt x="7676591" y="2380426"/>
                <a:pt x="7671619" y="2384509"/>
                <a:pt x="7668769" y="2390091"/>
              </a:cubicBezTo>
              <a:cubicBezTo>
                <a:pt x="7665803" y="2384267"/>
                <a:pt x="7660715" y="2380487"/>
                <a:pt x="7653329" y="2380487"/>
              </a:cubicBezTo>
              <a:cubicBezTo>
                <a:pt x="7652835" y="2380487"/>
                <a:pt x="7652340" y="2380505"/>
                <a:pt x="7651817" y="2380539"/>
              </a:cubicBezTo>
              <a:cubicBezTo>
                <a:pt x="7644460" y="2381022"/>
                <a:pt x="7638150" y="2385422"/>
                <a:pt x="7636144" y="2393997"/>
              </a:cubicBezTo>
              <a:cubicBezTo>
                <a:pt x="7632567" y="2409419"/>
                <a:pt x="7649520" y="2425188"/>
                <a:pt x="7668769" y="2440526"/>
              </a:cubicBezTo>
              <a:cubicBezTo>
                <a:pt x="7689211" y="2425293"/>
                <a:pt x="7705174" y="2408073"/>
                <a:pt x="7701365" y="2393235"/>
              </a:cubicBezTo>
              <a:lnTo>
                <a:pt x="7701365" y="2393232"/>
              </a:lnTo>
              <a:cubicBezTo>
                <a:pt x="7699504" y="2385991"/>
                <a:pt x="7693659" y="2381409"/>
                <a:pt x="7685605" y="2380539"/>
              </a:cubicBezTo>
              <a:cubicBezTo>
                <a:pt x="7684907" y="2380464"/>
                <a:pt x="7684238" y="2380426"/>
                <a:pt x="7683569" y="2380426"/>
              </a:cubicBezTo>
              <a:close/>
              <a:moveTo>
                <a:pt x="7733001" y="2436807"/>
              </a:moveTo>
              <a:cubicBezTo>
                <a:pt x="7726023" y="2436807"/>
                <a:pt x="7721051" y="2440889"/>
                <a:pt x="7718201" y="2446472"/>
              </a:cubicBezTo>
              <a:cubicBezTo>
                <a:pt x="7715235" y="2440645"/>
                <a:pt x="7710147" y="2436868"/>
                <a:pt x="7702761" y="2436868"/>
              </a:cubicBezTo>
              <a:cubicBezTo>
                <a:pt x="7702267" y="2436868"/>
                <a:pt x="7701772" y="2436886"/>
                <a:pt x="7701249" y="2436920"/>
              </a:cubicBezTo>
              <a:cubicBezTo>
                <a:pt x="7693892" y="2437403"/>
                <a:pt x="7687582" y="2441802"/>
                <a:pt x="7685576" y="2450377"/>
              </a:cubicBezTo>
              <a:cubicBezTo>
                <a:pt x="7681999" y="2465800"/>
                <a:pt x="7698952" y="2481569"/>
                <a:pt x="7718201" y="2496907"/>
              </a:cubicBezTo>
              <a:cubicBezTo>
                <a:pt x="7738643" y="2481673"/>
                <a:pt x="7754606" y="2464454"/>
                <a:pt x="7750797" y="2449616"/>
              </a:cubicBezTo>
              <a:lnTo>
                <a:pt x="7750797" y="2449613"/>
              </a:lnTo>
              <a:cubicBezTo>
                <a:pt x="7748936" y="2442372"/>
                <a:pt x="7743091" y="2437790"/>
                <a:pt x="7735037" y="2436920"/>
              </a:cubicBezTo>
              <a:cubicBezTo>
                <a:pt x="7734339" y="2436845"/>
                <a:pt x="7733670" y="2436807"/>
                <a:pt x="7733001" y="2436807"/>
              </a:cubicBezTo>
              <a:close/>
              <a:moveTo>
                <a:pt x="7784760" y="2486501"/>
              </a:moveTo>
              <a:cubicBezTo>
                <a:pt x="7777781" y="2486501"/>
                <a:pt x="7772809" y="2490583"/>
                <a:pt x="7769959" y="2496166"/>
              </a:cubicBezTo>
              <a:cubicBezTo>
                <a:pt x="7766993" y="2490339"/>
                <a:pt x="7761905" y="2486562"/>
                <a:pt x="7754519" y="2486562"/>
              </a:cubicBezTo>
              <a:cubicBezTo>
                <a:pt x="7754025" y="2486562"/>
                <a:pt x="7753530" y="2486580"/>
                <a:pt x="7753007" y="2486614"/>
              </a:cubicBezTo>
              <a:cubicBezTo>
                <a:pt x="7745650" y="2487097"/>
                <a:pt x="7739341" y="2491497"/>
                <a:pt x="7737334" y="2500071"/>
              </a:cubicBezTo>
              <a:cubicBezTo>
                <a:pt x="7733758" y="2515494"/>
                <a:pt x="7750710" y="2531263"/>
                <a:pt x="7769959" y="2546601"/>
              </a:cubicBezTo>
              <a:cubicBezTo>
                <a:pt x="7790400" y="2531367"/>
                <a:pt x="7806364" y="2514148"/>
                <a:pt x="7802555" y="2499310"/>
              </a:cubicBezTo>
              <a:lnTo>
                <a:pt x="7802555" y="2499307"/>
              </a:lnTo>
              <a:cubicBezTo>
                <a:pt x="7800694" y="2492066"/>
                <a:pt x="7794849" y="2487484"/>
                <a:pt x="7786795" y="2486614"/>
              </a:cubicBezTo>
              <a:cubicBezTo>
                <a:pt x="7786097" y="2486539"/>
                <a:pt x="7785428" y="2486501"/>
                <a:pt x="7784760" y="2486501"/>
              </a:cubicBezTo>
              <a:close/>
              <a:moveTo>
                <a:pt x="7836226" y="2536136"/>
              </a:moveTo>
              <a:cubicBezTo>
                <a:pt x="7829248" y="2536136"/>
                <a:pt x="7824276" y="2540218"/>
                <a:pt x="7821426" y="2545801"/>
              </a:cubicBezTo>
              <a:cubicBezTo>
                <a:pt x="7818460" y="2539977"/>
                <a:pt x="7813372" y="2536197"/>
                <a:pt x="7805986" y="2536197"/>
              </a:cubicBezTo>
              <a:cubicBezTo>
                <a:pt x="7805492" y="2536197"/>
                <a:pt x="7804997" y="2536215"/>
                <a:pt x="7804474" y="2536249"/>
              </a:cubicBezTo>
              <a:cubicBezTo>
                <a:pt x="7797117" y="2536732"/>
                <a:pt x="7790807" y="2541131"/>
                <a:pt x="7788801" y="2549706"/>
              </a:cubicBezTo>
              <a:cubicBezTo>
                <a:pt x="7785224" y="2565129"/>
                <a:pt x="7802177" y="2580898"/>
                <a:pt x="7821426" y="2596236"/>
              </a:cubicBezTo>
              <a:cubicBezTo>
                <a:pt x="7841868" y="2581002"/>
                <a:pt x="7857831" y="2563783"/>
                <a:pt x="7854022" y="2548945"/>
              </a:cubicBezTo>
              <a:lnTo>
                <a:pt x="7854022" y="2548942"/>
              </a:lnTo>
              <a:cubicBezTo>
                <a:pt x="7852161" y="2541701"/>
                <a:pt x="7846316" y="2537119"/>
                <a:pt x="7838262" y="2536249"/>
              </a:cubicBezTo>
              <a:cubicBezTo>
                <a:pt x="7837564" y="2536174"/>
                <a:pt x="7836895" y="2536136"/>
                <a:pt x="7836226" y="2536136"/>
              </a:cubicBezTo>
              <a:close/>
              <a:moveTo>
                <a:pt x="7879261" y="2585597"/>
              </a:moveTo>
              <a:cubicBezTo>
                <a:pt x="7872282" y="2585597"/>
                <a:pt x="7867310" y="2589679"/>
                <a:pt x="7864460" y="2595262"/>
              </a:cubicBezTo>
              <a:cubicBezTo>
                <a:pt x="7861494" y="2589438"/>
                <a:pt x="7856406" y="2585658"/>
                <a:pt x="7849020" y="2585658"/>
              </a:cubicBezTo>
              <a:cubicBezTo>
                <a:pt x="7848526" y="2585658"/>
                <a:pt x="7848031" y="2585675"/>
                <a:pt x="7847508" y="2585710"/>
              </a:cubicBezTo>
              <a:cubicBezTo>
                <a:pt x="7840151" y="2586193"/>
                <a:pt x="7833842" y="2590592"/>
                <a:pt x="7831835" y="2599167"/>
              </a:cubicBezTo>
              <a:cubicBezTo>
                <a:pt x="7828259" y="2614590"/>
                <a:pt x="7845211" y="2630359"/>
                <a:pt x="7864460" y="2645697"/>
              </a:cubicBezTo>
              <a:cubicBezTo>
                <a:pt x="7884901" y="2630463"/>
                <a:pt x="7900865" y="2613244"/>
                <a:pt x="7897056" y="2598406"/>
              </a:cubicBezTo>
              <a:lnTo>
                <a:pt x="7897056" y="2598403"/>
              </a:lnTo>
              <a:cubicBezTo>
                <a:pt x="7895195" y="2591162"/>
                <a:pt x="7889350" y="2586580"/>
                <a:pt x="7881296" y="2585710"/>
              </a:cubicBezTo>
              <a:cubicBezTo>
                <a:pt x="7880598" y="2585635"/>
                <a:pt x="7879929" y="2585597"/>
                <a:pt x="7879261" y="2585597"/>
              </a:cubicBezTo>
              <a:close/>
              <a:moveTo>
                <a:pt x="7951082" y="2585597"/>
              </a:moveTo>
              <a:cubicBezTo>
                <a:pt x="7944104" y="2585597"/>
                <a:pt x="7939132" y="2589679"/>
                <a:pt x="7936282" y="2595262"/>
              </a:cubicBezTo>
              <a:cubicBezTo>
                <a:pt x="7933316" y="2589438"/>
                <a:pt x="7928228" y="2585658"/>
                <a:pt x="7920842" y="2585658"/>
              </a:cubicBezTo>
              <a:cubicBezTo>
                <a:pt x="7920348" y="2585658"/>
                <a:pt x="7919853" y="2585675"/>
                <a:pt x="7919330" y="2585710"/>
              </a:cubicBezTo>
              <a:cubicBezTo>
                <a:pt x="7911973" y="2586193"/>
                <a:pt x="7905663" y="2590592"/>
                <a:pt x="7903657" y="2599167"/>
              </a:cubicBezTo>
              <a:cubicBezTo>
                <a:pt x="7900080" y="2614590"/>
                <a:pt x="7917033" y="2630359"/>
                <a:pt x="7936282" y="2645697"/>
              </a:cubicBezTo>
              <a:cubicBezTo>
                <a:pt x="7956724" y="2630463"/>
                <a:pt x="7972687" y="2613244"/>
                <a:pt x="7968878" y="2598406"/>
              </a:cubicBezTo>
              <a:lnTo>
                <a:pt x="7968878" y="2598403"/>
              </a:lnTo>
              <a:cubicBezTo>
                <a:pt x="7967017" y="2591162"/>
                <a:pt x="7961172" y="2586580"/>
                <a:pt x="7953118" y="2585710"/>
              </a:cubicBezTo>
              <a:cubicBezTo>
                <a:pt x="7952420" y="2585635"/>
                <a:pt x="7951751" y="2585597"/>
                <a:pt x="7951082" y="2585597"/>
              </a:cubicBezTo>
              <a:close/>
              <a:moveTo>
                <a:pt x="8011273" y="2642792"/>
              </a:moveTo>
              <a:cubicBezTo>
                <a:pt x="8004294" y="2642792"/>
                <a:pt x="7999321" y="2646874"/>
                <a:pt x="7996472" y="2652457"/>
              </a:cubicBezTo>
              <a:cubicBezTo>
                <a:pt x="7993506" y="2646630"/>
                <a:pt x="7988417" y="2642853"/>
                <a:pt x="7981032" y="2642853"/>
              </a:cubicBezTo>
              <a:cubicBezTo>
                <a:pt x="7980538" y="2642853"/>
                <a:pt x="7980043" y="2642871"/>
                <a:pt x="7979520" y="2642905"/>
              </a:cubicBezTo>
              <a:cubicBezTo>
                <a:pt x="7972163" y="2643388"/>
                <a:pt x="7965854" y="2647788"/>
                <a:pt x="7963847" y="2656362"/>
              </a:cubicBezTo>
              <a:cubicBezTo>
                <a:pt x="7960271" y="2671785"/>
                <a:pt x="7977223" y="2687554"/>
                <a:pt x="7996472" y="2702892"/>
              </a:cubicBezTo>
              <a:cubicBezTo>
                <a:pt x="8016913" y="2687658"/>
                <a:pt x="8032877" y="2670439"/>
                <a:pt x="8029068" y="2655601"/>
              </a:cubicBezTo>
              <a:lnTo>
                <a:pt x="8029068" y="2655598"/>
              </a:lnTo>
              <a:cubicBezTo>
                <a:pt x="8027207" y="2648357"/>
                <a:pt x="8021362" y="2643775"/>
                <a:pt x="8013308" y="2642905"/>
              </a:cubicBezTo>
              <a:cubicBezTo>
                <a:pt x="8012610" y="2642830"/>
                <a:pt x="8011941" y="2642792"/>
                <a:pt x="8011273" y="2642792"/>
              </a:cubicBezTo>
              <a:close/>
              <a:moveTo>
                <a:pt x="8064194" y="2691322"/>
              </a:moveTo>
              <a:cubicBezTo>
                <a:pt x="8057215" y="2691322"/>
                <a:pt x="8052243" y="2695404"/>
                <a:pt x="8049393" y="2700984"/>
              </a:cubicBezTo>
              <a:cubicBezTo>
                <a:pt x="8046427" y="2695160"/>
                <a:pt x="8041339" y="2691383"/>
                <a:pt x="8033953" y="2691383"/>
              </a:cubicBezTo>
              <a:cubicBezTo>
                <a:pt x="8033459" y="2691383"/>
                <a:pt x="8032964" y="2691401"/>
                <a:pt x="8032441" y="2691435"/>
              </a:cubicBezTo>
              <a:cubicBezTo>
                <a:pt x="8025085" y="2691918"/>
                <a:pt x="8018775" y="2696317"/>
                <a:pt x="8016768" y="2704892"/>
              </a:cubicBezTo>
              <a:cubicBezTo>
                <a:pt x="8013192" y="2720315"/>
                <a:pt x="8030144" y="2736084"/>
                <a:pt x="8049393" y="2751422"/>
              </a:cubicBezTo>
              <a:cubicBezTo>
                <a:pt x="8069834" y="2736188"/>
                <a:pt x="8085798" y="2718969"/>
                <a:pt x="8081989" y="2704131"/>
              </a:cubicBezTo>
              <a:lnTo>
                <a:pt x="8081989" y="2704128"/>
              </a:lnTo>
              <a:cubicBezTo>
                <a:pt x="8080128" y="2696887"/>
                <a:pt x="8074283" y="2692302"/>
                <a:pt x="8066229" y="2691435"/>
              </a:cubicBezTo>
              <a:cubicBezTo>
                <a:pt x="8065531" y="2691360"/>
                <a:pt x="8064862" y="2691322"/>
                <a:pt x="8064194" y="2691322"/>
              </a:cubicBezTo>
              <a:close/>
              <a:moveTo>
                <a:pt x="8193298" y="2721650"/>
              </a:moveTo>
              <a:cubicBezTo>
                <a:pt x="8186319" y="2721650"/>
                <a:pt x="8181346" y="2725733"/>
                <a:pt x="8178497" y="2731315"/>
              </a:cubicBezTo>
              <a:cubicBezTo>
                <a:pt x="8175531" y="2725488"/>
                <a:pt x="8170442" y="2721711"/>
                <a:pt x="8163057" y="2721711"/>
              </a:cubicBezTo>
              <a:cubicBezTo>
                <a:pt x="8162563" y="2721711"/>
                <a:pt x="8162068" y="2721729"/>
                <a:pt x="8161545" y="2721763"/>
              </a:cubicBezTo>
              <a:cubicBezTo>
                <a:pt x="8154188" y="2722246"/>
                <a:pt x="8147879" y="2726646"/>
                <a:pt x="8145872" y="2735221"/>
              </a:cubicBezTo>
              <a:cubicBezTo>
                <a:pt x="8142296" y="2750643"/>
                <a:pt x="8159248" y="2766412"/>
                <a:pt x="8178497" y="2781750"/>
              </a:cubicBezTo>
              <a:cubicBezTo>
                <a:pt x="8198938" y="2766516"/>
                <a:pt x="8214902" y="2749297"/>
                <a:pt x="8211093" y="2734459"/>
              </a:cubicBezTo>
              <a:lnTo>
                <a:pt x="8211093" y="2734456"/>
              </a:lnTo>
              <a:cubicBezTo>
                <a:pt x="8209232" y="2727215"/>
                <a:pt x="8203387" y="2722633"/>
                <a:pt x="8195333" y="2721763"/>
              </a:cubicBezTo>
              <a:cubicBezTo>
                <a:pt x="8194635" y="2721688"/>
                <a:pt x="8193966" y="2721650"/>
                <a:pt x="8193298" y="2721650"/>
              </a:cubicBezTo>
              <a:close/>
              <a:moveTo>
                <a:pt x="8120604" y="2735491"/>
              </a:moveTo>
              <a:cubicBezTo>
                <a:pt x="8113625" y="2735491"/>
                <a:pt x="8108653" y="2739573"/>
                <a:pt x="8105803" y="2745156"/>
              </a:cubicBezTo>
              <a:cubicBezTo>
                <a:pt x="8102837" y="2739329"/>
                <a:pt x="8097749" y="2735552"/>
                <a:pt x="8090363" y="2735552"/>
              </a:cubicBezTo>
              <a:cubicBezTo>
                <a:pt x="8089869" y="2735552"/>
                <a:pt x="8089374" y="2735570"/>
                <a:pt x="8088851" y="2735604"/>
              </a:cubicBezTo>
              <a:cubicBezTo>
                <a:pt x="8081494" y="2736087"/>
                <a:pt x="8075185" y="2740486"/>
                <a:pt x="8073178" y="2749061"/>
              </a:cubicBezTo>
              <a:cubicBezTo>
                <a:pt x="8069602" y="2764484"/>
                <a:pt x="8086554" y="2780253"/>
                <a:pt x="8105803" y="2795591"/>
              </a:cubicBezTo>
              <a:cubicBezTo>
                <a:pt x="8126244" y="2780357"/>
                <a:pt x="8142208" y="2763138"/>
                <a:pt x="8138399" y="2748297"/>
              </a:cubicBezTo>
              <a:cubicBezTo>
                <a:pt x="8136538" y="2741056"/>
                <a:pt x="8130693" y="2736471"/>
                <a:pt x="8122639" y="2735604"/>
              </a:cubicBezTo>
              <a:cubicBezTo>
                <a:pt x="8121941" y="2735529"/>
                <a:pt x="8121272" y="2735491"/>
                <a:pt x="8120604" y="2735491"/>
              </a:cubicBezTo>
              <a:close/>
              <a:moveTo>
                <a:pt x="8173233" y="2785737"/>
              </a:moveTo>
              <a:cubicBezTo>
                <a:pt x="8166255" y="2785737"/>
                <a:pt x="8161283" y="2789819"/>
                <a:pt x="8158433" y="2795399"/>
              </a:cubicBezTo>
              <a:cubicBezTo>
                <a:pt x="8155467" y="2789575"/>
                <a:pt x="8150379" y="2785798"/>
                <a:pt x="8142993" y="2785798"/>
              </a:cubicBezTo>
              <a:cubicBezTo>
                <a:pt x="8142499" y="2785798"/>
                <a:pt x="8142004" y="2785816"/>
                <a:pt x="8141481" y="2785850"/>
              </a:cubicBezTo>
              <a:cubicBezTo>
                <a:pt x="8134125" y="2786333"/>
                <a:pt x="8127815" y="2790732"/>
                <a:pt x="8125808" y="2799307"/>
              </a:cubicBezTo>
              <a:cubicBezTo>
                <a:pt x="8122232" y="2814730"/>
                <a:pt x="8139184" y="2830499"/>
                <a:pt x="8158433" y="2845837"/>
              </a:cubicBezTo>
              <a:cubicBezTo>
                <a:pt x="8178875" y="2830603"/>
                <a:pt x="8194838" y="2813384"/>
                <a:pt x="8191029" y="2798546"/>
              </a:cubicBezTo>
              <a:lnTo>
                <a:pt x="8191029" y="2798543"/>
              </a:lnTo>
              <a:cubicBezTo>
                <a:pt x="8189168" y="2791302"/>
                <a:pt x="8183324" y="2786717"/>
                <a:pt x="8175269" y="2785850"/>
              </a:cubicBezTo>
              <a:cubicBezTo>
                <a:pt x="8174571" y="2785775"/>
                <a:pt x="8173903" y="2785737"/>
                <a:pt x="8173233" y="2785737"/>
              </a:cubicBezTo>
              <a:close/>
              <a:moveTo>
                <a:pt x="8248835" y="2791174"/>
              </a:moveTo>
              <a:cubicBezTo>
                <a:pt x="8241857" y="2791174"/>
                <a:pt x="8236884" y="2795256"/>
                <a:pt x="8234035" y="2800839"/>
              </a:cubicBezTo>
              <a:cubicBezTo>
                <a:pt x="8231069" y="2795012"/>
                <a:pt x="8225980" y="2791235"/>
                <a:pt x="8218595" y="2791235"/>
              </a:cubicBezTo>
              <a:cubicBezTo>
                <a:pt x="8218101" y="2791235"/>
                <a:pt x="8217606" y="2791253"/>
                <a:pt x="8217083" y="2791287"/>
              </a:cubicBezTo>
              <a:cubicBezTo>
                <a:pt x="8209726" y="2791770"/>
                <a:pt x="8203416" y="2796170"/>
                <a:pt x="8201410" y="2804744"/>
              </a:cubicBezTo>
              <a:cubicBezTo>
                <a:pt x="8197834" y="2820167"/>
                <a:pt x="8214785" y="2835936"/>
                <a:pt x="8234035" y="2851274"/>
              </a:cubicBezTo>
              <a:cubicBezTo>
                <a:pt x="8254476" y="2836040"/>
                <a:pt x="8270440" y="2818821"/>
                <a:pt x="8266631" y="2803983"/>
              </a:cubicBezTo>
              <a:lnTo>
                <a:pt x="8266631" y="2803980"/>
              </a:lnTo>
              <a:cubicBezTo>
                <a:pt x="8264770" y="2796739"/>
                <a:pt x="8258925" y="2792157"/>
                <a:pt x="8250871" y="2791287"/>
              </a:cubicBezTo>
              <a:cubicBezTo>
                <a:pt x="8250173" y="2791212"/>
                <a:pt x="8249504" y="2791174"/>
                <a:pt x="8248835" y="2791174"/>
              </a:cubicBezTo>
              <a:close/>
              <a:moveTo>
                <a:pt x="6366071" y="1939554"/>
              </a:moveTo>
              <a:cubicBezTo>
                <a:pt x="6359092" y="1939554"/>
                <a:pt x="6354120" y="1943636"/>
                <a:pt x="6351270" y="1949219"/>
              </a:cubicBezTo>
              <a:cubicBezTo>
                <a:pt x="6348304" y="1943395"/>
                <a:pt x="6343216" y="1939615"/>
                <a:pt x="6335830" y="1939615"/>
              </a:cubicBezTo>
              <a:cubicBezTo>
                <a:pt x="6335336" y="1939615"/>
                <a:pt x="6334841" y="1939632"/>
                <a:pt x="6334318" y="1939667"/>
              </a:cubicBezTo>
              <a:cubicBezTo>
                <a:pt x="6326962" y="1940150"/>
                <a:pt x="6320652" y="1944549"/>
                <a:pt x="6318645" y="1953124"/>
              </a:cubicBezTo>
              <a:cubicBezTo>
                <a:pt x="6315069" y="1968547"/>
                <a:pt x="6332021" y="1984316"/>
                <a:pt x="6351270" y="1999654"/>
              </a:cubicBezTo>
              <a:cubicBezTo>
                <a:pt x="6371711" y="1984420"/>
                <a:pt x="6387675" y="1967201"/>
                <a:pt x="6383866" y="1952363"/>
              </a:cubicBezTo>
              <a:lnTo>
                <a:pt x="6383866" y="1952360"/>
              </a:lnTo>
              <a:cubicBezTo>
                <a:pt x="6382005" y="1945119"/>
                <a:pt x="6376160" y="1940537"/>
                <a:pt x="6368106" y="1939667"/>
              </a:cubicBezTo>
              <a:cubicBezTo>
                <a:pt x="6367408" y="1939592"/>
                <a:pt x="6366739" y="1939554"/>
                <a:pt x="6366071" y="1939554"/>
              </a:cubicBezTo>
              <a:close/>
              <a:moveTo>
                <a:pt x="6288725" y="1939729"/>
              </a:moveTo>
              <a:cubicBezTo>
                <a:pt x="6281746" y="1939729"/>
                <a:pt x="6276774" y="1943811"/>
                <a:pt x="6273924" y="1949394"/>
              </a:cubicBezTo>
              <a:cubicBezTo>
                <a:pt x="6270958" y="1943567"/>
                <a:pt x="6265870" y="1939790"/>
                <a:pt x="6258484" y="1939790"/>
              </a:cubicBezTo>
              <a:cubicBezTo>
                <a:pt x="6257990" y="1939790"/>
                <a:pt x="6257495" y="1939807"/>
                <a:pt x="6256972" y="1939842"/>
              </a:cubicBezTo>
              <a:cubicBezTo>
                <a:pt x="6249615" y="1940325"/>
                <a:pt x="6243306" y="1944725"/>
                <a:pt x="6241299" y="1953299"/>
              </a:cubicBezTo>
              <a:cubicBezTo>
                <a:pt x="6239511" y="1961011"/>
                <a:pt x="6242855" y="1968809"/>
                <a:pt x="6249052" y="1976596"/>
              </a:cubicBezTo>
              <a:lnTo>
                <a:pt x="6269223" y="1995437"/>
              </a:lnTo>
              <a:lnTo>
                <a:pt x="6268952" y="1995269"/>
              </a:lnTo>
              <a:cubicBezTo>
                <a:pt x="6268458" y="1995269"/>
                <a:pt x="6267963" y="1995286"/>
                <a:pt x="6267440" y="1995321"/>
              </a:cubicBezTo>
              <a:cubicBezTo>
                <a:pt x="6260084" y="1995804"/>
                <a:pt x="6253774" y="2000203"/>
                <a:pt x="6251767" y="2008778"/>
              </a:cubicBezTo>
              <a:cubicBezTo>
                <a:pt x="6248191" y="2024201"/>
                <a:pt x="6265143" y="2039970"/>
                <a:pt x="6284392" y="2055308"/>
              </a:cubicBezTo>
              <a:cubicBezTo>
                <a:pt x="6304833" y="2040074"/>
                <a:pt x="6320797" y="2022855"/>
                <a:pt x="6316988" y="2008017"/>
              </a:cubicBezTo>
              <a:lnTo>
                <a:pt x="6316988" y="2008014"/>
              </a:lnTo>
              <a:cubicBezTo>
                <a:pt x="6315127" y="2000773"/>
                <a:pt x="6309282" y="1996191"/>
                <a:pt x="6301228" y="1995321"/>
              </a:cubicBezTo>
              <a:cubicBezTo>
                <a:pt x="6300530" y="1995246"/>
                <a:pt x="6299861" y="1995208"/>
                <a:pt x="6299193" y="1995208"/>
              </a:cubicBezTo>
              <a:cubicBezTo>
                <a:pt x="6292214" y="1995208"/>
                <a:pt x="6287242" y="1999290"/>
                <a:pt x="6284392" y="2004873"/>
              </a:cubicBezTo>
              <a:lnTo>
                <a:pt x="6274865" y="1998947"/>
              </a:lnTo>
              <a:lnTo>
                <a:pt x="6299316" y="1976035"/>
              </a:lnTo>
              <a:cubicBezTo>
                <a:pt x="6305386" y="1967971"/>
                <a:pt x="6308425" y="1959957"/>
                <a:pt x="6306520" y="1952538"/>
              </a:cubicBezTo>
              <a:lnTo>
                <a:pt x="6306520" y="1952535"/>
              </a:lnTo>
              <a:cubicBezTo>
                <a:pt x="6304659" y="1945294"/>
                <a:pt x="6298814" y="1940712"/>
                <a:pt x="6290760" y="1939842"/>
              </a:cubicBezTo>
              <a:cubicBezTo>
                <a:pt x="6290062" y="1939767"/>
                <a:pt x="6289393" y="1939729"/>
                <a:pt x="6288725" y="1939729"/>
              </a:cubicBezTo>
              <a:close/>
              <a:moveTo>
                <a:pt x="6452140" y="2005298"/>
              </a:moveTo>
              <a:cubicBezTo>
                <a:pt x="6445162" y="2005298"/>
                <a:pt x="6440190" y="2009380"/>
                <a:pt x="6437340" y="2014963"/>
              </a:cubicBezTo>
              <a:cubicBezTo>
                <a:pt x="6434374" y="2009139"/>
                <a:pt x="6429286" y="2005359"/>
                <a:pt x="6421900" y="2005359"/>
              </a:cubicBezTo>
              <a:cubicBezTo>
                <a:pt x="6421406" y="2005359"/>
                <a:pt x="6420911" y="2005376"/>
                <a:pt x="6420388" y="2005411"/>
              </a:cubicBezTo>
              <a:cubicBezTo>
                <a:pt x="6413031" y="2005894"/>
                <a:pt x="6406721" y="2010293"/>
                <a:pt x="6404715" y="2018868"/>
              </a:cubicBezTo>
              <a:cubicBezTo>
                <a:pt x="6401138" y="2034291"/>
                <a:pt x="6418091" y="2050060"/>
                <a:pt x="6437340" y="2065398"/>
              </a:cubicBezTo>
              <a:cubicBezTo>
                <a:pt x="6457782" y="2050164"/>
                <a:pt x="6473745" y="2032945"/>
                <a:pt x="6469936" y="2018107"/>
              </a:cubicBezTo>
              <a:lnTo>
                <a:pt x="6469936" y="2018104"/>
              </a:lnTo>
              <a:cubicBezTo>
                <a:pt x="6468075" y="2010863"/>
                <a:pt x="6462230" y="2006281"/>
                <a:pt x="6454176" y="2005411"/>
              </a:cubicBezTo>
              <a:cubicBezTo>
                <a:pt x="6453478" y="2005336"/>
                <a:pt x="6452809" y="2005298"/>
                <a:pt x="6452140" y="2005298"/>
              </a:cubicBezTo>
              <a:close/>
              <a:moveTo>
                <a:pt x="6774609" y="2017133"/>
              </a:moveTo>
              <a:cubicBezTo>
                <a:pt x="6767630" y="2017133"/>
                <a:pt x="6762658" y="2021215"/>
                <a:pt x="6759808" y="2026798"/>
              </a:cubicBezTo>
              <a:cubicBezTo>
                <a:pt x="6756842" y="2020971"/>
                <a:pt x="6751754" y="2017194"/>
                <a:pt x="6744368" y="2017194"/>
              </a:cubicBezTo>
              <a:cubicBezTo>
                <a:pt x="6743874" y="2017194"/>
                <a:pt x="6743379" y="2017212"/>
                <a:pt x="6742856" y="2017243"/>
              </a:cubicBezTo>
              <a:cubicBezTo>
                <a:pt x="6735500" y="2017729"/>
                <a:pt x="6729190" y="2022129"/>
                <a:pt x="6727183" y="2030703"/>
              </a:cubicBezTo>
              <a:cubicBezTo>
                <a:pt x="6723607" y="2046126"/>
                <a:pt x="6740559" y="2061895"/>
                <a:pt x="6759808" y="2077233"/>
              </a:cubicBezTo>
              <a:cubicBezTo>
                <a:pt x="6780249" y="2062000"/>
                <a:pt x="6796213" y="2044780"/>
                <a:pt x="6792404" y="2029942"/>
              </a:cubicBezTo>
              <a:lnTo>
                <a:pt x="6792404" y="2029939"/>
              </a:lnTo>
              <a:cubicBezTo>
                <a:pt x="6790543" y="2022698"/>
                <a:pt x="6784698" y="2018116"/>
                <a:pt x="6776644" y="2017246"/>
              </a:cubicBezTo>
              <a:cubicBezTo>
                <a:pt x="6775946" y="2017171"/>
                <a:pt x="6775277" y="2017133"/>
                <a:pt x="6774609" y="2017133"/>
              </a:cubicBezTo>
              <a:close/>
              <a:moveTo>
                <a:pt x="6838870" y="2067233"/>
              </a:moveTo>
              <a:cubicBezTo>
                <a:pt x="6831892" y="2067233"/>
                <a:pt x="6826920" y="2071315"/>
                <a:pt x="6824070" y="2076898"/>
              </a:cubicBezTo>
              <a:cubicBezTo>
                <a:pt x="6821104" y="2071074"/>
                <a:pt x="6816016" y="2067294"/>
                <a:pt x="6808630" y="2067294"/>
              </a:cubicBezTo>
              <a:cubicBezTo>
                <a:pt x="6808136" y="2067294"/>
                <a:pt x="6807641" y="2067312"/>
                <a:pt x="6807118" y="2067346"/>
              </a:cubicBezTo>
              <a:cubicBezTo>
                <a:pt x="6799761" y="2067829"/>
                <a:pt x="6793451" y="2072229"/>
                <a:pt x="6791445" y="2080803"/>
              </a:cubicBezTo>
              <a:cubicBezTo>
                <a:pt x="6787868" y="2096226"/>
                <a:pt x="6804821" y="2111995"/>
                <a:pt x="6824070" y="2127333"/>
              </a:cubicBezTo>
              <a:cubicBezTo>
                <a:pt x="6844512" y="2112100"/>
                <a:pt x="6860475" y="2094880"/>
                <a:pt x="6856666" y="2080042"/>
              </a:cubicBezTo>
              <a:lnTo>
                <a:pt x="6856666" y="2080039"/>
              </a:lnTo>
              <a:cubicBezTo>
                <a:pt x="6854805" y="2072798"/>
                <a:pt x="6848960" y="2068216"/>
                <a:pt x="6840906" y="2067346"/>
              </a:cubicBezTo>
              <a:cubicBezTo>
                <a:pt x="6840208" y="2067271"/>
                <a:pt x="6839539" y="2067233"/>
                <a:pt x="6838870" y="2067233"/>
              </a:cubicBezTo>
              <a:close/>
              <a:moveTo>
                <a:pt x="6906912" y="2104947"/>
              </a:moveTo>
              <a:cubicBezTo>
                <a:pt x="6899933" y="2104947"/>
                <a:pt x="6894961" y="2109029"/>
                <a:pt x="6892111" y="2114612"/>
              </a:cubicBezTo>
              <a:cubicBezTo>
                <a:pt x="6889145" y="2108788"/>
                <a:pt x="6884057" y="2105008"/>
                <a:pt x="6876671" y="2105008"/>
              </a:cubicBezTo>
              <a:cubicBezTo>
                <a:pt x="6876177" y="2105008"/>
                <a:pt x="6875682" y="2105026"/>
                <a:pt x="6875159" y="2105060"/>
              </a:cubicBezTo>
              <a:cubicBezTo>
                <a:pt x="6867803" y="2105543"/>
                <a:pt x="6861493" y="2109943"/>
                <a:pt x="6859486" y="2118517"/>
              </a:cubicBezTo>
              <a:cubicBezTo>
                <a:pt x="6855910" y="2133940"/>
                <a:pt x="6872862" y="2149709"/>
                <a:pt x="6892111" y="2165047"/>
              </a:cubicBezTo>
              <a:cubicBezTo>
                <a:pt x="6912552" y="2149814"/>
                <a:pt x="6928516" y="2132594"/>
                <a:pt x="6924707" y="2117756"/>
              </a:cubicBezTo>
              <a:lnTo>
                <a:pt x="6924707" y="2117753"/>
              </a:lnTo>
              <a:cubicBezTo>
                <a:pt x="6922846" y="2110512"/>
                <a:pt x="6917001" y="2105930"/>
                <a:pt x="6908947" y="2105060"/>
              </a:cubicBezTo>
              <a:cubicBezTo>
                <a:pt x="6908249" y="2104985"/>
                <a:pt x="6907580" y="2104947"/>
                <a:pt x="6906912" y="2104947"/>
              </a:cubicBezTo>
              <a:close/>
              <a:moveTo>
                <a:pt x="6970009" y="2143009"/>
              </a:moveTo>
              <a:cubicBezTo>
                <a:pt x="6963031" y="2143009"/>
                <a:pt x="6958058" y="2147091"/>
                <a:pt x="6955209" y="2152674"/>
              </a:cubicBezTo>
              <a:cubicBezTo>
                <a:pt x="6952243" y="2146850"/>
                <a:pt x="6947154" y="2143070"/>
                <a:pt x="6939769" y="2143070"/>
              </a:cubicBezTo>
              <a:cubicBezTo>
                <a:pt x="6939275" y="2143070"/>
                <a:pt x="6938780" y="2143088"/>
                <a:pt x="6938257" y="2143122"/>
              </a:cubicBezTo>
              <a:cubicBezTo>
                <a:pt x="6930900" y="2143605"/>
                <a:pt x="6924590" y="2148005"/>
                <a:pt x="6922584" y="2156579"/>
              </a:cubicBezTo>
              <a:cubicBezTo>
                <a:pt x="6919008" y="2172002"/>
                <a:pt x="6935960" y="2187771"/>
                <a:pt x="6955209" y="2203109"/>
              </a:cubicBezTo>
              <a:cubicBezTo>
                <a:pt x="6975650" y="2187876"/>
                <a:pt x="6991614" y="2170656"/>
                <a:pt x="6987805" y="2155818"/>
              </a:cubicBezTo>
              <a:lnTo>
                <a:pt x="6987805" y="2155815"/>
              </a:lnTo>
              <a:cubicBezTo>
                <a:pt x="6985944" y="2148574"/>
                <a:pt x="6980099" y="2143992"/>
                <a:pt x="6972045" y="2143122"/>
              </a:cubicBezTo>
              <a:cubicBezTo>
                <a:pt x="6971347" y="2143047"/>
                <a:pt x="6970678" y="2143009"/>
                <a:pt x="6970009" y="2143009"/>
              </a:cubicBezTo>
              <a:close/>
              <a:moveTo>
                <a:pt x="7172970" y="2177902"/>
              </a:moveTo>
              <a:cubicBezTo>
                <a:pt x="7165991" y="2177902"/>
                <a:pt x="7161019" y="2181984"/>
                <a:pt x="7158169" y="2187567"/>
              </a:cubicBezTo>
              <a:cubicBezTo>
                <a:pt x="7155203" y="2181743"/>
                <a:pt x="7150115" y="2177963"/>
                <a:pt x="7142729" y="2177963"/>
              </a:cubicBezTo>
              <a:cubicBezTo>
                <a:pt x="7142235" y="2177963"/>
                <a:pt x="7141740" y="2177981"/>
                <a:pt x="7141217" y="2178015"/>
              </a:cubicBezTo>
              <a:cubicBezTo>
                <a:pt x="7133861" y="2178498"/>
                <a:pt x="7127551" y="2182898"/>
                <a:pt x="7125544" y="2191472"/>
              </a:cubicBezTo>
              <a:cubicBezTo>
                <a:pt x="7121968" y="2206895"/>
                <a:pt x="7138920" y="2222664"/>
                <a:pt x="7158169" y="2238002"/>
              </a:cubicBezTo>
              <a:cubicBezTo>
                <a:pt x="7178610" y="2222769"/>
                <a:pt x="7194574" y="2205549"/>
                <a:pt x="7190765" y="2190711"/>
              </a:cubicBezTo>
              <a:lnTo>
                <a:pt x="7190765" y="2190708"/>
              </a:lnTo>
              <a:cubicBezTo>
                <a:pt x="7188904" y="2183467"/>
                <a:pt x="7183059" y="2178885"/>
                <a:pt x="7175005" y="2178015"/>
              </a:cubicBezTo>
              <a:cubicBezTo>
                <a:pt x="7174307" y="2177940"/>
                <a:pt x="7173638" y="2177902"/>
                <a:pt x="7172970" y="2177902"/>
              </a:cubicBezTo>
              <a:close/>
              <a:moveTo>
                <a:pt x="7096496" y="2191452"/>
              </a:moveTo>
              <a:cubicBezTo>
                <a:pt x="7089518" y="2191452"/>
                <a:pt x="7084545" y="2195534"/>
                <a:pt x="7081696" y="2201117"/>
              </a:cubicBezTo>
              <a:cubicBezTo>
                <a:pt x="7078730" y="2195293"/>
                <a:pt x="7073641" y="2191513"/>
                <a:pt x="7066256" y="2191513"/>
              </a:cubicBezTo>
              <a:cubicBezTo>
                <a:pt x="7065762" y="2191513"/>
                <a:pt x="7065267" y="2191531"/>
                <a:pt x="7064744" y="2191565"/>
              </a:cubicBezTo>
              <a:cubicBezTo>
                <a:pt x="7057387" y="2192048"/>
                <a:pt x="7051077" y="2196448"/>
                <a:pt x="7049071" y="2205022"/>
              </a:cubicBezTo>
              <a:cubicBezTo>
                <a:pt x="7045495" y="2220445"/>
                <a:pt x="7062447" y="2236214"/>
                <a:pt x="7081696" y="2251552"/>
              </a:cubicBezTo>
              <a:cubicBezTo>
                <a:pt x="7102137" y="2236319"/>
                <a:pt x="7118101" y="2219099"/>
                <a:pt x="7114292" y="2204261"/>
              </a:cubicBezTo>
              <a:lnTo>
                <a:pt x="7114292" y="2204258"/>
              </a:lnTo>
              <a:cubicBezTo>
                <a:pt x="7112431" y="2197017"/>
                <a:pt x="7106586" y="2192435"/>
                <a:pt x="7098532" y="2191565"/>
              </a:cubicBezTo>
              <a:cubicBezTo>
                <a:pt x="7097834" y="2191490"/>
                <a:pt x="7097165" y="2191452"/>
                <a:pt x="7096496" y="2191452"/>
              </a:cubicBezTo>
              <a:close/>
              <a:moveTo>
                <a:pt x="7287535" y="2238557"/>
              </a:moveTo>
              <a:cubicBezTo>
                <a:pt x="7280556" y="2238557"/>
                <a:pt x="7275584" y="2242639"/>
                <a:pt x="7272734" y="2248222"/>
              </a:cubicBezTo>
              <a:cubicBezTo>
                <a:pt x="7269768" y="2242398"/>
                <a:pt x="7264680" y="2238618"/>
                <a:pt x="7257294" y="2238618"/>
              </a:cubicBezTo>
              <a:cubicBezTo>
                <a:pt x="7256800" y="2238618"/>
                <a:pt x="7256305" y="2238636"/>
                <a:pt x="7255782" y="2238670"/>
              </a:cubicBezTo>
              <a:cubicBezTo>
                <a:pt x="7248425" y="2239153"/>
                <a:pt x="7242116" y="2243553"/>
                <a:pt x="7240109" y="2252127"/>
              </a:cubicBezTo>
              <a:cubicBezTo>
                <a:pt x="7236533" y="2267550"/>
                <a:pt x="7253485" y="2283319"/>
                <a:pt x="7272734" y="2298657"/>
              </a:cubicBezTo>
              <a:cubicBezTo>
                <a:pt x="7293175" y="2283424"/>
                <a:pt x="7309139" y="2266204"/>
                <a:pt x="7305330" y="2251366"/>
              </a:cubicBezTo>
              <a:lnTo>
                <a:pt x="7305330" y="2251363"/>
              </a:lnTo>
              <a:cubicBezTo>
                <a:pt x="7303469" y="2244122"/>
                <a:pt x="7297624" y="2239540"/>
                <a:pt x="7289570" y="2238670"/>
              </a:cubicBezTo>
              <a:cubicBezTo>
                <a:pt x="7288872" y="2238595"/>
                <a:pt x="7288203" y="2238557"/>
                <a:pt x="7287535" y="2238557"/>
              </a:cubicBezTo>
              <a:close/>
              <a:moveTo>
                <a:pt x="7403263" y="2280458"/>
              </a:moveTo>
              <a:cubicBezTo>
                <a:pt x="7396285" y="2280458"/>
                <a:pt x="7391312" y="2284540"/>
                <a:pt x="7388463" y="2290123"/>
              </a:cubicBezTo>
              <a:cubicBezTo>
                <a:pt x="7385497" y="2284299"/>
                <a:pt x="7380408" y="2280519"/>
                <a:pt x="7373023" y="2280519"/>
              </a:cubicBezTo>
              <a:cubicBezTo>
                <a:pt x="7372529" y="2280519"/>
                <a:pt x="7372034" y="2280537"/>
                <a:pt x="7371511" y="2280571"/>
              </a:cubicBezTo>
              <a:cubicBezTo>
                <a:pt x="7364154" y="2281054"/>
                <a:pt x="7357844" y="2285454"/>
                <a:pt x="7355838" y="2294028"/>
              </a:cubicBezTo>
              <a:cubicBezTo>
                <a:pt x="7352262" y="2309451"/>
                <a:pt x="7369214" y="2325220"/>
                <a:pt x="7388463" y="2340558"/>
              </a:cubicBezTo>
              <a:cubicBezTo>
                <a:pt x="7408904" y="2325325"/>
                <a:pt x="7424868" y="2308105"/>
                <a:pt x="7421059" y="2293267"/>
              </a:cubicBezTo>
              <a:lnTo>
                <a:pt x="7421059" y="2293264"/>
              </a:lnTo>
              <a:cubicBezTo>
                <a:pt x="7419198" y="2286023"/>
                <a:pt x="7413353" y="2281441"/>
                <a:pt x="7405299" y="2280571"/>
              </a:cubicBezTo>
              <a:cubicBezTo>
                <a:pt x="7404601" y="2280496"/>
                <a:pt x="7403932" y="2280458"/>
                <a:pt x="7403263" y="2280458"/>
              </a:cubicBezTo>
              <a:close/>
              <a:moveTo>
                <a:pt x="7027873" y="2193284"/>
              </a:moveTo>
              <a:cubicBezTo>
                <a:pt x="7020895" y="2193284"/>
                <a:pt x="7015923" y="2197366"/>
                <a:pt x="7013073" y="2202949"/>
              </a:cubicBezTo>
              <a:cubicBezTo>
                <a:pt x="7010107" y="2197122"/>
                <a:pt x="7005019" y="2193345"/>
                <a:pt x="6997633" y="2193345"/>
              </a:cubicBezTo>
              <a:cubicBezTo>
                <a:pt x="6997139" y="2193345"/>
                <a:pt x="6996644" y="2193362"/>
                <a:pt x="6996121" y="2193397"/>
              </a:cubicBezTo>
              <a:cubicBezTo>
                <a:pt x="6988764" y="2193880"/>
                <a:pt x="6982454" y="2198280"/>
                <a:pt x="6980448" y="2206854"/>
              </a:cubicBezTo>
              <a:cubicBezTo>
                <a:pt x="6976871" y="2222277"/>
                <a:pt x="6993824" y="2238046"/>
                <a:pt x="7013073" y="2253384"/>
              </a:cubicBezTo>
              <a:cubicBezTo>
                <a:pt x="7033515" y="2238150"/>
                <a:pt x="7049478" y="2220931"/>
                <a:pt x="7045669" y="2206093"/>
              </a:cubicBezTo>
              <a:lnTo>
                <a:pt x="7045669" y="2206090"/>
              </a:lnTo>
              <a:cubicBezTo>
                <a:pt x="7043808" y="2198849"/>
                <a:pt x="7037963" y="2194267"/>
                <a:pt x="7029909" y="2193397"/>
              </a:cubicBezTo>
              <a:cubicBezTo>
                <a:pt x="7029211" y="2193322"/>
                <a:pt x="7028542" y="2193284"/>
                <a:pt x="7027873" y="2193284"/>
              </a:cubicBezTo>
              <a:close/>
              <a:moveTo>
                <a:pt x="6525124" y="2018645"/>
              </a:moveTo>
              <a:cubicBezTo>
                <a:pt x="6518146" y="2018645"/>
                <a:pt x="6513173" y="2022727"/>
                <a:pt x="6510324" y="2028310"/>
              </a:cubicBezTo>
              <a:cubicBezTo>
                <a:pt x="6507358" y="2022483"/>
                <a:pt x="6502269" y="2018706"/>
                <a:pt x="6494884" y="2018706"/>
              </a:cubicBezTo>
              <a:cubicBezTo>
                <a:pt x="6494390" y="2018706"/>
                <a:pt x="6493895" y="2018723"/>
                <a:pt x="6493372" y="2018758"/>
              </a:cubicBezTo>
              <a:cubicBezTo>
                <a:pt x="6486015" y="2019241"/>
                <a:pt x="6479705" y="2023641"/>
                <a:pt x="6477699" y="2032215"/>
              </a:cubicBezTo>
              <a:cubicBezTo>
                <a:pt x="6474123" y="2047638"/>
                <a:pt x="6491075" y="2063407"/>
                <a:pt x="6510324" y="2078745"/>
              </a:cubicBezTo>
              <a:cubicBezTo>
                <a:pt x="6530765" y="2063511"/>
                <a:pt x="6546729" y="2046292"/>
                <a:pt x="6542920" y="2031454"/>
              </a:cubicBezTo>
              <a:lnTo>
                <a:pt x="6542920" y="2031451"/>
              </a:lnTo>
              <a:cubicBezTo>
                <a:pt x="6541059" y="2024210"/>
                <a:pt x="6535214" y="2019628"/>
                <a:pt x="6527160" y="2018758"/>
              </a:cubicBezTo>
              <a:cubicBezTo>
                <a:pt x="6526462" y="2018683"/>
                <a:pt x="6525793" y="2018645"/>
                <a:pt x="6525124" y="2018645"/>
              </a:cubicBezTo>
              <a:close/>
              <a:moveTo>
                <a:pt x="6589094" y="2039813"/>
              </a:moveTo>
              <a:cubicBezTo>
                <a:pt x="6582116" y="2039813"/>
                <a:pt x="6577143" y="2043895"/>
                <a:pt x="6574294" y="2049478"/>
              </a:cubicBezTo>
              <a:cubicBezTo>
                <a:pt x="6571328" y="2043651"/>
                <a:pt x="6566239" y="2039874"/>
                <a:pt x="6558854" y="2039874"/>
              </a:cubicBezTo>
              <a:cubicBezTo>
                <a:pt x="6558360" y="2039874"/>
                <a:pt x="6557865" y="2039891"/>
                <a:pt x="6557342" y="2039926"/>
              </a:cubicBezTo>
              <a:cubicBezTo>
                <a:pt x="6549985" y="2040409"/>
                <a:pt x="6543675" y="2044809"/>
                <a:pt x="6541669" y="2053383"/>
              </a:cubicBezTo>
              <a:cubicBezTo>
                <a:pt x="6538093" y="2068806"/>
                <a:pt x="6555045" y="2084575"/>
                <a:pt x="6574294" y="2099913"/>
              </a:cubicBezTo>
              <a:cubicBezTo>
                <a:pt x="6594735" y="2084679"/>
                <a:pt x="6610699" y="2067460"/>
                <a:pt x="6606890" y="2052622"/>
              </a:cubicBezTo>
              <a:lnTo>
                <a:pt x="6606890" y="2052619"/>
              </a:lnTo>
              <a:cubicBezTo>
                <a:pt x="6605029" y="2045378"/>
                <a:pt x="6599184" y="2040796"/>
                <a:pt x="6591130" y="2039926"/>
              </a:cubicBezTo>
              <a:cubicBezTo>
                <a:pt x="6590432" y="2039851"/>
                <a:pt x="6589763" y="2039813"/>
                <a:pt x="6589094" y="2039813"/>
              </a:cubicBezTo>
              <a:close/>
              <a:moveTo>
                <a:pt x="6693482" y="2058859"/>
              </a:moveTo>
              <a:cubicBezTo>
                <a:pt x="6686504" y="2058859"/>
                <a:pt x="6681532" y="2062941"/>
                <a:pt x="6678682" y="2068524"/>
              </a:cubicBezTo>
              <a:cubicBezTo>
                <a:pt x="6675716" y="2062700"/>
                <a:pt x="6670628" y="2058920"/>
                <a:pt x="6663242" y="2058920"/>
              </a:cubicBezTo>
              <a:cubicBezTo>
                <a:pt x="6662748" y="2058920"/>
                <a:pt x="6662253" y="2058937"/>
                <a:pt x="6661730" y="2058972"/>
              </a:cubicBezTo>
              <a:cubicBezTo>
                <a:pt x="6654373" y="2059455"/>
                <a:pt x="6648063" y="2063855"/>
                <a:pt x="6646057" y="2072429"/>
              </a:cubicBezTo>
              <a:cubicBezTo>
                <a:pt x="6642480" y="2087852"/>
                <a:pt x="6659433" y="2103621"/>
                <a:pt x="6678682" y="2118959"/>
              </a:cubicBezTo>
              <a:cubicBezTo>
                <a:pt x="6699124" y="2103725"/>
                <a:pt x="6715087" y="2086506"/>
                <a:pt x="6711278" y="2071668"/>
              </a:cubicBezTo>
              <a:lnTo>
                <a:pt x="6711278" y="2071665"/>
              </a:lnTo>
              <a:cubicBezTo>
                <a:pt x="6709417" y="2064424"/>
                <a:pt x="6703572" y="2059842"/>
                <a:pt x="6695518" y="2058972"/>
              </a:cubicBezTo>
              <a:cubicBezTo>
                <a:pt x="6694820" y="2058897"/>
                <a:pt x="6694151" y="2058859"/>
                <a:pt x="6693482" y="2058859"/>
              </a:cubicBezTo>
              <a:close/>
              <a:moveTo>
                <a:pt x="6769666" y="2085436"/>
              </a:moveTo>
              <a:cubicBezTo>
                <a:pt x="6762687" y="2085436"/>
                <a:pt x="6757714" y="2089518"/>
                <a:pt x="6754865" y="2095101"/>
              </a:cubicBezTo>
              <a:cubicBezTo>
                <a:pt x="6751899" y="2089277"/>
                <a:pt x="6746810" y="2085497"/>
                <a:pt x="6739425" y="2085497"/>
              </a:cubicBezTo>
              <a:cubicBezTo>
                <a:pt x="6738931" y="2085497"/>
                <a:pt x="6738436" y="2085514"/>
                <a:pt x="6737913" y="2085549"/>
              </a:cubicBezTo>
              <a:cubicBezTo>
                <a:pt x="6730556" y="2086032"/>
                <a:pt x="6724247" y="2090432"/>
                <a:pt x="6722240" y="2099006"/>
              </a:cubicBezTo>
              <a:cubicBezTo>
                <a:pt x="6718664" y="2114429"/>
                <a:pt x="6735616" y="2130198"/>
                <a:pt x="6754865" y="2145536"/>
              </a:cubicBezTo>
              <a:cubicBezTo>
                <a:pt x="6775306" y="2130302"/>
                <a:pt x="6791270" y="2113083"/>
                <a:pt x="6787461" y="2098245"/>
              </a:cubicBezTo>
              <a:lnTo>
                <a:pt x="6787461" y="2098242"/>
              </a:lnTo>
              <a:cubicBezTo>
                <a:pt x="6785600" y="2091001"/>
                <a:pt x="6779755" y="2086419"/>
                <a:pt x="6771701" y="2085549"/>
              </a:cubicBezTo>
              <a:cubicBezTo>
                <a:pt x="6771003" y="2085474"/>
                <a:pt x="6770334" y="2085436"/>
                <a:pt x="6769666" y="2085436"/>
              </a:cubicBezTo>
              <a:close/>
              <a:moveTo>
                <a:pt x="6828692" y="2143067"/>
              </a:moveTo>
              <a:cubicBezTo>
                <a:pt x="6821714" y="2143067"/>
                <a:pt x="6816742" y="2147149"/>
                <a:pt x="6813892" y="2152732"/>
              </a:cubicBezTo>
              <a:cubicBezTo>
                <a:pt x="6810926" y="2146908"/>
                <a:pt x="6805838" y="2143128"/>
                <a:pt x="6798452" y="2143128"/>
              </a:cubicBezTo>
              <a:cubicBezTo>
                <a:pt x="6797958" y="2143128"/>
                <a:pt x="6797463" y="2143146"/>
                <a:pt x="6796940" y="2143180"/>
              </a:cubicBezTo>
              <a:cubicBezTo>
                <a:pt x="6789583" y="2143663"/>
                <a:pt x="6783273" y="2148063"/>
                <a:pt x="6781267" y="2156637"/>
              </a:cubicBezTo>
              <a:cubicBezTo>
                <a:pt x="6777690" y="2172060"/>
                <a:pt x="6794643" y="2187829"/>
                <a:pt x="6813892" y="2203167"/>
              </a:cubicBezTo>
              <a:cubicBezTo>
                <a:pt x="6834334" y="2187934"/>
                <a:pt x="6850297" y="2170714"/>
                <a:pt x="6846488" y="2155876"/>
              </a:cubicBezTo>
              <a:lnTo>
                <a:pt x="6846488" y="2155873"/>
              </a:lnTo>
              <a:cubicBezTo>
                <a:pt x="6844627" y="2148632"/>
                <a:pt x="6838782" y="2144050"/>
                <a:pt x="6830728" y="2143180"/>
              </a:cubicBezTo>
              <a:cubicBezTo>
                <a:pt x="6830030" y="2143105"/>
                <a:pt x="6829361" y="2143067"/>
                <a:pt x="6828692" y="2143067"/>
              </a:cubicBezTo>
              <a:close/>
              <a:moveTo>
                <a:pt x="6901386" y="2176506"/>
              </a:moveTo>
              <a:cubicBezTo>
                <a:pt x="6894408" y="2176506"/>
                <a:pt x="6889436" y="2180588"/>
                <a:pt x="6886586" y="2186171"/>
              </a:cubicBezTo>
              <a:cubicBezTo>
                <a:pt x="6883620" y="2180347"/>
                <a:pt x="6878532" y="2176567"/>
                <a:pt x="6871146" y="2176567"/>
              </a:cubicBezTo>
              <a:cubicBezTo>
                <a:pt x="6870652" y="2176567"/>
                <a:pt x="6870157" y="2176585"/>
                <a:pt x="6869634" y="2176619"/>
              </a:cubicBezTo>
              <a:cubicBezTo>
                <a:pt x="6862277" y="2177102"/>
                <a:pt x="6855967" y="2181502"/>
                <a:pt x="6853961" y="2190076"/>
              </a:cubicBezTo>
              <a:cubicBezTo>
                <a:pt x="6850384" y="2205499"/>
                <a:pt x="6867337" y="2221268"/>
                <a:pt x="6886586" y="2236606"/>
              </a:cubicBezTo>
              <a:cubicBezTo>
                <a:pt x="6907028" y="2221373"/>
                <a:pt x="6922991" y="2204153"/>
                <a:pt x="6919182" y="2189315"/>
              </a:cubicBezTo>
              <a:lnTo>
                <a:pt x="6919182" y="2189312"/>
              </a:lnTo>
              <a:cubicBezTo>
                <a:pt x="6917321" y="2182071"/>
                <a:pt x="6911476" y="2177489"/>
                <a:pt x="6903422" y="2176619"/>
              </a:cubicBezTo>
              <a:cubicBezTo>
                <a:pt x="6902724" y="2176544"/>
                <a:pt x="6902055" y="2176506"/>
                <a:pt x="6901386" y="2176506"/>
              </a:cubicBezTo>
              <a:close/>
              <a:moveTo>
                <a:pt x="6966520" y="2227421"/>
              </a:moveTo>
              <a:cubicBezTo>
                <a:pt x="6959541" y="2227421"/>
                <a:pt x="6954569" y="2231503"/>
                <a:pt x="6951719" y="2237086"/>
              </a:cubicBezTo>
              <a:cubicBezTo>
                <a:pt x="6948753" y="2231262"/>
                <a:pt x="6943665" y="2227482"/>
                <a:pt x="6936279" y="2227482"/>
              </a:cubicBezTo>
              <a:cubicBezTo>
                <a:pt x="6935785" y="2227482"/>
                <a:pt x="6935290" y="2227499"/>
                <a:pt x="6934767" y="2227534"/>
              </a:cubicBezTo>
              <a:cubicBezTo>
                <a:pt x="6927411" y="2228017"/>
                <a:pt x="6921101" y="2232416"/>
                <a:pt x="6919094" y="2240991"/>
              </a:cubicBezTo>
              <a:cubicBezTo>
                <a:pt x="6915518" y="2256414"/>
                <a:pt x="6932470" y="2272183"/>
                <a:pt x="6951719" y="2287521"/>
              </a:cubicBezTo>
              <a:cubicBezTo>
                <a:pt x="6972160" y="2272287"/>
                <a:pt x="6988124" y="2255068"/>
                <a:pt x="6984315" y="2240230"/>
              </a:cubicBezTo>
              <a:lnTo>
                <a:pt x="6984315" y="2240227"/>
              </a:lnTo>
              <a:cubicBezTo>
                <a:pt x="6982454" y="2232986"/>
                <a:pt x="6976609" y="2228404"/>
                <a:pt x="6968555" y="2227534"/>
              </a:cubicBezTo>
              <a:cubicBezTo>
                <a:pt x="6967857" y="2227459"/>
                <a:pt x="6967188" y="2227421"/>
                <a:pt x="6966520" y="2227421"/>
              </a:cubicBezTo>
              <a:close/>
              <a:moveTo>
                <a:pt x="7213388" y="2254347"/>
              </a:moveTo>
              <a:cubicBezTo>
                <a:pt x="7206409" y="2254347"/>
                <a:pt x="7201437" y="2258429"/>
                <a:pt x="7198587" y="2264012"/>
              </a:cubicBezTo>
              <a:cubicBezTo>
                <a:pt x="7195621" y="2258185"/>
                <a:pt x="7190533" y="2254408"/>
                <a:pt x="7183147" y="2254408"/>
              </a:cubicBezTo>
              <a:cubicBezTo>
                <a:pt x="7182653" y="2254408"/>
                <a:pt x="7182158" y="2254425"/>
                <a:pt x="7181635" y="2254460"/>
              </a:cubicBezTo>
              <a:cubicBezTo>
                <a:pt x="7174278" y="2254943"/>
                <a:pt x="7167969" y="2259343"/>
                <a:pt x="7165962" y="2267917"/>
              </a:cubicBezTo>
              <a:cubicBezTo>
                <a:pt x="7162386" y="2283340"/>
                <a:pt x="7179338" y="2299109"/>
                <a:pt x="7198587" y="2314447"/>
              </a:cubicBezTo>
              <a:cubicBezTo>
                <a:pt x="7219028" y="2299213"/>
                <a:pt x="7234992" y="2281994"/>
                <a:pt x="7231183" y="2267156"/>
              </a:cubicBezTo>
              <a:lnTo>
                <a:pt x="7231183" y="2267153"/>
              </a:lnTo>
              <a:cubicBezTo>
                <a:pt x="7229322" y="2259912"/>
                <a:pt x="7223477" y="2255330"/>
                <a:pt x="7215423" y="2254460"/>
              </a:cubicBezTo>
              <a:cubicBezTo>
                <a:pt x="7214725" y="2254385"/>
                <a:pt x="7214056" y="2254347"/>
                <a:pt x="7213388" y="2254347"/>
              </a:cubicBezTo>
              <a:close/>
              <a:moveTo>
                <a:pt x="7331152" y="2302819"/>
              </a:moveTo>
              <a:cubicBezTo>
                <a:pt x="7324173" y="2302819"/>
                <a:pt x="7319201" y="2306901"/>
                <a:pt x="7316351" y="2312484"/>
              </a:cubicBezTo>
              <a:cubicBezTo>
                <a:pt x="7313385" y="2306657"/>
                <a:pt x="7308297" y="2302880"/>
                <a:pt x="7300911" y="2302880"/>
              </a:cubicBezTo>
              <a:cubicBezTo>
                <a:pt x="7300417" y="2302880"/>
                <a:pt x="7299922" y="2302898"/>
                <a:pt x="7299399" y="2302929"/>
              </a:cubicBezTo>
              <a:cubicBezTo>
                <a:pt x="7292042" y="2303415"/>
                <a:pt x="7285733" y="2307815"/>
                <a:pt x="7283726" y="2316389"/>
              </a:cubicBezTo>
              <a:cubicBezTo>
                <a:pt x="7280150" y="2331812"/>
                <a:pt x="7297102" y="2347581"/>
                <a:pt x="7316351" y="2362919"/>
              </a:cubicBezTo>
              <a:cubicBezTo>
                <a:pt x="7336792" y="2347686"/>
                <a:pt x="7352756" y="2330466"/>
                <a:pt x="7348947" y="2315628"/>
              </a:cubicBezTo>
              <a:lnTo>
                <a:pt x="7348947" y="2315625"/>
              </a:lnTo>
              <a:cubicBezTo>
                <a:pt x="7347086" y="2308384"/>
                <a:pt x="7341241" y="2303802"/>
                <a:pt x="7333187" y="2302932"/>
              </a:cubicBezTo>
              <a:cubicBezTo>
                <a:pt x="7332489" y="2302857"/>
                <a:pt x="7331820" y="2302819"/>
                <a:pt x="7331152" y="2302819"/>
              </a:cubicBezTo>
              <a:close/>
              <a:moveTo>
                <a:pt x="7462581" y="2344109"/>
              </a:moveTo>
              <a:cubicBezTo>
                <a:pt x="7455603" y="2344109"/>
                <a:pt x="7450631" y="2348191"/>
                <a:pt x="7447781" y="2353774"/>
              </a:cubicBezTo>
              <a:cubicBezTo>
                <a:pt x="7444815" y="2347947"/>
                <a:pt x="7439727" y="2344170"/>
                <a:pt x="7432341" y="2344170"/>
              </a:cubicBezTo>
              <a:cubicBezTo>
                <a:pt x="7431847" y="2344170"/>
                <a:pt x="7431352" y="2344188"/>
                <a:pt x="7430829" y="2344222"/>
              </a:cubicBezTo>
              <a:cubicBezTo>
                <a:pt x="7423472" y="2344705"/>
                <a:pt x="7417162" y="2349105"/>
                <a:pt x="7415156" y="2357679"/>
              </a:cubicBezTo>
              <a:cubicBezTo>
                <a:pt x="7411579" y="2373102"/>
                <a:pt x="7428532" y="2388871"/>
                <a:pt x="7447781" y="2404209"/>
              </a:cubicBezTo>
              <a:cubicBezTo>
                <a:pt x="7468223" y="2388975"/>
                <a:pt x="7484186" y="2371756"/>
                <a:pt x="7480377" y="2356918"/>
              </a:cubicBezTo>
              <a:lnTo>
                <a:pt x="7480377" y="2356915"/>
              </a:lnTo>
              <a:cubicBezTo>
                <a:pt x="7478516" y="2349674"/>
                <a:pt x="7472671" y="2345092"/>
                <a:pt x="7464617" y="2344222"/>
              </a:cubicBezTo>
              <a:cubicBezTo>
                <a:pt x="7463919" y="2344147"/>
                <a:pt x="7463250" y="2344109"/>
                <a:pt x="7462581" y="2344109"/>
              </a:cubicBezTo>
              <a:close/>
              <a:moveTo>
                <a:pt x="7540509" y="2350709"/>
              </a:moveTo>
              <a:cubicBezTo>
                <a:pt x="7533530" y="2350709"/>
                <a:pt x="7528558" y="2354792"/>
                <a:pt x="7525708" y="2360374"/>
              </a:cubicBezTo>
              <a:cubicBezTo>
                <a:pt x="7522742" y="2354550"/>
                <a:pt x="7517654" y="2350770"/>
                <a:pt x="7510268" y="2350770"/>
              </a:cubicBezTo>
              <a:cubicBezTo>
                <a:pt x="7509774" y="2350770"/>
                <a:pt x="7509279" y="2350788"/>
                <a:pt x="7508756" y="2350820"/>
              </a:cubicBezTo>
              <a:cubicBezTo>
                <a:pt x="7501399" y="2351305"/>
                <a:pt x="7495090" y="2355705"/>
                <a:pt x="7493083" y="2364280"/>
              </a:cubicBezTo>
              <a:cubicBezTo>
                <a:pt x="7489507" y="2379702"/>
                <a:pt x="7506459" y="2395471"/>
                <a:pt x="7525708" y="2410809"/>
              </a:cubicBezTo>
              <a:cubicBezTo>
                <a:pt x="7546149" y="2395576"/>
                <a:pt x="7562113" y="2378356"/>
                <a:pt x="7558304" y="2363518"/>
              </a:cubicBezTo>
              <a:lnTo>
                <a:pt x="7558304" y="2363515"/>
              </a:lnTo>
              <a:cubicBezTo>
                <a:pt x="7556443" y="2356274"/>
                <a:pt x="7550598" y="2351692"/>
                <a:pt x="7542544" y="2350822"/>
              </a:cubicBezTo>
              <a:cubicBezTo>
                <a:pt x="7541846" y="2350747"/>
                <a:pt x="7541177" y="2350709"/>
                <a:pt x="7540509" y="2350709"/>
              </a:cubicBezTo>
              <a:close/>
              <a:moveTo>
                <a:pt x="7600118" y="2394035"/>
              </a:moveTo>
              <a:cubicBezTo>
                <a:pt x="7593139" y="2394035"/>
                <a:pt x="7588167" y="2398117"/>
                <a:pt x="7585317" y="2403700"/>
              </a:cubicBezTo>
              <a:cubicBezTo>
                <a:pt x="7582351" y="2397876"/>
                <a:pt x="7577263" y="2394096"/>
                <a:pt x="7569877" y="2394096"/>
              </a:cubicBezTo>
              <a:cubicBezTo>
                <a:pt x="7569383" y="2394096"/>
                <a:pt x="7568888" y="2394113"/>
                <a:pt x="7568365" y="2394148"/>
              </a:cubicBezTo>
              <a:cubicBezTo>
                <a:pt x="7561008" y="2394631"/>
                <a:pt x="7554699" y="2399030"/>
                <a:pt x="7552692" y="2407605"/>
              </a:cubicBezTo>
              <a:cubicBezTo>
                <a:pt x="7549116" y="2423028"/>
                <a:pt x="7566068" y="2438797"/>
                <a:pt x="7585317" y="2454135"/>
              </a:cubicBezTo>
              <a:cubicBezTo>
                <a:pt x="7605758" y="2438901"/>
                <a:pt x="7621722" y="2421682"/>
                <a:pt x="7617913" y="2406844"/>
              </a:cubicBezTo>
              <a:lnTo>
                <a:pt x="7617913" y="2406841"/>
              </a:lnTo>
              <a:cubicBezTo>
                <a:pt x="7616052" y="2399600"/>
                <a:pt x="7610207" y="2395018"/>
                <a:pt x="7602153" y="2394148"/>
              </a:cubicBezTo>
              <a:cubicBezTo>
                <a:pt x="7601455" y="2394073"/>
                <a:pt x="7600786" y="2394035"/>
                <a:pt x="7600118" y="2394035"/>
              </a:cubicBezTo>
              <a:close/>
              <a:moveTo>
                <a:pt x="7655946" y="2446141"/>
              </a:moveTo>
              <a:cubicBezTo>
                <a:pt x="7648968" y="2446141"/>
                <a:pt x="7643996" y="2450224"/>
                <a:pt x="7641146" y="2455806"/>
              </a:cubicBezTo>
              <a:cubicBezTo>
                <a:pt x="7638180" y="2449979"/>
                <a:pt x="7633092" y="2446202"/>
                <a:pt x="7625706" y="2446202"/>
              </a:cubicBezTo>
              <a:cubicBezTo>
                <a:pt x="7625212" y="2446202"/>
                <a:pt x="7624717" y="2446220"/>
                <a:pt x="7624194" y="2446254"/>
              </a:cubicBezTo>
              <a:cubicBezTo>
                <a:pt x="7616837" y="2446737"/>
                <a:pt x="7610527" y="2451137"/>
                <a:pt x="7608521" y="2459712"/>
              </a:cubicBezTo>
              <a:cubicBezTo>
                <a:pt x="7604944" y="2475134"/>
                <a:pt x="7621897" y="2490903"/>
                <a:pt x="7641146" y="2506241"/>
              </a:cubicBezTo>
              <a:cubicBezTo>
                <a:pt x="7661588" y="2491007"/>
                <a:pt x="7677551" y="2473788"/>
                <a:pt x="7673742" y="2458950"/>
              </a:cubicBezTo>
              <a:lnTo>
                <a:pt x="7673742" y="2458947"/>
              </a:lnTo>
              <a:cubicBezTo>
                <a:pt x="7671881" y="2451706"/>
                <a:pt x="7666036" y="2447124"/>
                <a:pt x="7657982" y="2446254"/>
              </a:cubicBezTo>
              <a:cubicBezTo>
                <a:pt x="7657284" y="2446179"/>
                <a:pt x="7656615" y="2446141"/>
                <a:pt x="7655946" y="2446141"/>
              </a:cubicBezTo>
              <a:close/>
              <a:moveTo>
                <a:pt x="7389887" y="2357717"/>
              </a:moveTo>
              <a:cubicBezTo>
                <a:pt x="7382909" y="2357717"/>
                <a:pt x="7377937" y="2361800"/>
                <a:pt x="7375087" y="2367382"/>
              </a:cubicBezTo>
              <a:cubicBezTo>
                <a:pt x="7372121" y="2361558"/>
                <a:pt x="7367033" y="2357778"/>
                <a:pt x="7359647" y="2357778"/>
              </a:cubicBezTo>
              <a:cubicBezTo>
                <a:pt x="7359153" y="2357778"/>
                <a:pt x="7358658" y="2357796"/>
                <a:pt x="7358135" y="2357830"/>
              </a:cubicBezTo>
              <a:cubicBezTo>
                <a:pt x="7350778" y="2358313"/>
                <a:pt x="7344468" y="2362713"/>
                <a:pt x="7342462" y="2371288"/>
              </a:cubicBezTo>
              <a:cubicBezTo>
                <a:pt x="7338885" y="2386710"/>
                <a:pt x="7355838" y="2402479"/>
                <a:pt x="7375087" y="2417817"/>
              </a:cubicBezTo>
              <a:cubicBezTo>
                <a:pt x="7395529" y="2402584"/>
                <a:pt x="7411492" y="2385364"/>
                <a:pt x="7407683" y="2370526"/>
              </a:cubicBezTo>
              <a:lnTo>
                <a:pt x="7407683" y="2370523"/>
              </a:lnTo>
              <a:cubicBezTo>
                <a:pt x="7405822" y="2363282"/>
                <a:pt x="7399977" y="2358700"/>
                <a:pt x="7391923" y="2357830"/>
              </a:cubicBezTo>
              <a:cubicBezTo>
                <a:pt x="7391225" y="2357755"/>
                <a:pt x="7390556" y="2357717"/>
                <a:pt x="7389887" y="2357717"/>
              </a:cubicBezTo>
              <a:close/>
              <a:moveTo>
                <a:pt x="7140112" y="2256033"/>
              </a:moveTo>
              <a:cubicBezTo>
                <a:pt x="7133134" y="2256033"/>
                <a:pt x="7128161" y="2260115"/>
                <a:pt x="7125312" y="2265698"/>
              </a:cubicBezTo>
              <a:cubicBezTo>
                <a:pt x="7122346" y="2259871"/>
                <a:pt x="7117257" y="2256094"/>
                <a:pt x="7109872" y="2256094"/>
              </a:cubicBezTo>
              <a:cubicBezTo>
                <a:pt x="7109378" y="2256094"/>
                <a:pt x="7108883" y="2256111"/>
                <a:pt x="7108360" y="2256146"/>
              </a:cubicBezTo>
              <a:cubicBezTo>
                <a:pt x="7101003" y="2256629"/>
                <a:pt x="7094693" y="2261029"/>
                <a:pt x="7092687" y="2269603"/>
              </a:cubicBezTo>
              <a:cubicBezTo>
                <a:pt x="7089111" y="2285026"/>
                <a:pt x="7106063" y="2300795"/>
                <a:pt x="7125312" y="2316133"/>
              </a:cubicBezTo>
              <a:cubicBezTo>
                <a:pt x="7145753" y="2300899"/>
                <a:pt x="7161717" y="2283680"/>
                <a:pt x="7157908" y="2268842"/>
              </a:cubicBezTo>
              <a:lnTo>
                <a:pt x="7157908" y="2268839"/>
              </a:lnTo>
              <a:cubicBezTo>
                <a:pt x="7156047" y="2261598"/>
                <a:pt x="7150202" y="2257016"/>
                <a:pt x="7142148" y="2256146"/>
              </a:cubicBezTo>
              <a:cubicBezTo>
                <a:pt x="7141450" y="2256071"/>
                <a:pt x="7140781" y="2256033"/>
                <a:pt x="7140112" y="2256033"/>
              </a:cubicBezTo>
              <a:close/>
              <a:moveTo>
                <a:pt x="7052299" y="2266210"/>
              </a:moveTo>
              <a:cubicBezTo>
                <a:pt x="7045320" y="2266210"/>
                <a:pt x="7040348" y="2270292"/>
                <a:pt x="7037498" y="2275875"/>
              </a:cubicBezTo>
              <a:cubicBezTo>
                <a:pt x="7034532" y="2270048"/>
                <a:pt x="7029444" y="2266271"/>
                <a:pt x="7022058" y="2266271"/>
              </a:cubicBezTo>
              <a:cubicBezTo>
                <a:pt x="7021564" y="2266271"/>
                <a:pt x="7021069" y="2266288"/>
                <a:pt x="7020546" y="2266323"/>
              </a:cubicBezTo>
              <a:cubicBezTo>
                <a:pt x="7013190" y="2266806"/>
                <a:pt x="7006880" y="2271206"/>
                <a:pt x="7004873" y="2279780"/>
              </a:cubicBezTo>
              <a:cubicBezTo>
                <a:pt x="7001297" y="2295203"/>
                <a:pt x="7018249" y="2310972"/>
                <a:pt x="7037498" y="2326310"/>
              </a:cubicBezTo>
              <a:cubicBezTo>
                <a:pt x="7057939" y="2311077"/>
                <a:pt x="7073903" y="2293857"/>
                <a:pt x="7070094" y="2279019"/>
              </a:cubicBezTo>
              <a:lnTo>
                <a:pt x="7070094" y="2279016"/>
              </a:lnTo>
              <a:cubicBezTo>
                <a:pt x="7068233" y="2271775"/>
                <a:pt x="7062388" y="2267193"/>
                <a:pt x="7054334" y="2266323"/>
              </a:cubicBezTo>
              <a:cubicBezTo>
                <a:pt x="7053636" y="2266248"/>
                <a:pt x="7052967" y="2266210"/>
                <a:pt x="7052299" y="2266210"/>
              </a:cubicBezTo>
              <a:close/>
              <a:moveTo>
                <a:pt x="7102020" y="2319974"/>
              </a:moveTo>
              <a:cubicBezTo>
                <a:pt x="7095042" y="2319974"/>
                <a:pt x="7090070" y="2324056"/>
                <a:pt x="7087220" y="2329639"/>
              </a:cubicBezTo>
              <a:cubicBezTo>
                <a:pt x="7084254" y="2323815"/>
                <a:pt x="7079166" y="2320035"/>
                <a:pt x="7071780" y="2320035"/>
              </a:cubicBezTo>
              <a:cubicBezTo>
                <a:pt x="7071286" y="2320035"/>
                <a:pt x="7070791" y="2320052"/>
                <a:pt x="7070268" y="2320084"/>
              </a:cubicBezTo>
              <a:cubicBezTo>
                <a:pt x="7062911" y="2320570"/>
                <a:pt x="7056601" y="2324969"/>
                <a:pt x="7054595" y="2333544"/>
              </a:cubicBezTo>
              <a:cubicBezTo>
                <a:pt x="7051018" y="2348967"/>
                <a:pt x="7067971" y="2364736"/>
                <a:pt x="7087220" y="2380074"/>
              </a:cubicBezTo>
              <a:cubicBezTo>
                <a:pt x="7107662" y="2364840"/>
                <a:pt x="7123625" y="2347621"/>
                <a:pt x="7119816" y="2332783"/>
              </a:cubicBezTo>
              <a:lnTo>
                <a:pt x="7119816" y="2332780"/>
              </a:lnTo>
              <a:cubicBezTo>
                <a:pt x="7117955" y="2325539"/>
                <a:pt x="7112110" y="2320957"/>
                <a:pt x="7104056" y="2320087"/>
              </a:cubicBezTo>
              <a:cubicBezTo>
                <a:pt x="7103358" y="2320012"/>
                <a:pt x="7102689" y="2319974"/>
                <a:pt x="7102020" y="2319974"/>
              </a:cubicBezTo>
              <a:close/>
              <a:moveTo>
                <a:pt x="7253806" y="2323667"/>
              </a:moveTo>
              <a:cubicBezTo>
                <a:pt x="7246827" y="2323667"/>
                <a:pt x="7241854" y="2327749"/>
                <a:pt x="7239005" y="2333332"/>
              </a:cubicBezTo>
              <a:cubicBezTo>
                <a:pt x="7236039" y="2327505"/>
                <a:pt x="7230950" y="2323728"/>
                <a:pt x="7223565" y="2323728"/>
              </a:cubicBezTo>
              <a:cubicBezTo>
                <a:pt x="7223071" y="2323728"/>
                <a:pt x="7222576" y="2323746"/>
                <a:pt x="7222053" y="2323780"/>
              </a:cubicBezTo>
              <a:cubicBezTo>
                <a:pt x="7214696" y="2324263"/>
                <a:pt x="7208387" y="2328663"/>
                <a:pt x="7206380" y="2337237"/>
              </a:cubicBezTo>
              <a:cubicBezTo>
                <a:pt x="7202804" y="2352660"/>
                <a:pt x="7219756" y="2368429"/>
                <a:pt x="7239005" y="2383767"/>
              </a:cubicBezTo>
              <a:cubicBezTo>
                <a:pt x="7259446" y="2368533"/>
                <a:pt x="7275410" y="2351314"/>
                <a:pt x="7271601" y="2336476"/>
              </a:cubicBezTo>
              <a:lnTo>
                <a:pt x="7271601" y="2336473"/>
              </a:lnTo>
              <a:cubicBezTo>
                <a:pt x="7269740" y="2329232"/>
                <a:pt x="7263895" y="2324650"/>
                <a:pt x="7255841" y="2323780"/>
              </a:cubicBezTo>
              <a:cubicBezTo>
                <a:pt x="7255143" y="2323705"/>
                <a:pt x="7254474" y="2323667"/>
                <a:pt x="7253806" y="2323667"/>
              </a:cubicBezTo>
              <a:close/>
              <a:moveTo>
                <a:pt x="7309924" y="2380746"/>
              </a:moveTo>
              <a:cubicBezTo>
                <a:pt x="7302946" y="2380746"/>
                <a:pt x="7297974" y="2384828"/>
                <a:pt x="7295124" y="2390411"/>
              </a:cubicBezTo>
              <a:cubicBezTo>
                <a:pt x="7292158" y="2384584"/>
                <a:pt x="7287070" y="2380807"/>
                <a:pt x="7279684" y="2380807"/>
              </a:cubicBezTo>
              <a:cubicBezTo>
                <a:pt x="7279190" y="2380807"/>
                <a:pt x="7278695" y="2380825"/>
                <a:pt x="7278172" y="2380859"/>
              </a:cubicBezTo>
              <a:cubicBezTo>
                <a:pt x="7270815" y="2381342"/>
                <a:pt x="7264505" y="2385741"/>
                <a:pt x="7262499" y="2394316"/>
              </a:cubicBezTo>
              <a:cubicBezTo>
                <a:pt x="7258922" y="2409739"/>
                <a:pt x="7275875" y="2425508"/>
                <a:pt x="7295124" y="2440846"/>
              </a:cubicBezTo>
              <a:cubicBezTo>
                <a:pt x="7315566" y="2425612"/>
                <a:pt x="7331529" y="2408393"/>
                <a:pt x="7327720" y="2393555"/>
              </a:cubicBezTo>
              <a:lnTo>
                <a:pt x="7327720" y="2393552"/>
              </a:lnTo>
              <a:cubicBezTo>
                <a:pt x="7325859" y="2386311"/>
                <a:pt x="7320014" y="2381729"/>
                <a:pt x="7311960" y="2380859"/>
              </a:cubicBezTo>
              <a:cubicBezTo>
                <a:pt x="7311262" y="2380784"/>
                <a:pt x="7310593" y="2380746"/>
                <a:pt x="7309924" y="2380746"/>
              </a:cubicBezTo>
              <a:close/>
              <a:moveTo>
                <a:pt x="7391051" y="2424042"/>
              </a:moveTo>
              <a:cubicBezTo>
                <a:pt x="7384072" y="2424042"/>
                <a:pt x="7379100" y="2428125"/>
                <a:pt x="7376250" y="2433707"/>
              </a:cubicBezTo>
              <a:cubicBezTo>
                <a:pt x="7373284" y="2427883"/>
                <a:pt x="7368196" y="2424103"/>
                <a:pt x="7360810" y="2424103"/>
              </a:cubicBezTo>
              <a:cubicBezTo>
                <a:pt x="7360316" y="2424103"/>
                <a:pt x="7359821" y="2424121"/>
                <a:pt x="7359298" y="2424153"/>
              </a:cubicBezTo>
              <a:cubicBezTo>
                <a:pt x="7351942" y="2424638"/>
                <a:pt x="7345632" y="2429038"/>
                <a:pt x="7343625" y="2437613"/>
              </a:cubicBezTo>
              <a:cubicBezTo>
                <a:pt x="7340049" y="2453035"/>
                <a:pt x="7357001" y="2468804"/>
                <a:pt x="7376250" y="2484142"/>
              </a:cubicBezTo>
              <a:cubicBezTo>
                <a:pt x="7396691" y="2468909"/>
                <a:pt x="7412655" y="2451689"/>
                <a:pt x="7408846" y="2436851"/>
              </a:cubicBezTo>
              <a:lnTo>
                <a:pt x="7408846" y="2436848"/>
              </a:lnTo>
              <a:cubicBezTo>
                <a:pt x="7406985" y="2429607"/>
                <a:pt x="7401140" y="2425025"/>
                <a:pt x="7393086" y="2424155"/>
              </a:cubicBezTo>
              <a:cubicBezTo>
                <a:pt x="7392388" y="2424080"/>
                <a:pt x="7391719" y="2424042"/>
                <a:pt x="7391051" y="2424042"/>
              </a:cubicBezTo>
              <a:close/>
              <a:moveTo>
                <a:pt x="7505907" y="2426281"/>
              </a:moveTo>
              <a:cubicBezTo>
                <a:pt x="7498928" y="2426281"/>
                <a:pt x="7493956" y="2430363"/>
                <a:pt x="7491106" y="2435946"/>
              </a:cubicBezTo>
              <a:cubicBezTo>
                <a:pt x="7488140" y="2430122"/>
                <a:pt x="7483052" y="2426342"/>
                <a:pt x="7475666" y="2426342"/>
              </a:cubicBezTo>
              <a:cubicBezTo>
                <a:pt x="7475172" y="2426342"/>
                <a:pt x="7474677" y="2426360"/>
                <a:pt x="7474154" y="2426391"/>
              </a:cubicBezTo>
              <a:cubicBezTo>
                <a:pt x="7466798" y="2426877"/>
                <a:pt x="7460488" y="2431276"/>
                <a:pt x="7458481" y="2439851"/>
              </a:cubicBezTo>
              <a:cubicBezTo>
                <a:pt x="7454905" y="2455274"/>
                <a:pt x="7471857" y="2471043"/>
                <a:pt x="7491106" y="2486381"/>
              </a:cubicBezTo>
              <a:cubicBezTo>
                <a:pt x="7511547" y="2471147"/>
                <a:pt x="7527511" y="2453928"/>
                <a:pt x="7523702" y="2439090"/>
              </a:cubicBezTo>
              <a:lnTo>
                <a:pt x="7523702" y="2439087"/>
              </a:lnTo>
              <a:cubicBezTo>
                <a:pt x="7521841" y="2431846"/>
                <a:pt x="7515996" y="2427264"/>
                <a:pt x="7507942" y="2426394"/>
              </a:cubicBezTo>
              <a:cubicBezTo>
                <a:pt x="7507244" y="2426319"/>
                <a:pt x="7506575" y="2426281"/>
                <a:pt x="7505907" y="2426281"/>
              </a:cubicBezTo>
              <a:close/>
              <a:moveTo>
                <a:pt x="7573075" y="2460738"/>
              </a:moveTo>
              <a:cubicBezTo>
                <a:pt x="7566097" y="2460738"/>
                <a:pt x="7561125" y="2464820"/>
                <a:pt x="7558275" y="2470403"/>
              </a:cubicBezTo>
              <a:cubicBezTo>
                <a:pt x="7555309" y="2464579"/>
                <a:pt x="7550221" y="2460799"/>
                <a:pt x="7542835" y="2460799"/>
              </a:cubicBezTo>
              <a:cubicBezTo>
                <a:pt x="7542341" y="2460799"/>
                <a:pt x="7541846" y="2460816"/>
                <a:pt x="7541323" y="2460851"/>
              </a:cubicBezTo>
              <a:cubicBezTo>
                <a:pt x="7533966" y="2461334"/>
                <a:pt x="7527656" y="2465733"/>
                <a:pt x="7525650" y="2474308"/>
              </a:cubicBezTo>
              <a:cubicBezTo>
                <a:pt x="7522073" y="2489731"/>
                <a:pt x="7539026" y="2505500"/>
                <a:pt x="7558275" y="2520838"/>
              </a:cubicBezTo>
              <a:cubicBezTo>
                <a:pt x="7578717" y="2505604"/>
                <a:pt x="7594680" y="2488385"/>
                <a:pt x="7590871" y="2473547"/>
              </a:cubicBezTo>
              <a:lnTo>
                <a:pt x="7590871" y="2473544"/>
              </a:lnTo>
              <a:cubicBezTo>
                <a:pt x="7589010" y="2466303"/>
                <a:pt x="7583165" y="2461721"/>
                <a:pt x="7575111" y="2460851"/>
              </a:cubicBezTo>
              <a:cubicBezTo>
                <a:pt x="7574413" y="2460776"/>
                <a:pt x="7573744" y="2460738"/>
                <a:pt x="7573075" y="2460738"/>
              </a:cubicBezTo>
              <a:close/>
              <a:moveTo>
                <a:pt x="7637628" y="2510402"/>
              </a:moveTo>
              <a:cubicBezTo>
                <a:pt x="7630649" y="2510402"/>
                <a:pt x="7625676" y="2514484"/>
                <a:pt x="7622827" y="2520067"/>
              </a:cubicBezTo>
              <a:cubicBezTo>
                <a:pt x="7619861" y="2514240"/>
                <a:pt x="7614772" y="2510463"/>
                <a:pt x="7607387" y="2510463"/>
              </a:cubicBezTo>
              <a:cubicBezTo>
                <a:pt x="7606893" y="2510463"/>
                <a:pt x="7606398" y="2510481"/>
                <a:pt x="7605875" y="2510515"/>
              </a:cubicBezTo>
              <a:cubicBezTo>
                <a:pt x="7598518" y="2510998"/>
                <a:pt x="7592209" y="2515397"/>
                <a:pt x="7590202" y="2523972"/>
              </a:cubicBezTo>
              <a:cubicBezTo>
                <a:pt x="7586626" y="2539395"/>
                <a:pt x="7603578" y="2555164"/>
                <a:pt x="7622827" y="2570502"/>
              </a:cubicBezTo>
              <a:cubicBezTo>
                <a:pt x="7643268" y="2555268"/>
                <a:pt x="7659232" y="2538049"/>
                <a:pt x="7655423" y="2523211"/>
              </a:cubicBezTo>
              <a:lnTo>
                <a:pt x="7655423" y="2523208"/>
              </a:lnTo>
              <a:cubicBezTo>
                <a:pt x="7653562" y="2515967"/>
                <a:pt x="7647717" y="2511385"/>
                <a:pt x="7639663" y="2510515"/>
              </a:cubicBezTo>
              <a:cubicBezTo>
                <a:pt x="7638965" y="2510440"/>
                <a:pt x="7638296" y="2510402"/>
                <a:pt x="7637628" y="2510402"/>
              </a:cubicBezTo>
              <a:close/>
              <a:moveTo>
                <a:pt x="7707704" y="2511885"/>
              </a:moveTo>
              <a:cubicBezTo>
                <a:pt x="7700725" y="2511885"/>
                <a:pt x="7695753" y="2515967"/>
                <a:pt x="7692903" y="2521550"/>
              </a:cubicBezTo>
              <a:cubicBezTo>
                <a:pt x="7689937" y="2515726"/>
                <a:pt x="7684849" y="2511946"/>
                <a:pt x="7677463" y="2511946"/>
              </a:cubicBezTo>
              <a:cubicBezTo>
                <a:pt x="7676969" y="2511946"/>
                <a:pt x="7676474" y="2511963"/>
                <a:pt x="7675951" y="2511998"/>
              </a:cubicBezTo>
              <a:cubicBezTo>
                <a:pt x="7668594" y="2512481"/>
                <a:pt x="7662285" y="2516880"/>
                <a:pt x="7660278" y="2525455"/>
              </a:cubicBezTo>
              <a:cubicBezTo>
                <a:pt x="7656702" y="2540878"/>
                <a:pt x="7673654" y="2556647"/>
                <a:pt x="7692903" y="2571985"/>
              </a:cubicBezTo>
              <a:cubicBezTo>
                <a:pt x="7713344" y="2556751"/>
                <a:pt x="7729308" y="2539532"/>
                <a:pt x="7725499" y="2524694"/>
              </a:cubicBezTo>
              <a:lnTo>
                <a:pt x="7725499" y="2524691"/>
              </a:lnTo>
              <a:cubicBezTo>
                <a:pt x="7723638" y="2517450"/>
                <a:pt x="7717793" y="2512868"/>
                <a:pt x="7709739" y="2511998"/>
              </a:cubicBezTo>
              <a:cubicBezTo>
                <a:pt x="7709041" y="2511923"/>
                <a:pt x="7708372" y="2511885"/>
                <a:pt x="7707704" y="2511885"/>
              </a:cubicBezTo>
              <a:close/>
              <a:moveTo>
                <a:pt x="7767313" y="2559660"/>
              </a:moveTo>
              <a:cubicBezTo>
                <a:pt x="7760334" y="2559660"/>
                <a:pt x="7755362" y="2563742"/>
                <a:pt x="7752512" y="2569325"/>
              </a:cubicBezTo>
              <a:cubicBezTo>
                <a:pt x="7749546" y="2563498"/>
                <a:pt x="7744458" y="2559721"/>
                <a:pt x="7737072" y="2559721"/>
              </a:cubicBezTo>
              <a:cubicBezTo>
                <a:pt x="7736578" y="2559721"/>
                <a:pt x="7736083" y="2559739"/>
                <a:pt x="7735560" y="2559773"/>
              </a:cubicBezTo>
              <a:cubicBezTo>
                <a:pt x="7728203" y="2560256"/>
                <a:pt x="7721894" y="2564655"/>
                <a:pt x="7719887" y="2573230"/>
              </a:cubicBezTo>
              <a:cubicBezTo>
                <a:pt x="7716311" y="2588653"/>
                <a:pt x="7733263" y="2604422"/>
                <a:pt x="7752512" y="2619760"/>
              </a:cubicBezTo>
              <a:cubicBezTo>
                <a:pt x="7772953" y="2604526"/>
                <a:pt x="7788917" y="2587307"/>
                <a:pt x="7785108" y="2572469"/>
              </a:cubicBezTo>
              <a:lnTo>
                <a:pt x="7785108" y="2572466"/>
              </a:lnTo>
              <a:cubicBezTo>
                <a:pt x="7783247" y="2565225"/>
                <a:pt x="7777402" y="2560643"/>
                <a:pt x="7769348" y="2559773"/>
              </a:cubicBezTo>
              <a:cubicBezTo>
                <a:pt x="7768650" y="2559698"/>
                <a:pt x="7767981" y="2559660"/>
                <a:pt x="7767313" y="2559660"/>
              </a:cubicBezTo>
              <a:close/>
              <a:moveTo>
                <a:pt x="7810929" y="2615576"/>
              </a:moveTo>
              <a:cubicBezTo>
                <a:pt x="7803950" y="2615576"/>
                <a:pt x="7798978" y="2619658"/>
                <a:pt x="7796128" y="2625238"/>
              </a:cubicBezTo>
              <a:cubicBezTo>
                <a:pt x="7793162" y="2619414"/>
                <a:pt x="7788074" y="2615637"/>
                <a:pt x="7780688" y="2615637"/>
              </a:cubicBezTo>
              <a:cubicBezTo>
                <a:pt x="7780194" y="2615637"/>
                <a:pt x="7779699" y="2615654"/>
                <a:pt x="7779176" y="2615689"/>
              </a:cubicBezTo>
              <a:cubicBezTo>
                <a:pt x="7771819" y="2616172"/>
                <a:pt x="7765510" y="2620571"/>
                <a:pt x="7763503" y="2629146"/>
              </a:cubicBezTo>
              <a:cubicBezTo>
                <a:pt x="7759927" y="2644569"/>
                <a:pt x="7776879" y="2660338"/>
                <a:pt x="7796128" y="2675676"/>
              </a:cubicBezTo>
              <a:cubicBezTo>
                <a:pt x="7816569" y="2660442"/>
                <a:pt x="7832533" y="2643223"/>
                <a:pt x="7828724" y="2628385"/>
              </a:cubicBezTo>
              <a:lnTo>
                <a:pt x="7828724" y="2628382"/>
              </a:lnTo>
              <a:cubicBezTo>
                <a:pt x="7826863" y="2621141"/>
                <a:pt x="7821018" y="2616559"/>
                <a:pt x="7812964" y="2615689"/>
              </a:cubicBezTo>
              <a:cubicBezTo>
                <a:pt x="7812266" y="2615614"/>
                <a:pt x="7811597" y="2615576"/>
                <a:pt x="7810929" y="2615576"/>
              </a:cubicBezTo>
              <a:close/>
              <a:moveTo>
                <a:pt x="7879261" y="2651166"/>
              </a:moveTo>
              <a:cubicBezTo>
                <a:pt x="7872282" y="2651166"/>
                <a:pt x="7867310" y="2655248"/>
                <a:pt x="7864460" y="2660831"/>
              </a:cubicBezTo>
              <a:cubicBezTo>
                <a:pt x="7861494" y="2655004"/>
                <a:pt x="7856406" y="2651227"/>
                <a:pt x="7849020" y="2651227"/>
              </a:cubicBezTo>
              <a:cubicBezTo>
                <a:pt x="7848526" y="2651227"/>
                <a:pt x="7848031" y="2651245"/>
                <a:pt x="7847508" y="2651279"/>
              </a:cubicBezTo>
              <a:cubicBezTo>
                <a:pt x="7840151" y="2651762"/>
                <a:pt x="7833842" y="2656161"/>
                <a:pt x="7831835" y="2664736"/>
              </a:cubicBezTo>
              <a:cubicBezTo>
                <a:pt x="7828259" y="2680159"/>
                <a:pt x="7845211" y="2695928"/>
                <a:pt x="7864460" y="2711266"/>
              </a:cubicBezTo>
              <a:cubicBezTo>
                <a:pt x="7884901" y="2696032"/>
                <a:pt x="7900865" y="2678813"/>
                <a:pt x="7897056" y="2663975"/>
              </a:cubicBezTo>
              <a:lnTo>
                <a:pt x="7897056" y="2663972"/>
              </a:lnTo>
              <a:cubicBezTo>
                <a:pt x="7895195" y="2656731"/>
                <a:pt x="7889350" y="2652149"/>
                <a:pt x="7881296" y="2651279"/>
              </a:cubicBezTo>
              <a:cubicBezTo>
                <a:pt x="7880598" y="2651204"/>
                <a:pt x="7879929" y="2651166"/>
                <a:pt x="7879261" y="2651166"/>
              </a:cubicBezTo>
              <a:close/>
              <a:moveTo>
                <a:pt x="7944976" y="2660820"/>
              </a:moveTo>
              <a:cubicBezTo>
                <a:pt x="7937997" y="2660820"/>
                <a:pt x="7933025" y="2664902"/>
                <a:pt x="7930175" y="2670482"/>
              </a:cubicBezTo>
              <a:cubicBezTo>
                <a:pt x="7927209" y="2664658"/>
                <a:pt x="7922121" y="2660881"/>
                <a:pt x="7914735" y="2660881"/>
              </a:cubicBezTo>
              <a:cubicBezTo>
                <a:pt x="7914241" y="2660881"/>
                <a:pt x="7913746" y="2660898"/>
                <a:pt x="7913223" y="2660930"/>
              </a:cubicBezTo>
              <a:cubicBezTo>
                <a:pt x="7905867" y="2661416"/>
                <a:pt x="7899557" y="2665815"/>
                <a:pt x="7897550" y="2674390"/>
              </a:cubicBezTo>
              <a:cubicBezTo>
                <a:pt x="7893974" y="2689813"/>
                <a:pt x="7910926" y="2705582"/>
                <a:pt x="7930175" y="2720920"/>
              </a:cubicBezTo>
              <a:cubicBezTo>
                <a:pt x="7950616" y="2705686"/>
                <a:pt x="7966580" y="2688467"/>
                <a:pt x="7962771" y="2673629"/>
              </a:cubicBezTo>
              <a:lnTo>
                <a:pt x="7962771" y="2673626"/>
              </a:lnTo>
              <a:cubicBezTo>
                <a:pt x="7960910" y="2666385"/>
                <a:pt x="7955065" y="2661803"/>
                <a:pt x="7947011" y="2660930"/>
              </a:cubicBezTo>
              <a:cubicBezTo>
                <a:pt x="7946313" y="2660858"/>
                <a:pt x="7945644" y="2660820"/>
                <a:pt x="7944976" y="2660820"/>
              </a:cubicBezTo>
              <a:close/>
              <a:moveTo>
                <a:pt x="7449206" y="2466815"/>
              </a:moveTo>
              <a:cubicBezTo>
                <a:pt x="7442227" y="2466815"/>
                <a:pt x="7437255" y="2470897"/>
                <a:pt x="7434405" y="2476480"/>
              </a:cubicBezTo>
              <a:cubicBezTo>
                <a:pt x="7431439" y="2470656"/>
                <a:pt x="7426351" y="2466876"/>
                <a:pt x="7418965" y="2466876"/>
              </a:cubicBezTo>
              <a:cubicBezTo>
                <a:pt x="7418471" y="2466876"/>
                <a:pt x="7417976" y="2466893"/>
                <a:pt x="7417453" y="2466925"/>
              </a:cubicBezTo>
              <a:cubicBezTo>
                <a:pt x="7410097" y="2467411"/>
                <a:pt x="7403787" y="2471810"/>
                <a:pt x="7401780" y="2480385"/>
              </a:cubicBezTo>
              <a:cubicBezTo>
                <a:pt x="7398204" y="2495808"/>
                <a:pt x="7415156" y="2511577"/>
                <a:pt x="7434405" y="2526915"/>
              </a:cubicBezTo>
              <a:cubicBezTo>
                <a:pt x="7454846" y="2511681"/>
                <a:pt x="7470810" y="2494462"/>
                <a:pt x="7467001" y="2479624"/>
              </a:cubicBezTo>
              <a:lnTo>
                <a:pt x="7467001" y="2479621"/>
              </a:lnTo>
              <a:cubicBezTo>
                <a:pt x="7465140" y="2472380"/>
                <a:pt x="7459295" y="2467798"/>
                <a:pt x="7451241" y="2466928"/>
              </a:cubicBezTo>
              <a:cubicBezTo>
                <a:pt x="7450543" y="2466853"/>
                <a:pt x="7449874" y="2466815"/>
                <a:pt x="7449206" y="2466815"/>
              </a:cubicBezTo>
              <a:close/>
              <a:moveTo>
                <a:pt x="7509395" y="2525901"/>
              </a:moveTo>
              <a:cubicBezTo>
                <a:pt x="7502417" y="2525901"/>
                <a:pt x="7497444" y="2529984"/>
                <a:pt x="7494595" y="2535566"/>
              </a:cubicBezTo>
              <a:cubicBezTo>
                <a:pt x="7491629" y="2529742"/>
                <a:pt x="7486540" y="2525962"/>
                <a:pt x="7479155" y="2525962"/>
              </a:cubicBezTo>
              <a:cubicBezTo>
                <a:pt x="7478661" y="2525962"/>
                <a:pt x="7478166" y="2525980"/>
                <a:pt x="7477643" y="2526012"/>
              </a:cubicBezTo>
              <a:cubicBezTo>
                <a:pt x="7470286" y="2526497"/>
                <a:pt x="7463976" y="2530897"/>
                <a:pt x="7461970" y="2539472"/>
              </a:cubicBezTo>
              <a:cubicBezTo>
                <a:pt x="7458394" y="2554894"/>
                <a:pt x="7475346" y="2570663"/>
                <a:pt x="7494595" y="2586001"/>
              </a:cubicBezTo>
              <a:cubicBezTo>
                <a:pt x="7515036" y="2570768"/>
                <a:pt x="7531000" y="2553548"/>
                <a:pt x="7527191" y="2538710"/>
              </a:cubicBezTo>
              <a:lnTo>
                <a:pt x="7527191" y="2538707"/>
              </a:lnTo>
              <a:cubicBezTo>
                <a:pt x="7525330" y="2531466"/>
                <a:pt x="7519485" y="2526884"/>
                <a:pt x="7511431" y="2526014"/>
              </a:cubicBezTo>
              <a:cubicBezTo>
                <a:pt x="7510733" y="2525939"/>
                <a:pt x="7510064" y="2525901"/>
                <a:pt x="7509395" y="2525901"/>
              </a:cubicBezTo>
              <a:close/>
              <a:moveTo>
                <a:pt x="7575983" y="2535293"/>
              </a:moveTo>
              <a:cubicBezTo>
                <a:pt x="7569005" y="2535293"/>
                <a:pt x="7564033" y="2539375"/>
                <a:pt x="7561183" y="2544958"/>
              </a:cubicBezTo>
              <a:cubicBezTo>
                <a:pt x="7558217" y="2539131"/>
                <a:pt x="7553129" y="2535354"/>
                <a:pt x="7545743" y="2535354"/>
              </a:cubicBezTo>
              <a:cubicBezTo>
                <a:pt x="7545249" y="2535354"/>
                <a:pt x="7544754" y="2535372"/>
                <a:pt x="7544231" y="2535406"/>
              </a:cubicBezTo>
              <a:cubicBezTo>
                <a:pt x="7536874" y="2535889"/>
                <a:pt x="7530564" y="2540289"/>
                <a:pt x="7528558" y="2548863"/>
              </a:cubicBezTo>
              <a:cubicBezTo>
                <a:pt x="7524981" y="2564286"/>
                <a:pt x="7541934" y="2580055"/>
                <a:pt x="7561183" y="2595393"/>
              </a:cubicBezTo>
              <a:cubicBezTo>
                <a:pt x="7581625" y="2580159"/>
                <a:pt x="7597588" y="2562940"/>
                <a:pt x="7593779" y="2548102"/>
              </a:cubicBezTo>
              <a:lnTo>
                <a:pt x="7593779" y="2548099"/>
              </a:lnTo>
              <a:cubicBezTo>
                <a:pt x="7591918" y="2540858"/>
                <a:pt x="7586073" y="2536276"/>
                <a:pt x="7578019" y="2535406"/>
              </a:cubicBezTo>
              <a:cubicBezTo>
                <a:pt x="7577321" y="2535331"/>
                <a:pt x="7576652" y="2535293"/>
                <a:pt x="7575983" y="2535293"/>
              </a:cubicBezTo>
              <a:close/>
              <a:moveTo>
                <a:pt x="7635301" y="2584172"/>
              </a:moveTo>
              <a:cubicBezTo>
                <a:pt x="7628322" y="2584172"/>
                <a:pt x="7623350" y="2588254"/>
                <a:pt x="7620500" y="2593837"/>
              </a:cubicBezTo>
              <a:cubicBezTo>
                <a:pt x="7617534" y="2588010"/>
                <a:pt x="7612446" y="2584233"/>
                <a:pt x="7605060" y="2584233"/>
              </a:cubicBezTo>
              <a:cubicBezTo>
                <a:pt x="7604566" y="2584233"/>
                <a:pt x="7604071" y="2584251"/>
                <a:pt x="7603548" y="2584285"/>
              </a:cubicBezTo>
              <a:cubicBezTo>
                <a:pt x="7596192" y="2584768"/>
                <a:pt x="7589882" y="2589168"/>
                <a:pt x="7587875" y="2597742"/>
              </a:cubicBezTo>
              <a:cubicBezTo>
                <a:pt x="7584299" y="2613165"/>
                <a:pt x="7601251" y="2628934"/>
                <a:pt x="7620500" y="2644272"/>
              </a:cubicBezTo>
              <a:cubicBezTo>
                <a:pt x="7640941" y="2629038"/>
                <a:pt x="7656905" y="2611819"/>
                <a:pt x="7653096" y="2596981"/>
              </a:cubicBezTo>
              <a:lnTo>
                <a:pt x="7653096" y="2596978"/>
              </a:lnTo>
              <a:cubicBezTo>
                <a:pt x="7651235" y="2589737"/>
                <a:pt x="7645390" y="2585152"/>
                <a:pt x="7637336" y="2584285"/>
              </a:cubicBezTo>
              <a:cubicBezTo>
                <a:pt x="7636638" y="2584210"/>
                <a:pt x="7635969" y="2584172"/>
                <a:pt x="7635301" y="2584172"/>
              </a:cubicBezTo>
              <a:close/>
              <a:moveTo>
                <a:pt x="7707995" y="2589115"/>
              </a:moveTo>
              <a:cubicBezTo>
                <a:pt x="7701016" y="2589115"/>
                <a:pt x="7696044" y="2593197"/>
                <a:pt x="7693194" y="2598780"/>
              </a:cubicBezTo>
              <a:cubicBezTo>
                <a:pt x="7690228" y="2592956"/>
                <a:pt x="7685140" y="2589176"/>
                <a:pt x="7677754" y="2589176"/>
              </a:cubicBezTo>
              <a:cubicBezTo>
                <a:pt x="7677260" y="2589176"/>
                <a:pt x="7676765" y="2589194"/>
                <a:pt x="7676242" y="2589228"/>
              </a:cubicBezTo>
              <a:cubicBezTo>
                <a:pt x="7668886" y="2589711"/>
                <a:pt x="7662576" y="2594110"/>
                <a:pt x="7660569" y="2602685"/>
              </a:cubicBezTo>
              <a:cubicBezTo>
                <a:pt x="7656993" y="2618108"/>
                <a:pt x="7673945" y="2633877"/>
                <a:pt x="7693194" y="2649215"/>
              </a:cubicBezTo>
              <a:cubicBezTo>
                <a:pt x="7713635" y="2633981"/>
                <a:pt x="7729599" y="2616762"/>
                <a:pt x="7725790" y="2601924"/>
              </a:cubicBezTo>
              <a:lnTo>
                <a:pt x="7725790" y="2601921"/>
              </a:lnTo>
              <a:cubicBezTo>
                <a:pt x="7723929" y="2594680"/>
                <a:pt x="7718084" y="2590098"/>
                <a:pt x="7710030" y="2589228"/>
              </a:cubicBezTo>
              <a:cubicBezTo>
                <a:pt x="7709332" y="2589153"/>
                <a:pt x="7708663" y="2589115"/>
                <a:pt x="7707995" y="2589115"/>
              </a:cubicBezTo>
              <a:close/>
              <a:moveTo>
                <a:pt x="7176168" y="2340096"/>
              </a:moveTo>
              <a:cubicBezTo>
                <a:pt x="7169190" y="2340096"/>
                <a:pt x="7164218" y="2344179"/>
                <a:pt x="7161368" y="2349761"/>
              </a:cubicBezTo>
              <a:cubicBezTo>
                <a:pt x="7158402" y="2343934"/>
                <a:pt x="7153314" y="2340157"/>
                <a:pt x="7145928" y="2340157"/>
              </a:cubicBezTo>
              <a:cubicBezTo>
                <a:pt x="7145434" y="2340157"/>
                <a:pt x="7144939" y="2340175"/>
                <a:pt x="7144416" y="2340209"/>
              </a:cubicBezTo>
              <a:cubicBezTo>
                <a:pt x="7137059" y="2340692"/>
                <a:pt x="7130749" y="2345092"/>
                <a:pt x="7128743" y="2353667"/>
              </a:cubicBezTo>
              <a:cubicBezTo>
                <a:pt x="7125166" y="2369089"/>
                <a:pt x="7142119" y="2384858"/>
                <a:pt x="7161368" y="2400196"/>
              </a:cubicBezTo>
              <a:cubicBezTo>
                <a:pt x="7181810" y="2384963"/>
                <a:pt x="7197773" y="2367743"/>
                <a:pt x="7193964" y="2352905"/>
              </a:cubicBezTo>
              <a:lnTo>
                <a:pt x="7193964" y="2352902"/>
              </a:lnTo>
              <a:cubicBezTo>
                <a:pt x="7192103" y="2345661"/>
                <a:pt x="7186258" y="2341079"/>
                <a:pt x="7178204" y="2340209"/>
              </a:cubicBezTo>
              <a:cubicBezTo>
                <a:pt x="7177506" y="2340134"/>
                <a:pt x="7176837" y="2340096"/>
                <a:pt x="7176168" y="2340096"/>
              </a:cubicBezTo>
              <a:close/>
              <a:moveTo>
                <a:pt x="5011153" y="1732058"/>
              </a:moveTo>
              <a:cubicBezTo>
                <a:pt x="5004159" y="1732058"/>
                <a:pt x="4999184" y="1736141"/>
                <a:pt x="4996341" y="1741722"/>
              </a:cubicBezTo>
              <a:cubicBezTo>
                <a:pt x="4993369" y="1735898"/>
                <a:pt x="4988298" y="1732120"/>
                <a:pt x="4980900" y="1732120"/>
              </a:cubicBezTo>
              <a:cubicBezTo>
                <a:pt x="4980412" y="1732120"/>
                <a:pt x="4979912" y="1732137"/>
                <a:pt x="4979403" y="1732170"/>
              </a:cubicBezTo>
              <a:cubicBezTo>
                <a:pt x="4972046" y="1732655"/>
                <a:pt x="4965728" y="1737054"/>
                <a:pt x="4963736" y="1745628"/>
              </a:cubicBezTo>
              <a:cubicBezTo>
                <a:pt x="4960156" y="1761052"/>
                <a:pt x="4977106" y="1776819"/>
                <a:pt x="4996341" y="1792158"/>
              </a:cubicBezTo>
              <a:cubicBezTo>
                <a:pt x="5016796" y="1776923"/>
                <a:pt x="5032754" y="1759704"/>
                <a:pt x="5028945" y="1744866"/>
              </a:cubicBezTo>
              <a:lnTo>
                <a:pt x="5028945" y="1744864"/>
              </a:lnTo>
              <a:cubicBezTo>
                <a:pt x="5027087" y="1737624"/>
                <a:pt x="5021240" y="1733040"/>
                <a:pt x="5013194" y="1732170"/>
              </a:cubicBezTo>
              <a:cubicBezTo>
                <a:pt x="5012496" y="1732095"/>
                <a:pt x="5011815" y="1732058"/>
                <a:pt x="5011153" y="1732058"/>
              </a:cubicBezTo>
              <a:close/>
              <a:moveTo>
                <a:pt x="4767426" y="1685269"/>
              </a:moveTo>
              <a:cubicBezTo>
                <a:pt x="4760432" y="1685269"/>
                <a:pt x="4755457" y="1689352"/>
                <a:pt x="4752614" y="1694933"/>
              </a:cubicBezTo>
              <a:cubicBezTo>
                <a:pt x="4749642" y="1689109"/>
                <a:pt x="4744571" y="1685331"/>
                <a:pt x="4737173" y="1685331"/>
              </a:cubicBezTo>
              <a:cubicBezTo>
                <a:pt x="4736685" y="1685331"/>
                <a:pt x="4736185" y="1685348"/>
                <a:pt x="4735676" y="1685381"/>
              </a:cubicBezTo>
              <a:cubicBezTo>
                <a:pt x="4728319" y="1685866"/>
                <a:pt x="4722001" y="1690265"/>
                <a:pt x="4720009" y="1698839"/>
              </a:cubicBezTo>
              <a:cubicBezTo>
                <a:pt x="4716429" y="1714263"/>
                <a:pt x="4733379" y="1730030"/>
                <a:pt x="4752614" y="1745369"/>
              </a:cubicBezTo>
              <a:cubicBezTo>
                <a:pt x="4773069" y="1730134"/>
                <a:pt x="4789030" y="1712915"/>
                <a:pt x="4785218" y="1698077"/>
              </a:cubicBezTo>
              <a:lnTo>
                <a:pt x="4785218" y="1698075"/>
              </a:lnTo>
              <a:cubicBezTo>
                <a:pt x="4783360" y="1690835"/>
                <a:pt x="4777513" y="1686251"/>
                <a:pt x="4769467" y="1685381"/>
              </a:cubicBezTo>
              <a:cubicBezTo>
                <a:pt x="4768769" y="1685306"/>
                <a:pt x="4768088" y="1685269"/>
                <a:pt x="4767426" y="1685269"/>
              </a:cubicBezTo>
              <a:close/>
              <a:moveTo>
                <a:pt x="4348856" y="1658073"/>
              </a:moveTo>
              <a:cubicBezTo>
                <a:pt x="4341862" y="1658073"/>
                <a:pt x="4336887" y="1662156"/>
                <a:pt x="4334043" y="1667737"/>
              </a:cubicBezTo>
              <a:cubicBezTo>
                <a:pt x="4331072" y="1661913"/>
                <a:pt x="4326001" y="1658135"/>
                <a:pt x="4318603" y="1658135"/>
              </a:cubicBezTo>
              <a:cubicBezTo>
                <a:pt x="4318115" y="1658135"/>
                <a:pt x="4317615" y="1658152"/>
                <a:pt x="4317106" y="1658185"/>
              </a:cubicBezTo>
              <a:cubicBezTo>
                <a:pt x="4309749" y="1658670"/>
                <a:pt x="4303431" y="1663069"/>
                <a:pt x="4301439" y="1671643"/>
              </a:cubicBezTo>
              <a:cubicBezTo>
                <a:pt x="4297860" y="1687067"/>
                <a:pt x="4314809" y="1702834"/>
                <a:pt x="4334043" y="1718173"/>
              </a:cubicBezTo>
              <a:cubicBezTo>
                <a:pt x="4354499" y="1702938"/>
                <a:pt x="4370457" y="1685719"/>
                <a:pt x="4366648" y="1670881"/>
              </a:cubicBezTo>
              <a:lnTo>
                <a:pt x="4366648" y="1670879"/>
              </a:lnTo>
              <a:cubicBezTo>
                <a:pt x="4364790" y="1663639"/>
                <a:pt x="4358942" y="1659055"/>
                <a:pt x="4350897" y="1658185"/>
              </a:cubicBezTo>
              <a:cubicBezTo>
                <a:pt x="4350199" y="1658110"/>
                <a:pt x="4349519" y="1658073"/>
                <a:pt x="4348856" y="1658073"/>
              </a:cubicBezTo>
              <a:close/>
              <a:moveTo>
                <a:pt x="4544634" y="1709933"/>
              </a:moveTo>
              <a:cubicBezTo>
                <a:pt x="4537640" y="1709933"/>
                <a:pt x="4532665" y="1714016"/>
                <a:pt x="4529822" y="1719597"/>
              </a:cubicBezTo>
              <a:cubicBezTo>
                <a:pt x="4526850" y="1713773"/>
                <a:pt x="4521779" y="1709995"/>
                <a:pt x="4514381" y="1709995"/>
              </a:cubicBezTo>
              <a:cubicBezTo>
                <a:pt x="4513893" y="1709995"/>
                <a:pt x="4513393" y="1710012"/>
                <a:pt x="4512884" y="1710045"/>
              </a:cubicBezTo>
              <a:cubicBezTo>
                <a:pt x="4505527" y="1710530"/>
                <a:pt x="4499209" y="1714929"/>
                <a:pt x="4497217" y="1723503"/>
              </a:cubicBezTo>
              <a:cubicBezTo>
                <a:pt x="4493637" y="1738927"/>
                <a:pt x="4510587" y="1754694"/>
                <a:pt x="4529822" y="1770033"/>
              </a:cubicBezTo>
              <a:cubicBezTo>
                <a:pt x="4550277" y="1754798"/>
                <a:pt x="4566238" y="1737579"/>
                <a:pt x="4562426" y="1722741"/>
              </a:cubicBezTo>
              <a:lnTo>
                <a:pt x="4562426" y="1722739"/>
              </a:lnTo>
              <a:cubicBezTo>
                <a:pt x="4560568" y="1715499"/>
                <a:pt x="4554721" y="1710915"/>
                <a:pt x="4546675" y="1710045"/>
              </a:cubicBezTo>
              <a:cubicBezTo>
                <a:pt x="4545977" y="1709970"/>
                <a:pt x="4545296" y="1709933"/>
                <a:pt x="4544634" y="1709933"/>
              </a:cubicBezTo>
              <a:close/>
              <a:moveTo>
                <a:pt x="4617909" y="1712334"/>
              </a:moveTo>
              <a:cubicBezTo>
                <a:pt x="4610915" y="1712334"/>
                <a:pt x="4605940" y="1716417"/>
                <a:pt x="4603097" y="1721998"/>
              </a:cubicBezTo>
              <a:cubicBezTo>
                <a:pt x="4600125" y="1716174"/>
                <a:pt x="4595054" y="1712396"/>
                <a:pt x="4587656" y="1712396"/>
              </a:cubicBezTo>
              <a:cubicBezTo>
                <a:pt x="4587168" y="1712396"/>
                <a:pt x="4586668" y="1712413"/>
                <a:pt x="4586159" y="1712446"/>
              </a:cubicBezTo>
              <a:cubicBezTo>
                <a:pt x="4578802" y="1712931"/>
                <a:pt x="4572484" y="1717329"/>
                <a:pt x="4570492" y="1725904"/>
              </a:cubicBezTo>
              <a:cubicBezTo>
                <a:pt x="4566912" y="1741327"/>
                <a:pt x="4583862" y="1757095"/>
                <a:pt x="4603097" y="1772433"/>
              </a:cubicBezTo>
              <a:cubicBezTo>
                <a:pt x="4623552" y="1757199"/>
                <a:pt x="4639513" y="1739980"/>
                <a:pt x="4635701" y="1725142"/>
              </a:cubicBezTo>
              <a:lnTo>
                <a:pt x="4635701" y="1725140"/>
              </a:lnTo>
              <a:cubicBezTo>
                <a:pt x="4633843" y="1717900"/>
                <a:pt x="4627996" y="1713316"/>
                <a:pt x="4619950" y="1712446"/>
              </a:cubicBezTo>
              <a:cubicBezTo>
                <a:pt x="4619252" y="1712371"/>
                <a:pt x="4618571" y="1712334"/>
                <a:pt x="4617909" y="1712334"/>
              </a:cubicBezTo>
              <a:close/>
              <a:moveTo>
                <a:pt x="4796183" y="1752255"/>
              </a:moveTo>
              <a:cubicBezTo>
                <a:pt x="4789189" y="1752255"/>
                <a:pt x="4784214" y="1756338"/>
                <a:pt x="4781371" y="1761919"/>
              </a:cubicBezTo>
              <a:cubicBezTo>
                <a:pt x="4778399" y="1756095"/>
                <a:pt x="4773328" y="1752317"/>
                <a:pt x="4765930" y="1752317"/>
              </a:cubicBezTo>
              <a:cubicBezTo>
                <a:pt x="4765442" y="1752317"/>
                <a:pt x="4764942" y="1752334"/>
                <a:pt x="4764433" y="1752367"/>
              </a:cubicBezTo>
              <a:cubicBezTo>
                <a:pt x="4757076" y="1752852"/>
                <a:pt x="4750758" y="1757251"/>
                <a:pt x="4748766" y="1765825"/>
              </a:cubicBezTo>
              <a:cubicBezTo>
                <a:pt x="4745186" y="1781249"/>
                <a:pt x="4762136" y="1797016"/>
                <a:pt x="4781371" y="1812355"/>
              </a:cubicBezTo>
              <a:cubicBezTo>
                <a:pt x="4801826" y="1797120"/>
                <a:pt x="4817787" y="1779901"/>
                <a:pt x="4813975" y="1765063"/>
              </a:cubicBezTo>
              <a:lnTo>
                <a:pt x="4813975" y="1765061"/>
              </a:lnTo>
              <a:cubicBezTo>
                <a:pt x="4812117" y="1757821"/>
                <a:pt x="4806270" y="1753237"/>
                <a:pt x="4798224" y="1752367"/>
              </a:cubicBezTo>
              <a:cubicBezTo>
                <a:pt x="4797526" y="1752292"/>
                <a:pt x="4796845" y="1752255"/>
                <a:pt x="4796183" y="1752255"/>
              </a:cubicBezTo>
              <a:close/>
              <a:moveTo>
                <a:pt x="4871319" y="1771074"/>
              </a:moveTo>
              <a:cubicBezTo>
                <a:pt x="4864325" y="1771074"/>
                <a:pt x="4859350" y="1775157"/>
                <a:pt x="4856506" y="1780738"/>
              </a:cubicBezTo>
              <a:cubicBezTo>
                <a:pt x="4853535" y="1774914"/>
                <a:pt x="4848464" y="1771136"/>
                <a:pt x="4841066" y="1771136"/>
              </a:cubicBezTo>
              <a:cubicBezTo>
                <a:pt x="4840578" y="1771136"/>
                <a:pt x="4840078" y="1771153"/>
                <a:pt x="4839569" y="1771186"/>
              </a:cubicBezTo>
              <a:cubicBezTo>
                <a:pt x="4832212" y="1771671"/>
                <a:pt x="4825894" y="1776070"/>
                <a:pt x="4823902" y="1784644"/>
              </a:cubicBezTo>
              <a:cubicBezTo>
                <a:pt x="4820323" y="1800068"/>
                <a:pt x="4837272" y="1815835"/>
                <a:pt x="4856506" y="1831174"/>
              </a:cubicBezTo>
              <a:cubicBezTo>
                <a:pt x="4876963" y="1815939"/>
                <a:pt x="4892920" y="1798720"/>
                <a:pt x="4889111" y="1783882"/>
              </a:cubicBezTo>
              <a:lnTo>
                <a:pt x="4889111" y="1783880"/>
              </a:lnTo>
              <a:cubicBezTo>
                <a:pt x="4887253" y="1776640"/>
                <a:pt x="4881405" y="1772056"/>
                <a:pt x="4873360" y="1771186"/>
              </a:cubicBezTo>
              <a:cubicBezTo>
                <a:pt x="4872662" y="1771111"/>
                <a:pt x="4871982" y="1771074"/>
                <a:pt x="4871319" y="1771074"/>
              </a:cubicBezTo>
              <a:close/>
              <a:moveTo>
                <a:pt x="4961169" y="1791134"/>
              </a:moveTo>
              <a:cubicBezTo>
                <a:pt x="4954175" y="1791134"/>
                <a:pt x="4949200" y="1795217"/>
                <a:pt x="4946357" y="1800798"/>
              </a:cubicBezTo>
              <a:cubicBezTo>
                <a:pt x="4943385" y="1794974"/>
                <a:pt x="4938314" y="1791196"/>
                <a:pt x="4930916" y="1791196"/>
              </a:cubicBezTo>
              <a:cubicBezTo>
                <a:pt x="4930428" y="1791196"/>
                <a:pt x="4929928" y="1791213"/>
                <a:pt x="4929419" y="1791246"/>
              </a:cubicBezTo>
              <a:cubicBezTo>
                <a:pt x="4922062" y="1791731"/>
                <a:pt x="4915744" y="1796129"/>
                <a:pt x="4913752" y="1804704"/>
              </a:cubicBezTo>
              <a:cubicBezTo>
                <a:pt x="4910172" y="1820127"/>
                <a:pt x="4927122" y="1835895"/>
                <a:pt x="4946357" y="1851233"/>
              </a:cubicBezTo>
              <a:cubicBezTo>
                <a:pt x="4966812" y="1836000"/>
                <a:pt x="4982773" y="1818780"/>
                <a:pt x="4978961" y="1803942"/>
              </a:cubicBezTo>
              <a:lnTo>
                <a:pt x="4978961" y="1803940"/>
              </a:lnTo>
              <a:cubicBezTo>
                <a:pt x="4977103" y="1796700"/>
                <a:pt x="4971256" y="1792116"/>
                <a:pt x="4963210" y="1791246"/>
              </a:cubicBezTo>
              <a:cubicBezTo>
                <a:pt x="4962512" y="1791171"/>
                <a:pt x="4961831" y="1791134"/>
                <a:pt x="4961169" y="1791134"/>
              </a:cubicBezTo>
              <a:close/>
              <a:moveTo>
                <a:pt x="5050872" y="1804021"/>
              </a:moveTo>
              <a:cubicBezTo>
                <a:pt x="5043878" y="1804021"/>
                <a:pt x="5038903" y="1808104"/>
                <a:pt x="5036059" y="1813685"/>
              </a:cubicBezTo>
              <a:cubicBezTo>
                <a:pt x="5033088" y="1807861"/>
                <a:pt x="5028017" y="1804083"/>
                <a:pt x="5020619" y="1804083"/>
              </a:cubicBezTo>
              <a:cubicBezTo>
                <a:pt x="5020131" y="1804083"/>
                <a:pt x="5019631" y="1804100"/>
                <a:pt x="5019122" y="1804133"/>
              </a:cubicBezTo>
              <a:cubicBezTo>
                <a:pt x="5011765" y="1804618"/>
                <a:pt x="5005447" y="1809016"/>
                <a:pt x="5003455" y="1817591"/>
              </a:cubicBezTo>
              <a:cubicBezTo>
                <a:pt x="4999876" y="1833014"/>
                <a:pt x="5016825" y="1848782"/>
                <a:pt x="5036059" y="1864121"/>
              </a:cubicBezTo>
              <a:cubicBezTo>
                <a:pt x="5056516" y="1848886"/>
                <a:pt x="5072476" y="1831667"/>
                <a:pt x="5068664" y="1816829"/>
              </a:cubicBezTo>
              <a:lnTo>
                <a:pt x="5068664" y="1816827"/>
              </a:lnTo>
              <a:cubicBezTo>
                <a:pt x="5066806" y="1809587"/>
                <a:pt x="5060958" y="1805003"/>
                <a:pt x="5052913" y="1804133"/>
              </a:cubicBezTo>
              <a:cubicBezTo>
                <a:pt x="5052215" y="1804058"/>
                <a:pt x="5051535" y="1804021"/>
                <a:pt x="5050872" y="1804021"/>
              </a:cubicBezTo>
              <a:close/>
              <a:moveTo>
                <a:pt x="5112836" y="1858719"/>
              </a:moveTo>
              <a:cubicBezTo>
                <a:pt x="5105842" y="1858719"/>
                <a:pt x="5100867" y="1862801"/>
                <a:pt x="5098023" y="1868384"/>
              </a:cubicBezTo>
              <a:cubicBezTo>
                <a:pt x="5095052" y="1862557"/>
                <a:pt x="5089981" y="1858780"/>
                <a:pt x="5082583" y="1858780"/>
              </a:cubicBezTo>
              <a:cubicBezTo>
                <a:pt x="5082095" y="1858780"/>
                <a:pt x="5081595" y="1858797"/>
                <a:pt x="5081086" y="1858832"/>
              </a:cubicBezTo>
              <a:cubicBezTo>
                <a:pt x="5073729" y="1859315"/>
                <a:pt x="5067411" y="1863714"/>
                <a:pt x="5065419" y="1872289"/>
              </a:cubicBezTo>
              <a:cubicBezTo>
                <a:pt x="5061840" y="1887712"/>
                <a:pt x="5078789" y="1903481"/>
                <a:pt x="5098023" y="1918819"/>
              </a:cubicBezTo>
              <a:cubicBezTo>
                <a:pt x="5118474" y="1903585"/>
                <a:pt x="5134437" y="1886366"/>
                <a:pt x="5130628" y="1871528"/>
              </a:cubicBezTo>
              <a:lnTo>
                <a:pt x="5130628" y="1871525"/>
              </a:lnTo>
              <a:cubicBezTo>
                <a:pt x="5128767" y="1864284"/>
                <a:pt x="5122922" y="1859702"/>
                <a:pt x="5114877" y="1858832"/>
              </a:cubicBezTo>
              <a:cubicBezTo>
                <a:pt x="5114179" y="1858757"/>
                <a:pt x="5113499" y="1858719"/>
                <a:pt x="5112836" y="1858719"/>
              </a:cubicBezTo>
              <a:close/>
              <a:moveTo>
                <a:pt x="5166917" y="1917513"/>
              </a:moveTo>
              <a:cubicBezTo>
                <a:pt x="5159939" y="1917513"/>
                <a:pt x="5154967" y="1921595"/>
                <a:pt x="5152117" y="1927178"/>
              </a:cubicBezTo>
              <a:cubicBezTo>
                <a:pt x="5149151" y="1921354"/>
                <a:pt x="5144063" y="1917574"/>
                <a:pt x="5136677" y="1917574"/>
              </a:cubicBezTo>
              <a:cubicBezTo>
                <a:pt x="5136183" y="1917574"/>
                <a:pt x="5135688" y="1917592"/>
                <a:pt x="5135165" y="1917626"/>
              </a:cubicBezTo>
              <a:cubicBezTo>
                <a:pt x="5127808" y="1918109"/>
                <a:pt x="5121499" y="1922509"/>
                <a:pt x="5119492" y="1931083"/>
              </a:cubicBezTo>
              <a:cubicBezTo>
                <a:pt x="5115924" y="1946506"/>
                <a:pt x="5132868" y="1962275"/>
                <a:pt x="5152117" y="1977613"/>
              </a:cubicBezTo>
              <a:cubicBezTo>
                <a:pt x="5172558" y="1962379"/>
                <a:pt x="5188522" y="1945160"/>
                <a:pt x="5184713" y="1930322"/>
              </a:cubicBezTo>
              <a:lnTo>
                <a:pt x="5184713" y="1930319"/>
              </a:lnTo>
              <a:cubicBezTo>
                <a:pt x="5182852" y="1923078"/>
                <a:pt x="5177007" y="1918496"/>
                <a:pt x="5168953" y="1917626"/>
              </a:cubicBezTo>
              <a:cubicBezTo>
                <a:pt x="5168255" y="1917551"/>
                <a:pt x="5167586" y="1917513"/>
                <a:pt x="5166917" y="1917513"/>
              </a:cubicBezTo>
              <a:close/>
              <a:moveTo>
                <a:pt x="6218066" y="1977558"/>
              </a:moveTo>
              <a:cubicBezTo>
                <a:pt x="6211088" y="1977558"/>
                <a:pt x="6206116" y="1981640"/>
                <a:pt x="6203266" y="1987223"/>
              </a:cubicBezTo>
              <a:cubicBezTo>
                <a:pt x="6200300" y="1981396"/>
                <a:pt x="6195212" y="1977619"/>
                <a:pt x="6187826" y="1977619"/>
              </a:cubicBezTo>
              <a:cubicBezTo>
                <a:pt x="6187332" y="1977619"/>
                <a:pt x="6186837" y="1977637"/>
                <a:pt x="6186314" y="1977668"/>
              </a:cubicBezTo>
              <a:cubicBezTo>
                <a:pt x="6178957" y="1978154"/>
                <a:pt x="6172647" y="1982554"/>
                <a:pt x="6170641" y="1991128"/>
              </a:cubicBezTo>
              <a:cubicBezTo>
                <a:pt x="6168853" y="1998840"/>
                <a:pt x="6172197" y="2006638"/>
                <a:pt x="6178394" y="2014425"/>
              </a:cubicBezTo>
              <a:lnTo>
                <a:pt x="6200584" y="2035152"/>
              </a:lnTo>
              <a:lnTo>
                <a:pt x="6188088" y="2045881"/>
              </a:lnTo>
              <a:cubicBezTo>
                <a:pt x="6184511" y="2061304"/>
                <a:pt x="6201464" y="2077073"/>
                <a:pt x="6220713" y="2092411"/>
              </a:cubicBezTo>
              <a:cubicBezTo>
                <a:pt x="6241155" y="2077177"/>
                <a:pt x="6257118" y="2059958"/>
                <a:pt x="6253309" y="2045120"/>
              </a:cubicBezTo>
              <a:lnTo>
                <a:pt x="6253309" y="2045117"/>
              </a:lnTo>
              <a:cubicBezTo>
                <a:pt x="6251448" y="2037876"/>
                <a:pt x="6245603" y="2033294"/>
                <a:pt x="6237549" y="2032424"/>
              </a:cubicBezTo>
              <a:cubicBezTo>
                <a:pt x="6236851" y="2032349"/>
                <a:pt x="6236182" y="2032311"/>
                <a:pt x="6235513" y="2032311"/>
              </a:cubicBezTo>
              <a:cubicBezTo>
                <a:pt x="6228535" y="2032311"/>
                <a:pt x="6223563" y="2036393"/>
                <a:pt x="6220713" y="2041976"/>
              </a:cubicBezTo>
              <a:lnTo>
                <a:pt x="6207457" y="2033731"/>
              </a:lnTo>
              <a:lnTo>
                <a:pt x="6228658" y="2013864"/>
              </a:lnTo>
              <a:cubicBezTo>
                <a:pt x="6234728" y="2005801"/>
                <a:pt x="6237767" y="1997786"/>
                <a:pt x="6235862" y="1990367"/>
              </a:cubicBezTo>
              <a:lnTo>
                <a:pt x="6235862" y="1990364"/>
              </a:lnTo>
              <a:cubicBezTo>
                <a:pt x="6234001" y="1983123"/>
                <a:pt x="6228156" y="1978541"/>
                <a:pt x="6220102" y="1977671"/>
              </a:cubicBezTo>
              <a:cubicBezTo>
                <a:pt x="6219404" y="1977596"/>
                <a:pt x="6218735" y="1977558"/>
                <a:pt x="6218066" y="1977558"/>
              </a:cubicBezTo>
              <a:close/>
              <a:moveTo>
                <a:pt x="6395439" y="2065256"/>
              </a:moveTo>
              <a:cubicBezTo>
                <a:pt x="6388461" y="2065256"/>
                <a:pt x="6383489" y="2069338"/>
                <a:pt x="6380639" y="2074921"/>
              </a:cubicBezTo>
              <a:cubicBezTo>
                <a:pt x="6377673" y="2069094"/>
                <a:pt x="6372585" y="2065317"/>
                <a:pt x="6365199" y="2065317"/>
              </a:cubicBezTo>
              <a:cubicBezTo>
                <a:pt x="6364705" y="2065317"/>
                <a:pt x="6364210" y="2065334"/>
                <a:pt x="6363687" y="2065369"/>
              </a:cubicBezTo>
              <a:cubicBezTo>
                <a:pt x="6356330" y="2065852"/>
                <a:pt x="6350020" y="2070252"/>
                <a:pt x="6348014" y="2078826"/>
              </a:cubicBezTo>
              <a:cubicBezTo>
                <a:pt x="6344437" y="2094249"/>
                <a:pt x="6361390" y="2110018"/>
                <a:pt x="6380639" y="2125356"/>
              </a:cubicBezTo>
              <a:cubicBezTo>
                <a:pt x="6401081" y="2110122"/>
                <a:pt x="6417044" y="2092903"/>
                <a:pt x="6413235" y="2078065"/>
              </a:cubicBezTo>
              <a:lnTo>
                <a:pt x="6413235" y="2078062"/>
              </a:lnTo>
              <a:cubicBezTo>
                <a:pt x="6411374" y="2070821"/>
                <a:pt x="6405529" y="2066239"/>
                <a:pt x="6397475" y="2065369"/>
              </a:cubicBezTo>
              <a:cubicBezTo>
                <a:pt x="6396777" y="2065294"/>
                <a:pt x="6396108" y="2065256"/>
                <a:pt x="6395439" y="2065256"/>
              </a:cubicBezTo>
              <a:close/>
              <a:moveTo>
                <a:pt x="6642888" y="2124807"/>
              </a:moveTo>
              <a:cubicBezTo>
                <a:pt x="6635910" y="2124807"/>
                <a:pt x="6630937" y="2128889"/>
                <a:pt x="6628088" y="2134472"/>
              </a:cubicBezTo>
              <a:cubicBezTo>
                <a:pt x="6625122" y="2128645"/>
                <a:pt x="6620033" y="2124868"/>
                <a:pt x="6612648" y="2124868"/>
              </a:cubicBezTo>
              <a:cubicBezTo>
                <a:pt x="6612154" y="2124868"/>
                <a:pt x="6611659" y="2124886"/>
                <a:pt x="6611136" y="2124920"/>
              </a:cubicBezTo>
              <a:cubicBezTo>
                <a:pt x="6603779" y="2125403"/>
                <a:pt x="6597469" y="2129803"/>
                <a:pt x="6595463" y="2138377"/>
              </a:cubicBezTo>
              <a:cubicBezTo>
                <a:pt x="6591887" y="2153800"/>
                <a:pt x="6608839" y="2169569"/>
                <a:pt x="6628088" y="2184907"/>
              </a:cubicBezTo>
              <a:cubicBezTo>
                <a:pt x="6648529" y="2169674"/>
                <a:pt x="6664493" y="2152454"/>
                <a:pt x="6660684" y="2137616"/>
              </a:cubicBezTo>
              <a:lnTo>
                <a:pt x="6660684" y="2137613"/>
              </a:lnTo>
              <a:cubicBezTo>
                <a:pt x="6658823" y="2130372"/>
                <a:pt x="6652978" y="2125790"/>
                <a:pt x="6644924" y="2124920"/>
              </a:cubicBezTo>
              <a:cubicBezTo>
                <a:pt x="6644226" y="2124845"/>
                <a:pt x="6643557" y="2124807"/>
                <a:pt x="6642888" y="2124807"/>
              </a:cubicBezTo>
              <a:close/>
              <a:moveTo>
                <a:pt x="6737099" y="2138938"/>
              </a:moveTo>
              <a:cubicBezTo>
                <a:pt x="6730121" y="2138938"/>
                <a:pt x="6725149" y="2143020"/>
                <a:pt x="6722299" y="2148603"/>
              </a:cubicBezTo>
              <a:cubicBezTo>
                <a:pt x="6719333" y="2142776"/>
                <a:pt x="6714245" y="2138999"/>
                <a:pt x="6706859" y="2138999"/>
              </a:cubicBezTo>
              <a:cubicBezTo>
                <a:pt x="6706365" y="2138999"/>
                <a:pt x="6705870" y="2139017"/>
                <a:pt x="6705347" y="2139051"/>
              </a:cubicBezTo>
              <a:cubicBezTo>
                <a:pt x="6697990" y="2139534"/>
                <a:pt x="6691680" y="2143934"/>
                <a:pt x="6689674" y="2152508"/>
              </a:cubicBezTo>
              <a:cubicBezTo>
                <a:pt x="6686097" y="2167931"/>
                <a:pt x="6703050" y="2183700"/>
                <a:pt x="6722299" y="2199038"/>
              </a:cubicBezTo>
              <a:cubicBezTo>
                <a:pt x="6742741" y="2183805"/>
                <a:pt x="6758704" y="2166585"/>
                <a:pt x="6754895" y="2151747"/>
              </a:cubicBezTo>
              <a:lnTo>
                <a:pt x="6754895" y="2151744"/>
              </a:lnTo>
              <a:cubicBezTo>
                <a:pt x="6753034" y="2144503"/>
                <a:pt x="6747189" y="2139921"/>
                <a:pt x="6739135" y="2139051"/>
              </a:cubicBezTo>
              <a:cubicBezTo>
                <a:pt x="6738437" y="2138976"/>
                <a:pt x="6737768" y="2138938"/>
                <a:pt x="6737099" y="2138938"/>
              </a:cubicBezTo>
              <a:close/>
              <a:moveTo>
                <a:pt x="4700489" y="1752828"/>
              </a:moveTo>
              <a:cubicBezTo>
                <a:pt x="4693495" y="1752828"/>
                <a:pt x="4688520" y="1756911"/>
                <a:pt x="4685676" y="1762492"/>
              </a:cubicBezTo>
              <a:cubicBezTo>
                <a:pt x="4682705" y="1756668"/>
                <a:pt x="4677634" y="1752890"/>
                <a:pt x="4670236" y="1752890"/>
              </a:cubicBezTo>
              <a:cubicBezTo>
                <a:pt x="4669748" y="1752890"/>
                <a:pt x="4669248" y="1752906"/>
                <a:pt x="4668739" y="1752940"/>
              </a:cubicBezTo>
              <a:cubicBezTo>
                <a:pt x="4661382" y="1753425"/>
                <a:pt x="4655064" y="1757823"/>
                <a:pt x="4653072" y="1766398"/>
              </a:cubicBezTo>
              <a:cubicBezTo>
                <a:pt x="4649493" y="1781822"/>
                <a:pt x="4666442" y="1797589"/>
                <a:pt x="4685676" y="1812928"/>
              </a:cubicBezTo>
              <a:cubicBezTo>
                <a:pt x="4706133" y="1797693"/>
                <a:pt x="4722093" y="1780474"/>
                <a:pt x="4718281" y="1765636"/>
              </a:cubicBezTo>
              <a:lnTo>
                <a:pt x="4718281" y="1765634"/>
              </a:lnTo>
              <a:cubicBezTo>
                <a:pt x="4716423" y="1758394"/>
                <a:pt x="4710575" y="1753810"/>
                <a:pt x="4702530" y="1752940"/>
              </a:cubicBezTo>
              <a:cubicBezTo>
                <a:pt x="4701832" y="1752865"/>
                <a:pt x="4701152" y="1752828"/>
                <a:pt x="4700489" y="1752828"/>
              </a:cubicBezTo>
              <a:close/>
              <a:moveTo>
                <a:pt x="4140807" y="1660920"/>
              </a:moveTo>
              <a:cubicBezTo>
                <a:pt x="4133813" y="1660920"/>
                <a:pt x="4128838" y="1665003"/>
                <a:pt x="4125995" y="1670584"/>
              </a:cubicBezTo>
              <a:cubicBezTo>
                <a:pt x="4123023" y="1664760"/>
                <a:pt x="4117952" y="1660982"/>
                <a:pt x="4110554" y="1660982"/>
              </a:cubicBezTo>
              <a:cubicBezTo>
                <a:pt x="4110066" y="1660982"/>
                <a:pt x="4109566" y="1660998"/>
                <a:pt x="4109057" y="1661032"/>
              </a:cubicBezTo>
              <a:cubicBezTo>
                <a:pt x="4101700" y="1661517"/>
                <a:pt x="4095382" y="1665915"/>
                <a:pt x="4093390" y="1674490"/>
              </a:cubicBezTo>
              <a:cubicBezTo>
                <a:pt x="4089810" y="1689913"/>
                <a:pt x="4106760" y="1705681"/>
                <a:pt x="4125995" y="1721019"/>
              </a:cubicBezTo>
              <a:cubicBezTo>
                <a:pt x="4146450" y="1705785"/>
                <a:pt x="4162411" y="1688566"/>
                <a:pt x="4158599" y="1673728"/>
              </a:cubicBezTo>
              <a:lnTo>
                <a:pt x="4158599" y="1673726"/>
              </a:lnTo>
              <a:cubicBezTo>
                <a:pt x="4156741" y="1666486"/>
                <a:pt x="4150894" y="1661902"/>
                <a:pt x="4142848" y="1661032"/>
              </a:cubicBezTo>
              <a:cubicBezTo>
                <a:pt x="4142150" y="1660957"/>
                <a:pt x="4141469" y="1660920"/>
                <a:pt x="4140807" y="1660920"/>
              </a:cubicBezTo>
              <a:close/>
              <a:moveTo>
                <a:pt x="4258657" y="1667538"/>
              </a:moveTo>
              <a:cubicBezTo>
                <a:pt x="4251664" y="1667538"/>
                <a:pt x="4246689" y="1671621"/>
                <a:pt x="4243845" y="1677202"/>
              </a:cubicBezTo>
              <a:cubicBezTo>
                <a:pt x="4240874" y="1671378"/>
                <a:pt x="4235803" y="1667600"/>
                <a:pt x="4228405" y="1667600"/>
              </a:cubicBezTo>
              <a:cubicBezTo>
                <a:pt x="4227917" y="1667600"/>
                <a:pt x="4227417" y="1667617"/>
                <a:pt x="4226908" y="1667650"/>
              </a:cubicBezTo>
              <a:cubicBezTo>
                <a:pt x="4219551" y="1668135"/>
                <a:pt x="4213233" y="1672534"/>
                <a:pt x="4211241" y="1681108"/>
              </a:cubicBezTo>
              <a:cubicBezTo>
                <a:pt x="4207661" y="1696532"/>
                <a:pt x="4224611" y="1712299"/>
                <a:pt x="4243845" y="1727638"/>
              </a:cubicBezTo>
              <a:cubicBezTo>
                <a:pt x="4264301" y="1712403"/>
                <a:pt x="4280262" y="1695184"/>
                <a:pt x="4276450" y="1680346"/>
              </a:cubicBezTo>
              <a:lnTo>
                <a:pt x="4276450" y="1680344"/>
              </a:lnTo>
              <a:cubicBezTo>
                <a:pt x="4274592" y="1673104"/>
                <a:pt x="4268745" y="1668520"/>
                <a:pt x="4260699" y="1667650"/>
              </a:cubicBezTo>
              <a:cubicBezTo>
                <a:pt x="4260001" y="1667575"/>
                <a:pt x="4259320" y="1667538"/>
                <a:pt x="4258657" y="1667538"/>
              </a:cubicBezTo>
              <a:close/>
              <a:moveTo>
                <a:pt x="4197159" y="1719258"/>
              </a:moveTo>
              <a:cubicBezTo>
                <a:pt x="4190165" y="1719258"/>
                <a:pt x="4185190" y="1723341"/>
                <a:pt x="4182347" y="1728922"/>
              </a:cubicBezTo>
              <a:cubicBezTo>
                <a:pt x="4179375" y="1723098"/>
                <a:pt x="4174304" y="1719320"/>
                <a:pt x="4166906" y="1719320"/>
              </a:cubicBezTo>
              <a:cubicBezTo>
                <a:pt x="4166418" y="1719320"/>
                <a:pt x="4165918" y="1719336"/>
                <a:pt x="4165409" y="1719370"/>
              </a:cubicBezTo>
              <a:cubicBezTo>
                <a:pt x="4158052" y="1719855"/>
                <a:pt x="4151734" y="1724254"/>
                <a:pt x="4149742" y="1732828"/>
              </a:cubicBezTo>
              <a:cubicBezTo>
                <a:pt x="4146162" y="1748252"/>
                <a:pt x="4163112" y="1764019"/>
                <a:pt x="4182347" y="1779358"/>
              </a:cubicBezTo>
              <a:cubicBezTo>
                <a:pt x="4202802" y="1764123"/>
                <a:pt x="4218763" y="1746904"/>
                <a:pt x="4214951" y="1732066"/>
              </a:cubicBezTo>
              <a:lnTo>
                <a:pt x="4214951" y="1732064"/>
              </a:lnTo>
              <a:cubicBezTo>
                <a:pt x="4213093" y="1724824"/>
                <a:pt x="4207246" y="1720240"/>
                <a:pt x="4199200" y="1719370"/>
              </a:cubicBezTo>
              <a:cubicBezTo>
                <a:pt x="4198502" y="1719295"/>
                <a:pt x="4197821" y="1719258"/>
                <a:pt x="4197159" y="1719258"/>
              </a:cubicBezTo>
              <a:close/>
              <a:moveTo>
                <a:pt x="4459873" y="1732636"/>
              </a:moveTo>
              <a:cubicBezTo>
                <a:pt x="4452879" y="1732636"/>
                <a:pt x="4447904" y="1736719"/>
                <a:pt x="4445060" y="1742300"/>
              </a:cubicBezTo>
              <a:cubicBezTo>
                <a:pt x="4442089" y="1736476"/>
                <a:pt x="4437018" y="1732698"/>
                <a:pt x="4429620" y="1732698"/>
              </a:cubicBezTo>
              <a:cubicBezTo>
                <a:pt x="4429132" y="1732698"/>
                <a:pt x="4428632" y="1732715"/>
                <a:pt x="4428123" y="1732748"/>
              </a:cubicBezTo>
              <a:cubicBezTo>
                <a:pt x="4420766" y="1733233"/>
                <a:pt x="4414448" y="1737632"/>
                <a:pt x="4412456" y="1746206"/>
              </a:cubicBezTo>
              <a:cubicBezTo>
                <a:pt x="4408877" y="1761630"/>
                <a:pt x="4425826" y="1777397"/>
                <a:pt x="4445060" y="1792736"/>
              </a:cubicBezTo>
              <a:cubicBezTo>
                <a:pt x="4465517" y="1777501"/>
                <a:pt x="4481477" y="1760282"/>
                <a:pt x="4477665" y="1745444"/>
              </a:cubicBezTo>
              <a:lnTo>
                <a:pt x="4477665" y="1745442"/>
              </a:lnTo>
              <a:cubicBezTo>
                <a:pt x="4475807" y="1738202"/>
                <a:pt x="4469959" y="1733618"/>
                <a:pt x="4461914" y="1732748"/>
              </a:cubicBezTo>
              <a:cubicBezTo>
                <a:pt x="4461216" y="1732673"/>
                <a:pt x="4460536" y="1732636"/>
                <a:pt x="4459873" y="1732636"/>
              </a:cubicBezTo>
              <a:close/>
              <a:moveTo>
                <a:pt x="4028218" y="1683114"/>
              </a:moveTo>
              <a:cubicBezTo>
                <a:pt x="4021225" y="1683114"/>
                <a:pt x="4016250" y="1687197"/>
                <a:pt x="4013406" y="1692778"/>
              </a:cubicBezTo>
              <a:cubicBezTo>
                <a:pt x="4010435" y="1686954"/>
                <a:pt x="4005364" y="1683176"/>
                <a:pt x="3997966" y="1683176"/>
              </a:cubicBezTo>
              <a:cubicBezTo>
                <a:pt x="3997478" y="1683176"/>
                <a:pt x="3996978" y="1683193"/>
                <a:pt x="3996469" y="1683226"/>
              </a:cubicBezTo>
              <a:cubicBezTo>
                <a:pt x="3989112" y="1683711"/>
                <a:pt x="3982794" y="1688110"/>
                <a:pt x="3980802" y="1696684"/>
              </a:cubicBezTo>
              <a:cubicBezTo>
                <a:pt x="3977222" y="1712108"/>
                <a:pt x="3994172" y="1727875"/>
                <a:pt x="4013406" y="1743214"/>
              </a:cubicBezTo>
              <a:cubicBezTo>
                <a:pt x="4033862" y="1727979"/>
                <a:pt x="4049823" y="1710760"/>
                <a:pt x="4046011" y="1695922"/>
              </a:cubicBezTo>
              <a:lnTo>
                <a:pt x="4046011" y="1695920"/>
              </a:lnTo>
              <a:cubicBezTo>
                <a:pt x="4044153" y="1688680"/>
                <a:pt x="4038306" y="1684096"/>
                <a:pt x="4030260" y="1683226"/>
              </a:cubicBezTo>
              <a:cubicBezTo>
                <a:pt x="4029562" y="1683151"/>
                <a:pt x="4028881" y="1683114"/>
                <a:pt x="4028218" y="1683114"/>
              </a:cubicBezTo>
              <a:close/>
              <a:moveTo>
                <a:pt x="3932670" y="1688976"/>
              </a:moveTo>
              <a:cubicBezTo>
                <a:pt x="3925676" y="1688976"/>
                <a:pt x="3920701" y="1693059"/>
                <a:pt x="3917857" y="1698640"/>
              </a:cubicBezTo>
              <a:cubicBezTo>
                <a:pt x="3914886" y="1692816"/>
                <a:pt x="3909815" y="1689038"/>
                <a:pt x="3902417" y="1689038"/>
              </a:cubicBezTo>
              <a:cubicBezTo>
                <a:pt x="3901929" y="1689038"/>
                <a:pt x="3901429" y="1689055"/>
                <a:pt x="3900920" y="1689088"/>
              </a:cubicBezTo>
              <a:cubicBezTo>
                <a:pt x="3893563" y="1689573"/>
                <a:pt x="3887245" y="1693972"/>
                <a:pt x="3885253" y="1702546"/>
              </a:cubicBezTo>
              <a:cubicBezTo>
                <a:pt x="3881674" y="1717970"/>
                <a:pt x="3898623" y="1733737"/>
                <a:pt x="3917857" y="1749076"/>
              </a:cubicBezTo>
              <a:cubicBezTo>
                <a:pt x="3938314" y="1733841"/>
                <a:pt x="3954271" y="1716622"/>
                <a:pt x="3950462" y="1701784"/>
              </a:cubicBezTo>
              <a:lnTo>
                <a:pt x="3950462" y="1701782"/>
              </a:lnTo>
              <a:cubicBezTo>
                <a:pt x="3948604" y="1694542"/>
                <a:pt x="3942756" y="1689958"/>
                <a:pt x="3934711" y="1689088"/>
              </a:cubicBezTo>
              <a:cubicBezTo>
                <a:pt x="3934013" y="1689013"/>
                <a:pt x="3933333" y="1688976"/>
                <a:pt x="3932670" y="1688976"/>
              </a:cubicBezTo>
              <a:close/>
              <a:moveTo>
                <a:pt x="4126762" y="1755232"/>
              </a:moveTo>
              <a:cubicBezTo>
                <a:pt x="4119768" y="1755232"/>
                <a:pt x="4114793" y="1759315"/>
                <a:pt x="4111949" y="1764896"/>
              </a:cubicBezTo>
              <a:cubicBezTo>
                <a:pt x="4108978" y="1759072"/>
                <a:pt x="4103907" y="1755294"/>
                <a:pt x="4096509" y="1755294"/>
              </a:cubicBezTo>
              <a:cubicBezTo>
                <a:pt x="4096021" y="1755294"/>
                <a:pt x="4095521" y="1755311"/>
                <a:pt x="4095012" y="1755344"/>
              </a:cubicBezTo>
              <a:cubicBezTo>
                <a:pt x="4087655" y="1755829"/>
                <a:pt x="4081337" y="1760228"/>
                <a:pt x="4079345" y="1768802"/>
              </a:cubicBezTo>
              <a:cubicBezTo>
                <a:pt x="4075766" y="1784226"/>
                <a:pt x="4092715" y="1799993"/>
                <a:pt x="4111949" y="1815332"/>
              </a:cubicBezTo>
              <a:cubicBezTo>
                <a:pt x="4132406" y="1800097"/>
                <a:pt x="4148363" y="1782878"/>
                <a:pt x="4144554" y="1768040"/>
              </a:cubicBezTo>
              <a:lnTo>
                <a:pt x="4144554" y="1768038"/>
              </a:lnTo>
              <a:cubicBezTo>
                <a:pt x="4142696" y="1760798"/>
                <a:pt x="4136848" y="1756214"/>
                <a:pt x="4128803" y="1755344"/>
              </a:cubicBezTo>
              <a:cubicBezTo>
                <a:pt x="4128105" y="1755269"/>
                <a:pt x="4127425" y="1755232"/>
                <a:pt x="4126762" y="1755232"/>
              </a:cubicBezTo>
              <a:close/>
              <a:moveTo>
                <a:pt x="3953693" y="1774464"/>
              </a:moveTo>
              <a:cubicBezTo>
                <a:pt x="3946699" y="1774464"/>
                <a:pt x="3941724" y="1778547"/>
                <a:pt x="3938880" y="1784128"/>
              </a:cubicBezTo>
              <a:cubicBezTo>
                <a:pt x="3935909" y="1778304"/>
                <a:pt x="3930838" y="1774526"/>
                <a:pt x="3923440" y="1774526"/>
              </a:cubicBezTo>
              <a:cubicBezTo>
                <a:pt x="3922952" y="1774526"/>
                <a:pt x="3922452" y="1774543"/>
                <a:pt x="3921943" y="1774576"/>
              </a:cubicBezTo>
              <a:cubicBezTo>
                <a:pt x="3914586" y="1775061"/>
                <a:pt x="3908268" y="1779459"/>
                <a:pt x="3906276" y="1788034"/>
              </a:cubicBezTo>
              <a:cubicBezTo>
                <a:pt x="3902696" y="1803457"/>
                <a:pt x="3919646" y="1819225"/>
                <a:pt x="3938880" y="1834563"/>
              </a:cubicBezTo>
              <a:cubicBezTo>
                <a:pt x="3959336" y="1819329"/>
                <a:pt x="3975297" y="1802110"/>
                <a:pt x="3971485" y="1787272"/>
              </a:cubicBezTo>
              <a:lnTo>
                <a:pt x="3971485" y="1787270"/>
              </a:lnTo>
              <a:cubicBezTo>
                <a:pt x="3969627" y="1780030"/>
                <a:pt x="3963780" y="1775446"/>
                <a:pt x="3955734" y="1774576"/>
              </a:cubicBezTo>
              <a:cubicBezTo>
                <a:pt x="3955036" y="1774501"/>
                <a:pt x="3954355" y="1774464"/>
                <a:pt x="3953693" y="1774464"/>
              </a:cubicBezTo>
              <a:close/>
              <a:moveTo>
                <a:pt x="4755300" y="1819066"/>
              </a:moveTo>
              <a:cubicBezTo>
                <a:pt x="4748306" y="1819066"/>
                <a:pt x="4743331" y="1823149"/>
                <a:pt x="4740488" y="1828730"/>
              </a:cubicBezTo>
              <a:cubicBezTo>
                <a:pt x="4737516" y="1822906"/>
                <a:pt x="4732445" y="1819128"/>
                <a:pt x="4725047" y="1819128"/>
              </a:cubicBezTo>
              <a:cubicBezTo>
                <a:pt x="4724559" y="1819128"/>
                <a:pt x="4724059" y="1819145"/>
                <a:pt x="4723550" y="1819178"/>
              </a:cubicBezTo>
              <a:cubicBezTo>
                <a:pt x="4716193" y="1819663"/>
                <a:pt x="4709875" y="1824061"/>
                <a:pt x="4707883" y="1832636"/>
              </a:cubicBezTo>
              <a:cubicBezTo>
                <a:pt x="4704303" y="1848060"/>
                <a:pt x="4721253" y="1863828"/>
                <a:pt x="4740488" y="1879166"/>
              </a:cubicBezTo>
              <a:cubicBezTo>
                <a:pt x="4760943" y="1863932"/>
                <a:pt x="4776904" y="1846712"/>
                <a:pt x="4773092" y="1831874"/>
              </a:cubicBezTo>
              <a:lnTo>
                <a:pt x="4773092" y="1831872"/>
              </a:lnTo>
              <a:cubicBezTo>
                <a:pt x="4771234" y="1824632"/>
                <a:pt x="4765387" y="1820048"/>
                <a:pt x="4757341" y="1819178"/>
              </a:cubicBezTo>
              <a:cubicBezTo>
                <a:pt x="4756643" y="1819103"/>
                <a:pt x="4755962" y="1819066"/>
                <a:pt x="4755300" y="1819066"/>
              </a:cubicBezTo>
              <a:close/>
              <a:moveTo>
                <a:pt x="4825784" y="1840467"/>
              </a:moveTo>
              <a:cubicBezTo>
                <a:pt x="4818790" y="1840467"/>
                <a:pt x="4813815" y="1844550"/>
                <a:pt x="4810972" y="1850131"/>
              </a:cubicBezTo>
              <a:cubicBezTo>
                <a:pt x="4808000" y="1844307"/>
                <a:pt x="4802929" y="1840529"/>
                <a:pt x="4795531" y="1840529"/>
              </a:cubicBezTo>
              <a:cubicBezTo>
                <a:pt x="4795043" y="1840529"/>
                <a:pt x="4794543" y="1840546"/>
                <a:pt x="4794034" y="1840579"/>
              </a:cubicBezTo>
              <a:cubicBezTo>
                <a:pt x="4786677" y="1841064"/>
                <a:pt x="4780359" y="1845462"/>
                <a:pt x="4778367" y="1854037"/>
              </a:cubicBezTo>
              <a:cubicBezTo>
                <a:pt x="4774787" y="1869460"/>
                <a:pt x="4791737" y="1885229"/>
                <a:pt x="4810972" y="1900567"/>
              </a:cubicBezTo>
              <a:cubicBezTo>
                <a:pt x="4831427" y="1885333"/>
                <a:pt x="4847388" y="1868114"/>
                <a:pt x="4843576" y="1853275"/>
              </a:cubicBezTo>
              <a:lnTo>
                <a:pt x="4843576" y="1853273"/>
              </a:lnTo>
              <a:cubicBezTo>
                <a:pt x="4841718" y="1846033"/>
                <a:pt x="4835871" y="1841449"/>
                <a:pt x="4827825" y="1840579"/>
              </a:cubicBezTo>
              <a:cubicBezTo>
                <a:pt x="4827127" y="1840504"/>
                <a:pt x="4826446" y="1840467"/>
                <a:pt x="4825784" y="1840467"/>
              </a:cubicBezTo>
              <a:close/>
              <a:moveTo>
                <a:pt x="4903421" y="1844994"/>
              </a:moveTo>
              <a:cubicBezTo>
                <a:pt x="4896427" y="1844994"/>
                <a:pt x="4891452" y="1849077"/>
                <a:pt x="4888609" y="1854658"/>
              </a:cubicBezTo>
              <a:cubicBezTo>
                <a:pt x="4885637" y="1848834"/>
                <a:pt x="4880566" y="1845056"/>
                <a:pt x="4873168" y="1845056"/>
              </a:cubicBezTo>
              <a:cubicBezTo>
                <a:pt x="4872680" y="1845056"/>
                <a:pt x="4872180" y="1845073"/>
                <a:pt x="4871671" y="1845106"/>
              </a:cubicBezTo>
              <a:cubicBezTo>
                <a:pt x="4864314" y="1845591"/>
                <a:pt x="4857996" y="1849989"/>
                <a:pt x="4856004" y="1858564"/>
              </a:cubicBezTo>
              <a:cubicBezTo>
                <a:pt x="4852424" y="1873987"/>
                <a:pt x="4869374" y="1889756"/>
                <a:pt x="4888609" y="1905094"/>
              </a:cubicBezTo>
              <a:cubicBezTo>
                <a:pt x="4909064" y="1889860"/>
                <a:pt x="4925025" y="1872641"/>
                <a:pt x="4921213" y="1857803"/>
              </a:cubicBezTo>
              <a:lnTo>
                <a:pt x="4921213" y="1857800"/>
              </a:lnTo>
              <a:cubicBezTo>
                <a:pt x="4919355" y="1850560"/>
                <a:pt x="4913508" y="1845976"/>
                <a:pt x="4905462" y="1845106"/>
              </a:cubicBezTo>
              <a:cubicBezTo>
                <a:pt x="4904764" y="1845031"/>
                <a:pt x="4904083" y="1844994"/>
                <a:pt x="4903421" y="1844994"/>
              </a:cubicBezTo>
              <a:close/>
              <a:moveTo>
                <a:pt x="4983587" y="1861656"/>
              </a:moveTo>
              <a:cubicBezTo>
                <a:pt x="4976593" y="1861656"/>
                <a:pt x="4971618" y="1865738"/>
                <a:pt x="4968774" y="1871321"/>
              </a:cubicBezTo>
              <a:cubicBezTo>
                <a:pt x="4965803" y="1865497"/>
                <a:pt x="4960732" y="1861717"/>
                <a:pt x="4953334" y="1861717"/>
              </a:cubicBezTo>
              <a:cubicBezTo>
                <a:pt x="4952846" y="1861717"/>
                <a:pt x="4952346" y="1861735"/>
                <a:pt x="4951837" y="1861769"/>
              </a:cubicBezTo>
              <a:cubicBezTo>
                <a:pt x="4944480" y="1862252"/>
                <a:pt x="4938162" y="1866652"/>
                <a:pt x="4936170" y="1875226"/>
              </a:cubicBezTo>
              <a:cubicBezTo>
                <a:pt x="4932590" y="1890649"/>
                <a:pt x="4949540" y="1906418"/>
                <a:pt x="4968774" y="1921756"/>
              </a:cubicBezTo>
              <a:cubicBezTo>
                <a:pt x="4989230" y="1906522"/>
                <a:pt x="5005191" y="1889303"/>
                <a:pt x="5001379" y="1874465"/>
              </a:cubicBezTo>
              <a:lnTo>
                <a:pt x="5001379" y="1874462"/>
              </a:lnTo>
              <a:cubicBezTo>
                <a:pt x="4999521" y="1867221"/>
                <a:pt x="4993674" y="1862639"/>
                <a:pt x="4985628" y="1861769"/>
              </a:cubicBezTo>
              <a:cubicBezTo>
                <a:pt x="4984930" y="1861694"/>
                <a:pt x="4984249" y="1861656"/>
                <a:pt x="4983587" y="1861656"/>
              </a:cubicBezTo>
              <a:close/>
              <a:moveTo>
                <a:pt x="5042818" y="1890849"/>
              </a:moveTo>
              <a:cubicBezTo>
                <a:pt x="5035824" y="1890849"/>
                <a:pt x="5030849" y="1894931"/>
                <a:pt x="5028005" y="1900514"/>
              </a:cubicBezTo>
              <a:cubicBezTo>
                <a:pt x="5025034" y="1894690"/>
                <a:pt x="5019963" y="1890910"/>
                <a:pt x="5012565" y="1890910"/>
              </a:cubicBezTo>
              <a:cubicBezTo>
                <a:pt x="5012077" y="1890910"/>
                <a:pt x="5011577" y="1890928"/>
                <a:pt x="5011068" y="1890962"/>
              </a:cubicBezTo>
              <a:cubicBezTo>
                <a:pt x="5003711" y="1891445"/>
                <a:pt x="4997393" y="1895845"/>
                <a:pt x="4995401" y="1904419"/>
              </a:cubicBezTo>
              <a:cubicBezTo>
                <a:pt x="4991821" y="1919842"/>
                <a:pt x="5008771" y="1935611"/>
                <a:pt x="5028005" y="1950949"/>
              </a:cubicBezTo>
              <a:cubicBezTo>
                <a:pt x="5048461" y="1935715"/>
                <a:pt x="5064422" y="1918496"/>
                <a:pt x="5060610" y="1903658"/>
              </a:cubicBezTo>
              <a:lnTo>
                <a:pt x="5060610" y="1903655"/>
              </a:lnTo>
              <a:cubicBezTo>
                <a:pt x="5058752" y="1896414"/>
                <a:pt x="5052905" y="1891832"/>
                <a:pt x="5044859" y="1890962"/>
              </a:cubicBezTo>
              <a:cubicBezTo>
                <a:pt x="5044161" y="1890887"/>
                <a:pt x="5043480" y="1890849"/>
                <a:pt x="5042818" y="1890849"/>
              </a:cubicBezTo>
              <a:close/>
              <a:moveTo>
                <a:pt x="5093616" y="1942404"/>
              </a:moveTo>
              <a:cubicBezTo>
                <a:pt x="5086623" y="1942404"/>
                <a:pt x="5081647" y="1946486"/>
                <a:pt x="5078804" y="1952069"/>
              </a:cubicBezTo>
              <a:cubicBezTo>
                <a:pt x="5075832" y="1946242"/>
                <a:pt x="5070761" y="1942465"/>
                <a:pt x="5063363" y="1942465"/>
              </a:cubicBezTo>
              <a:cubicBezTo>
                <a:pt x="5062875" y="1942465"/>
                <a:pt x="5062375" y="1942482"/>
                <a:pt x="5061866" y="1942517"/>
              </a:cubicBezTo>
              <a:cubicBezTo>
                <a:pt x="5054509" y="1943000"/>
                <a:pt x="5048191" y="1947400"/>
                <a:pt x="5046199" y="1955974"/>
              </a:cubicBezTo>
              <a:cubicBezTo>
                <a:pt x="5042619" y="1971397"/>
                <a:pt x="5059569" y="1987166"/>
                <a:pt x="5078804" y="2002504"/>
              </a:cubicBezTo>
              <a:cubicBezTo>
                <a:pt x="5099259" y="1987270"/>
                <a:pt x="5115220" y="1970051"/>
                <a:pt x="5111408" y="1955213"/>
              </a:cubicBezTo>
              <a:lnTo>
                <a:pt x="5111408" y="1955210"/>
              </a:lnTo>
              <a:cubicBezTo>
                <a:pt x="5109550" y="1947969"/>
                <a:pt x="5103703" y="1943387"/>
                <a:pt x="5095657" y="1942517"/>
              </a:cubicBezTo>
              <a:cubicBezTo>
                <a:pt x="5094959" y="1942442"/>
                <a:pt x="5094279" y="1942404"/>
                <a:pt x="5093616" y="1942404"/>
              </a:cubicBezTo>
              <a:close/>
              <a:moveTo>
                <a:pt x="3409480" y="1820444"/>
              </a:moveTo>
              <a:cubicBezTo>
                <a:pt x="3402486" y="1820444"/>
                <a:pt x="3397511" y="1824527"/>
                <a:pt x="3394668" y="1830108"/>
              </a:cubicBezTo>
              <a:cubicBezTo>
                <a:pt x="3391696" y="1824284"/>
                <a:pt x="3386625" y="1820506"/>
                <a:pt x="3379227" y="1820506"/>
              </a:cubicBezTo>
              <a:cubicBezTo>
                <a:pt x="3378739" y="1820506"/>
                <a:pt x="3378239" y="1820523"/>
                <a:pt x="3377730" y="1820556"/>
              </a:cubicBezTo>
              <a:cubicBezTo>
                <a:pt x="3370373" y="1821041"/>
                <a:pt x="3364055" y="1825440"/>
                <a:pt x="3362063" y="1834014"/>
              </a:cubicBezTo>
              <a:cubicBezTo>
                <a:pt x="3358484" y="1849438"/>
                <a:pt x="3375433" y="1865206"/>
                <a:pt x="3394668" y="1880544"/>
              </a:cubicBezTo>
              <a:cubicBezTo>
                <a:pt x="3415123" y="1865310"/>
                <a:pt x="3431084" y="1848090"/>
                <a:pt x="3427272" y="1833252"/>
              </a:cubicBezTo>
              <a:lnTo>
                <a:pt x="3427272" y="1833250"/>
              </a:lnTo>
              <a:cubicBezTo>
                <a:pt x="3425414" y="1826010"/>
                <a:pt x="3419566" y="1821426"/>
                <a:pt x="3411521" y="1820556"/>
              </a:cubicBezTo>
              <a:cubicBezTo>
                <a:pt x="3410823" y="1820481"/>
                <a:pt x="3410142" y="1820444"/>
                <a:pt x="3409480" y="1820444"/>
              </a:cubicBezTo>
              <a:close/>
              <a:moveTo>
                <a:pt x="3816679" y="1836966"/>
              </a:moveTo>
              <a:cubicBezTo>
                <a:pt x="3809686" y="1836966"/>
                <a:pt x="3804711" y="1841049"/>
                <a:pt x="3801867" y="1846630"/>
              </a:cubicBezTo>
              <a:cubicBezTo>
                <a:pt x="3798896" y="1840806"/>
                <a:pt x="3793825" y="1837028"/>
                <a:pt x="3786427" y="1837028"/>
              </a:cubicBezTo>
              <a:cubicBezTo>
                <a:pt x="3785939" y="1837028"/>
                <a:pt x="3785439" y="1837045"/>
                <a:pt x="3784930" y="1837078"/>
              </a:cubicBezTo>
              <a:cubicBezTo>
                <a:pt x="3777573" y="1837563"/>
                <a:pt x="3771255" y="1841962"/>
                <a:pt x="3769263" y="1850536"/>
              </a:cubicBezTo>
              <a:cubicBezTo>
                <a:pt x="3765683" y="1865959"/>
                <a:pt x="3782633" y="1881728"/>
                <a:pt x="3801867" y="1897066"/>
              </a:cubicBezTo>
              <a:cubicBezTo>
                <a:pt x="3822323" y="1881832"/>
                <a:pt x="3838284" y="1864613"/>
                <a:pt x="3834472" y="1849774"/>
              </a:cubicBezTo>
              <a:lnTo>
                <a:pt x="3834472" y="1849772"/>
              </a:lnTo>
              <a:cubicBezTo>
                <a:pt x="3832614" y="1842532"/>
                <a:pt x="3826767" y="1837948"/>
                <a:pt x="3818721" y="1837078"/>
              </a:cubicBezTo>
              <a:cubicBezTo>
                <a:pt x="3818023" y="1837003"/>
                <a:pt x="3817342" y="1836966"/>
                <a:pt x="3816679" y="1836966"/>
              </a:cubicBezTo>
              <a:close/>
              <a:moveTo>
                <a:pt x="4042467" y="1843203"/>
              </a:moveTo>
              <a:cubicBezTo>
                <a:pt x="4035474" y="1843203"/>
                <a:pt x="4030498" y="1847286"/>
                <a:pt x="4027655" y="1852867"/>
              </a:cubicBezTo>
              <a:cubicBezTo>
                <a:pt x="4024683" y="1847043"/>
                <a:pt x="4019612" y="1843265"/>
                <a:pt x="4012214" y="1843265"/>
              </a:cubicBezTo>
              <a:cubicBezTo>
                <a:pt x="4011726" y="1843265"/>
                <a:pt x="4011226" y="1843282"/>
                <a:pt x="4010717" y="1843315"/>
              </a:cubicBezTo>
              <a:cubicBezTo>
                <a:pt x="4003360" y="1843800"/>
                <a:pt x="3997042" y="1848199"/>
                <a:pt x="3995050" y="1856773"/>
              </a:cubicBezTo>
              <a:cubicBezTo>
                <a:pt x="3991470" y="1872196"/>
                <a:pt x="4008420" y="1887965"/>
                <a:pt x="4027655" y="1903303"/>
              </a:cubicBezTo>
              <a:cubicBezTo>
                <a:pt x="4048110" y="1888069"/>
                <a:pt x="4064071" y="1870850"/>
                <a:pt x="4060259" y="1856011"/>
              </a:cubicBezTo>
              <a:lnTo>
                <a:pt x="4060259" y="1856009"/>
              </a:lnTo>
              <a:cubicBezTo>
                <a:pt x="4058401" y="1848769"/>
                <a:pt x="4052554" y="1844185"/>
                <a:pt x="4044508" y="1843315"/>
              </a:cubicBezTo>
              <a:cubicBezTo>
                <a:pt x="4043810" y="1843240"/>
                <a:pt x="4043130" y="1843203"/>
                <a:pt x="4042467" y="1843203"/>
              </a:cubicBezTo>
              <a:close/>
              <a:moveTo>
                <a:pt x="4138568" y="1863139"/>
              </a:moveTo>
              <a:cubicBezTo>
                <a:pt x="4131574" y="1863139"/>
                <a:pt x="4126599" y="1867221"/>
                <a:pt x="4123755" y="1872804"/>
              </a:cubicBezTo>
              <a:cubicBezTo>
                <a:pt x="4120784" y="1866980"/>
                <a:pt x="4115713" y="1863200"/>
                <a:pt x="4108315" y="1863200"/>
              </a:cubicBezTo>
              <a:cubicBezTo>
                <a:pt x="4107827" y="1863200"/>
                <a:pt x="4107327" y="1863218"/>
                <a:pt x="4106818" y="1863252"/>
              </a:cubicBezTo>
              <a:cubicBezTo>
                <a:pt x="4099461" y="1863735"/>
                <a:pt x="4093143" y="1868135"/>
                <a:pt x="4091151" y="1876709"/>
              </a:cubicBezTo>
              <a:cubicBezTo>
                <a:pt x="4087572" y="1892132"/>
                <a:pt x="4104521" y="1907901"/>
                <a:pt x="4123755" y="1923239"/>
              </a:cubicBezTo>
              <a:cubicBezTo>
                <a:pt x="4144212" y="1908005"/>
                <a:pt x="4160172" y="1890786"/>
                <a:pt x="4156360" y="1875948"/>
              </a:cubicBezTo>
              <a:lnTo>
                <a:pt x="4156360" y="1875945"/>
              </a:lnTo>
              <a:cubicBezTo>
                <a:pt x="4154502" y="1868704"/>
                <a:pt x="4148654" y="1864122"/>
                <a:pt x="4140609" y="1863252"/>
              </a:cubicBezTo>
              <a:cubicBezTo>
                <a:pt x="4139911" y="1863177"/>
                <a:pt x="4139231" y="1863139"/>
                <a:pt x="4138568" y="1863139"/>
              </a:cubicBezTo>
              <a:close/>
              <a:moveTo>
                <a:pt x="4237664" y="1863778"/>
              </a:moveTo>
              <a:cubicBezTo>
                <a:pt x="4230670" y="1863778"/>
                <a:pt x="4225695" y="1867860"/>
                <a:pt x="4222852" y="1873443"/>
              </a:cubicBezTo>
              <a:cubicBezTo>
                <a:pt x="4219880" y="1867616"/>
                <a:pt x="4214809" y="1863839"/>
                <a:pt x="4207411" y="1863839"/>
              </a:cubicBezTo>
              <a:cubicBezTo>
                <a:pt x="4206923" y="1863839"/>
                <a:pt x="4206423" y="1863857"/>
                <a:pt x="4205914" y="1863891"/>
              </a:cubicBezTo>
              <a:cubicBezTo>
                <a:pt x="4198557" y="1864374"/>
                <a:pt x="4192239" y="1868774"/>
                <a:pt x="4190247" y="1877348"/>
              </a:cubicBezTo>
              <a:cubicBezTo>
                <a:pt x="4186667" y="1892771"/>
                <a:pt x="4203617" y="1908540"/>
                <a:pt x="4222852" y="1923878"/>
              </a:cubicBezTo>
              <a:cubicBezTo>
                <a:pt x="4243307" y="1908644"/>
                <a:pt x="4259268" y="1891425"/>
                <a:pt x="4255456" y="1876587"/>
              </a:cubicBezTo>
              <a:lnTo>
                <a:pt x="4255456" y="1876584"/>
              </a:lnTo>
              <a:cubicBezTo>
                <a:pt x="4253598" y="1869343"/>
                <a:pt x="4247751" y="1864761"/>
                <a:pt x="4239705" y="1863891"/>
              </a:cubicBezTo>
              <a:cubicBezTo>
                <a:pt x="4239007" y="1863816"/>
                <a:pt x="4238327" y="1863778"/>
                <a:pt x="4237664" y="1863778"/>
              </a:cubicBezTo>
              <a:close/>
              <a:moveTo>
                <a:pt x="4317772" y="1895008"/>
              </a:moveTo>
              <a:cubicBezTo>
                <a:pt x="4310778" y="1895008"/>
                <a:pt x="4305803" y="1899090"/>
                <a:pt x="4302959" y="1904673"/>
              </a:cubicBezTo>
              <a:cubicBezTo>
                <a:pt x="4299988" y="1898849"/>
                <a:pt x="4294917" y="1895069"/>
                <a:pt x="4287519" y="1895069"/>
              </a:cubicBezTo>
              <a:cubicBezTo>
                <a:pt x="4287031" y="1895069"/>
                <a:pt x="4286531" y="1895087"/>
                <a:pt x="4286022" y="1895121"/>
              </a:cubicBezTo>
              <a:cubicBezTo>
                <a:pt x="4278665" y="1895604"/>
                <a:pt x="4272347" y="1900004"/>
                <a:pt x="4270355" y="1908578"/>
              </a:cubicBezTo>
              <a:cubicBezTo>
                <a:pt x="4266776" y="1924001"/>
                <a:pt x="4283725" y="1939770"/>
                <a:pt x="4302959" y="1955108"/>
              </a:cubicBezTo>
              <a:cubicBezTo>
                <a:pt x="4323416" y="1939875"/>
                <a:pt x="4339376" y="1922655"/>
                <a:pt x="4335564" y="1907817"/>
              </a:cubicBezTo>
              <a:lnTo>
                <a:pt x="4335564" y="1907814"/>
              </a:lnTo>
              <a:cubicBezTo>
                <a:pt x="4333706" y="1900573"/>
                <a:pt x="4327858" y="1895991"/>
                <a:pt x="4319813" y="1895121"/>
              </a:cubicBezTo>
              <a:cubicBezTo>
                <a:pt x="4319115" y="1895046"/>
                <a:pt x="4318435" y="1895008"/>
                <a:pt x="4317772" y="1895008"/>
              </a:cubicBezTo>
              <a:close/>
              <a:moveTo>
                <a:pt x="4939302" y="1916641"/>
              </a:moveTo>
              <a:cubicBezTo>
                <a:pt x="4932308" y="1916641"/>
                <a:pt x="4927333" y="1920723"/>
                <a:pt x="4924489" y="1926306"/>
              </a:cubicBezTo>
              <a:cubicBezTo>
                <a:pt x="4921518" y="1920479"/>
                <a:pt x="4916447" y="1916702"/>
                <a:pt x="4909049" y="1916702"/>
              </a:cubicBezTo>
              <a:cubicBezTo>
                <a:pt x="4908561" y="1916702"/>
                <a:pt x="4908061" y="1916720"/>
                <a:pt x="4907552" y="1916754"/>
              </a:cubicBezTo>
              <a:cubicBezTo>
                <a:pt x="4900195" y="1917237"/>
                <a:pt x="4893877" y="1921636"/>
                <a:pt x="4891885" y="1930211"/>
              </a:cubicBezTo>
              <a:cubicBezTo>
                <a:pt x="4888306" y="1945634"/>
                <a:pt x="4905255" y="1961403"/>
                <a:pt x="4924489" y="1976741"/>
              </a:cubicBezTo>
              <a:cubicBezTo>
                <a:pt x="4944946" y="1961507"/>
                <a:pt x="4960906" y="1944288"/>
                <a:pt x="4957094" y="1929450"/>
              </a:cubicBezTo>
              <a:lnTo>
                <a:pt x="4957094" y="1929447"/>
              </a:lnTo>
              <a:cubicBezTo>
                <a:pt x="4955236" y="1922206"/>
                <a:pt x="4949388" y="1917624"/>
                <a:pt x="4941343" y="1916754"/>
              </a:cubicBezTo>
              <a:cubicBezTo>
                <a:pt x="4940645" y="1916679"/>
                <a:pt x="4939965" y="1916641"/>
                <a:pt x="4939302" y="1916641"/>
              </a:cubicBezTo>
              <a:close/>
              <a:moveTo>
                <a:pt x="5007925" y="1966916"/>
              </a:moveTo>
              <a:cubicBezTo>
                <a:pt x="5000931" y="1966916"/>
                <a:pt x="4995956" y="1970998"/>
                <a:pt x="4993112" y="1976581"/>
              </a:cubicBezTo>
              <a:cubicBezTo>
                <a:pt x="4990141" y="1970757"/>
                <a:pt x="4985070" y="1966977"/>
                <a:pt x="4977672" y="1966977"/>
              </a:cubicBezTo>
              <a:cubicBezTo>
                <a:pt x="4977184" y="1966977"/>
                <a:pt x="4976684" y="1966995"/>
                <a:pt x="4976175" y="1967029"/>
              </a:cubicBezTo>
              <a:cubicBezTo>
                <a:pt x="4968818" y="1967512"/>
                <a:pt x="4962500" y="1971912"/>
                <a:pt x="4960508" y="1980486"/>
              </a:cubicBezTo>
              <a:cubicBezTo>
                <a:pt x="4956928" y="1995909"/>
                <a:pt x="4973878" y="2011678"/>
                <a:pt x="4993112" y="2027016"/>
              </a:cubicBezTo>
              <a:cubicBezTo>
                <a:pt x="5013568" y="2011783"/>
                <a:pt x="5029529" y="1994563"/>
                <a:pt x="5025717" y="1979725"/>
              </a:cubicBezTo>
              <a:lnTo>
                <a:pt x="5025717" y="1979722"/>
              </a:lnTo>
              <a:cubicBezTo>
                <a:pt x="5023859" y="1972481"/>
                <a:pt x="5018012" y="1967899"/>
                <a:pt x="5009966" y="1967029"/>
              </a:cubicBezTo>
              <a:cubicBezTo>
                <a:pt x="5009268" y="1966954"/>
                <a:pt x="5008587" y="1966916"/>
                <a:pt x="5007925" y="1966916"/>
              </a:cubicBezTo>
              <a:close/>
              <a:moveTo>
                <a:pt x="5500436" y="2002769"/>
              </a:moveTo>
              <a:cubicBezTo>
                <a:pt x="5493457" y="2002769"/>
                <a:pt x="5488484" y="2006851"/>
                <a:pt x="5485635" y="2012434"/>
              </a:cubicBezTo>
              <a:cubicBezTo>
                <a:pt x="5482669" y="2006610"/>
                <a:pt x="5477580" y="2002830"/>
                <a:pt x="5470195" y="2002830"/>
              </a:cubicBezTo>
              <a:cubicBezTo>
                <a:pt x="5469701" y="2002830"/>
                <a:pt x="5469206" y="2002848"/>
                <a:pt x="5468683" y="2002880"/>
              </a:cubicBezTo>
              <a:cubicBezTo>
                <a:pt x="5461326" y="2003365"/>
                <a:pt x="5455017" y="2007765"/>
                <a:pt x="5453010" y="2016339"/>
              </a:cubicBezTo>
              <a:cubicBezTo>
                <a:pt x="5449434" y="2031762"/>
                <a:pt x="5466386" y="2047531"/>
                <a:pt x="5485635" y="2062869"/>
              </a:cubicBezTo>
              <a:cubicBezTo>
                <a:pt x="5506076" y="2047636"/>
                <a:pt x="5522040" y="2030416"/>
                <a:pt x="5518231" y="2015578"/>
              </a:cubicBezTo>
              <a:lnTo>
                <a:pt x="5518231" y="2015575"/>
              </a:lnTo>
              <a:cubicBezTo>
                <a:pt x="5516370" y="2008334"/>
                <a:pt x="5510525" y="2003752"/>
                <a:pt x="5502471" y="2002882"/>
              </a:cubicBezTo>
              <a:cubicBezTo>
                <a:pt x="5501773" y="2002807"/>
                <a:pt x="5501104" y="2002769"/>
                <a:pt x="5500436" y="2002769"/>
              </a:cubicBezTo>
              <a:close/>
              <a:moveTo>
                <a:pt x="6164855" y="2031759"/>
              </a:moveTo>
              <a:cubicBezTo>
                <a:pt x="6157876" y="2031759"/>
                <a:pt x="6152903" y="2035841"/>
                <a:pt x="6150054" y="2041424"/>
              </a:cubicBezTo>
              <a:cubicBezTo>
                <a:pt x="6147088" y="2035597"/>
                <a:pt x="6141999" y="2031820"/>
                <a:pt x="6134614" y="2031820"/>
              </a:cubicBezTo>
              <a:cubicBezTo>
                <a:pt x="6134120" y="2031820"/>
                <a:pt x="6133625" y="2031838"/>
                <a:pt x="6133102" y="2031872"/>
              </a:cubicBezTo>
              <a:cubicBezTo>
                <a:pt x="6125745" y="2032355"/>
                <a:pt x="6119436" y="2036755"/>
                <a:pt x="6117429" y="2045329"/>
              </a:cubicBezTo>
              <a:cubicBezTo>
                <a:pt x="6113853" y="2060752"/>
                <a:pt x="6130805" y="2076521"/>
                <a:pt x="6150054" y="2091859"/>
              </a:cubicBezTo>
              <a:cubicBezTo>
                <a:pt x="6170495" y="2076626"/>
                <a:pt x="6186459" y="2059406"/>
                <a:pt x="6182650" y="2044568"/>
              </a:cubicBezTo>
              <a:lnTo>
                <a:pt x="6182650" y="2044565"/>
              </a:lnTo>
              <a:cubicBezTo>
                <a:pt x="6180789" y="2037324"/>
                <a:pt x="6174944" y="2032742"/>
                <a:pt x="6166890" y="2031872"/>
              </a:cubicBezTo>
              <a:cubicBezTo>
                <a:pt x="6166192" y="2031797"/>
                <a:pt x="6165523" y="2031759"/>
                <a:pt x="6164855" y="2031759"/>
              </a:cubicBezTo>
              <a:close/>
              <a:moveTo>
                <a:pt x="4862392" y="1917310"/>
              </a:moveTo>
              <a:cubicBezTo>
                <a:pt x="4855398" y="1917310"/>
                <a:pt x="4850423" y="1921392"/>
                <a:pt x="4847579" y="1926975"/>
              </a:cubicBezTo>
              <a:cubicBezTo>
                <a:pt x="4844608" y="1921151"/>
                <a:pt x="4839537" y="1917371"/>
                <a:pt x="4832139" y="1917371"/>
              </a:cubicBezTo>
              <a:cubicBezTo>
                <a:pt x="4831651" y="1917371"/>
                <a:pt x="4831151" y="1917389"/>
                <a:pt x="4830642" y="1917423"/>
              </a:cubicBezTo>
              <a:cubicBezTo>
                <a:pt x="4823285" y="1917906"/>
                <a:pt x="4816967" y="1922306"/>
                <a:pt x="4814975" y="1930880"/>
              </a:cubicBezTo>
              <a:cubicBezTo>
                <a:pt x="4811396" y="1946303"/>
                <a:pt x="4828345" y="1962072"/>
                <a:pt x="4847579" y="1977410"/>
              </a:cubicBezTo>
              <a:cubicBezTo>
                <a:pt x="4868036" y="1962177"/>
                <a:pt x="4883996" y="1944957"/>
                <a:pt x="4880184" y="1930119"/>
              </a:cubicBezTo>
              <a:lnTo>
                <a:pt x="4880184" y="1930116"/>
              </a:lnTo>
              <a:cubicBezTo>
                <a:pt x="4878326" y="1922875"/>
                <a:pt x="4872478" y="1918293"/>
                <a:pt x="4864433" y="1917423"/>
              </a:cubicBezTo>
              <a:cubicBezTo>
                <a:pt x="4863735" y="1917348"/>
                <a:pt x="4863055" y="1917310"/>
                <a:pt x="4862392" y="1917310"/>
              </a:cubicBezTo>
              <a:close/>
              <a:moveTo>
                <a:pt x="4405237" y="1922806"/>
              </a:moveTo>
              <a:cubicBezTo>
                <a:pt x="4398243" y="1922806"/>
                <a:pt x="4393268" y="1926888"/>
                <a:pt x="4390425" y="1932471"/>
              </a:cubicBezTo>
              <a:cubicBezTo>
                <a:pt x="4387453" y="1926644"/>
                <a:pt x="4382382" y="1922867"/>
                <a:pt x="4374984" y="1922867"/>
              </a:cubicBezTo>
              <a:cubicBezTo>
                <a:pt x="4374496" y="1922867"/>
                <a:pt x="4373996" y="1922885"/>
                <a:pt x="4373487" y="1922919"/>
              </a:cubicBezTo>
              <a:cubicBezTo>
                <a:pt x="4366130" y="1923402"/>
                <a:pt x="4359812" y="1927802"/>
                <a:pt x="4357820" y="1936376"/>
              </a:cubicBezTo>
              <a:cubicBezTo>
                <a:pt x="4354240" y="1951799"/>
                <a:pt x="4371190" y="1967568"/>
                <a:pt x="4390425" y="1982906"/>
              </a:cubicBezTo>
              <a:cubicBezTo>
                <a:pt x="4410880" y="1967673"/>
                <a:pt x="4426841" y="1950453"/>
                <a:pt x="4423029" y="1935615"/>
              </a:cubicBezTo>
              <a:lnTo>
                <a:pt x="4423029" y="1935612"/>
              </a:lnTo>
              <a:cubicBezTo>
                <a:pt x="4421171" y="1928371"/>
                <a:pt x="4415324" y="1923789"/>
                <a:pt x="4407278" y="1922919"/>
              </a:cubicBezTo>
              <a:cubicBezTo>
                <a:pt x="4406580" y="1922844"/>
                <a:pt x="4405899" y="1922806"/>
                <a:pt x="4405237" y="1922806"/>
              </a:cubicBezTo>
              <a:close/>
              <a:moveTo>
                <a:pt x="4800254" y="1959443"/>
              </a:moveTo>
              <a:cubicBezTo>
                <a:pt x="4793260" y="1959443"/>
                <a:pt x="4788285" y="1963525"/>
                <a:pt x="4785441" y="1969108"/>
              </a:cubicBezTo>
              <a:cubicBezTo>
                <a:pt x="4782470" y="1963281"/>
                <a:pt x="4777399" y="1959504"/>
                <a:pt x="4770001" y="1959504"/>
              </a:cubicBezTo>
              <a:cubicBezTo>
                <a:pt x="4769513" y="1959504"/>
                <a:pt x="4769013" y="1959521"/>
                <a:pt x="4768504" y="1959556"/>
              </a:cubicBezTo>
              <a:cubicBezTo>
                <a:pt x="4761147" y="1960039"/>
                <a:pt x="4754829" y="1964439"/>
                <a:pt x="4752837" y="1973013"/>
              </a:cubicBezTo>
              <a:cubicBezTo>
                <a:pt x="4749258" y="1988436"/>
                <a:pt x="4766207" y="2004205"/>
                <a:pt x="4785441" y="2019543"/>
              </a:cubicBezTo>
              <a:cubicBezTo>
                <a:pt x="4805898" y="2004309"/>
                <a:pt x="4821858" y="1987090"/>
                <a:pt x="4818046" y="1972252"/>
              </a:cubicBezTo>
              <a:lnTo>
                <a:pt x="4818046" y="1972249"/>
              </a:lnTo>
              <a:cubicBezTo>
                <a:pt x="4816188" y="1965008"/>
                <a:pt x="4810340" y="1960426"/>
                <a:pt x="4802295" y="1959556"/>
              </a:cubicBezTo>
              <a:cubicBezTo>
                <a:pt x="4801597" y="1959481"/>
                <a:pt x="4800917" y="1959443"/>
                <a:pt x="4800254" y="1959443"/>
              </a:cubicBezTo>
              <a:close/>
              <a:moveTo>
                <a:pt x="4927148" y="1983199"/>
              </a:moveTo>
              <a:cubicBezTo>
                <a:pt x="4920155" y="1983199"/>
                <a:pt x="4915179" y="1987281"/>
                <a:pt x="4912336" y="1992864"/>
              </a:cubicBezTo>
              <a:cubicBezTo>
                <a:pt x="4909364" y="1987037"/>
                <a:pt x="4904293" y="1983260"/>
                <a:pt x="4896895" y="1983260"/>
              </a:cubicBezTo>
              <a:cubicBezTo>
                <a:pt x="4896407" y="1983260"/>
                <a:pt x="4895907" y="1983277"/>
                <a:pt x="4895398" y="1983309"/>
              </a:cubicBezTo>
              <a:cubicBezTo>
                <a:pt x="4888041" y="1983795"/>
                <a:pt x="4881723" y="1988195"/>
                <a:pt x="4879731" y="1996769"/>
              </a:cubicBezTo>
              <a:cubicBezTo>
                <a:pt x="4876151" y="2012192"/>
                <a:pt x="4893101" y="2027961"/>
                <a:pt x="4912336" y="2043299"/>
              </a:cubicBezTo>
              <a:cubicBezTo>
                <a:pt x="4932791" y="2028065"/>
                <a:pt x="4948752" y="2010846"/>
                <a:pt x="4944940" y="1996008"/>
              </a:cubicBezTo>
              <a:lnTo>
                <a:pt x="4944940" y="1996005"/>
              </a:lnTo>
              <a:cubicBezTo>
                <a:pt x="4943082" y="1988764"/>
                <a:pt x="4937235" y="1984182"/>
                <a:pt x="4929189" y="1983312"/>
              </a:cubicBezTo>
              <a:cubicBezTo>
                <a:pt x="4928491" y="1983237"/>
                <a:pt x="4927811" y="1983199"/>
                <a:pt x="4927148" y="1983199"/>
              </a:cubicBezTo>
              <a:close/>
              <a:moveTo>
                <a:pt x="4851662" y="2001169"/>
              </a:moveTo>
              <a:cubicBezTo>
                <a:pt x="4844669" y="2001169"/>
                <a:pt x="4839694" y="2005251"/>
                <a:pt x="4836850" y="2010834"/>
              </a:cubicBezTo>
              <a:cubicBezTo>
                <a:pt x="4833879" y="2005010"/>
                <a:pt x="4828808" y="2001230"/>
                <a:pt x="4821410" y="2001230"/>
              </a:cubicBezTo>
              <a:cubicBezTo>
                <a:pt x="4820922" y="2001230"/>
                <a:pt x="4820422" y="2001248"/>
                <a:pt x="4819913" y="2001282"/>
              </a:cubicBezTo>
              <a:cubicBezTo>
                <a:pt x="4812556" y="2001765"/>
                <a:pt x="4806238" y="2006165"/>
                <a:pt x="4804246" y="2014739"/>
              </a:cubicBezTo>
              <a:cubicBezTo>
                <a:pt x="4800666" y="2030162"/>
                <a:pt x="4817616" y="2045931"/>
                <a:pt x="4836850" y="2061269"/>
              </a:cubicBezTo>
              <a:cubicBezTo>
                <a:pt x="4857306" y="2046036"/>
                <a:pt x="4873267" y="2028816"/>
                <a:pt x="4869455" y="2013978"/>
              </a:cubicBezTo>
              <a:lnTo>
                <a:pt x="4869455" y="2013975"/>
              </a:lnTo>
              <a:cubicBezTo>
                <a:pt x="4867597" y="2006734"/>
                <a:pt x="4861750" y="2002152"/>
                <a:pt x="4853704" y="2001282"/>
              </a:cubicBezTo>
              <a:cubicBezTo>
                <a:pt x="4853006" y="2001207"/>
                <a:pt x="4852325" y="2001169"/>
                <a:pt x="4851662" y="2001169"/>
              </a:cubicBezTo>
              <a:close/>
              <a:moveTo>
                <a:pt x="4962564" y="2049060"/>
              </a:moveTo>
              <a:cubicBezTo>
                <a:pt x="4955570" y="2049060"/>
                <a:pt x="4950595" y="2053142"/>
                <a:pt x="4947751" y="2058725"/>
              </a:cubicBezTo>
              <a:cubicBezTo>
                <a:pt x="4944780" y="2052901"/>
                <a:pt x="4939709" y="2049121"/>
                <a:pt x="4932311" y="2049121"/>
              </a:cubicBezTo>
              <a:cubicBezTo>
                <a:pt x="4931823" y="2049121"/>
                <a:pt x="4931323" y="2049139"/>
                <a:pt x="4930814" y="2049173"/>
              </a:cubicBezTo>
              <a:cubicBezTo>
                <a:pt x="4923457" y="2049656"/>
                <a:pt x="4917139" y="2054056"/>
                <a:pt x="4915147" y="2062630"/>
              </a:cubicBezTo>
              <a:cubicBezTo>
                <a:pt x="4911568" y="2078053"/>
                <a:pt x="4928517" y="2093822"/>
                <a:pt x="4947751" y="2109160"/>
              </a:cubicBezTo>
              <a:cubicBezTo>
                <a:pt x="4968208" y="2093927"/>
                <a:pt x="4984168" y="2076707"/>
                <a:pt x="4980356" y="2061869"/>
              </a:cubicBezTo>
              <a:lnTo>
                <a:pt x="4980356" y="2061866"/>
              </a:lnTo>
              <a:cubicBezTo>
                <a:pt x="4978498" y="2054625"/>
                <a:pt x="4972650" y="2050043"/>
                <a:pt x="4964605" y="2049173"/>
              </a:cubicBezTo>
              <a:cubicBezTo>
                <a:pt x="4963907" y="2049098"/>
                <a:pt x="4963227" y="2049060"/>
                <a:pt x="4962564" y="2049060"/>
              </a:cubicBezTo>
              <a:close/>
              <a:moveTo>
                <a:pt x="6094778" y="2065430"/>
              </a:moveTo>
              <a:cubicBezTo>
                <a:pt x="6087800" y="2065430"/>
                <a:pt x="6082827" y="2069512"/>
                <a:pt x="6079978" y="2075095"/>
              </a:cubicBezTo>
              <a:cubicBezTo>
                <a:pt x="6077012" y="2069268"/>
                <a:pt x="6071923" y="2065491"/>
                <a:pt x="6064538" y="2065491"/>
              </a:cubicBezTo>
              <a:cubicBezTo>
                <a:pt x="6064044" y="2065491"/>
                <a:pt x="6063549" y="2065508"/>
                <a:pt x="6063026" y="2065543"/>
              </a:cubicBezTo>
              <a:cubicBezTo>
                <a:pt x="6055669" y="2066026"/>
                <a:pt x="6049359" y="2070426"/>
                <a:pt x="6047353" y="2079000"/>
              </a:cubicBezTo>
              <a:cubicBezTo>
                <a:pt x="6043777" y="2094423"/>
                <a:pt x="6060729" y="2110192"/>
                <a:pt x="6079978" y="2125530"/>
              </a:cubicBezTo>
              <a:cubicBezTo>
                <a:pt x="6100419" y="2110296"/>
                <a:pt x="6116383" y="2093077"/>
                <a:pt x="6112574" y="2078239"/>
              </a:cubicBezTo>
              <a:lnTo>
                <a:pt x="6112574" y="2078236"/>
              </a:lnTo>
              <a:cubicBezTo>
                <a:pt x="6110713" y="2070995"/>
                <a:pt x="6104868" y="2066413"/>
                <a:pt x="6096814" y="2065543"/>
              </a:cubicBezTo>
              <a:cubicBezTo>
                <a:pt x="6096116" y="2065468"/>
                <a:pt x="6095447" y="2065430"/>
                <a:pt x="6094778" y="2065430"/>
              </a:cubicBezTo>
              <a:close/>
              <a:moveTo>
                <a:pt x="6216032" y="2099102"/>
              </a:moveTo>
              <a:cubicBezTo>
                <a:pt x="6209053" y="2099102"/>
                <a:pt x="6204081" y="2103184"/>
                <a:pt x="6201231" y="2108767"/>
              </a:cubicBezTo>
              <a:cubicBezTo>
                <a:pt x="6198265" y="2102940"/>
                <a:pt x="6193177" y="2099163"/>
                <a:pt x="6185791" y="2099163"/>
              </a:cubicBezTo>
              <a:cubicBezTo>
                <a:pt x="6185297" y="2099163"/>
                <a:pt x="6184802" y="2099180"/>
                <a:pt x="6184279" y="2099215"/>
              </a:cubicBezTo>
              <a:cubicBezTo>
                <a:pt x="6176922" y="2099698"/>
                <a:pt x="6170613" y="2104098"/>
                <a:pt x="6168606" y="2112672"/>
              </a:cubicBezTo>
              <a:cubicBezTo>
                <a:pt x="6165030" y="2128095"/>
                <a:pt x="6181982" y="2143864"/>
                <a:pt x="6201231" y="2159202"/>
              </a:cubicBezTo>
              <a:cubicBezTo>
                <a:pt x="6221672" y="2143968"/>
                <a:pt x="6237636" y="2126749"/>
                <a:pt x="6233827" y="2111911"/>
              </a:cubicBezTo>
              <a:lnTo>
                <a:pt x="6233827" y="2111908"/>
              </a:lnTo>
              <a:cubicBezTo>
                <a:pt x="6231966" y="2104667"/>
                <a:pt x="6226121" y="2100085"/>
                <a:pt x="6218067" y="2099215"/>
              </a:cubicBezTo>
              <a:cubicBezTo>
                <a:pt x="6217369" y="2099140"/>
                <a:pt x="6216700" y="2099102"/>
                <a:pt x="6216032" y="2099102"/>
              </a:cubicBezTo>
              <a:close/>
              <a:moveTo>
                <a:pt x="6509423" y="2130826"/>
              </a:moveTo>
              <a:cubicBezTo>
                <a:pt x="6502444" y="2130826"/>
                <a:pt x="6497471" y="2134908"/>
                <a:pt x="6494622" y="2140491"/>
              </a:cubicBezTo>
              <a:cubicBezTo>
                <a:pt x="6491656" y="2134667"/>
                <a:pt x="6486567" y="2130887"/>
                <a:pt x="6479182" y="2130887"/>
              </a:cubicBezTo>
              <a:cubicBezTo>
                <a:pt x="6478688" y="2130887"/>
                <a:pt x="6478193" y="2130904"/>
                <a:pt x="6477670" y="2130939"/>
              </a:cubicBezTo>
              <a:cubicBezTo>
                <a:pt x="6470313" y="2131422"/>
                <a:pt x="6464004" y="2135822"/>
                <a:pt x="6461997" y="2144396"/>
              </a:cubicBezTo>
              <a:cubicBezTo>
                <a:pt x="6458421" y="2159819"/>
                <a:pt x="6475373" y="2175588"/>
                <a:pt x="6494622" y="2190926"/>
              </a:cubicBezTo>
              <a:cubicBezTo>
                <a:pt x="6515063" y="2175692"/>
                <a:pt x="6531027" y="2158473"/>
                <a:pt x="6527218" y="2143635"/>
              </a:cubicBezTo>
              <a:lnTo>
                <a:pt x="6527218" y="2143632"/>
              </a:lnTo>
              <a:cubicBezTo>
                <a:pt x="6525357" y="2136391"/>
                <a:pt x="6519512" y="2131809"/>
                <a:pt x="6511458" y="2130939"/>
              </a:cubicBezTo>
              <a:cubicBezTo>
                <a:pt x="6510760" y="2130864"/>
                <a:pt x="6510091" y="2130826"/>
                <a:pt x="6509423" y="2130826"/>
              </a:cubicBezTo>
              <a:close/>
              <a:moveTo>
                <a:pt x="6579500" y="2141119"/>
              </a:moveTo>
              <a:cubicBezTo>
                <a:pt x="6572521" y="2141119"/>
                <a:pt x="6567549" y="2145201"/>
                <a:pt x="6564699" y="2150784"/>
              </a:cubicBezTo>
              <a:cubicBezTo>
                <a:pt x="6561733" y="2144957"/>
                <a:pt x="6556645" y="2141180"/>
                <a:pt x="6549259" y="2141180"/>
              </a:cubicBezTo>
              <a:cubicBezTo>
                <a:pt x="6548765" y="2141180"/>
                <a:pt x="6548270" y="2141198"/>
                <a:pt x="6547747" y="2141229"/>
              </a:cubicBezTo>
              <a:cubicBezTo>
                <a:pt x="6540390" y="2141715"/>
                <a:pt x="6534081" y="2146115"/>
                <a:pt x="6532074" y="2154689"/>
              </a:cubicBezTo>
              <a:cubicBezTo>
                <a:pt x="6528498" y="2170112"/>
                <a:pt x="6545450" y="2185881"/>
                <a:pt x="6564699" y="2201219"/>
              </a:cubicBezTo>
              <a:cubicBezTo>
                <a:pt x="6585140" y="2185986"/>
                <a:pt x="6601104" y="2168766"/>
                <a:pt x="6597295" y="2153928"/>
              </a:cubicBezTo>
              <a:lnTo>
                <a:pt x="6597295" y="2153925"/>
              </a:lnTo>
              <a:cubicBezTo>
                <a:pt x="6595434" y="2146684"/>
                <a:pt x="6589589" y="2142102"/>
                <a:pt x="6581535" y="2141232"/>
              </a:cubicBezTo>
              <a:cubicBezTo>
                <a:pt x="6580837" y="2141157"/>
                <a:pt x="6580168" y="2141119"/>
                <a:pt x="6579500" y="2141119"/>
              </a:cubicBezTo>
              <a:close/>
              <a:moveTo>
                <a:pt x="6679817" y="2193865"/>
              </a:moveTo>
              <a:cubicBezTo>
                <a:pt x="6672838" y="2193865"/>
                <a:pt x="6667866" y="2197947"/>
                <a:pt x="6665016" y="2203530"/>
              </a:cubicBezTo>
              <a:cubicBezTo>
                <a:pt x="6662050" y="2197703"/>
                <a:pt x="6656962" y="2193926"/>
                <a:pt x="6649576" y="2193926"/>
              </a:cubicBezTo>
              <a:cubicBezTo>
                <a:pt x="6649082" y="2193926"/>
                <a:pt x="6648587" y="2193944"/>
                <a:pt x="6648064" y="2193978"/>
              </a:cubicBezTo>
              <a:cubicBezTo>
                <a:pt x="6640707" y="2194461"/>
                <a:pt x="6634398" y="2198861"/>
                <a:pt x="6632391" y="2207435"/>
              </a:cubicBezTo>
              <a:cubicBezTo>
                <a:pt x="6628815" y="2222858"/>
                <a:pt x="6645767" y="2238627"/>
                <a:pt x="6665016" y="2253965"/>
              </a:cubicBezTo>
              <a:cubicBezTo>
                <a:pt x="6685457" y="2238732"/>
                <a:pt x="6701421" y="2221512"/>
                <a:pt x="6697612" y="2206674"/>
              </a:cubicBezTo>
              <a:lnTo>
                <a:pt x="6697612" y="2206671"/>
              </a:lnTo>
              <a:cubicBezTo>
                <a:pt x="6695751" y="2199430"/>
                <a:pt x="6689906" y="2194848"/>
                <a:pt x="6681852" y="2193978"/>
              </a:cubicBezTo>
              <a:cubicBezTo>
                <a:pt x="6681154" y="2193903"/>
                <a:pt x="6680485" y="2193865"/>
                <a:pt x="6679817" y="2193865"/>
              </a:cubicBezTo>
              <a:close/>
              <a:moveTo>
                <a:pt x="6767340" y="2204188"/>
              </a:moveTo>
              <a:cubicBezTo>
                <a:pt x="6760361" y="2204188"/>
                <a:pt x="6755389" y="2208270"/>
                <a:pt x="6752539" y="2213853"/>
              </a:cubicBezTo>
              <a:cubicBezTo>
                <a:pt x="6749573" y="2208026"/>
                <a:pt x="6744485" y="2204249"/>
                <a:pt x="6737099" y="2204249"/>
              </a:cubicBezTo>
              <a:cubicBezTo>
                <a:pt x="6736605" y="2204249"/>
                <a:pt x="6736110" y="2204266"/>
                <a:pt x="6735587" y="2204298"/>
              </a:cubicBezTo>
              <a:cubicBezTo>
                <a:pt x="6728231" y="2204784"/>
                <a:pt x="6721921" y="2209184"/>
                <a:pt x="6719914" y="2217758"/>
              </a:cubicBezTo>
              <a:cubicBezTo>
                <a:pt x="6716338" y="2233181"/>
                <a:pt x="6733290" y="2248950"/>
                <a:pt x="6752539" y="2264288"/>
              </a:cubicBezTo>
              <a:cubicBezTo>
                <a:pt x="6772980" y="2249054"/>
                <a:pt x="6788944" y="2231835"/>
                <a:pt x="6785135" y="2216997"/>
              </a:cubicBezTo>
              <a:lnTo>
                <a:pt x="6785135" y="2216994"/>
              </a:lnTo>
              <a:cubicBezTo>
                <a:pt x="6783274" y="2209753"/>
                <a:pt x="6777429" y="2205171"/>
                <a:pt x="6769375" y="2204301"/>
              </a:cubicBezTo>
              <a:cubicBezTo>
                <a:pt x="6768677" y="2204226"/>
                <a:pt x="6768008" y="2204188"/>
                <a:pt x="6767340" y="2204188"/>
              </a:cubicBezTo>
              <a:close/>
              <a:moveTo>
                <a:pt x="6845268" y="2221460"/>
              </a:moveTo>
              <a:cubicBezTo>
                <a:pt x="6838289" y="2221460"/>
                <a:pt x="6833316" y="2225542"/>
                <a:pt x="6830467" y="2231125"/>
              </a:cubicBezTo>
              <a:cubicBezTo>
                <a:pt x="6827501" y="2225298"/>
                <a:pt x="6822412" y="2221521"/>
                <a:pt x="6815027" y="2221521"/>
              </a:cubicBezTo>
              <a:cubicBezTo>
                <a:pt x="6814533" y="2221521"/>
                <a:pt x="6814038" y="2221538"/>
                <a:pt x="6813515" y="2221573"/>
              </a:cubicBezTo>
              <a:cubicBezTo>
                <a:pt x="6806158" y="2222056"/>
                <a:pt x="6799849" y="2226456"/>
                <a:pt x="6797842" y="2235030"/>
              </a:cubicBezTo>
              <a:cubicBezTo>
                <a:pt x="6794266" y="2250453"/>
                <a:pt x="6811218" y="2266222"/>
                <a:pt x="6830467" y="2281560"/>
              </a:cubicBezTo>
              <a:cubicBezTo>
                <a:pt x="6850908" y="2266326"/>
                <a:pt x="6866872" y="2249107"/>
                <a:pt x="6863063" y="2234269"/>
              </a:cubicBezTo>
              <a:lnTo>
                <a:pt x="6863063" y="2234266"/>
              </a:lnTo>
              <a:cubicBezTo>
                <a:pt x="6861202" y="2227025"/>
                <a:pt x="6855357" y="2222443"/>
                <a:pt x="6847303" y="2221573"/>
              </a:cubicBezTo>
              <a:cubicBezTo>
                <a:pt x="6846605" y="2221498"/>
                <a:pt x="6845936" y="2221460"/>
                <a:pt x="6845268" y="2221460"/>
              </a:cubicBezTo>
              <a:close/>
              <a:moveTo>
                <a:pt x="6898769" y="2273974"/>
              </a:moveTo>
              <a:cubicBezTo>
                <a:pt x="6891791" y="2273974"/>
                <a:pt x="6886818" y="2278056"/>
                <a:pt x="6883969" y="2283639"/>
              </a:cubicBezTo>
              <a:cubicBezTo>
                <a:pt x="6881003" y="2277812"/>
                <a:pt x="6875914" y="2274035"/>
                <a:pt x="6868529" y="2274035"/>
              </a:cubicBezTo>
              <a:cubicBezTo>
                <a:pt x="6868035" y="2274035"/>
                <a:pt x="6867540" y="2274052"/>
                <a:pt x="6867017" y="2274087"/>
              </a:cubicBezTo>
              <a:cubicBezTo>
                <a:pt x="6859660" y="2274570"/>
                <a:pt x="6853350" y="2278970"/>
                <a:pt x="6851344" y="2287544"/>
              </a:cubicBezTo>
              <a:cubicBezTo>
                <a:pt x="6847768" y="2302967"/>
                <a:pt x="6864720" y="2318736"/>
                <a:pt x="6883969" y="2334074"/>
              </a:cubicBezTo>
              <a:cubicBezTo>
                <a:pt x="6904410" y="2318840"/>
                <a:pt x="6920374" y="2301621"/>
                <a:pt x="6916565" y="2286783"/>
              </a:cubicBezTo>
              <a:lnTo>
                <a:pt x="6916565" y="2286780"/>
              </a:lnTo>
              <a:cubicBezTo>
                <a:pt x="6914704" y="2279539"/>
                <a:pt x="6908859" y="2274957"/>
                <a:pt x="6900805" y="2274087"/>
              </a:cubicBezTo>
              <a:cubicBezTo>
                <a:pt x="6900107" y="2274012"/>
                <a:pt x="6899438" y="2273974"/>
                <a:pt x="6898769" y="2273974"/>
              </a:cubicBezTo>
              <a:close/>
              <a:moveTo>
                <a:pt x="6980478" y="2295491"/>
              </a:moveTo>
              <a:cubicBezTo>
                <a:pt x="6973499" y="2295491"/>
                <a:pt x="6968526" y="2299573"/>
                <a:pt x="6965677" y="2305156"/>
              </a:cubicBezTo>
              <a:cubicBezTo>
                <a:pt x="6962711" y="2299332"/>
                <a:pt x="6957622" y="2295552"/>
                <a:pt x="6950237" y="2295552"/>
              </a:cubicBezTo>
              <a:cubicBezTo>
                <a:pt x="6949743" y="2295552"/>
                <a:pt x="6949248" y="2295570"/>
                <a:pt x="6948725" y="2295602"/>
              </a:cubicBezTo>
              <a:cubicBezTo>
                <a:pt x="6941368" y="2296087"/>
                <a:pt x="6935059" y="2300487"/>
                <a:pt x="6933052" y="2309061"/>
              </a:cubicBezTo>
              <a:cubicBezTo>
                <a:pt x="6929476" y="2324484"/>
                <a:pt x="6946428" y="2340253"/>
                <a:pt x="6965677" y="2355591"/>
              </a:cubicBezTo>
              <a:cubicBezTo>
                <a:pt x="6986118" y="2340357"/>
                <a:pt x="7002082" y="2323138"/>
                <a:pt x="6998273" y="2308300"/>
              </a:cubicBezTo>
              <a:lnTo>
                <a:pt x="6998273" y="2308297"/>
              </a:lnTo>
              <a:cubicBezTo>
                <a:pt x="6996412" y="2301056"/>
                <a:pt x="6990567" y="2296474"/>
                <a:pt x="6982513" y="2295604"/>
              </a:cubicBezTo>
              <a:cubicBezTo>
                <a:pt x="6981815" y="2295529"/>
                <a:pt x="6981146" y="2295491"/>
                <a:pt x="6980478" y="2295491"/>
              </a:cubicBezTo>
              <a:close/>
              <a:moveTo>
                <a:pt x="7023802" y="2352570"/>
              </a:moveTo>
              <a:cubicBezTo>
                <a:pt x="7016824" y="2352570"/>
                <a:pt x="7011851" y="2356652"/>
                <a:pt x="7009002" y="2362235"/>
              </a:cubicBezTo>
              <a:cubicBezTo>
                <a:pt x="7006036" y="2356408"/>
                <a:pt x="7000947" y="2352631"/>
                <a:pt x="6993562" y="2352631"/>
              </a:cubicBezTo>
              <a:cubicBezTo>
                <a:pt x="6993068" y="2352631"/>
                <a:pt x="6992573" y="2352649"/>
                <a:pt x="6992050" y="2352683"/>
              </a:cubicBezTo>
              <a:cubicBezTo>
                <a:pt x="6984693" y="2353166"/>
                <a:pt x="6978383" y="2357565"/>
                <a:pt x="6976377" y="2366140"/>
              </a:cubicBezTo>
              <a:cubicBezTo>
                <a:pt x="6972801" y="2381563"/>
                <a:pt x="6989753" y="2397332"/>
                <a:pt x="7009002" y="2412670"/>
              </a:cubicBezTo>
              <a:cubicBezTo>
                <a:pt x="7029443" y="2397436"/>
                <a:pt x="7045407" y="2380217"/>
                <a:pt x="7041598" y="2365379"/>
              </a:cubicBezTo>
              <a:lnTo>
                <a:pt x="7041598" y="2365376"/>
              </a:lnTo>
              <a:cubicBezTo>
                <a:pt x="7039737" y="2358135"/>
                <a:pt x="7033892" y="2353553"/>
                <a:pt x="7025838" y="2352683"/>
              </a:cubicBezTo>
              <a:cubicBezTo>
                <a:pt x="7025140" y="2352608"/>
                <a:pt x="7024471" y="2352570"/>
                <a:pt x="7023802" y="2352570"/>
              </a:cubicBezTo>
              <a:close/>
              <a:moveTo>
                <a:pt x="7093297" y="2388975"/>
              </a:moveTo>
              <a:cubicBezTo>
                <a:pt x="7086319" y="2388975"/>
                <a:pt x="7081347" y="2393058"/>
                <a:pt x="7078497" y="2398640"/>
              </a:cubicBezTo>
              <a:cubicBezTo>
                <a:pt x="7075531" y="2392816"/>
                <a:pt x="7070443" y="2389036"/>
                <a:pt x="7063057" y="2389036"/>
              </a:cubicBezTo>
              <a:cubicBezTo>
                <a:pt x="7062563" y="2389036"/>
                <a:pt x="7062068" y="2389054"/>
                <a:pt x="7061545" y="2389088"/>
              </a:cubicBezTo>
              <a:cubicBezTo>
                <a:pt x="7054188" y="2389571"/>
                <a:pt x="7047878" y="2393971"/>
                <a:pt x="7045872" y="2402546"/>
              </a:cubicBezTo>
              <a:cubicBezTo>
                <a:pt x="7042295" y="2417968"/>
                <a:pt x="7059248" y="2433737"/>
                <a:pt x="7078497" y="2449075"/>
              </a:cubicBezTo>
              <a:cubicBezTo>
                <a:pt x="7098939" y="2433842"/>
                <a:pt x="7114902" y="2416622"/>
                <a:pt x="7111093" y="2401784"/>
              </a:cubicBezTo>
              <a:lnTo>
                <a:pt x="7111093" y="2401781"/>
              </a:lnTo>
              <a:cubicBezTo>
                <a:pt x="7109232" y="2394540"/>
                <a:pt x="7103387" y="2389958"/>
                <a:pt x="7095333" y="2389088"/>
              </a:cubicBezTo>
              <a:cubicBezTo>
                <a:pt x="7094635" y="2389013"/>
                <a:pt x="7093966" y="2388975"/>
                <a:pt x="7093297" y="2388975"/>
              </a:cubicBezTo>
              <a:close/>
              <a:moveTo>
                <a:pt x="7230834" y="2408399"/>
              </a:moveTo>
              <a:cubicBezTo>
                <a:pt x="7223855" y="2408399"/>
                <a:pt x="7218883" y="2412481"/>
                <a:pt x="7216033" y="2418064"/>
              </a:cubicBezTo>
              <a:cubicBezTo>
                <a:pt x="7213067" y="2412240"/>
                <a:pt x="7207979" y="2408460"/>
                <a:pt x="7200593" y="2408460"/>
              </a:cubicBezTo>
              <a:cubicBezTo>
                <a:pt x="7200099" y="2408460"/>
                <a:pt x="7199604" y="2408477"/>
                <a:pt x="7199081" y="2408509"/>
              </a:cubicBezTo>
              <a:cubicBezTo>
                <a:pt x="7191724" y="2408995"/>
                <a:pt x="7185415" y="2413394"/>
                <a:pt x="7183408" y="2421969"/>
              </a:cubicBezTo>
              <a:cubicBezTo>
                <a:pt x="7179832" y="2437392"/>
                <a:pt x="7196784" y="2453161"/>
                <a:pt x="7216033" y="2468499"/>
              </a:cubicBezTo>
              <a:cubicBezTo>
                <a:pt x="7236474" y="2453265"/>
                <a:pt x="7252438" y="2436046"/>
                <a:pt x="7248629" y="2421208"/>
              </a:cubicBezTo>
              <a:lnTo>
                <a:pt x="7248629" y="2421205"/>
              </a:lnTo>
              <a:cubicBezTo>
                <a:pt x="7246768" y="2413964"/>
                <a:pt x="7240923" y="2409382"/>
                <a:pt x="7232869" y="2408512"/>
              </a:cubicBezTo>
              <a:cubicBezTo>
                <a:pt x="7232171" y="2408437"/>
                <a:pt x="7231502" y="2408399"/>
                <a:pt x="7230834" y="2408399"/>
              </a:cubicBezTo>
              <a:close/>
              <a:moveTo>
                <a:pt x="7320974" y="2452829"/>
              </a:moveTo>
              <a:cubicBezTo>
                <a:pt x="7313995" y="2452829"/>
                <a:pt x="7309023" y="2456911"/>
                <a:pt x="7306173" y="2462494"/>
              </a:cubicBezTo>
              <a:cubicBezTo>
                <a:pt x="7303207" y="2456670"/>
                <a:pt x="7298119" y="2452890"/>
                <a:pt x="7290733" y="2452890"/>
              </a:cubicBezTo>
              <a:cubicBezTo>
                <a:pt x="7290239" y="2452890"/>
                <a:pt x="7289744" y="2452907"/>
                <a:pt x="7289221" y="2452942"/>
              </a:cubicBezTo>
              <a:cubicBezTo>
                <a:pt x="7281864" y="2453425"/>
                <a:pt x="7275555" y="2457824"/>
                <a:pt x="7273548" y="2466399"/>
              </a:cubicBezTo>
              <a:cubicBezTo>
                <a:pt x="7269972" y="2481822"/>
                <a:pt x="7286924" y="2497591"/>
                <a:pt x="7306173" y="2512929"/>
              </a:cubicBezTo>
              <a:cubicBezTo>
                <a:pt x="7326614" y="2497695"/>
                <a:pt x="7342578" y="2480476"/>
                <a:pt x="7338769" y="2465638"/>
              </a:cubicBezTo>
              <a:lnTo>
                <a:pt x="7338769" y="2465635"/>
              </a:lnTo>
              <a:cubicBezTo>
                <a:pt x="7336908" y="2458394"/>
                <a:pt x="7331063" y="2453812"/>
                <a:pt x="7323009" y="2452942"/>
              </a:cubicBezTo>
              <a:cubicBezTo>
                <a:pt x="7322311" y="2452867"/>
                <a:pt x="7321642" y="2452829"/>
                <a:pt x="7320974" y="2452829"/>
              </a:cubicBezTo>
              <a:close/>
              <a:moveTo>
                <a:pt x="7379129" y="2501505"/>
              </a:moveTo>
              <a:cubicBezTo>
                <a:pt x="7372150" y="2501505"/>
                <a:pt x="7367178" y="2505587"/>
                <a:pt x="7364328" y="2511170"/>
              </a:cubicBezTo>
              <a:cubicBezTo>
                <a:pt x="7361362" y="2505343"/>
                <a:pt x="7356274" y="2501566"/>
                <a:pt x="7348888" y="2501566"/>
              </a:cubicBezTo>
              <a:cubicBezTo>
                <a:pt x="7348394" y="2501566"/>
                <a:pt x="7347899" y="2501584"/>
                <a:pt x="7347376" y="2501618"/>
              </a:cubicBezTo>
              <a:cubicBezTo>
                <a:pt x="7340019" y="2502101"/>
                <a:pt x="7333710" y="2506500"/>
                <a:pt x="7331703" y="2515075"/>
              </a:cubicBezTo>
              <a:cubicBezTo>
                <a:pt x="7328127" y="2530498"/>
                <a:pt x="7345079" y="2546267"/>
                <a:pt x="7364328" y="2561605"/>
              </a:cubicBezTo>
              <a:cubicBezTo>
                <a:pt x="7384769" y="2546371"/>
                <a:pt x="7400733" y="2529152"/>
                <a:pt x="7396924" y="2514314"/>
              </a:cubicBezTo>
              <a:lnTo>
                <a:pt x="7396924" y="2514311"/>
              </a:lnTo>
              <a:cubicBezTo>
                <a:pt x="7395063" y="2507070"/>
                <a:pt x="7389218" y="2502488"/>
                <a:pt x="7381164" y="2501618"/>
              </a:cubicBezTo>
              <a:cubicBezTo>
                <a:pt x="7380466" y="2501543"/>
                <a:pt x="7379797" y="2501505"/>
                <a:pt x="7379129" y="2501505"/>
              </a:cubicBezTo>
              <a:close/>
              <a:moveTo>
                <a:pt x="7441355" y="2537677"/>
              </a:moveTo>
              <a:cubicBezTo>
                <a:pt x="7434376" y="2537677"/>
                <a:pt x="7429403" y="2541759"/>
                <a:pt x="7426554" y="2547342"/>
              </a:cubicBezTo>
              <a:cubicBezTo>
                <a:pt x="7423588" y="2541515"/>
                <a:pt x="7418499" y="2537738"/>
                <a:pt x="7411114" y="2537738"/>
              </a:cubicBezTo>
              <a:cubicBezTo>
                <a:pt x="7410620" y="2537738"/>
                <a:pt x="7410125" y="2537756"/>
                <a:pt x="7409602" y="2537790"/>
              </a:cubicBezTo>
              <a:cubicBezTo>
                <a:pt x="7402245" y="2538273"/>
                <a:pt x="7395936" y="2542672"/>
                <a:pt x="7393929" y="2551247"/>
              </a:cubicBezTo>
              <a:cubicBezTo>
                <a:pt x="7390353" y="2566670"/>
                <a:pt x="7407305" y="2582439"/>
                <a:pt x="7426554" y="2597777"/>
              </a:cubicBezTo>
              <a:cubicBezTo>
                <a:pt x="7446995" y="2582543"/>
                <a:pt x="7462959" y="2565324"/>
                <a:pt x="7459150" y="2550486"/>
              </a:cubicBezTo>
              <a:lnTo>
                <a:pt x="7459150" y="2550483"/>
              </a:lnTo>
              <a:cubicBezTo>
                <a:pt x="7457289" y="2543242"/>
                <a:pt x="7451444" y="2538660"/>
                <a:pt x="7443390" y="2537790"/>
              </a:cubicBezTo>
              <a:cubicBezTo>
                <a:pt x="7442692" y="2537715"/>
                <a:pt x="7442023" y="2537677"/>
                <a:pt x="7441355" y="2537677"/>
              </a:cubicBezTo>
              <a:close/>
              <a:moveTo>
                <a:pt x="6140721" y="2099945"/>
              </a:moveTo>
              <a:cubicBezTo>
                <a:pt x="6133742" y="2099945"/>
                <a:pt x="6128770" y="2104027"/>
                <a:pt x="6125920" y="2109610"/>
              </a:cubicBezTo>
              <a:cubicBezTo>
                <a:pt x="6122954" y="2103786"/>
                <a:pt x="6117866" y="2100006"/>
                <a:pt x="6110480" y="2100006"/>
              </a:cubicBezTo>
              <a:cubicBezTo>
                <a:pt x="6109986" y="2100006"/>
                <a:pt x="6109491" y="2100024"/>
                <a:pt x="6108968" y="2100058"/>
              </a:cubicBezTo>
              <a:cubicBezTo>
                <a:pt x="6101612" y="2100541"/>
                <a:pt x="6095302" y="2104941"/>
                <a:pt x="6093295" y="2113515"/>
              </a:cubicBezTo>
              <a:cubicBezTo>
                <a:pt x="6089719" y="2128938"/>
                <a:pt x="6106671" y="2144707"/>
                <a:pt x="6125920" y="2160045"/>
              </a:cubicBezTo>
              <a:cubicBezTo>
                <a:pt x="6146361" y="2144812"/>
                <a:pt x="6162325" y="2127592"/>
                <a:pt x="6158516" y="2112754"/>
              </a:cubicBezTo>
              <a:lnTo>
                <a:pt x="6158516" y="2112751"/>
              </a:lnTo>
              <a:cubicBezTo>
                <a:pt x="6156655" y="2105510"/>
                <a:pt x="6150810" y="2100928"/>
                <a:pt x="6142756" y="2100058"/>
              </a:cubicBezTo>
              <a:cubicBezTo>
                <a:pt x="6142058" y="2099983"/>
                <a:pt x="6141389" y="2099945"/>
                <a:pt x="6140721" y="2099945"/>
              </a:cubicBezTo>
              <a:close/>
              <a:moveTo>
                <a:pt x="6044184" y="2099538"/>
              </a:moveTo>
              <a:cubicBezTo>
                <a:pt x="6037205" y="2099538"/>
                <a:pt x="6032232" y="2103620"/>
                <a:pt x="6029383" y="2109203"/>
              </a:cubicBezTo>
              <a:cubicBezTo>
                <a:pt x="6026417" y="2103379"/>
                <a:pt x="6021328" y="2099599"/>
                <a:pt x="6013943" y="2099599"/>
              </a:cubicBezTo>
              <a:cubicBezTo>
                <a:pt x="6013449" y="2099599"/>
                <a:pt x="6012954" y="2099617"/>
                <a:pt x="6012431" y="2099651"/>
              </a:cubicBezTo>
              <a:cubicBezTo>
                <a:pt x="6005074" y="2100134"/>
                <a:pt x="5998765" y="2104534"/>
                <a:pt x="5996758" y="2113108"/>
              </a:cubicBezTo>
              <a:cubicBezTo>
                <a:pt x="5993182" y="2128531"/>
                <a:pt x="6010134" y="2144300"/>
                <a:pt x="6029383" y="2159638"/>
              </a:cubicBezTo>
              <a:cubicBezTo>
                <a:pt x="6049824" y="2144405"/>
                <a:pt x="6065788" y="2127185"/>
                <a:pt x="6061979" y="2112347"/>
              </a:cubicBezTo>
              <a:lnTo>
                <a:pt x="6061979" y="2112344"/>
              </a:lnTo>
              <a:cubicBezTo>
                <a:pt x="6060118" y="2105103"/>
                <a:pt x="6054273" y="2100521"/>
                <a:pt x="6046219" y="2099651"/>
              </a:cubicBezTo>
              <a:cubicBezTo>
                <a:pt x="6045521" y="2099576"/>
                <a:pt x="6044852" y="2099538"/>
                <a:pt x="6044184" y="2099538"/>
              </a:cubicBezTo>
              <a:close/>
              <a:moveTo>
                <a:pt x="4891121" y="2050194"/>
              </a:moveTo>
              <a:cubicBezTo>
                <a:pt x="4884127" y="2050194"/>
                <a:pt x="4879152" y="2054276"/>
                <a:pt x="4876308" y="2059859"/>
              </a:cubicBezTo>
              <a:cubicBezTo>
                <a:pt x="4873337" y="2054035"/>
                <a:pt x="4868266" y="2050255"/>
                <a:pt x="4860868" y="2050255"/>
              </a:cubicBezTo>
              <a:cubicBezTo>
                <a:pt x="4860380" y="2050255"/>
                <a:pt x="4859880" y="2050273"/>
                <a:pt x="4859371" y="2050307"/>
              </a:cubicBezTo>
              <a:cubicBezTo>
                <a:pt x="4852014" y="2050790"/>
                <a:pt x="4845696" y="2055190"/>
                <a:pt x="4843704" y="2063764"/>
              </a:cubicBezTo>
              <a:cubicBezTo>
                <a:pt x="4840125" y="2079187"/>
                <a:pt x="4857074" y="2094956"/>
                <a:pt x="4876308" y="2110294"/>
              </a:cubicBezTo>
              <a:cubicBezTo>
                <a:pt x="4896765" y="2095061"/>
                <a:pt x="4912725" y="2077841"/>
                <a:pt x="4908913" y="2063003"/>
              </a:cubicBezTo>
              <a:lnTo>
                <a:pt x="4908913" y="2063000"/>
              </a:lnTo>
              <a:cubicBezTo>
                <a:pt x="4907055" y="2055759"/>
                <a:pt x="4901207" y="2051177"/>
                <a:pt x="4893162" y="2050307"/>
              </a:cubicBezTo>
              <a:cubicBezTo>
                <a:pt x="4892464" y="2050232"/>
                <a:pt x="4891784" y="2050194"/>
                <a:pt x="4891121" y="2050194"/>
              </a:cubicBezTo>
              <a:close/>
              <a:moveTo>
                <a:pt x="4513841" y="1965520"/>
              </a:moveTo>
              <a:cubicBezTo>
                <a:pt x="4506847" y="1965520"/>
                <a:pt x="4501872" y="1969602"/>
                <a:pt x="4499028" y="1975185"/>
              </a:cubicBezTo>
              <a:cubicBezTo>
                <a:pt x="4496057" y="1969358"/>
                <a:pt x="4490986" y="1965581"/>
                <a:pt x="4483588" y="1965581"/>
              </a:cubicBezTo>
              <a:cubicBezTo>
                <a:pt x="4483100" y="1965581"/>
                <a:pt x="4482600" y="1965599"/>
                <a:pt x="4482091" y="1965633"/>
              </a:cubicBezTo>
              <a:cubicBezTo>
                <a:pt x="4474734" y="1966116"/>
                <a:pt x="4468416" y="1970516"/>
                <a:pt x="4466424" y="1979090"/>
              </a:cubicBezTo>
              <a:cubicBezTo>
                <a:pt x="4462845" y="1994513"/>
                <a:pt x="4479794" y="2010282"/>
                <a:pt x="4499028" y="2025620"/>
              </a:cubicBezTo>
              <a:cubicBezTo>
                <a:pt x="4519485" y="2010387"/>
                <a:pt x="4535442" y="1993167"/>
                <a:pt x="4531633" y="1978329"/>
              </a:cubicBezTo>
              <a:lnTo>
                <a:pt x="4531633" y="1978326"/>
              </a:lnTo>
              <a:cubicBezTo>
                <a:pt x="4529775" y="1971085"/>
                <a:pt x="4523927" y="1966503"/>
                <a:pt x="4515882" y="1965633"/>
              </a:cubicBezTo>
              <a:cubicBezTo>
                <a:pt x="4515184" y="1965558"/>
                <a:pt x="4514504" y="1965520"/>
                <a:pt x="4513841" y="1965520"/>
              </a:cubicBezTo>
              <a:close/>
              <a:moveTo>
                <a:pt x="3890624" y="1870292"/>
              </a:moveTo>
              <a:cubicBezTo>
                <a:pt x="3883630" y="1870292"/>
                <a:pt x="3878655" y="1874374"/>
                <a:pt x="3875811" y="1879957"/>
              </a:cubicBezTo>
              <a:cubicBezTo>
                <a:pt x="3872840" y="1874133"/>
                <a:pt x="3867769" y="1870353"/>
                <a:pt x="3860371" y="1870353"/>
              </a:cubicBezTo>
              <a:cubicBezTo>
                <a:pt x="3859883" y="1870353"/>
                <a:pt x="3859383" y="1870371"/>
                <a:pt x="3858874" y="1870403"/>
              </a:cubicBezTo>
              <a:cubicBezTo>
                <a:pt x="3851517" y="1870888"/>
                <a:pt x="3845199" y="1875288"/>
                <a:pt x="3843207" y="1883862"/>
              </a:cubicBezTo>
              <a:cubicBezTo>
                <a:pt x="3839627" y="1899285"/>
                <a:pt x="3856577" y="1915054"/>
                <a:pt x="3875811" y="1930392"/>
              </a:cubicBezTo>
              <a:cubicBezTo>
                <a:pt x="3896267" y="1915158"/>
                <a:pt x="3912228" y="1897939"/>
                <a:pt x="3908416" y="1883101"/>
              </a:cubicBezTo>
              <a:lnTo>
                <a:pt x="3908416" y="1883098"/>
              </a:lnTo>
              <a:cubicBezTo>
                <a:pt x="3906558" y="1875857"/>
                <a:pt x="3900711" y="1871275"/>
                <a:pt x="3892665" y="1870405"/>
              </a:cubicBezTo>
              <a:cubicBezTo>
                <a:pt x="3891967" y="1870330"/>
                <a:pt x="3891286" y="1870292"/>
                <a:pt x="3890624" y="1870292"/>
              </a:cubicBezTo>
              <a:close/>
              <a:moveTo>
                <a:pt x="3504155" y="1858603"/>
              </a:moveTo>
              <a:cubicBezTo>
                <a:pt x="3497162" y="1858603"/>
                <a:pt x="3492187" y="1862685"/>
                <a:pt x="3489343" y="1868268"/>
              </a:cubicBezTo>
              <a:cubicBezTo>
                <a:pt x="3486372" y="1862441"/>
                <a:pt x="3481301" y="1858664"/>
                <a:pt x="3473903" y="1858664"/>
              </a:cubicBezTo>
              <a:cubicBezTo>
                <a:pt x="3473415" y="1858664"/>
                <a:pt x="3472915" y="1858682"/>
                <a:pt x="3472406" y="1858716"/>
              </a:cubicBezTo>
              <a:cubicBezTo>
                <a:pt x="3465049" y="1859199"/>
                <a:pt x="3458731" y="1863598"/>
                <a:pt x="3456739" y="1872173"/>
              </a:cubicBezTo>
              <a:cubicBezTo>
                <a:pt x="3453159" y="1887596"/>
                <a:pt x="3470109" y="1903365"/>
                <a:pt x="3489343" y="1918703"/>
              </a:cubicBezTo>
              <a:lnTo>
                <a:pt x="3507004" y="1902161"/>
              </a:lnTo>
              <a:lnTo>
                <a:pt x="3507748" y="1911998"/>
              </a:lnTo>
              <a:cubicBezTo>
                <a:pt x="3511907" y="1923659"/>
                <a:pt x="3525048" y="1935405"/>
                <a:pt x="3539473" y="1946908"/>
              </a:cubicBezTo>
              <a:cubicBezTo>
                <a:pt x="3559929" y="1931674"/>
                <a:pt x="3575890" y="1914455"/>
                <a:pt x="3572078" y="1899617"/>
              </a:cubicBezTo>
              <a:lnTo>
                <a:pt x="3572078" y="1899614"/>
              </a:lnTo>
              <a:cubicBezTo>
                <a:pt x="3570220" y="1892373"/>
                <a:pt x="3564373" y="1887791"/>
                <a:pt x="3556327" y="1886921"/>
              </a:cubicBezTo>
              <a:cubicBezTo>
                <a:pt x="3555629" y="1886846"/>
                <a:pt x="3554949" y="1886808"/>
                <a:pt x="3554286" y="1886808"/>
              </a:cubicBezTo>
              <a:cubicBezTo>
                <a:pt x="3547292" y="1886808"/>
                <a:pt x="3542317" y="1890890"/>
                <a:pt x="3539473" y="1896473"/>
              </a:cubicBezTo>
              <a:cubicBezTo>
                <a:pt x="3536502" y="1890649"/>
                <a:pt x="3531431" y="1886869"/>
                <a:pt x="3524033" y="1886869"/>
              </a:cubicBezTo>
              <a:cubicBezTo>
                <a:pt x="3523545" y="1886869"/>
                <a:pt x="3523045" y="1886887"/>
                <a:pt x="3522536" y="1886921"/>
              </a:cubicBezTo>
              <a:lnTo>
                <a:pt x="3515286" y="1893149"/>
              </a:lnTo>
              <a:lnTo>
                <a:pt x="3521948" y="1871412"/>
              </a:lnTo>
              <a:lnTo>
                <a:pt x="3521948" y="1871409"/>
              </a:lnTo>
              <a:cubicBezTo>
                <a:pt x="3520090" y="1864168"/>
                <a:pt x="3514242" y="1859586"/>
                <a:pt x="3506197" y="1858716"/>
              </a:cubicBezTo>
              <a:cubicBezTo>
                <a:pt x="3505499" y="1858641"/>
                <a:pt x="3504818" y="1858603"/>
                <a:pt x="3504155" y="1858603"/>
              </a:cubicBezTo>
              <a:close/>
              <a:moveTo>
                <a:pt x="3650096" y="1869303"/>
              </a:moveTo>
              <a:cubicBezTo>
                <a:pt x="3643102" y="1869303"/>
                <a:pt x="3638127" y="1873385"/>
                <a:pt x="3635284" y="1878968"/>
              </a:cubicBezTo>
              <a:cubicBezTo>
                <a:pt x="3632312" y="1873141"/>
                <a:pt x="3627241" y="1869364"/>
                <a:pt x="3619843" y="1869364"/>
              </a:cubicBezTo>
              <a:cubicBezTo>
                <a:pt x="3619355" y="1869364"/>
                <a:pt x="3618855" y="1869382"/>
                <a:pt x="3618346" y="1869416"/>
              </a:cubicBezTo>
              <a:cubicBezTo>
                <a:pt x="3610989" y="1869899"/>
                <a:pt x="3604671" y="1874298"/>
                <a:pt x="3602679" y="1882873"/>
              </a:cubicBezTo>
              <a:cubicBezTo>
                <a:pt x="3599100" y="1898296"/>
                <a:pt x="3616049" y="1914065"/>
                <a:pt x="3635284" y="1929403"/>
              </a:cubicBezTo>
              <a:cubicBezTo>
                <a:pt x="3655739" y="1914169"/>
                <a:pt x="3671700" y="1896950"/>
                <a:pt x="3667888" y="1882112"/>
              </a:cubicBezTo>
              <a:lnTo>
                <a:pt x="3667888" y="1882109"/>
              </a:lnTo>
              <a:cubicBezTo>
                <a:pt x="3666030" y="1874868"/>
                <a:pt x="3660182" y="1870286"/>
                <a:pt x="3652137" y="1869416"/>
              </a:cubicBezTo>
              <a:cubicBezTo>
                <a:pt x="3651439" y="1869341"/>
                <a:pt x="3650758" y="1869303"/>
                <a:pt x="3650096" y="1869303"/>
              </a:cubicBezTo>
              <a:close/>
              <a:moveTo>
                <a:pt x="3932205" y="1943480"/>
              </a:moveTo>
              <a:cubicBezTo>
                <a:pt x="3925211" y="1943480"/>
                <a:pt x="3920236" y="1947562"/>
                <a:pt x="3917393" y="1953145"/>
              </a:cubicBezTo>
              <a:cubicBezTo>
                <a:pt x="3914421" y="1947318"/>
                <a:pt x="3909350" y="1943541"/>
                <a:pt x="3901952" y="1943541"/>
              </a:cubicBezTo>
              <a:cubicBezTo>
                <a:pt x="3901464" y="1943541"/>
                <a:pt x="3900964" y="1943559"/>
                <a:pt x="3900455" y="1943591"/>
              </a:cubicBezTo>
              <a:cubicBezTo>
                <a:pt x="3893098" y="1944076"/>
                <a:pt x="3886780" y="1948476"/>
                <a:pt x="3884788" y="1957050"/>
              </a:cubicBezTo>
              <a:lnTo>
                <a:pt x="3885653" y="1968480"/>
              </a:lnTo>
              <a:lnTo>
                <a:pt x="3877431" y="1975543"/>
              </a:lnTo>
              <a:cubicBezTo>
                <a:pt x="3873852" y="1990966"/>
                <a:pt x="3890801" y="2006735"/>
                <a:pt x="3910035" y="2022073"/>
              </a:cubicBezTo>
              <a:lnTo>
                <a:pt x="3922102" y="2010771"/>
              </a:lnTo>
              <a:lnTo>
                <a:pt x="3922799" y="2019991"/>
              </a:lnTo>
              <a:cubicBezTo>
                <a:pt x="3926958" y="2031652"/>
                <a:pt x="3940099" y="2043398"/>
                <a:pt x="3954524" y="2054901"/>
              </a:cubicBezTo>
              <a:cubicBezTo>
                <a:pt x="3964752" y="2047284"/>
                <a:pt x="3973856" y="2039171"/>
                <a:pt x="3979927" y="2031107"/>
              </a:cubicBezTo>
              <a:lnTo>
                <a:pt x="3986231" y="2010540"/>
              </a:lnTo>
              <a:lnTo>
                <a:pt x="4001775" y="2025068"/>
              </a:lnTo>
              <a:cubicBezTo>
                <a:pt x="4022231" y="2009835"/>
                <a:pt x="4038192" y="1992615"/>
                <a:pt x="4034380" y="1977777"/>
              </a:cubicBezTo>
              <a:lnTo>
                <a:pt x="4034380" y="1977774"/>
              </a:lnTo>
              <a:cubicBezTo>
                <a:pt x="4032522" y="1970533"/>
                <a:pt x="4026675" y="1965951"/>
                <a:pt x="4018629" y="1965081"/>
              </a:cubicBezTo>
              <a:cubicBezTo>
                <a:pt x="4017931" y="1965006"/>
                <a:pt x="4017250" y="1964968"/>
                <a:pt x="4016587" y="1964968"/>
              </a:cubicBezTo>
              <a:cubicBezTo>
                <a:pt x="4009594" y="1964968"/>
                <a:pt x="4004619" y="1969050"/>
                <a:pt x="4001775" y="1974633"/>
              </a:cubicBezTo>
              <a:cubicBezTo>
                <a:pt x="3998804" y="1968809"/>
                <a:pt x="3993733" y="1965029"/>
                <a:pt x="3986335" y="1965029"/>
              </a:cubicBezTo>
              <a:cubicBezTo>
                <a:pt x="3985847" y="1965029"/>
                <a:pt x="3985347" y="1965047"/>
                <a:pt x="3984838" y="1965081"/>
              </a:cubicBezTo>
              <a:cubicBezTo>
                <a:pt x="3977481" y="1965564"/>
                <a:pt x="3971163" y="1969964"/>
                <a:pt x="3969171" y="1978538"/>
              </a:cubicBezTo>
              <a:cubicBezTo>
                <a:pt x="3968276" y="1982394"/>
                <a:pt x="3968664" y="1986271"/>
                <a:pt x="3970050" y="1990158"/>
              </a:cubicBezTo>
              <a:lnTo>
                <a:pt x="3974171" y="1997165"/>
              </a:lnTo>
              <a:lnTo>
                <a:pt x="3971378" y="1994914"/>
              </a:lnTo>
              <a:cubicBezTo>
                <a:pt x="3970680" y="1994839"/>
                <a:pt x="3969999" y="1994801"/>
                <a:pt x="3969336" y="1994801"/>
              </a:cubicBezTo>
              <a:cubicBezTo>
                <a:pt x="3962343" y="1994801"/>
                <a:pt x="3957368" y="1998883"/>
                <a:pt x="3954524" y="2004466"/>
              </a:cubicBezTo>
              <a:cubicBezTo>
                <a:pt x="3951553" y="1998642"/>
                <a:pt x="3946482" y="1994862"/>
                <a:pt x="3939084" y="1994862"/>
              </a:cubicBezTo>
              <a:cubicBezTo>
                <a:pt x="3938596" y="1994862"/>
                <a:pt x="3938096" y="1994879"/>
                <a:pt x="3937587" y="1994914"/>
              </a:cubicBezTo>
              <a:lnTo>
                <a:pt x="3936070" y="1996217"/>
              </a:lnTo>
              <a:lnTo>
                <a:pt x="3940426" y="1982005"/>
              </a:lnTo>
              <a:lnTo>
                <a:pt x="3942795" y="1979786"/>
              </a:lnTo>
              <a:cubicBezTo>
                <a:pt x="3948866" y="1971723"/>
                <a:pt x="3951903" y="1963708"/>
                <a:pt x="3949997" y="1956289"/>
              </a:cubicBezTo>
              <a:lnTo>
                <a:pt x="3949997" y="1956286"/>
              </a:lnTo>
              <a:cubicBezTo>
                <a:pt x="3948139" y="1949045"/>
                <a:pt x="3942292" y="1944463"/>
                <a:pt x="3934246" y="1943593"/>
              </a:cubicBezTo>
              <a:cubicBezTo>
                <a:pt x="3933548" y="1943518"/>
                <a:pt x="3932867" y="1943480"/>
                <a:pt x="3932205" y="1943480"/>
              </a:cubicBezTo>
              <a:close/>
              <a:moveTo>
                <a:pt x="4109083" y="1964997"/>
              </a:moveTo>
              <a:cubicBezTo>
                <a:pt x="4102089" y="1964997"/>
                <a:pt x="4097114" y="1969079"/>
                <a:pt x="4094270" y="1974662"/>
              </a:cubicBezTo>
              <a:cubicBezTo>
                <a:pt x="4091299" y="1968838"/>
                <a:pt x="4086228" y="1965058"/>
                <a:pt x="4078830" y="1965058"/>
              </a:cubicBezTo>
              <a:cubicBezTo>
                <a:pt x="4078342" y="1965058"/>
                <a:pt x="4077842" y="1965075"/>
                <a:pt x="4077333" y="1965110"/>
              </a:cubicBezTo>
              <a:cubicBezTo>
                <a:pt x="4069976" y="1965593"/>
                <a:pt x="4063658" y="1969992"/>
                <a:pt x="4061666" y="1978567"/>
              </a:cubicBezTo>
              <a:cubicBezTo>
                <a:pt x="4058086" y="1993990"/>
                <a:pt x="4075036" y="2009759"/>
                <a:pt x="4094270" y="2025097"/>
              </a:cubicBezTo>
              <a:cubicBezTo>
                <a:pt x="4114726" y="2009863"/>
                <a:pt x="4130687" y="1992644"/>
                <a:pt x="4126875" y="1977806"/>
              </a:cubicBezTo>
              <a:lnTo>
                <a:pt x="4126875" y="1977803"/>
              </a:lnTo>
              <a:cubicBezTo>
                <a:pt x="4125017" y="1970562"/>
                <a:pt x="4119170" y="1965980"/>
                <a:pt x="4111124" y="1965110"/>
              </a:cubicBezTo>
              <a:cubicBezTo>
                <a:pt x="4110426" y="1965035"/>
                <a:pt x="4109745" y="1964997"/>
                <a:pt x="4109083" y="1964997"/>
              </a:cubicBezTo>
              <a:close/>
              <a:moveTo>
                <a:pt x="4368716" y="1997796"/>
              </a:moveTo>
              <a:cubicBezTo>
                <a:pt x="4361722" y="1997796"/>
                <a:pt x="4356747" y="2001878"/>
                <a:pt x="4353904" y="2007461"/>
              </a:cubicBezTo>
              <a:cubicBezTo>
                <a:pt x="4350932" y="2001637"/>
                <a:pt x="4345861" y="1997857"/>
                <a:pt x="4338463" y="1997857"/>
              </a:cubicBezTo>
              <a:cubicBezTo>
                <a:pt x="4337975" y="1997857"/>
                <a:pt x="4337475" y="1997874"/>
                <a:pt x="4336966" y="1997909"/>
              </a:cubicBezTo>
              <a:cubicBezTo>
                <a:pt x="4329609" y="1998392"/>
                <a:pt x="4323291" y="2002792"/>
                <a:pt x="4321299" y="2011366"/>
              </a:cubicBezTo>
              <a:cubicBezTo>
                <a:pt x="4317719" y="2026789"/>
                <a:pt x="4334669" y="2042558"/>
                <a:pt x="4353904" y="2057896"/>
              </a:cubicBezTo>
              <a:cubicBezTo>
                <a:pt x="4374359" y="2042662"/>
                <a:pt x="4390320" y="2025443"/>
                <a:pt x="4386508" y="2010605"/>
              </a:cubicBezTo>
              <a:lnTo>
                <a:pt x="4386508" y="2010602"/>
              </a:lnTo>
              <a:cubicBezTo>
                <a:pt x="4384650" y="2003361"/>
                <a:pt x="4378803" y="1998779"/>
                <a:pt x="4370757" y="1997909"/>
              </a:cubicBezTo>
              <a:cubicBezTo>
                <a:pt x="4370059" y="1997834"/>
                <a:pt x="4369378" y="1997796"/>
                <a:pt x="4368716" y="1997796"/>
              </a:cubicBezTo>
              <a:close/>
              <a:moveTo>
                <a:pt x="4444869" y="2008380"/>
              </a:moveTo>
              <a:cubicBezTo>
                <a:pt x="4437875" y="2008380"/>
                <a:pt x="4432900" y="2012462"/>
                <a:pt x="4430057" y="2018045"/>
              </a:cubicBezTo>
              <a:cubicBezTo>
                <a:pt x="4427085" y="2012221"/>
                <a:pt x="4422014" y="2008441"/>
                <a:pt x="4414616" y="2008441"/>
              </a:cubicBezTo>
              <a:cubicBezTo>
                <a:pt x="4414128" y="2008441"/>
                <a:pt x="4413628" y="2008458"/>
                <a:pt x="4413119" y="2008493"/>
              </a:cubicBezTo>
              <a:cubicBezTo>
                <a:pt x="4405762" y="2008976"/>
                <a:pt x="4399444" y="2013376"/>
                <a:pt x="4397452" y="2021950"/>
              </a:cubicBezTo>
              <a:cubicBezTo>
                <a:pt x="4393872" y="2037373"/>
                <a:pt x="4410822" y="2053142"/>
                <a:pt x="4430057" y="2068480"/>
              </a:cubicBezTo>
              <a:cubicBezTo>
                <a:pt x="4450512" y="2053246"/>
                <a:pt x="4466473" y="2036027"/>
                <a:pt x="4462661" y="2021189"/>
              </a:cubicBezTo>
              <a:lnTo>
                <a:pt x="4462661" y="2021186"/>
              </a:lnTo>
              <a:cubicBezTo>
                <a:pt x="4460803" y="2013945"/>
                <a:pt x="4454956" y="2009363"/>
                <a:pt x="4446910" y="2008493"/>
              </a:cubicBezTo>
              <a:cubicBezTo>
                <a:pt x="4446212" y="2008418"/>
                <a:pt x="4445531" y="2008380"/>
                <a:pt x="4444869" y="2008380"/>
              </a:cubicBezTo>
              <a:close/>
              <a:moveTo>
                <a:pt x="3311256" y="1833041"/>
              </a:moveTo>
              <a:cubicBezTo>
                <a:pt x="3304262" y="1833041"/>
                <a:pt x="3299287" y="1837124"/>
                <a:pt x="3296444" y="1842705"/>
              </a:cubicBezTo>
              <a:cubicBezTo>
                <a:pt x="3293472" y="1836881"/>
                <a:pt x="3288401" y="1833103"/>
                <a:pt x="3281003" y="1833103"/>
              </a:cubicBezTo>
              <a:cubicBezTo>
                <a:pt x="3280515" y="1833103"/>
                <a:pt x="3280015" y="1833120"/>
                <a:pt x="3279506" y="1833153"/>
              </a:cubicBezTo>
              <a:cubicBezTo>
                <a:pt x="3272149" y="1833638"/>
                <a:pt x="3265831" y="1838036"/>
                <a:pt x="3263839" y="1846611"/>
              </a:cubicBezTo>
              <a:cubicBezTo>
                <a:pt x="3260260" y="1862034"/>
                <a:pt x="3277209" y="1877803"/>
                <a:pt x="3296444" y="1893141"/>
              </a:cubicBezTo>
              <a:cubicBezTo>
                <a:pt x="3316899" y="1877907"/>
                <a:pt x="3332860" y="1860688"/>
                <a:pt x="3329048" y="1845849"/>
              </a:cubicBezTo>
              <a:lnTo>
                <a:pt x="3329048" y="1845847"/>
              </a:lnTo>
              <a:cubicBezTo>
                <a:pt x="3327190" y="1838607"/>
                <a:pt x="3321342" y="1834022"/>
                <a:pt x="3313297" y="1833153"/>
              </a:cubicBezTo>
              <a:cubicBezTo>
                <a:pt x="3312599" y="1833078"/>
                <a:pt x="3311918" y="1833041"/>
                <a:pt x="3311256" y="1833041"/>
              </a:cubicBezTo>
              <a:close/>
              <a:moveTo>
                <a:pt x="2572660" y="1916787"/>
              </a:moveTo>
              <a:cubicBezTo>
                <a:pt x="2565666" y="1916787"/>
                <a:pt x="2560691" y="1920869"/>
                <a:pt x="2557847" y="1926452"/>
              </a:cubicBezTo>
              <a:cubicBezTo>
                <a:pt x="2554876" y="1920628"/>
                <a:pt x="2549805" y="1916848"/>
                <a:pt x="2542407" y="1916848"/>
              </a:cubicBezTo>
              <a:cubicBezTo>
                <a:pt x="2541919" y="1916848"/>
                <a:pt x="2541419" y="1916866"/>
                <a:pt x="2540910" y="1916900"/>
              </a:cubicBezTo>
              <a:cubicBezTo>
                <a:pt x="2533553" y="1917383"/>
                <a:pt x="2527235" y="1921783"/>
                <a:pt x="2525243" y="1930357"/>
              </a:cubicBezTo>
              <a:cubicBezTo>
                <a:pt x="2521664" y="1945780"/>
                <a:pt x="2538613" y="1961549"/>
                <a:pt x="2557847" y="1976887"/>
              </a:cubicBezTo>
              <a:cubicBezTo>
                <a:pt x="2578303" y="1961653"/>
                <a:pt x="2594264" y="1944434"/>
                <a:pt x="2590452" y="1929596"/>
              </a:cubicBezTo>
              <a:lnTo>
                <a:pt x="2590452" y="1929593"/>
              </a:lnTo>
              <a:cubicBezTo>
                <a:pt x="2588594" y="1922352"/>
                <a:pt x="2582746" y="1917770"/>
                <a:pt x="2574701" y="1916900"/>
              </a:cubicBezTo>
              <a:cubicBezTo>
                <a:pt x="2574003" y="1916825"/>
                <a:pt x="2573322" y="1916787"/>
                <a:pt x="2572660" y="1916787"/>
              </a:cubicBezTo>
              <a:close/>
              <a:moveTo>
                <a:pt x="2656665" y="1918589"/>
              </a:moveTo>
              <a:cubicBezTo>
                <a:pt x="2649671" y="1918589"/>
                <a:pt x="2644696" y="1922671"/>
                <a:pt x="2641853" y="1928254"/>
              </a:cubicBezTo>
              <a:cubicBezTo>
                <a:pt x="2638881" y="1922430"/>
                <a:pt x="2633810" y="1918650"/>
                <a:pt x="2626412" y="1918650"/>
              </a:cubicBezTo>
              <a:cubicBezTo>
                <a:pt x="2625924" y="1918650"/>
                <a:pt x="2625424" y="1918668"/>
                <a:pt x="2624915" y="1918702"/>
              </a:cubicBezTo>
              <a:cubicBezTo>
                <a:pt x="2617558" y="1919185"/>
                <a:pt x="2611240" y="1923585"/>
                <a:pt x="2609248" y="1932159"/>
              </a:cubicBezTo>
              <a:cubicBezTo>
                <a:pt x="2605669" y="1947582"/>
                <a:pt x="2622618" y="1963351"/>
                <a:pt x="2641853" y="1978689"/>
              </a:cubicBezTo>
              <a:cubicBezTo>
                <a:pt x="2662308" y="1963455"/>
                <a:pt x="2678269" y="1946236"/>
                <a:pt x="2674457" y="1931398"/>
              </a:cubicBezTo>
              <a:lnTo>
                <a:pt x="2674457" y="1931395"/>
              </a:lnTo>
              <a:cubicBezTo>
                <a:pt x="2672599" y="1924154"/>
                <a:pt x="2666751" y="1919572"/>
                <a:pt x="2658706" y="1918702"/>
              </a:cubicBezTo>
              <a:cubicBezTo>
                <a:pt x="2658008" y="1918627"/>
                <a:pt x="2657327" y="1918589"/>
                <a:pt x="2656665" y="1918589"/>
              </a:cubicBezTo>
              <a:close/>
              <a:moveTo>
                <a:pt x="2746689" y="1924812"/>
              </a:moveTo>
              <a:cubicBezTo>
                <a:pt x="2739695" y="1924812"/>
                <a:pt x="2734720" y="1928894"/>
                <a:pt x="2731876" y="1934477"/>
              </a:cubicBezTo>
              <a:cubicBezTo>
                <a:pt x="2728905" y="1928653"/>
                <a:pt x="2723834" y="1924873"/>
                <a:pt x="2716436" y="1924873"/>
              </a:cubicBezTo>
              <a:cubicBezTo>
                <a:pt x="2715948" y="1924873"/>
                <a:pt x="2715448" y="1924891"/>
                <a:pt x="2714939" y="1924925"/>
              </a:cubicBezTo>
              <a:cubicBezTo>
                <a:pt x="2707582" y="1925408"/>
                <a:pt x="2701264" y="1929808"/>
                <a:pt x="2699272" y="1938382"/>
              </a:cubicBezTo>
              <a:cubicBezTo>
                <a:pt x="2695693" y="1953805"/>
                <a:pt x="2712642" y="1969574"/>
                <a:pt x="2731876" y="1984912"/>
              </a:cubicBezTo>
              <a:cubicBezTo>
                <a:pt x="2752332" y="1969679"/>
                <a:pt x="2768293" y="1952459"/>
                <a:pt x="2764481" y="1937621"/>
              </a:cubicBezTo>
              <a:lnTo>
                <a:pt x="2764481" y="1937618"/>
              </a:lnTo>
              <a:cubicBezTo>
                <a:pt x="2762623" y="1930377"/>
                <a:pt x="2756775" y="1925795"/>
                <a:pt x="2748730" y="1924925"/>
              </a:cubicBezTo>
              <a:cubicBezTo>
                <a:pt x="2748032" y="1924850"/>
                <a:pt x="2747352" y="1924812"/>
                <a:pt x="2746689" y="1924812"/>
              </a:cubicBezTo>
              <a:close/>
              <a:moveTo>
                <a:pt x="2844941" y="1929610"/>
              </a:moveTo>
              <a:cubicBezTo>
                <a:pt x="2837947" y="1929610"/>
                <a:pt x="2832972" y="1933692"/>
                <a:pt x="2830129" y="1939275"/>
              </a:cubicBezTo>
              <a:cubicBezTo>
                <a:pt x="2827157" y="1933448"/>
                <a:pt x="2822086" y="1929671"/>
                <a:pt x="2814688" y="1929671"/>
              </a:cubicBezTo>
              <a:cubicBezTo>
                <a:pt x="2814200" y="1929671"/>
                <a:pt x="2813700" y="1929689"/>
                <a:pt x="2813191" y="1929723"/>
              </a:cubicBezTo>
              <a:cubicBezTo>
                <a:pt x="2805834" y="1930206"/>
                <a:pt x="2799516" y="1934606"/>
                <a:pt x="2797524" y="1943180"/>
              </a:cubicBezTo>
              <a:cubicBezTo>
                <a:pt x="2793945" y="1958603"/>
                <a:pt x="2810894" y="1974372"/>
                <a:pt x="2830129" y="1989710"/>
              </a:cubicBezTo>
              <a:cubicBezTo>
                <a:pt x="2850584" y="1974476"/>
                <a:pt x="2866545" y="1957257"/>
                <a:pt x="2862733" y="1942419"/>
              </a:cubicBezTo>
              <a:lnTo>
                <a:pt x="2862733" y="1942416"/>
              </a:lnTo>
              <a:cubicBezTo>
                <a:pt x="2860875" y="1935175"/>
                <a:pt x="2855027" y="1930593"/>
                <a:pt x="2846982" y="1929723"/>
              </a:cubicBezTo>
              <a:cubicBezTo>
                <a:pt x="2846284" y="1929648"/>
                <a:pt x="2845603" y="1929610"/>
                <a:pt x="2844941" y="1929610"/>
              </a:cubicBezTo>
              <a:close/>
              <a:moveTo>
                <a:pt x="3313466" y="1935949"/>
              </a:moveTo>
              <a:cubicBezTo>
                <a:pt x="3306472" y="1935949"/>
                <a:pt x="3301497" y="1940031"/>
                <a:pt x="3298654" y="1945614"/>
              </a:cubicBezTo>
              <a:cubicBezTo>
                <a:pt x="3295682" y="1939787"/>
                <a:pt x="3290611" y="1936010"/>
                <a:pt x="3283213" y="1936010"/>
              </a:cubicBezTo>
              <a:cubicBezTo>
                <a:pt x="3282725" y="1936010"/>
                <a:pt x="3282225" y="1936028"/>
                <a:pt x="3281716" y="1936060"/>
              </a:cubicBezTo>
              <a:cubicBezTo>
                <a:pt x="3274359" y="1936545"/>
                <a:pt x="3268041" y="1940945"/>
                <a:pt x="3266049" y="1949519"/>
              </a:cubicBezTo>
              <a:cubicBezTo>
                <a:pt x="3262470" y="1964942"/>
                <a:pt x="3279419" y="1980711"/>
                <a:pt x="3298654" y="1996049"/>
              </a:cubicBezTo>
              <a:cubicBezTo>
                <a:pt x="3319109" y="1980815"/>
                <a:pt x="3335070" y="1963596"/>
                <a:pt x="3331258" y="1948758"/>
              </a:cubicBezTo>
              <a:lnTo>
                <a:pt x="3331258" y="1948755"/>
              </a:lnTo>
              <a:cubicBezTo>
                <a:pt x="3329400" y="1941514"/>
                <a:pt x="3323552" y="1936932"/>
                <a:pt x="3315507" y="1936062"/>
              </a:cubicBezTo>
              <a:cubicBezTo>
                <a:pt x="3314809" y="1935987"/>
                <a:pt x="3314128" y="1935949"/>
                <a:pt x="3313466" y="1935949"/>
              </a:cubicBezTo>
              <a:close/>
              <a:moveTo>
                <a:pt x="3421402" y="1946882"/>
              </a:moveTo>
              <a:cubicBezTo>
                <a:pt x="3414408" y="1946882"/>
                <a:pt x="3409433" y="1950964"/>
                <a:pt x="3406590" y="1956547"/>
              </a:cubicBezTo>
              <a:cubicBezTo>
                <a:pt x="3403618" y="1950723"/>
                <a:pt x="3398547" y="1946943"/>
                <a:pt x="3391149" y="1946943"/>
              </a:cubicBezTo>
              <a:cubicBezTo>
                <a:pt x="3390661" y="1946943"/>
                <a:pt x="3390161" y="1946961"/>
                <a:pt x="3389652" y="1946993"/>
              </a:cubicBezTo>
              <a:cubicBezTo>
                <a:pt x="3382295" y="1947478"/>
                <a:pt x="3375977" y="1951878"/>
                <a:pt x="3373985" y="1960452"/>
              </a:cubicBezTo>
              <a:cubicBezTo>
                <a:pt x="3370406" y="1975875"/>
                <a:pt x="3387355" y="1991644"/>
                <a:pt x="3406590" y="2006982"/>
              </a:cubicBezTo>
              <a:cubicBezTo>
                <a:pt x="3427045" y="1991749"/>
                <a:pt x="3443006" y="1974529"/>
                <a:pt x="3439194" y="1959691"/>
              </a:cubicBezTo>
              <a:lnTo>
                <a:pt x="3439194" y="1959688"/>
              </a:lnTo>
              <a:cubicBezTo>
                <a:pt x="3437336" y="1952447"/>
                <a:pt x="3431488" y="1947865"/>
                <a:pt x="3423443" y="1946995"/>
              </a:cubicBezTo>
              <a:cubicBezTo>
                <a:pt x="3422745" y="1946920"/>
                <a:pt x="3422064" y="1946882"/>
                <a:pt x="3421402" y="1946882"/>
              </a:cubicBezTo>
              <a:close/>
              <a:moveTo>
                <a:pt x="3805601" y="1968951"/>
              </a:moveTo>
              <a:cubicBezTo>
                <a:pt x="3798608" y="1968951"/>
                <a:pt x="3793633" y="1973033"/>
                <a:pt x="3790789" y="1978616"/>
              </a:cubicBezTo>
              <a:cubicBezTo>
                <a:pt x="3787818" y="1972792"/>
                <a:pt x="3782747" y="1969012"/>
                <a:pt x="3775349" y="1969012"/>
              </a:cubicBezTo>
              <a:cubicBezTo>
                <a:pt x="3774861" y="1969012"/>
                <a:pt x="3774361" y="1969029"/>
                <a:pt x="3773852" y="1969064"/>
              </a:cubicBezTo>
              <a:cubicBezTo>
                <a:pt x="3766495" y="1969547"/>
                <a:pt x="3760177" y="1973946"/>
                <a:pt x="3758185" y="1982521"/>
              </a:cubicBezTo>
              <a:cubicBezTo>
                <a:pt x="3754605" y="1997944"/>
                <a:pt x="3771555" y="2013713"/>
                <a:pt x="3790789" y="2029051"/>
              </a:cubicBezTo>
              <a:lnTo>
                <a:pt x="3813874" y="2007429"/>
              </a:lnTo>
              <a:lnTo>
                <a:pt x="3814747" y="2018974"/>
              </a:lnTo>
              <a:cubicBezTo>
                <a:pt x="3818906" y="2030635"/>
                <a:pt x="3832047" y="2042381"/>
                <a:pt x="3846473" y="2053884"/>
              </a:cubicBezTo>
              <a:cubicBezTo>
                <a:pt x="3866928" y="2038650"/>
                <a:pt x="3882889" y="2021431"/>
                <a:pt x="3879077" y="2006593"/>
              </a:cubicBezTo>
              <a:lnTo>
                <a:pt x="3879077" y="2006590"/>
              </a:lnTo>
              <a:cubicBezTo>
                <a:pt x="3877219" y="1999349"/>
                <a:pt x="3871372" y="1994767"/>
                <a:pt x="3863326" y="1993897"/>
              </a:cubicBezTo>
              <a:cubicBezTo>
                <a:pt x="3862628" y="1993822"/>
                <a:pt x="3861948" y="1993784"/>
                <a:pt x="3861285" y="1993784"/>
              </a:cubicBezTo>
              <a:cubicBezTo>
                <a:pt x="3854292" y="1993784"/>
                <a:pt x="3849316" y="1997866"/>
                <a:pt x="3846473" y="2003449"/>
              </a:cubicBezTo>
              <a:cubicBezTo>
                <a:pt x="3843501" y="1997622"/>
                <a:pt x="3838430" y="1993845"/>
                <a:pt x="3831032" y="1993845"/>
              </a:cubicBezTo>
              <a:cubicBezTo>
                <a:pt x="3830544" y="1993845"/>
                <a:pt x="3830044" y="1993862"/>
                <a:pt x="3829535" y="1993897"/>
              </a:cubicBezTo>
              <a:lnTo>
                <a:pt x="3814895" y="2006472"/>
              </a:lnTo>
              <a:lnTo>
                <a:pt x="3816192" y="2005257"/>
              </a:lnTo>
              <a:cubicBezTo>
                <a:pt x="3822263" y="1997193"/>
                <a:pt x="3825300" y="1989179"/>
                <a:pt x="3823394" y="1981760"/>
              </a:cubicBezTo>
              <a:lnTo>
                <a:pt x="3823394" y="1981757"/>
              </a:lnTo>
              <a:cubicBezTo>
                <a:pt x="3821536" y="1974516"/>
                <a:pt x="3815689" y="1969934"/>
                <a:pt x="3807643" y="1969064"/>
              </a:cubicBezTo>
              <a:cubicBezTo>
                <a:pt x="3806945" y="1968989"/>
                <a:pt x="3806264" y="1968951"/>
                <a:pt x="3805601" y="1968951"/>
              </a:cubicBezTo>
              <a:close/>
              <a:moveTo>
                <a:pt x="3652422" y="1980408"/>
              </a:moveTo>
              <a:cubicBezTo>
                <a:pt x="3645428" y="1980408"/>
                <a:pt x="3640453" y="1984490"/>
                <a:pt x="3637609" y="1990073"/>
              </a:cubicBezTo>
              <a:cubicBezTo>
                <a:pt x="3634638" y="1984249"/>
                <a:pt x="3629567" y="1980469"/>
                <a:pt x="3622169" y="1980469"/>
              </a:cubicBezTo>
              <a:cubicBezTo>
                <a:pt x="3621681" y="1980469"/>
                <a:pt x="3621181" y="1980487"/>
                <a:pt x="3620672" y="1980521"/>
              </a:cubicBezTo>
              <a:cubicBezTo>
                <a:pt x="3613315" y="1981004"/>
                <a:pt x="3606997" y="1985404"/>
                <a:pt x="3605005" y="1993978"/>
              </a:cubicBezTo>
              <a:cubicBezTo>
                <a:pt x="3601425" y="2009401"/>
                <a:pt x="3618375" y="2025170"/>
                <a:pt x="3637609" y="2040508"/>
              </a:cubicBezTo>
              <a:cubicBezTo>
                <a:pt x="3658065" y="2025275"/>
                <a:pt x="3674023" y="2008055"/>
                <a:pt x="3670214" y="1993217"/>
              </a:cubicBezTo>
              <a:lnTo>
                <a:pt x="3670214" y="1993214"/>
              </a:lnTo>
              <a:cubicBezTo>
                <a:pt x="3668356" y="1985973"/>
                <a:pt x="3662509" y="1981391"/>
                <a:pt x="3654463" y="1980521"/>
              </a:cubicBezTo>
              <a:cubicBezTo>
                <a:pt x="3653765" y="1980446"/>
                <a:pt x="3653085" y="1980408"/>
                <a:pt x="3652422" y="1980408"/>
              </a:cubicBezTo>
              <a:close/>
              <a:moveTo>
                <a:pt x="3731338" y="1986892"/>
              </a:moveTo>
              <a:cubicBezTo>
                <a:pt x="3724345" y="1986892"/>
                <a:pt x="3719369" y="1990974"/>
                <a:pt x="3716526" y="1996557"/>
              </a:cubicBezTo>
              <a:cubicBezTo>
                <a:pt x="3713554" y="1990733"/>
                <a:pt x="3708483" y="1986953"/>
                <a:pt x="3701085" y="1986953"/>
              </a:cubicBezTo>
              <a:cubicBezTo>
                <a:pt x="3700597" y="1986953"/>
                <a:pt x="3700097" y="1986970"/>
                <a:pt x="3699588" y="1987005"/>
              </a:cubicBezTo>
              <a:cubicBezTo>
                <a:pt x="3692231" y="1987488"/>
                <a:pt x="3685913" y="1991888"/>
                <a:pt x="3683921" y="2000462"/>
              </a:cubicBezTo>
              <a:cubicBezTo>
                <a:pt x="3680342" y="2015885"/>
                <a:pt x="3697291" y="2031654"/>
                <a:pt x="3716526" y="2046992"/>
              </a:cubicBezTo>
              <a:cubicBezTo>
                <a:pt x="3736981" y="2031758"/>
                <a:pt x="3752942" y="2014539"/>
                <a:pt x="3749130" y="1999701"/>
              </a:cubicBezTo>
              <a:lnTo>
                <a:pt x="3749130" y="1999698"/>
              </a:lnTo>
              <a:cubicBezTo>
                <a:pt x="3747272" y="1992457"/>
                <a:pt x="3741424" y="1987875"/>
                <a:pt x="3733379" y="1987005"/>
              </a:cubicBezTo>
              <a:cubicBezTo>
                <a:pt x="3732681" y="1986930"/>
                <a:pt x="3732001" y="1986892"/>
                <a:pt x="3731338" y="1986892"/>
              </a:cubicBezTo>
              <a:close/>
              <a:moveTo>
                <a:pt x="3565829" y="1991545"/>
              </a:moveTo>
              <a:cubicBezTo>
                <a:pt x="3558835" y="1991545"/>
                <a:pt x="3553860" y="1995627"/>
                <a:pt x="3551016" y="2001210"/>
              </a:cubicBezTo>
              <a:cubicBezTo>
                <a:pt x="3548045" y="1995386"/>
                <a:pt x="3542974" y="1991606"/>
                <a:pt x="3535576" y="1991606"/>
              </a:cubicBezTo>
              <a:cubicBezTo>
                <a:pt x="3535088" y="1991606"/>
                <a:pt x="3534588" y="1991624"/>
                <a:pt x="3534079" y="1991658"/>
              </a:cubicBezTo>
              <a:cubicBezTo>
                <a:pt x="3526722" y="1992141"/>
                <a:pt x="3520404" y="1996541"/>
                <a:pt x="3518412" y="2005115"/>
              </a:cubicBezTo>
              <a:cubicBezTo>
                <a:pt x="3514832" y="2020538"/>
                <a:pt x="3531782" y="2036307"/>
                <a:pt x="3551016" y="2051645"/>
              </a:cubicBezTo>
              <a:cubicBezTo>
                <a:pt x="3571472" y="2036412"/>
                <a:pt x="3587433" y="2019192"/>
                <a:pt x="3583621" y="2004354"/>
              </a:cubicBezTo>
              <a:lnTo>
                <a:pt x="3583621" y="2004351"/>
              </a:lnTo>
              <a:cubicBezTo>
                <a:pt x="3581763" y="1997110"/>
                <a:pt x="3575916" y="1992528"/>
                <a:pt x="3567870" y="1991658"/>
              </a:cubicBezTo>
              <a:cubicBezTo>
                <a:pt x="3567172" y="1991583"/>
                <a:pt x="3566492" y="1991545"/>
                <a:pt x="3565829" y="1991545"/>
              </a:cubicBezTo>
              <a:close/>
              <a:moveTo>
                <a:pt x="3796181" y="2049583"/>
              </a:moveTo>
              <a:cubicBezTo>
                <a:pt x="3789187" y="2049583"/>
                <a:pt x="3784212" y="2053665"/>
                <a:pt x="3781368" y="2059248"/>
              </a:cubicBezTo>
              <a:cubicBezTo>
                <a:pt x="3778397" y="2053421"/>
                <a:pt x="3773326" y="2049644"/>
                <a:pt x="3765928" y="2049644"/>
              </a:cubicBezTo>
              <a:cubicBezTo>
                <a:pt x="3765440" y="2049644"/>
                <a:pt x="3764940" y="2049661"/>
                <a:pt x="3764431" y="2049696"/>
              </a:cubicBezTo>
              <a:cubicBezTo>
                <a:pt x="3757074" y="2050179"/>
                <a:pt x="3750756" y="2054579"/>
                <a:pt x="3748764" y="2063153"/>
              </a:cubicBezTo>
              <a:cubicBezTo>
                <a:pt x="3745185" y="2078576"/>
                <a:pt x="3762134" y="2094345"/>
                <a:pt x="3781368" y="2109683"/>
              </a:cubicBezTo>
              <a:cubicBezTo>
                <a:pt x="3801825" y="2094449"/>
                <a:pt x="3817785" y="2077230"/>
                <a:pt x="3813973" y="2062392"/>
              </a:cubicBezTo>
              <a:lnTo>
                <a:pt x="3813973" y="2062389"/>
              </a:lnTo>
              <a:cubicBezTo>
                <a:pt x="3812115" y="2055148"/>
                <a:pt x="3806267" y="2050566"/>
                <a:pt x="3798222" y="2049696"/>
              </a:cubicBezTo>
              <a:cubicBezTo>
                <a:pt x="3797524" y="2049621"/>
                <a:pt x="3796844" y="2049583"/>
                <a:pt x="3796181" y="2049583"/>
              </a:cubicBezTo>
              <a:close/>
              <a:moveTo>
                <a:pt x="3860965" y="2071886"/>
              </a:moveTo>
              <a:cubicBezTo>
                <a:pt x="3853971" y="2071886"/>
                <a:pt x="3848996" y="2075968"/>
                <a:pt x="3846153" y="2081551"/>
              </a:cubicBezTo>
              <a:cubicBezTo>
                <a:pt x="3843181" y="2075724"/>
                <a:pt x="3838110" y="2071947"/>
                <a:pt x="3830712" y="2071947"/>
              </a:cubicBezTo>
              <a:cubicBezTo>
                <a:pt x="3830224" y="2071947"/>
                <a:pt x="3829724" y="2071964"/>
                <a:pt x="3829215" y="2071996"/>
              </a:cubicBezTo>
              <a:cubicBezTo>
                <a:pt x="3821858" y="2072482"/>
                <a:pt x="3815540" y="2076882"/>
                <a:pt x="3813548" y="2085456"/>
              </a:cubicBezTo>
              <a:cubicBezTo>
                <a:pt x="3809968" y="2100879"/>
                <a:pt x="3826918" y="2116648"/>
                <a:pt x="3846153" y="2131986"/>
              </a:cubicBezTo>
              <a:cubicBezTo>
                <a:pt x="3866608" y="2116752"/>
                <a:pt x="3882569" y="2099533"/>
                <a:pt x="3878757" y="2084695"/>
              </a:cubicBezTo>
              <a:lnTo>
                <a:pt x="3878757" y="2084692"/>
              </a:lnTo>
              <a:cubicBezTo>
                <a:pt x="3876899" y="2077451"/>
                <a:pt x="3871052" y="2072869"/>
                <a:pt x="3863006" y="2071999"/>
              </a:cubicBezTo>
              <a:cubicBezTo>
                <a:pt x="3862308" y="2071924"/>
                <a:pt x="3861627" y="2071886"/>
                <a:pt x="3860965" y="2071886"/>
              </a:cubicBezTo>
              <a:close/>
              <a:moveTo>
                <a:pt x="4287415" y="2092036"/>
              </a:moveTo>
              <a:cubicBezTo>
                <a:pt x="4280421" y="2092036"/>
                <a:pt x="4275446" y="2096118"/>
                <a:pt x="4272602" y="2101701"/>
              </a:cubicBezTo>
              <a:cubicBezTo>
                <a:pt x="4269631" y="2095877"/>
                <a:pt x="4264560" y="2092097"/>
                <a:pt x="4257162" y="2092097"/>
              </a:cubicBezTo>
              <a:cubicBezTo>
                <a:pt x="4256674" y="2092097"/>
                <a:pt x="4256174" y="2092115"/>
                <a:pt x="4255665" y="2092149"/>
              </a:cubicBezTo>
              <a:cubicBezTo>
                <a:pt x="4248308" y="2092632"/>
                <a:pt x="4241990" y="2097032"/>
                <a:pt x="4239998" y="2105606"/>
              </a:cubicBezTo>
              <a:cubicBezTo>
                <a:pt x="4236419" y="2121029"/>
                <a:pt x="4253368" y="2136798"/>
                <a:pt x="4272602" y="2152136"/>
              </a:cubicBezTo>
              <a:cubicBezTo>
                <a:pt x="4293059" y="2136903"/>
                <a:pt x="4309019" y="2119683"/>
                <a:pt x="4305207" y="2104845"/>
              </a:cubicBezTo>
              <a:lnTo>
                <a:pt x="4305207" y="2104842"/>
              </a:lnTo>
              <a:cubicBezTo>
                <a:pt x="4303349" y="2097601"/>
                <a:pt x="4297501" y="2093019"/>
                <a:pt x="4289456" y="2092149"/>
              </a:cubicBezTo>
              <a:cubicBezTo>
                <a:pt x="4288758" y="2092074"/>
                <a:pt x="4288078" y="2092036"/>
                <a:pt x="4287415" y="2092036"/>
              </a:cubicBezTo>
              <a:close/>
              <a:moveTo>
                <a:pt x="4364383" y="2110617"/>
              </a:moveTo>
              <a:cubicBezTo>
                <a:pt x="4357389" y="2110617"/>
                <a:pt x="4352414" y="2114699"/>
                <a:pt x="4349571" y="2120282"/>
              </a:cubicBezTo>
              <a:cubicBezTo>
                <a:pt x="4346599" y="2114458"/>
                <a:pt x="4341528" y="2110678"/>
                <a:pt x="4334130" y="2110678"/>
              </a:cubicBezTo>
              <a:cubicBezTo>
                <a:pt x="4333642" y="2110678"/>
                <a:pt x="4333142" y="2110696"/>
                <a:pt x="4332633" y="2110730"/>
              </a:cubicBezTo>
              <a:cubicBezTo>
                <a:pt x="4325276" y="2111213"/>
                <a:pt x="4318958" y="2115613"/>
                <a:pt x="4316966" y="2124187"/>
              </a:cubicBezTo>
              <a:cubicBezTo>
                <a:pt x="4313386" y="2139610"/>
                <a:pt x="4330336" y="2155379"/>
                <a:pt x="4349571" y="2170717"/>
              </a:cubicBezTo>
              <a:cubicBezTo>
                <a:pt x="4370026" y="2155484"/>
                <a:pt x="4385987" y="2138264"/>
                <a:pt x="4382175" y="2123426"/>
              </a:cubicBezTo>
              <a:lnTo>
                <a:pt x="4382175" y="2123423"/>
              </a:lnTo>
              <a:cubicBezTo>
                <a:pt x="4380317" y="2116182"/>
                <a:pt x="4374470" y="2111600"/>
                <a:pt x="4366424" y="2110730"/>
              </a:cubicBezTo>
              <a:cubicBezTo>
                <a:pt x="4365726" y="2110655"/>
                <a:pt x="4365045" y="2110617"/>
                <a:pt x="4364383" y="2110617"/>
              </a:cubicBezTo>
              <a:close/>
              <a:moveTo>
                <a:pt x="4527595" y="2159147"/>
              </a:moveTo>
              <a:cubicBezTo>
                <a:pt x="4520601" y="2159147"/>
                <a:pt x="4515626" y="2163229"/>
                <a:pt x="4512783" y="2168812"/>
              </a:cubicBezTo>
              <a:cubicBezTo>
                <a:pt x="4509811" y="2162988"/>
                <a:pt x="4504740" y="2159208"/>
                <a:pt x="4497342" y="2159208"/>
              </a:cubicBezTo>
              <a:cubicBezTo>
                <a:pt x="4496854" y="2159208"/>
                <a:pt x="4496354" y="2159226"/>
                <a:pt x="4495845" y="2159260"/>
              </a:cubicBezTo>
              <a:cubicBezTo>
                <a:pt x="4488488" y="2159743"/>
                <a:pt x="4482170" y="2164143"/>
                <a:pt x="4480178" y="2172717"/>
              </a:cubicBezTo>
              <a:cubicBezTo>
                <a:pt x="4476598" y="2188140"/>
                <a:pt x="4493548" y="2203909"/>
                <a:pt x="4512783" y="2219247"/>
              </a:cubicBezTo>
              <a:cubicBezTo>
                <a:pt x="4533238" y="2204014"/>
                <a:pt x="4549199" y="2186794"/>
                <a:pt x="4545387" y="2171956"/>
              </a:cubicBezTo>
              <a:lnTo>
                <a:pt x="4545387" y="2171953"/>
              </a:lnTo>
              <a:cubicBezTo>
                <a:pt x="4543529" y="2164712"/>
                <a:pt x="4537682" y="2160130"/>
                <a:pt x="4529636" y="2159260"/>
              </a:cubicBezTo>
              <a:cubicBezTo>
                <a:pt x="4528938" y="2159185"/>
                <a:pt x="4528257" y="2159147"/>
                <a:pt x="4527595" y="2159147"/>
              </a:cubicBezTo>
              <a:close/>
              <a:moveTo>
                <a:pt x="6189862" y="2163392"/>
              </a:moveTo>
              <a:cubicBezTo>
                <a:pt x="6182883" y="2163392"/>
                <a:pt x="6177911" y="2167474"/>
                <a:pt x="6175061" y="2173057"/>
              </a:cubicBezTo>
              <a:cubicBezTo>
                <a:pt x="6172095" y="2167230"/>
                <a:pt x="6167007" y="2163453"/>
                <a:pt x="6159621" y="2163453"/>
              </a:cubicBezTo>
              <a:cubicBezTo>
                <a:pt x="6159127" y="2163453"/>
                <a:pt x="6158632" y="2163470"/>
                <a:pt x="6158109" y="2163505"/>
              </a:cubicBezTo>
              <a:cubicBezTo>
                <a:pt x="6150752" y="2163988"/>
                <a:pt x="6144443" y="2168388"/>
                <a:pt x="6142436" y="2176962"/>
              </a:cubicBezTo>
              <a:cubicBezTo>
                <a:pt x="6138860" y="2192385"/>
                <a:pt x="6155812" y="2208154"/>
                <a:pt x="6175061" y="2223492"/>
              </a:cubicBezTo>
              <a:cubicBezTo>
                <a:pt x="6195502" y="2208258"/>
                <a:pt x="6211466" y="2191039"/>
                <a:pt x="6207657" y="2176201"/>
              </a:cubicBezTo>
              <a:lnTo>
                <a:pt x="6207657" y="2176198"/>
              </a:lnTo>
              <a:cubicBezTo>
                <a:pt x="6205796" y="2168957"/>
                <a:pt x="6199951" y="2164375"/>
                <a:pt x="6191897" y="2163505"/>
              </a:cubicBezTo>
              <a:cubicBezTo>
                <a:pt x="6191199" y="2163430"/>
                <a:pt x="6190530" y="2163392"/>
                <a:pt x="6189862" y="2163392"/>
              </a:cubicBezTo>
              <a:close/>
              <a:moveTo>
                <a:pt x="6438183" y="2165137"/>
              </a:moveTo>
              <a:cubicBezTo>
                <a:pt x="6431204" y="2165137"/>
                <a:pt x="6426231" y="2169219"/>
                <a:pt x="6423382" y="2174802"/>
              </a:cubicBezTo>
              <a:cubicBezTo>
                <a:pt x="6420416" y="2168978"/>
                <a:pt x="6415327" y="2165198"/>
                <a:pt x="6407942" y="2165198"/>
              </a:cubicBezTo>
              <a:cubicBezTo>
                <a:pt x="6407448" y="2165198"/>
                <a:pt x="6406953" y="2165216"/>
                <a:pt x="6406430" y="2165250"/>
              </a:cubicBezTo>
              <a:cubicBezTo>
                <a:pt x="6399073" y="2165733"/>
                <a:pt x="6392764" y="2170133"/>
                <a:pt x="6390757" y="2178707"/>
              </a:cubicBezTo>
              <a:cubicBezTo>
                <a:pt x="6387181" y="2194130"/>
                <a:pt x="6404133" y="2209899"/>
                <a:pt x="6423382" y="2225237"/>
              </a:cubicBezTo>
              <a:cubicBezTo>
                <a:pt x="6443823" y="2210004"/>
                <a:pt x="6459787" y="2192784"/>
                <a:pt x="6455978" y="2177946"/>
              </a:cubicBezTo>
              <a:lnTo>
                <a:pt x="6455978" y="2177943"/>
              </a:lnTo>
              <a:cubicBezTo>
                <a:pt x="6454117" y="2170702"/>
                <a:pt x="6448272" y="2166120"/>
                <a:pt x="6440218" y="2165250"/>
              </a:cubicBezTo>
              <a:cubicBezTo>
                <a:pt x="6439520" y="2165175"/>
                <a:pt x="6438851" y="2165137"/>
                <a:pt x="6438183" y="2165137"/>
              </a:cubicBezTo>
              <a:close/>
              <a:moveTo>
                <a:pt x="6509423" y="2202240"/>
              </a:moveTo>
              <a:cubicBezTo>
                <a:pt x="6502444" y="2202240"/>
                <a:pt x="6497471" y="2206322"/>
                <a:pt x="6494622" y="2211905"/>
              </a:cubicBezTo>
              <a:cubicBezTo>
                <a:pt x="6491656" y="2206078"/>
                <a:pt x="6486567" y="2202301"/>
                <a:pt x="6479182" y="2202301"/>
              </a:cubicBezTo>
              <a:cubicBezTo>
                <a:pt x="6478688" y="2202301"/>
                <a:pt x="6478193" y="2202318"/>
                <a:pt x="6477670" y="2202353"/>
              </a:cubicBezTo>
              <a:cubicBezTo>
                <a:pt x="6470313" y="2202836"/>
                <a:pt x="6464004" y="2207236"/>
                <a:pt x="6461997" y="2215810"/>
              </a:cubicBezTo>
              <a:cubicBezTo>
                <a:pt x="6458421" y="2231233"/>
                <a:pt x="6475373" y="2247002"/>
                <a:pt x="6494622" y="2262340"/>
              </a:cubicBezTo>
              <a:cubicBezTo>
                <a:pt x="6515063" y="2247106"/>
                <a:pt x="6531027" y="2229887"/>
                <a:pt x="6527218" y="2215049"/>
              </a:cubicBezTo>
              <a:lnTo>
                <a:pt x="6527218" y="2215046"/>
              </a:lnTo>
              <a:cubicBezTo>
                <a:pt x="6525357" y="2207805"/>
                <a:pt x="6519512" y="2203223"/>
                <a:pt x="6511458" y="2202353"/>
              </a:cubicBezTo>
              <a:cubicBezTo>
                <a:pt x="6510760" y="2202278"/>
                <a:pt x="6510091" y="2202240"/>
                <a:pt x="6509423" y="2202240"/>
              </a:cubicBezTo>
              <a:close/>
              <a:moveTo>
                <a:pt x="6594329" y="2211428"/>
              </a:moveTo>
              <a:cubicBezTo>
                <a:pt x="6587350" y="2211428"/>
                <a:pt x="6582378" y="2215510"/>
                <a:pt x="6579528" y="2221093"/>
              </a:cubicBezTo>
              <a:cubicBezTo>
                <a:pt x="6576562" y="2215269"/>
                <a:pt x="6571474" y="2211489"/>
                <a:pt x="6564088" y="2211489"/>
              </a:cubicBezTo>
              <a:cubicBezTo>
                <a:pt x="6563594" y="2211489"/>
                <a:pt x="6563099" y="2211506"/>
                <a:pt x="6562576" y="2211541"/>
              </a:cubicBezTo>
              <a:cubicBezTo>
                <a:pt x="6555220" y="2212024"/>
                <a:pt x="6548910" y="2216423"/>
                <a:pt x="6546903" y="2224998"/>
              </a:cubicBezTo>
              <a:cubicBezTo>
                <a:pt x="6543327" y="2240421"/>
                <a:pt x="6560279" y="2256190"/>
                <a:pt x="6579528" y="2271528"/>
              </a:cubicBezTo>
              <a:cubicBezTo>
                <a:pt x="6599969" y="2256294"/>
                <a:pt x="6615933" y="2239075"/>
                <a:pt x="6612124" y="2224237"/>
              </a:cubicBezTo>
              <a:lnTo>
                <a:pt x="6612124" y="2224234"/>
              </a:lnTo>
              <a:cubicBezTo>
                <a:pt x="6610263" y="2216993"/>
                <a:pt x="6604418" y="2212411"/>
                <a:pt x="6596364" y="2211541"/>
              </a:cubicBezTo>
              <a:cubicBezTo>
                <a:pt x="6595666" y="2211466"/>
                <a:pt x="6594997" y="2211428"/>
                <a:pt x="6594329" y="2211428"/>
              </a:cubicBezTo>
              <a:close/>
              <a:moveTo>
                <a:pt x="6651030" y="2263768"/>
              </a:moveTo>
              <a:cubicBezTo>
                <a:pt x="6644051" y="2263768"/>
                <a:pt x="6639079" y="2267850"/>
                <a:pt x="6636229" y="2273433"/>
              </a:cubicBezTo>
              <a:cubicBezTo>
                <a:pt x="6633263" y="2267609"/>
                <a:pt x="6628175" y="2263829"/>
                <a:pt x="6620789" y="2263829"/>
              </a:cubicBezTo>
              <a:cubicBezTo>
                <a:pt x="6620295" y="2263829"/>
                <a:pt x="6619800" y="2263846"/>
                <a:pt x="6619277" y="2263881"/>
              </a:cubicBezTo>
              <a:cubicBezTo>
                <a:pt x="6611921" y="2264364"/>
                <a:pt x="6605611" y="2268763"/>
                <a:pt x="6603604" y="2277338"/>
              </a:cubicBezTo>
              <a:cubicBezTo>
                <a:pt x="6600028" y="2292761"/>
                <a:pt x="6616980" y="2308530"/>
                <a:pt x="6636229" y="2323868"/>
              </a:cubicBezTo>
              <a:cubicBezTo>
                <a:pt x="6656670" y="2308634"/>
                <a:pt x="6672634" y="2291415"/>
                <a:pt x="6668825" y="2276577"/>
              </a:cubicBezTo>
              <a:lnTo>
                <a:pt x="6668825" y="2276574"/>
              </a:lnTo>
              <a:cubicBezTo>
                <a:pt x="6666964" y="2269333"/>
                <a:pt x="6661119" y="2264751"/>
                <a:pt x="6653065" y="2263881"/>
              </a:cubicBezTo>
              <a:cubicBezTo>
                <a:pt x="6652367" y="2263806"/>
                <a:pt x="6651698" y="2263768"/>
                <a:pt x="6651030" y="2263768"/>
              </a:cubicBezTo>
              <a:close/>
              <a:moveTo>
                <a:pt x="6721397" y="2266792"/>
              </a:moveTo>
              <a:cubicBezTo>
                <a:pt x="6714419" y="2266792"/>
                <a:pt x="6709446" y="2270874"/>
                <a:pt x="6706597" y="2276457"/>
              </a:cubicBezTo>
              <a:cubicBezTo>
                <a:pt x="6703631" y="2270630"/>
                <a:pt x="6698542" y="2266853"/>
                <a:pt x="6691157" y="2266853"/>
              </a:cubicBezTo>
              <a:cubicBezTo>
                <a:pt x="6690663" y="2266853"/>
                <a:pt x="6690168" y="2266870"/>
                <a:pt x="6689645" y="2266902"/>
              </a:cubicBezTo>
              <a:cubicBezTo>
                <a:pt x="6682288" y="2267388"/>
                <a:pt x="6675978" y="2271788"/>
                <a:pt x="6673972" y="2280362"/>
              </a:cubicBezTo>
              <a:cubicBezTo>
                <a:pt x="6670396" y="2295785"/>
                <a:pt x="6687348" y="2311554"/>
                <a:pt x="6706597" y="2326892"/>
              </a:cubicBezTo>
              <a:cubicBezTo>
                <a:pt x="6727038" y="2311658"/>
                <a:pt x="6743002" y="2294439"/>
                <a:pt x="6739193" y="2279601"/>
              </a:cubicBezTo>
              <a:lnTo>
                <a:pt x="6739193" y="2279598"/>
              </a:lnTo>
              <a:cubicBezTo>
                <a:pt x="6737332" y="2272357"/>
                <a:pt x="6731487" y="2267775"/>
                <a:pt x="6723433" y="2266905"/>
              </a:cubicBezTo>
              <a:cubicBezTo>
                <a:pt x="6722735" y="2266830"/>
                <a:pt x="6722066" y="2266792"/>
                <a:pt x="6721397" y="2266792"/>
              </a:cubicBezTo>
              <a:close/>
              <a:moveTo>
                <a:pt x="6796998" y="2274788"/>
              </a:moveTo>
              <a:cubicBezTo>
                <a:pt x="6790020" y="2274788"/>
                <a:pt x="6785047" y="2278870"/>
                <a:pt x="6782198" y="2284453"/>
              </a:cubicBezTo>
              <a:cubicBezTo>
                <a:pt x="6779232" y="2278626"/>
                <a:pt x="6774143" y="2274849"/>
                <a:pt x="6766758" y="2274849"/>
              </a:cubicBezTo>
              <a:cubicBezTo>
                <a:pt x="6766264" y="2274849"/>
                <a:pt x="6765769" y="2274866"/>
                <a:pt x="6765246" y="2274898"/>
              </a:cubicBezTo>
              <a:cubicBezTo>
                <a:pt x="6757889" y="2275384"/>
                <a:pt x="6751579" y="2279784"/>
                <a:pt x="6749573" y="2288358"/>
              </a:cubicBezTo>
              <a:cubicBezTo>
                <a:pt x="6745997" y="2303781"/>
                <a:pt x="6762949" y="2319550"/>
                <a:pt x="6782198" y="2334888"/>
              </a:cubicBezTo>
              <a:cubicBezTo>
                <a:pt x="6802639" y="2319654"/>
                <a:pt x="6818603" y="2302435"/>
                <a:pt x="6814794" y="2287597"/>
              </a:cubicBezTo>
              <a:lnTo>
                <a:pt x="6814794" y="2287594"/>
              </a:lnTo>
              <a:cubicBezTo>
                <a:pt x="6812933" y="2280353"/>
                <a:pt x="6807088" y="2275771"/>
                <a:pt x="6799034" y="2274901"/>
              </a:cubicBezTo>
              <a:cubicBezTo>
                <a:pt x="6798336" y="2274826"/>
                <a:pt x="6797667" y="2274788"/>
                <a:pt x="6796998" y="2274788"/>
              </a:cubicBezTo>
              <a:close/>
              <a:moveTo>
                <a:pt x="6842651" y="2324336"/>
              </a:moveTo>
              <a:cubicBezTo>
                <a:pt x="6835672" y="2324336"/>
                <a:pt x="6830700" y="2328418"/>
                <a:pt x="6827850" y="2334001"/>
              </a:cubicBezTo>
              <a:cubicBezTo>
                <a:pt x="6824884" y="2328177"/>
                <a:pt x="6819796" y="2324397"/>
                <a:pt x="6812410" y="2324397"/>
              </a:cubicBezTo>
              <a:cubicBezTo>
                <a:pt x="6811916" y="2324397"/>
                <a:pt x="6811421" y="2324414"/>
                <a:pt x="6810898" y="2324449"/>
              </a:cubicBezTo>
              <a:cubicBezTo>
                <a:pt x="6803541" y="2324932"/>
                <a:pt x="6797232" y="2329331"/>
                <a:pt x="6795225" y="2337906"/>
              </a:cubicBezTo>
              <a:cubicBezTo>
                <a:pt x="6791649" y="2353329"/>
                <a:pt x="6808601" y="2369098"/>
                <a:pt x="6827850" y="2384436"/>
              </a:cubicBezTo>
              <a:cubicBezTo>
                <a:pt x="6848291" y="2369202"/>
                <a:pt x="6864255" y="2351983"/>
                <a:pt x="6860446" y="2337145"/>
              </a:cubicBezTo>
              <a:lnTo>
                <a:pt x="6860446" y="2337142"/>
              </a:lnTo>
              <a:cubicBezTo>
                <a:pt x="6858585" y="2329901"/>
                <a:pt x="6852740" y="2325319"/>
                <a:pt x="6844686" y="2324449"/>
              </a:cubicBezTo>
              <a:cubicBezTo>
                <a:pt x="6843988" y="2324374"/>
                <a:pt x="6843319" y="2324336"/>
                <a:pt x="6842651" y="2324336"/>
              </a:cubicBezTo>
              <a:close/>
              <a:moveTo>
                <a:pt x="6931046" y="2345650"/>
              </a:moveTo>
              <a:cubicBezTo>
                <a:pt x="6924067" y="2345650"/>
                <a:pt x="6919094" y="2349732"/>
                <a:pt x="6916245" y="2355315"/>
              </a:cubicBezTo>
              <a:cubicBezTo>
                <a:pt x="6913279" y="2349488"/>
                <a:pt x="6908190" y="2345711"/>
                <a:pt x="6900805" y="2345711"/>
              </a:cubicBezTo>
              <a:cubicBezTo>
                <a:pt x="6900311" y="2345711"/>
                <a:pt x="6899816" y="2345729"/>
                <a:pt x="6899293" y="2345763"/>
              </a:cubicBezTo>
              <a:cubicBezTo>
                <a:pt x="6891936" y="2346246"/>
                <a:pt x="6885627" y="2350646"/>
                <a:pt x="6883620" y="2359220"/>
              </a:cubicBezTo>
              <a:cubicBezTo>
                <a:pt x="6880044" y="2374643"/>
                <a:pt x="6896996" y="2390412"/>
                <a:pt x="6916245" y="2405750"/>
              </a:cubicBezTo>
              <a:cubicBezTo>
                <a:pt x="6936686" y="2390516"/>
                <a:pt x="6952650" y="2373297"/>
                <a:pt x="6948841" y="2358459"/>
              </a:cubicBezTo>
              <a:lnTo>
                <a:pt x="6948841" y="2358456"/>
              </a:lnTo>
              <a:cubicBezTo>
                <a:pt x="6946980" y="2351215"/>
                <a:pt x="6941135" y="2346633"/>
                <a:pt x="6933081" y="2345763"/>
              </a:cubicBezTo>
              <a:cubicBezTo>
                <a:pt x="6932383" y="2345688"/>
                <a:pt x="6931714" y="2345650"/>
                <a:pt x="6931046" y="2345650"/>
              </a:cubicBezTo>
              <a:close/>
              <a:moveTo>
                <a:pt x="6872019" y="2384148"/>
              </a:moveTo>
              <a:cubicBezTo>
                <a:pt x="6865040" y="2384148"/>
                <a:pt x="6860068" y="2388231"/>
                <a:pt x="6857218" y="2393813"/>
              </a:cubicBezTo>
              <a:cubicBezTo>
                <a:pt x="6854252" y="2387989"/>
                <a:pt x="6849164" y="2384209"/>
                <a:pt x="6841778" y="2384209"/>
              </a:cubicBezTo>
              <a:cubicBezTo>
                <a:pt x="6841284" y="2384209"/>
                <a:pt x="6840789" y="2384227"/>
                <a:pt x="6840266" y="2384261"/>
              </a:cubicBezTo>
              <a:cubicBezTo>
                <a:pt x="6832910" y="2384744"/>
                <a:pt x="6826600" y="2389144"/>
                <a:pt x="6824593" y="2397719"/>
              </a:cubicBezTo>
              <a:cubicBezTo>
                <a:pt x="6821017" y="2413141"/>
                <a:pt x="6837969" y="2428910"/>
                <a:pt x="6857218" y="2444248"/>
              </a:cubicBezTo>
              <a:cubicBezTo>
                <a:pt x="6877659" y="2429015"/>
                <a:pt x="6893623" y="2411795"/>
                <a:pt x="6889814" y="2396957"/>
              </a:cubicBezTo>
              <a:lnTo>
                <a:pt x="6889814" y="2396954"/>
              </a:lnTo>
              <a:cubicBezTo>
                <a:pt x="6887953" y="2389713"/>
                <a:pt x="6882108" y="2385131"/>
                <a:pt x="6874054" y="2384261"/>
              </a:cubicBezTo>
              <a:cubicBezTo>
                <a:pt x="6873356" y="2384186"/>
                <a:pt x="6872687" y="2384148"/>
                <a:pt x="6872019" y="2384148"/>
              </a:cubicBezTo>
              <a:close/>
              <a:moveTo>
                <a:pt x="7016242" y="2436982"/>
              </a:moveTo>
              <a:cubicBezTo>
                <a:pt x="7009264" y="2436982"/>
                <a:pt x="7004292" y="2441064"/>
                <a:pt x="7001442" y="2446647"/>
              </a:cubicBezTo>
              <a:cubicBezTo>
                <a:pt x="6998476" y="2440820"/>
                <a:pt x="6993388" y="2437043"/>
                <a:pt x="6986002" y="2437043"/>
              </a:cubicBezTo>
              <a:cubicBezTo>
                <a:pt x="6985508" y="2437043"/>
                <a:pt x="6985013" y="2437061"/>
                <a:pt x="6984490" y="2437095"/>
              </a:cubicBezTo>
              <a:cubicBezTo>
                <a:pt x="6977133" y="2437578"/>
                <a:pt x="6970823" y="2441977"/>
                <a:pt x="6968817" y="2450552"/>
              </a:cubicBezTo>
              <a:cubicBezTo>
                <a:pt x="6965240" y="2465975"/>
                <a:pt x="6982193" y="2481744"/>
                <a:pt x="7001442" y="2497082"/>
              </a:cubicBezTo>
              <a:cubicBezTo>
                <a:pt x="7021884" y="2481848"/>
                <a:pt x="7037847" y="2464629"/>
                <a:pt x="7034038" y="2449791"/>
              </a:cubicBezTo>
              <a:lnTo>
                <a:pt x="7034038" y="2449788"/>
              </a:lnTo>
              <a:cubicBezTo>
                <a:pt x="7032177" y="2442547"/>
                <a:pt x="7026332" y="2437965"/>
                <a:pt x="7018278" y="2437095"/>
              </a:cubicBezTo>
              <a:cubicBezTo>
                <a:pt x="7017580" y="2437020"/>
                <a:pt x="7016911" y="2436982"/>
                <a:pt x="7016242" y="2436982"/>
              </a:cubicBezTo>
              <a:close/>
              <a:moveTo>
                <a:pt x="7072653" y="2464053"/>
              </a:moveTo>
              <a:cubicBezTo>
                <a:pt x="7065674" y="2464053"/>
                <a:pt x="7060702" y="2468135"/>
                <a:pt x="7057852" y="2473718"/>
              </a:cubicBezTo>
              <a:cubicBezTo>
                <a:pt x="7054886" y="2467891"/>
                <a:pt x="7049798" y="2464114"/>
                <a:pt x="7042412" y="2464114"/>
              </a:cubicBezTo>
              <a:cubicBezTo>
                <a:pt x="7041918" y="2464114"/>
                <a:pt x="7041423" y="2464132"/>
                <a:pt x="7040900" y="2464166"/>
              </a:cubicBezTo>
              <a:cubicBezTo>
                <a:pt x="7033544" y="2464649"/>
                <a:pt x="7027234" y="2469049"/>
                <a:pt x="7025227" y="2477623"/>
              </a:cubicBezTo>
              <a:cubicBezTo>
                <a:pt x="7021651" y="2493046"/>
                <a:pt x="7038603" y="2508815"/>
                <a:pt x="7057852" y="2524153"/>
              </a:cubicBezTo>
              <a:cubicBezTo>
                <a:pt x="7078293" y="2508919"/>
                <a:pt x="7094257" y="2491700"/>
                <a:pt x="7090448" y="2476862"/>
              </a:cubicBezTo>
              <a:lnTo>
                <a:pt x="7090448" y="2476859"/>
              </a:lnTo>
              <a:cubicBezTo>
                <a:pt x="7088587" y="2469618"/>
                <a:pt x="7082742" y="2465036"/>
                <a:pt x="7074688" y="2464166"/>
              </a:cubicBezTo>
              <a:cubicBezTo>
                <a:pt x="7073990" y="2464091"/>
                <a:pt x="7073321" y="2464053"/>
                <a:pt x="7072653" y="2464053"/>
              </a:cubicBezTo>
              <a:close/>
              <a:moveTo>
                <a:pt x="7262529" y="2482052"/>
              </a:moveTo>
              <a:cubicBezTo>
                <a:pt x="7255550" y="2482052"/>
                <a:pt x="7250577" y="2486134"/>
                <a:pt x="7247728" y="2491717"/>
              </a:cubicBezTo>
              <a:cubicBezTo>
                <a:pt x="7244762" y="2485890"/>
                <a:pt x="7239673" y="2482113"/>
                <a:pt x="7232288" y="2482113"/>
              </a:cubicBezTo>
              <a:cubicBezTo>
                <a:pt x="7231794" y="2482113"/>
                <a:pt x="7231299" y="2482131"/>
                <a:pt x="7230776" y="2482165"/>
              </a:cubicBezTo>
              <a:cubicBezTo>
                <a:pt x="7223419" y="2482648"/>
                <a:pt x="7217110" y="2487047"/>
                <a:pt x="7215103" y="2495622"/>
              </a:cubicBezTo>
              <a:cubicBezTo>
                <a:pt x="7211527" y="2511045"/>
                <a:pt x="7228479" y="2526814"/>
                <a:pt x="7247728" y="2542152"/>
              </a:cubicBezTo>
              <a:cubicBezTo>
                <a:pt x="7268169" y="2526918"/>
                <a:pt x="7284133" y="2509699"/>
                <a:pt x="7280324" y="2494861"/>
              </a:cubicBezTo>
              <a:lnTo>
                <a:pt x="7280324" y="2494858"/>
              </a:lnTo>
              <a:cubicBezTo>
                <a:pt x="7278463" y="2487617"/>
                <a:pt x="7272618" y="2483035"/>
                <a:pt x="7264564" y="2482165"/>
              </a:cubicBezTo>
              <a:cubicBezTo>
                <a:pt x="7263866" y="2482090"/>
                <a:pt x="7263197" y="2482052"/>
                <a:pt x="7262529" y="2482052"/>
              </a:cubicBezTo>
              <a:close/>
              <a:moveTo>
                <a:pt x="7318647" y="2539044"/>
              </a:moveTo>
              <a:cubicBezTo>
                <a:pt x="7311669" y="2539044"/>
                <a:pt x="7306697" y="2543126"/>
                <a:pt x="7303847" y="2548709"/>
              </a:cubicBezTo>
              <a:cubicBezTo>
                <a:pt x="7300881" y="2542885"/>
                <a:pt x="7295793" y="2539105"/>
                <a:pt x="7288407" y="2539105"/>
              </a:cubicBezTo>
              <a:cubicBezTo>
                <a:pt x="7287913" y="2539105"/>
                <a:pt x="7287418" y="2539123"/>
                <a:pt x="7286895" y="2539157"/>
              </a:cubicBezTo>
              <a:cubicBezTo>
                <a:pt x="7279538" y="2539640"/>
                <a:pt x="7273228" y="2544039"/>
                <a:pt x="7271222" y="2552614"/>
              </a:cubicBezTo>
              <a:cubicBezTo>
                <a:pt x="7267645" y="2568037"/>
                <a:pt x="7284598" y="2583806"/>
                <a:pt x="7303847" y="2599144"/>
              </a:cubicBezTo>
              <a:cubicBezTo>
                <a:pt x="7324289" y="2583910"/>
                <a:pt x="7340252" y="2566691"/>
                <a:pt x="7336443" y="2551853"/>
              </a:cubicBezTo>
              <a:lnTo>
                <a:pt x="7336443" y="2551850"/>
              </a:lnTo>
              <a:cubicBezTo>
                <a:pt x="7334582" y="2544609"/>
                <a:pt x="7328737" y="2540027"/>
                <a:pt x="7320683" y="2539157"/>
              </a:cubicBezTo>
              <a:cubicBezTo>
                <a:pt x="7319985" y="2539082"/>
                <a:pt x="7319316" y="2539044"/>
                <a:pt x="7318647" y="2539044"/>
              </a:cubicBezTo>
              <a:close/>
              <a:moveTo>
                <a:pt x="7389597" y="2583038"/>
              </a:moveTo>
              <a:cubicBezTo>
                <a:pt x="7382618" y="2583038"/>
                <a:pt x="7377646" y="2587120"/>
                <a:pt x="7374796" y="2592703"/>
              </a:cubicBezTo>
              <a:cubicBezTo>
                <a:pt x="7371830" y="2586879"/>
                <a:pt x="7366742" y="2583099"/>
                <a:pt x="7359356" y="2583099"/>
              </a:cubicBezTo>
              <a:cubicBezTo>
                <a:pt x="7358862" y="2583099"/>
                <a:pt x="7358367" y="2583116"/>
                <a:pt x="7357844" y="2583151"/>
              </a:cubicBezTo>
              <a:cubicBezTo>
                <a:pt x="7350488" y="2583634"/>
                <a:pt x="7344178" y="2588033"/>
                <a:pt x="7342171" y="2596608"/>
              </a:cubicBezTo>
              <a:cubicBezTo>
                <a:pt x="7338595" y="2612031"/>
                <a:pt x="7355547" y="2627800"/>
                <a:pt x="7374796" y="2643138"/>
              </a:cubicBezTo>
              <a:cubicBezTo>
                <a:pt x="7395237" y="2627904"/>
                <a:pt x="7411201" y="2610685"/>
                <a:pt x="7407392" y="2595847"/>
              </a:cubicBezTo>
              <a:lnTo>
                <a:pt x="7407392" y="2595844"/>
              </a:lnTo>
              <a:cubicBezTo>
                <a:pt x="7405531" y="2588603"/>
                <a:pt x="7399686" y="2584021"/>
                <a:pt x="7391632" y="2583151"/>
              </a:cubicBezTo>
              <a:cubicBezTo>
                <a:pt x="7390934" y="2583076"/>
                <a:pt x="7390265" y="2583038"/>
                <a:pt x="7389597" y="2583038"/>
              </a:cubicBezTo>
              <a:close/>
              <a:moveTo>
                <a:pt x="7551267" y="2599292"/>
              </a:moveTo>
              <a:cubicBezTo>
                <a:pt x="7544289" y="2599292"/>
                <a:pt x="7539317" y="2603374"/>
                <a:pt x="7536467" y="2608957"/>
              </a:cubicBezTo>
              <a:cubicBezTo>
                <a:pt x="7533501" y="2603133"/>
                <a:pt x="7528413" y="2599353"/>
                <a:pt x="7521027" y="2599353"/>
              </a:cubicBezTo>
              <a:cubicBezTo>
                <a:pt x="7520533" y="2599353"/>
                <a:pt x="7520038" y="2599371"/>
                <a:pt x="7519515" y="2599405"/>
              </a:cubicBezTo>
              <a:cubicBezTo>
                <a:pt x="7512158" y="2599888"/>
                <a:pt x="7505848" y="2604287"/>
                <a:pt x="7503842" y="2612862"/>
              </a:cubicBezTo>
              <a:cubicBezTo>
                <a:pt x="7500265" y="2628285"/>
                <a:pt x="7517218" y="2644054"/>
                <a:pt x="7536467" y="2659392"/>
              </a:cubicBezTo>
              <a:cubicBezTo>
                <a:pt x="7556909" y="2644158"/>
                <a:pt x="7572872" y="2626939"/>
                <a:pt x="7569063" y="2612101"/>
              </a:cubicBezTo>
              <a:lnTo>
                <a:pt x="7569063" y="2612098"/>
              </a:lnTo>
              <a:cubicBezTo>
                <a:pt x="7567202" y="2604857"/>
                <a:pt x="7561357" y="2600275"/>
                <a:pt x="7553303" y="2599405"/>
              </a:cubicBezTo>
              <a:cubicBezTo>
                <a:pt x="7552605" y="2599330"/>
                <a:pt x="7551936" y="2599292"/>
                <a:pt x="7551267" y="2599292"/>
              </a:cubicBezTo>
              <a:close/>
              <a:moveTo>
                <a:pt x="7676591" y="2652882"/>
              </a:moveTo>
              <a:cubicBezTo>
                <a:pt x="7669613" y="2652882"/>
                <a:pt x="7664640" y="2656964"/>
                <a:pt x="7661791" y="2662544"/>
              </a:cubicBezTo>
              <a:cubicBezTo>
                <a:pt x="7658825" y="2656720"/>
                <a:pt x="7653736" y="2652943"/>
                <a:pt x="7646351" y="2652943"/>
              </a:cubicBezTo>
              <a:cubicBezTo>
                <a:pt x="7645857" y="2652943"/>
                <a:pt x="7645362" y="2652961"/>
                <a:pt x="7644839" y="2652995"/>
              </a:cubicBezTo>
              <a:cubicBezTo>
                <a:pt x="7637482" y="2653478"/>
                <a:pt x="7631172" y="2657877"/>
                <a:pt x="7629166" y="2666452"/>
              </a:cubicBezTo>
              <a:cubicBezTo>
                <a:pt x="7625590" y="2681875"/>
                <a:pt x="7642542" y="2697644"/>
                <a:pt x="7661791" y="2712982"/>
              </a:cubicBezTo>
              <a:cubicBezTo>
                <a:pt x="7682232" y="2697746"/>
                <a:pt x="7698196" y="2680529"/>
                <a:pt x="7694387" y="2665691"/>
              </a:cubicBezTo>
              <a:lnTo>
                <a:pt x="7694387" y="2665688"/>
              </a:lnTo>
              <a:cubicBezTo>
                <a:pt x="7692526" y="2658447"/>
                <a:pt x="7686681" y="2653862"/>
                <a:pt x="7678627" y="2652995"/>
              </a:cubicBezTo>
              <a:cubicBezTo>
                <a:pt x="7677929" y="2652920"/>
                <a:pt x="7677260" y="2652882"/>
                <a:pt x="7676591" y="2652882"/>
              </a:cubicBezTo>
              <a:close/>
              <a:moveTo>
                <a:pt x="7753065" y="2655586"/>
              </a:moveTo>
              <a:cubicBezTo>
                <a:pt x="7746086" y="2655586"/>
                <a:pt x="7741114" y="2659669"/>
                <a:pt x="7738264" y="2665251"/>
              </a:cubicBezTo>
              <a:cubicBezTo>
                <a:pt x="7735298" y="2659424"/>
                <a:pt x="7730210" y="2655647"/>
                <a:pt x="7722824" y="2655647"/>
              </a:cubicBezTo>
              <a:cubicBezTo>
                <a:pt x="7722330" y="2655647"/>
                <a:pt x="7721835" y="2655665"/>
                <a:pt x="7721312" y="2655699"/>
              </a:cubicBezTo>
              <a:cubicBezTo>
                <a:pt x="7713956" y="2656182"/>
                <a:pt x="7707646" y="2660582"/>
                <a:pt x="7705639" y="2669157"/>
              </a:cubicBezTo>
              <a:cubicBezTo>
                <a:pt x="7702063" y="2684579"/>
                <a:pt x="7719015" y="2700348"/>
                <a:pt x="7738264" y="2715686"/>
              </a:cubicBezTo>
              <a:cubicBezTo>
                <a:pt x="7758705" y="2700450"/>
                <a:pt x="7774669" y="2683233"/>
                <a:pt x="7770860" y="2668395"/>
              </a:cubicBezTo>
              <a:lnTo>
                <a:pt x="7770860" y="2668392"/>
              </a:lnTo>
              <a:cubicBezTo>
                <a:pt x="7768999" y="2661151"/>
                <a:pt x="7763154" y="2656566"/>
                <a:pt x="7755100" y="2655699"/>
              </a:cubicBezTo>
              <a:cubicBezTo>
                <a:pt x="7754402" y="2655624"/>
                <a:pt x="7753733" y="2655586"/>
                <a:pt x="7753065" y="2655586"/>
              </a:cubicBezTo>
              <a:close/>
              <a:moveTo>
                <a:pt x="7826049" y="2692893"/>
              </a:moveTo>
              <a:cubicBezTo>
                <a:pt x="7819071" y="2692893"/>
                <a:pt x="7814099" y="2696975"/>
                <a:pt x="7811249" y="2702558"/>
              </a:cubicBezTo>
              <a:cubicBezTo>
                <a:pt x="7808283" y="2696734"/>
                <a:pt x="7803195" y="2692954"/>
                <a:pt x="7795809" y="2692954"/>
              </a:cubicBezTo>
              <a:cubicBezTo>
                <a:pt x="7795315" y="2692954"/>
                <a:pt x="7794820" y="2692971"/>
                <a:pt x="7794297" y="2693006"/>
              </a:cubicBezTo>
              <a:cubicBezTo>
                <a:pt x="7786940" y="2693489"/>
                <a:pt x="7780630" y="2697888"/>
                <a:pt x="7778624" y="2706463"/>
              </a:cubicBezTo>
              <a:cubicBezTo>
                <a:pt x="7775047" y="2721886"/>
                <a:pt x="7792000" y="2737655"/>
                <a:pt x="7811249" y="2752993"/>
              </a:cubicBezTo>
              <a:cubicBezTo>
                <a:pt x="7831691" y="2737759"/>
                <a:pt x="7847654" y="2720540"/>
                <a:pt x="7843845" y="2705702"/>
              </a:cubicBezTo>
              <a:lnTo>
                <a:pt x="7843845" y="2705699"/>
              </a:lnTo>
              <a:cubicBezTo>
                <a:pt x="7841984" y="2698458"/>
                <a:pt x="7836139" y="2693876"/>
                <a:pt x="7828085" y="2693006"/>
              </a:cubicBezTo>
              <a:cubicBezTo>
                <a:pt x="7827387" y="2692931"/>
                <a:pt x="7826718" y="2692893"/>
                <a:pt x="7826049" y="2692893"/>
              </a:cubicBezTo>
              <a:close/>
              <a:moveTo>
                <a:pt x="7983649" y="2722871"/>
              </a:moveTo>
              <a:cubicBezTo>
                <a:pt x="7976670" y="2722871"/>
                <a:pt x="7971697" y="2726953"/>
                <a:pt x="7968848" y="2732536"/>
              </a:cubicBezTo>
              <a:cubicBezTo>
                <a:pt x="7965882" y="2726712"/>
                <a:pt x="7960793" y="2722932"/>
                <a:pt x="7953408" y="2722932"/>
              </a:cubicBezTo>
              <a:cubicBezTo>
                <a:pt x="7952914" y="2722932"/>
                <a:pt x="7952419" y="2722950"/>
                <a:pt x="7951896" y="2722984"/>
              </a:cubicBezTo>
              <a:cubicBezTo>
                <a:pt x="7944539" y="2723467"/>
                <a:pt x="7938230" y="2727866"/>
                <a:pt x="7936223" y="2736441"/>
              </a:cubicBezTo>
              <a:cubicBezTo>
                <a:pt x="7932647" y="2751864"/>
                <a:pt x="7949599" y="2767633"/>
                <a:pt x="7968848" y="2782971"/>
              </a:cubicBezTo>
              <a:cubicBezTo>
                <a:pt x="7989289" y="2767737"/>
                <a:pt x="8005253" y="2750518"/>
                <a:pt x="8001444" y="2735680"/>
              </a:cubicBezTo>
              <a:lnTo>
                <a:pt x="8001444" y="2735677"/>
              </a:lnTo>
              <a:cubicBezTo>
                <a:pt x="7999583" y="2728436"/>
                <a:pt x="7993738" y="2723854"/>
                <a:pt x="7985684" y="2722984"/>
              </a:cubicBezTo>
              <a:cubicBezTo>
                <a:pt x="7984986" y="2722909"/>
                <a:pt x="7984317" y="2722871"/>
                <a:pt x="7983649" y="2722871"/>
              </a:cubicBezTo>
              <a:close/>
              <a:moveTo>
                <a:pt x="8051399" y="2763783"/>
              </a:moveTo>
              <a:cubicBezTo>
                <a:pt x="8044421" y="2763783"/>
                <a:pt x="8039449" y="2767865"/>
                <a:pt x="8036599" y="2773448"/>
              </a:cubicBezTo>
              <a:cubicBezTo>
                <a:pt x="8033633" y="2767624"/>
                <a:pt x="8028545" y="2763844"/>
                <a:pt x="8021159" y="2763844"/>
              </a:cubicBezTo>
              <a:cubicBezTo>
                <a:pt x="8020665" y="2763844"/>
                <a:pt x="8020170" y="2763861"/>
                <a:pt x="8019647" y="2763896"/>
              </a:cubicBezTo>
              <a:cubicBezTo>
                <a:pt x="8012290" y="2764379"/>
                <a:pt x="8005980" y="2768778"/>
                <a:pt x="8003974" y="2777353"/>
              </a:cubicBezTo>
              <a:cubicBezTo>
                <a:pt x="8000397" y="2792776"/>
                <a:pt x="8017350" y="2808545"/>
                <a:pt x="8036599" y="2823883"/>
              </a:cubicBezTo>
              <a:cubicBezTo>
                <a:pt x="8057041" y="2808649"/>
                <a:pt x="8073004" y="2791430"/>
                <a:pt x="8069195" y="2776592"/>
              </a:cubicBezTo>
              <a:lnTo>
                <a:pt x="8069195" y="2776589"/>
              </a:lnTo>
              <a:cubicBezTo>
                <a:pt x="8067334" y="2769348"/>
                <a:pt x="8061489" y="2764766"/>
                <a:pt x="8053435" y="2763896"/>
              </a:cubicBezTo>
              <a:cubicBezTo>
                <a:pt x="8052737" y="2763821"/>
                <a:pt x="8052068" y="2763783"/>
                <a:pt x="8051399" y="2763783"/>
              </a:cubicBezTo>
              <a:close/>
              <a:moveTo>
                <a:pt x="8112752" y="2821269"/>
              </a:moveTo>
              <a:cubicBezTo>
                <a:pt x="8105774" y="2821269"/>
                <a:pt x="8100801" y="2825351"/>
                <a:pt x="8097952" y="2830934"/>
              </a:cubicBezTo>
              <a:cubicBezTo>
                <a:pt x="8094986" y="2825107"/>
                <a:pt x="8089897" y="2821330"/>
                <a:pt x="8082512" y="2821330"/>
              </a:cubicBezTo>
              <a:cubicBezTo>
                <a:pt x="8082018" y="2821330"/>
                <a:pt x="8081523" y="2821348"/>
                <a:pt x="8081000" y="2821382"/>
              </a:cubicBezTo>
              <a:cubicBezTo>
                <a:pt x="8073643" y="2821865"/>
                <a:pt x="8067333" y="2826264"/>
                <a:pt x="8065327" y="2834839"/>
              </a:cubicBezTo>
              <a:cubicBezTo>
                <a:pt x="8061751" y="2850262"/>
                <a:pt x="8078703" y="2866031"/>
                <a:pt x="8097952" y="2881369"/>
              </a:cubicBezTo>
              <a:cubicBezTo>
                <a:pt x="8118393" y="2866135"/>
                <a:pt x="8134357" y="2848916"/>
                <a:pt x="8130548" y="2834078"/>
              </a:cubicBezTo>
              <a:lnTo>
                <a:pt x="8130548" y="2834075"/>
              </a:lnTo>
              <a:cubicBezTo>
                <a:pt x="8128687" y="2826834"/>
                <a:pt x="8122842" y="2822252"/>
                <a:pt x="8114788" y="2821382"/>
              </a:cubicBezTo>
              <a:cubicBezTo>
                <a:pt x="8114090" y="2821307"/>
                <a:pt x="8113421" y="2821269"/>
                <a:pt x="8112752" y="2821269"/>
              </a:cubicBezTo>
              <a:close/>
              <a:moveTo>
                <a:pt x="8196495" y="2846683"/>
              </a:moveTo>
              <a:cubicBezTo>
                <a:pt x="8189517" y="2846683"/>
                <a:pt x="8184545" y="2850766"/>
                <a:pt x="8181695" y="2856348"/>
              </a:cubicBezTo>
              <a:cubicBezTo>
                <a:pt x="8178729" y="2850521"/>
                <a:pt x="8173641" y="2846744"/>
                <a:pt x="8166255" y="2846744"/>
              </a:cubicBezTo>
              <a:cubicBezTo>
                <a:pt x="8165761" y="2846744"/>
                <a:pt x="8165266" y="2846762"/>
                <a:pt x="8164743" y="2846796"/>
              </a:cubicBezTo>
              <a:cubicBezTo>
                <a:pt x="8157387" y="2847279"/>
                <a:pt x="8151077" y="2851679"/>
                <a:pt x="8149070" y="2860254"/>
              </a:cubicBezTo>
              <a:cubicBezTo>
                <a:pt x="8147282" y="2867965"/>
                <a:pt x="8150626" y="2875763"/>
                <a:pt x="8156823" y="2883550"/>
              </a:cubicBezTo>
              <a:lnTo>
                <a:pt x="8181172" y="2906294"/>
              </a:lnTo>
              <a:lnTo>
                <a:pt x="8168552" y="2917130"/>
              </a:lnTo>
              <a:cubicBezTo>
                <a:pt x="8164976" y="2932552"/>
                <a:pt x="8181928" y="2948321"/>
                <a:pt x="8201177" y="2963659"/>
              </a:cubicBezTo>
              <a:cubicBezTo>
                <a:pt x="8221618" y="2948426"/>
                <a:pt x="8237582" y="2931206"/>
                <a:pt x="8233773" y="2916368"/>
              </a:cubicBezTo>
              <a:lnTo>
                <a:pt x="8233773" y="2916365"/>
              </a:lnTo>
              <a:cubicBezTo>
                <a:pt x="8231912" y="2909124"/>
                <a:pt x="8226067" y="2904542"/>
                <a:pt x="8218013" y="2903672"/>
              </a:cubicBezTo>
              <a:cubicBezTo>
                <a:pt x="8217315" y="2903597"/>
                <a:pt x="8216646" y="2903559"/>
                <a:pt x="8215978" y="2903559"/>
              </a:cubicBezTo>
              <a:cubicBezTo>
                <a:pt x="8208999" y="2903559"/>
                <a:pt x="8204026" y="2907642"/>
                <a:pt x="8201177" y="2913224"/>
              </a:cubicBezTo>
              <a:cubicBezTo>
                <a:pt x="8198211" y="2907397"/>
                <a:pt x="8193122" y="2903620"/>
                <a:pt x="8185737" y="2903620"/>
              </a:cubicBezTo>
              <a:lnTo>
                <a:pt x="8185045" y="2903644"/>
              </a:lnTo>
              <a:lnTo>
                <a:pt x="8207087" y="2882989"/>
              </a:lnTo>
              <a:cubicBezTo>
                <a:pt x="8213157" y="2874925"/>
                <a:pt x="8216196" y="2866911"/>
                <a:pt x="8214291" y="2859492"/>
              </a:cubicBezTo>
              <a:lnTo>
                <a:pt x="8214291" y="2859489"/>
              </a:lnTo>
              <a:cubicBezTo>
                <a:pt x="8212430" y="2852248"/>
                <a:pt x="8206586" y="2847666"/>
                <a:pt x="8198531" y="2846796"/>
              </a:cubicBezTo>
              <a:cubicBezTo>
                <a:pt x="8197833" y="2846721"/>
                <a:pt x="8197165" y="2846683"/>
                <a:pt x="8196495" y="2846683"/>
              </a:cubicBezTo>
              <a:close/>
              <a:moveTo>
                <a:pt x="8292451" y="2854360"/>
              </a:moveTo>
              <a:cubicBezTo>
                <a:pt x="8285473" y="2854360"/>
                <a:pt x="8280500" y="2858442"/>
                <a:pt x="8277651" y="2864025"/>
              </a:cubicBezTo>
              <a:cubicBezTo>
                <a:pt x="8274685" y="2858201"/>
                <a:pt x="8269596" y="2854421"/>
                <a:pt x="8262211" y="2854421"/>
              </a:cubicBezTo>
              <a:cubicBezTo>
                <a:pt x="8261717" y="2854421"/>
                <a:pt x="8261222" y="2854439"/>
                <a:pt x="8260699" y="2854473"/>
              </a:cubicBezTo>
              <a:cubicBezTo>
                <a:pt x="8253342" y="2854956"/>
                <a:pt x="8247032" y="2859355"/>
                <a:pt x="8245026" y="2867930"/>
              </a:cubicBezTo>
              <a:cubicBezTo>
                <a:pt x="8241450" y="2883353"/>
                <a:pt x="8258401" y="2899122"/>
                <a:pt x="8277651" y="2914460"/>
              </a:cubicBezTo>
              <a:cubicBezTo>
                <a:pt x="8298092" y="2899226"/>
                <a:pt x="8314056" y="2882007"/>
                <a:pt x="8310247" y="2867169"/>
              </a:cubicBezTo>
              <a:lnTo>
                <a:pt x="8310247" y="2867166"/>
              </a:lnTo>
              <a:cubicBezTo>
                <a:pt x="8308386" y="2859925"/>
                <a:pt x="8302541" y="2855343"/>
                <a:pt x="8294487" y="2854473"/>
              </a:cubicBezTo>
              <a:cubicBezTo>
                <a:pt x="8293789" y="2854398"/>
                <a:pt x="8293120" y="2854360"/>
                <a:pt x="8292451" y="2854360"/>
              </a:cubicBezTo>
              <a:close/>
              <a:moveTo>
                <a:pt x="7901941" y="2723715"/>
              </a:moveTo>
              <a:cubicBezTo>
                <a:pt x="7894963" y="2723715"/>
                <a:pt x="7889990" y="2727797"/>
                <a:pt x="7887141" y="2733380"/>
              </a:cubicBezTo>
              <a:cubicBezTo>
                <a:pt x="7884175" y="2727556"/>
                <a:pt x="7879086" y="2723776"/>
                <a:pt x="7871701" y="2723776"/>
              </a:cubicBezTo>
              <a:cubicBezTo>
                <a:pt x="7871207" y="2723776"/>
                <a:pt x="7870712" y="2723793"/>
                <a:pt x="7870189" y="2723828"/>
              </a:cubicBezTo>
              <a:cubicBezTo>
                <a:pt x="7862832" y="2724311"/>
                <a:pt x="7856522" y="2728710"/>
                <a:pt x="7854516" y="2737285"/>
              </a:cubicBezTo>
              <a:cubicBezTo>
                <a:pt x="7850940" y="2752708"/>
                <a:pt x="7867892" y="2768477"/>
                <a:pt x="7887141" y="2783815"/>
              </a:cubicBezTo>
              <a:cubicBezTo>
                <a:pt x="7907582" y="2768581"/>
                <a:pt x="7923546" y="2751362"/>
                <a:pt x="7919737" y="2736524"/>
              </a:cubicBezTo>
              <a:lnTo>
                <a:pt x="7919737" y="2736521"/>
              </a:lnTo>
              <a:cubicBezTo>
                <a:pt x="7917876" y="2729280"/>
                <a:pt x="7912031" y="2724698"/>
                <a:pt x="7903977" y="2723828"/>
              </a:cubicBezTo>
              <a:cubicBezTo>
                <a:pt x="7903279" y="2723753"/>
                <a:pt x="7902610" y="2723715"/>
                <a:pt x="7901941" y="2723715"/>
              </a:cubicBezTo>
              <a:close/>
              <a:moveTo>
                <a:pt x="7599827" y="2655412"/>
              </a:moveTo>
              <a:cubicBezTo>
                <a:pt x="7592848" y="2655412"/>
                <a:pt x="7587875" y="2659494"/>
                <a:pt x="7585026" y="2665077"/>
              </a:cubicBezTo>
              <a:cubicBezTo>
                <a:pt x="7582060" y="2659250"/>
                <a:pt x="7576971" y="2655473"/>
                <a:pt x="7569586" y="2655473"/>
              </a:cubicBezTo>
              <a:cubicBezTo>
                <a:pt x="7569092" y="2655473"/>
                <a:pt x="7568597" y="2655491"/>
                <a:pt x="7568074" y="2655525"/>
              </a:cubicBezTo>
              <a:cubicBezTo>
                <a:pt x="7560717" y="2656008"/>
                <a:pt x="7554408" y="2660408"/>
                <a:pt x="7552401" y="2668982"/>
              </a:cubicBezTo>
              <a:cubicBezTo>
                <a:pt x="7548825" y="2684405"/>
                <a:pt x="7565777" y="2700174"/>
                <a:pt x="7585026" y="2715512"/>
              </a:cubicBezTo>
              <a:cubicBezTo>
                <a:pt x="7605467" y="2700278"/>
                <a:pt x="7621431" y="2683059"/>
                <a:pt x="7617622" y="2668221"/>
              </a:cubicBezTo>
              <a:lnTo>
                <a:pt x="7617622" y="2668218"/>
              </a:lnTo>
              <a:cubicBezTo>
                <a:pt x="7615761" y="2660977"/>
                <a:pt x="7609916" y="2656395"/>
                <a:pt x="7601862" y="2655525"/>
              </a:cubicBezTo>
              <a:cubicBezTo>
                <a:pt x="7601164" y="2655450"/>
                <a:pt x="7600495" y="2655412"/>
                <a:pt x="7599827" y="2655412"/>
              </a:cubicBezTo>
              <a:close/>
              <a:moveTo>
                <a:pt x="7472468" y="2602665"/>
              </a:moveTo>
              <a:cubicBezTo>
                <a:pt x="7465489" y="2602665"/>
                <a:pt x="7460517" y="2606747"/>
                <a:pt x="7457667" y="2612330"/>
              </a:cubicBezTo>
              <a:cubicBezTo>
                <a:pt x="7454701" y="2606506"/>
                <a:pt x="7449613" y="2602726"/>
                <a:pt x="7442227" y="2602726"/>
              </a:cubicBezTo>
              <a:cubicBezTo>
                <a:pt x="7441733" y="2602726"/>
                <a:pt x="7441238" y="2602743"/>
                <a:pt x="7440715" y="2602778"/>
              </a:cubicBezTo>
              <a:cubicBezTo>
                <a:pt x="7433359" y="2603261"/>
                <a:pt x="7427049" y="2607660"/>
                <a:pt x="7425042" y="2616235"/>
              </a:cubicBezTo>
              <a:cubicBezTo>
                <a:pt x="7421466" y="2631658"/>
                <a:pt x="7438418" y="2647427"/>
                <a:pt x="7457667" y="2662765"/>
              </a:cubicBezTo>
              <a:cubicBezTo>
                <a:pt x="7478108" y="2647531"/>
                <a:pt x="7494072" y="2630312"/>
                <a:pt x="7490263" y="2615474"/>
              </a:cubicBezTo>
              <a:lnTo>
                <a:pt x="7490263" y="2615471"/>
              </a:lnTo>
              <a:cubicBezTo>
                <a:pt x="7488402" y="2608230"/>
                <a:pt x="7482557" y="2603648"/>
                <a:pt x="7474503" y="2602778"/>
              </a:cubicBezTo>
              <a:cubicBezTo>
                <a:pt x="7473805" y="2602703"/>
                <a:pt x="7473136" y="2602665"/>
                <a:pt x="7472468" y="2602665"/>
              </a:cubicBezTo>
              <a:close/>
              <a:moveTo>
                <a:pt x="7194488" y="2491008"/>
              </a:moveTo>
              <a:cubicBezTo>
                <a:pt x="7187509" y="2491008"/>
                <a:pt x="7182537" y="2495091"/>
                <a:pt x="7179687" y="2500673"/>
              </a:cubicBezTo>
              <a:cubicBezTo>
                <a:pt x="7176721" y="2494849"/>
                <a:pt x="7171633" y="2491069"/>
                <a:pt x="7164247" y="2491069"/>
              </a:cubicBezTo>
              <a:cubicBezTo>
                <a:pt x="7163753" y="2491069"/>
                <a:pt x="7163258" y="2491087"/>
                <a:pt x="7162735" y="2491121"/>
              </a:cubicBezTo>
              <a:cubicBezTo>
                <a:pt x="7155378" y="2491604"/>
                <a:pt x="7149069" y="2496004"/>
                <a:pt x="7147062" y="2504579"/>
              </a:cubicBezTo>
              <a:cubicBezTo>
                <a:pt x="7143486" y="2520001"/>
                <a:pt x="7160438" y="2535770"/>
                <a:pt x="7179687" y="2551108"/>
              </a:cubicBezTo>
              <a:cubicBezTo>
                <a:pt x="7200128" y="2535875"/>
                <a:pt x="7216092" y="2518655"/>
                <a:pt x="7212283" y="2503817"/>
              </a:cubicBezTo>
              <a:lnTo>
                <a:pt x="7212283" y="2503814"/>
              </a:lnTo>
              <a:cubicBezTo>
                <a:pt x="7210422" y="2496573"/>
                <a:pt x="7204577" y="2491991"/>
                <a:pt x="7196523" y="2491121"/>
              </a:cubicBezTo>
              <a:cubicBezTo>
                <a:pt x="7195825" y="2491046"/>
                <a:pt x="7195156" y="2491008"/>
                <a:pt x="7194488" y="2491008"/>
              </a:cubicBezTo>
              <a:close/>
              <a:moveTo>
                <a:pt x="7129063" y="2495166"/>
              </a:moveTo>
              <a:cubicBezTo>
                <a:pt x="7122084" y="2495166"/>
                <a:pt x="7117112" y="2499248"/>
                <a:pt x="7114262" y="2504831"/>
              </a:cubicBezTo>
              <a:cubicBezTo>
                <a:pt x="7111296" y="2499007"/>
                <a:pt x="7106208" y="2495227"/>
                <a:pt x="7098822" y="2495227"/>
              </a:cubicBezTo>
              <a:cubicBezTo>
                <a:pt x="7098328" y="2495227"/>
                <a:pt x="7097833" y="2495244"/>
                <a:pt x="7097310" y="2495279"/>
              </a:cubicBezTo>
              <a:cubicBezTo>
                <a:pt x="7089953" y="2495762"/>
                <a:pt x="7083644" y="2500161"/>
                <a:pt x="7081637" y="2508736"/>
              </a:cubicBezTo>
              <a:cubicBezTo>
                <a:pt x="7078061" y="2524159"/>
                <a:pt x="7095013" y="2539928"/>
                <a:pt x="7114262" y="2555266"/>
              </a:cubicBezTo>
              <a:cubicBezTo>
                <a:pt x="7134703" y="2540032"/>
                <a:pt x="7150667" y="2522813"/>
                <a:pt x="7146858" y="2507975"/>
              </a:cubicBezTo>
              <a:lnTo>
                <a:pt x="7146858" y="2507972"/>
              </a:lnTo>
              <a:cubicBezTo>
                <a:pt x="7144997" y="2500731"/>
                <a:pt x="7139152" y="2496149"/>
                <a:pt x="7131098" y="2495279"/>
              </a:cubicBezTo>
              <a:cubicBezTo>
                <a:pt x="7130400" y="2495204"/>
                <a:pt x="7129731" y="2495166"/>
                <a:pt x="7129063" y="2495166"/>
              </a:cubicBezTo>
              <a:close/>
              <a:moveTo>
                <a:pt x="6376538" y="2214656"/>
              </a:moveTo>
              <a:cubicBezTo>
                <a:pt x="6369560" y="2214656"/>
                <a:pt x="6364588" y="2218738"/>
                <a:pt x="6361738" y="2224321"/>
              </a:cubicBezTo>
              <a:cubicBezTo>
                <a:pt x="6358772" y="2218497"/>
                <a:pt x="6353684" y="2214717"/>
                <a:pt x="6346298" y="2214717"/>
              </a:cubicBezTo>
              <a:cubicBezTo>
                <a:pt x="6345804" y="2214717"/>
                <a:pt x="6345309" y="2214734"/>
                <a:pt x="6344786" y="2214769"/>
              </a:cubicBezTo>
              <a:cubicBezTo>
                <a:pt x="6337429" y="2215252"/>
                <a:pt x="6331119" y="2219651"/>
                <a:pt x="6329113" y="2228226"/>
              </a:cubicBezTo>
              <a:cubicBezTo>
                <a:pt x="6325536" y="2243649"/>
                <a:pt x="6342489" y="2259418"/>
                <a:pt x="6361738" y="2274756"/>
              </a:cubicBezTo>
              <a:cubicBezTo>
                <a:pt x="6382180" y="2259522"/>
                <a:pt x="6398143" y="2242303"/>
                <a:pt x="6394334" y="2227465"/>
              </a:cubicBezTo>
              <a:lnTo>
                <a:pt x="6394334" y="2227462"/>
              </a:lnTo>
              <a:cubicBezTo>
                <a:pt x="6392473" y="2220221"/>
                <a:pt x="6386628" y="2215639"/>
                <a:pt x="6378574" y="2214769"/>
              </a:cubicBezTo>
              <a:cubicBezTo>
                <a:pt x="6377876" y="2214694"/>
                <a:pt x="6377207" y="2214656"/>
                <a:pt x="6376538" y="2214656"/>
              </a:cubicBezTo>
              <a:close/>
              <a:moveTo>
                <a:pt x="6445161" y="2263331"/>
              </a:moveTo>
              <a:cubicBezTo>
                <a:pt x="6438183" y="2263331"/>
                <a:pt x="6433210" y="2267413"/>
                <a:pt x="6430361" y="2272996"/>
              </a:cubicBezTo>
              <a:cubicBezTo>
                <a:pt x="6427395" y="2267169"/>
                <a:pt x="6422306" y="2263392"/>
                <a:pt x="6414921" y="2263392"/>
              </a:cubicBezTo>
              <a:cubicBezTo>
                <a:pt x="6414427" y="2263392"/>
                <a:pt x="6413932" y="2263410"/>
                <a:pt x="6413409" y="2263442"/>
              </a:cubicBezTo>
              <a:cubicBezTo>
                <a:pt x="6406052" y="2263927"/>
                <a:pt x="6399742" y="2268327"/>
                <a:pt x="6397736" y="2276901"/>
              </a:cubicBezTo>
              <a:cubicBezTo>
                <a:pt x="6394160" y="2292324"/>
                <a:pt x="6411112" y="2308093"/>
                <a:pt x="6430361" y="2323431"/>
              </a:cubicBezTo>
              <a:cubicBezTo>
                <a:pt x="6450802" y="2308198"/>
                <a:pt x="6466766" y="2290978"/>
                <a:pt x="6462957" y="2276140"/>
              </a:cubicBezTo>
              <a:lnTo>
                <a:pt x="6462957" y="2276137"/>
              </a:lnTo>
              <a:cubicBezTo>
                <a:pt x="6461096" y="2268896"/>
                <a:pt x="6455251" y="2264314"/>
                <a:pt x="6447197" y="2263444"/>
              </a:cubicBezTo>
              <a:cubicBezTo>
                <a:pt x="6446499" y="2263369"/>
                <a:pt x="6445830" y="2263331"/>
                <a:pt x="6445161" y="2263331"/>
              </a:cubicBezTo>
              <a:close/>
              <a:moveTo>
                <a:pt x="6525124" y="2269554"/>
              </a:moveTo>
              <a:cubicBezTo>
                <a:pt x="6518146" y="2269554"/>
                <a:pt x="6513173" y="2273636"/>
                <a:pt x="6510324" y="2279219"/>
              </a:cubicBezTo>
              <a:cubicBezTo>
                <a:pt x="6507358" y="2273395"/>
                <a:pt x="6502269" y="2269615"/>
                <a:pt x="6494884" y="2269615"/>
              </a:cubicBezTo>
              <a:cubicBezTo>
                <a:pt x="6494390" y="2269615"/>
                <a:pt x="6493895" y="2269633"/>
                <a:pt x="6493372" y="2269665"/>
              </a:cubicBezTo>
              <a:cubicBezTo>
                <a:pt x="6486015" y="2270150"/>
                <a:pt x="6479705" y="2274550"/>
                <a:pt x="6477699" y="2283124"/>
              </a:cubicBezTo>
              <a:cubicBezTo>
                <a:pt x="6474123" y="2298547"/>
                <a:pt x="6491075" y="2314316"/>
                <a:pt x="6510324" y="2329654"/>
              </a:cubicBezTo>
              <a:cubicBezTo>
                <a:pt x="6530765" y="2314421"/>
                <a:pt x="6546729" y="2297201"/>
                <a:pt x="6542920" y="2282363"/>
              </a:cubicBezTo>
              <a:lnTo>
                <a:pt x="6542920" y="2282360"/>
              </a:lnTo>
              <a:cubicBezTo>
                <a:pt x="6541059" y="2275119"/>
                <a:pt x="6535214" y="2270537"/>
                <a:pt x="6527160" y="2269667"/>
              </a:cubicBezTo>
              <a:cubicBezTo>
                <a:pt x="6526462" y="2269592"/>
                <a:pt x="6525793" y="2269554"/>
                <a:pt x="6525124" y="2269554"/>
              </a:cubicBezTo>
              <a:close/>
              <a:moveTo>
                <a:pt x="6589677" y="2297614"/>
              </a:moveTo>
              <a:cubicBezTo>
                <a:pt x="6582698" y="2297614"/>
                <a:pt x="6577726" y="2301696"/>
                <a:pt x="6574876" y="2307279"/>
              </a:cubicBezTo>
              <a:cubicBezTo>
                <a:pt x="6571910" y="2301455"/>
                <a:pt x="6566822" y="2297675"/>
                <a:pt x="6559436" y="2297675"/>
              </a:cubicBezTo>
              <a:cubicBezTo>
                <a:pt x="6558942" y="2297675"/>
                <a:pt x="6558447" y="2297692"/>
                <a:pt x="6557924" y="2297727"/>
              </a:cubicBezTo>
              <a:cubicBezTo>
                <a:pt x="6550567" y="2298210"/>
                <a:pt x="6544258" y="2302609"/>
                <a:pt x="6542251" y="2311184"/>
              </a:cubicBezTo>
              <a:cubicBezTo>
                <a:pt x="6538675" y="2326607"/>
                <a:pt x="6555627" y="2342376"/>
                <a:pt x="6574876" y="2357714"/>
              </a:cubicBezTo>
              <a:cubicBezTo>
                <a:pt x="6595317" y="2342480"/>
                <a:pt x="6611281" y="2325261"/>
                <a:pt x="6607472" y="2310423"/>
              </a:cubicBezTo>
              <a:lnTo>
                <a:pt x="6607472" y="2310420"/>
              </a:lnTo>
              <a:cubicBezTo>
                <a:pt x="6605611" y="2303179"/>
                <a:pt x="6599766" y="2298597"/>
                <a:pt x="6591712" y="2297727"/>
              </a:cubicBezTo>
              <a:cubicBezTo>
                <a:pt x="6591014" y="2297652"/>
                <a:pt x="6590345" y="2297614"/>
                <a:pt x="6589677" y="2297614"/>
              </a:cubicBezTo>
              <a:close/>
              <a:moveTo>
                <a:pt x="6751057" y="2336374"/>
              </a:moveTo>
              <a:cubicBezTo>
                <a:pt x="6744078" y="2336374"/>
                <a:pt x="6739106" y="2340457"/>
                <a:pt x="6736256" y="2346039"/>
              </a:cubicBezTo>
              <a:cubicBezTo>
                <a:pt x="6733290" y="2340212"/>
                <a:pt x="6728202" y="2336435"/>
                <a:pt x="6720816" y="2336435"/>
              </a:cubicBezTo>
              <a:cubicBezTo>
                <a:pt x="6720322" y="2336435"/>
                <a:pt x="6719827" y="2336453"/>
                <a:pt x="6719304" y="2336487"/>
              </a:cubicBezTo>
              <a:cubicBezTo>
                <a:pt x="6711947" y="2336970"/>
                <a:pt x="6705638" y="2341370"/>
                <a:pt x="6703631" y="2349945"/>
              </a:cubicBezTo>
              <a:cubicBezTo>
                <a:pt x="6700055" y="2365367"/>
                <a:pt x="6717007" y="2381136"/>
                <a:pt x="6736256" y="2396474"/>
              </a:cubicBezTo>
              <a:cubicBezTo>
                <a:pt x="6756697" y="2381240"/>
                <a:pt x="6772661" y="2364021"/>
                <a:pt x="6768852" y="2349183"/>
              </a:cubicBezTo>
              <a:lnTo>
                <a:pt x="6768852" y="2349180"/>
              </a:lnTo>
              <a:cubicBezTo>
                <a:pt x="6766991" y="2341939"/>
                <a:pt x="6761146" y="2337357"/>
                <a:pt x="6753092" y="2336487"/>
              </a:cubicBezTo>
              <a:cubicBezTo>
                <a:pt x="6752394" y="2336412"/>
                <a:pt x="6751725" y="2336374"/>
                <a:pt x="6751057" y="2336374"/>
              </a:cubicBezTo>
              <a:close/>
              <a:moveTo>
                <a:pt x="6807467" y="2394994"/>
              </a:moveTo>
              <a:cubicBezTo>
                <a:pt x="6800488" y="2394994"/>
                <a:pt x="6795515" y="2399076"/>
                <a:pt x="6792666" y="2404659"/>
              </a:cubicBezTo>
              <a:cubicBezTo>
                <a:pt x="6789700" y="2398832"/>
                <a:pt x="6784611" y="2395055"/>
                <a:pt x="6777226" y="2395055"/>
              </a:cubicBezTo>
              <a:cubicBezTo>
                <a:pt x="6776732" y="2395055"/>
                <a:pt x="6776237" y="2395073"/>
                <a:pt x="6775714" y="2395107"/>
              </a:cubicBezTo>
              <a:cubicBezTo>
                <a:pt x="6768357" y="2395590"/>
                <a:pt x="6762048" y="2399990"/>
                <a:pt x="6760041" y="2408564"/>
              </a:cubicBezTo>
              <a:cubicBezTo>
                <a:pt x="6756465" y="2423987"/>
                <a:pt x="6773417" y="2439756"/>
                <a:pt x="6792666" y="2455094"/>
              </a:cubicBezTo>
              <a:cubicBezTo>
                <a:pt x="6813107" y="2439860"/>
                <a:pt x="6829071" y="2422641"/>
                <a:pt x="6825262" y="2407803"/>
              </a:cubicBezTo>
              <a:lnTo>
                <a:pt x="6825262" y="2407800"/>
              </a:lnTo>
              <a:cubicBezTo>
                <a:pt x="6823401" y="2400559"/>
                <a:pt x="6817556" y="2395977"/>
                <a:pt x="6809502" y="2395107"/>
              </a:cubicBezTo>
              <a:cubicBezTo>
                <a:pt x="6808804" y="2395032"/>
                <a:pt x="6808135" y="2394994"/>
                <a:pt x="6807467" y="2394994"/>
              </a:cubicBezTo>
              <a:close/>
              <a:moveTo>
                <a:pt x="6669057" y="2339253"/>
              </a:moveTo>
              <a:cubicBezTo>
                <a:pt x="6662079" y="2339253"/>
                <a:pt x="6657106" y="2343335"/>
                <a:pt x="6654257" y="2348918"/>
              </a:cubicBezTo>
              <a:cubicBezTo>
                <a:pt x="6651291" y="2343094"/>
                <a:pt x="6646202" y="2339314"/>
                <a:pt x="6638817" y="2339314"/>
              </a:cubicBezTo>
              <a:cubicBezTo>
                <a:pt x="6638323" y="2339314"/>
                <a:pt x="6637828" y="2339331"/>
                <a:pt x="6637305" y="2339366"/>
              </a:cubicBezTo>
              <a:cubicBezTo>
                <a:pt x="6629948" y="2339849"/>
                <a:pt x="6623638" y="2344248"/>
                <a:pt x="6621632" y="2352823"/>
              </a:cubicBezTo>
              <a:cubicBezTo>
                <a:pt x="6618056" y="2368246"/>
                <a:pt x="6635008" y="2384015"/>
                <a:pt x="6654257" y="2399353"/>
              </a:cubicBezTo>
              <a:cubicBezTo>
                <a:pt x="6674698" y="2384117"/>
                <a:pt x="6690662" y="2366900"/>
                <a:pt x="6686853" y="2352062"/>
              </a:cubicBezTo>
              <a:lnTo>
                <a:pt x="6686853" y="2352059"/>
              </a:lnTo>
              <a:cubicBezTo>
                <a:pt x="6684992" y="2344818"/>
                <a:pt x="6679147" y="2340236"/>
                <a:pt x="6671093" y="2339366"/>
              </a:cubicBezTo>
              <a:cubicBezTo>
                <a:pt x="6670395" y="2339291"/>
                <a:pt x="6669726" y="2339253"/>
                <a:pt x="6669057" y="2339253"/>
              </a:cubicBezTo>
              <a:close/>
              <a:moveTo>
                <a:pt x="4576416" y="2215644"/>
              </a:moveTo>
              <a:cubicBezTo>
                <a:pt x="4569422" y="2215644"/>
                <a:pt x="4564447" y="2219726"/>
                <a:pt x="4561604" y="2225309"/>
              </a:cubicBezTo>
              <a:cubicBezTo>
                <a:pt x="4558632" y="2219482"/>
                <a:pt x="4553561" y="2215705"/>
                <a:pt x="4546163" y="2215705"/>
              </a:cubicBezTo>
              <a:cubicBezTo>
                <a:pt x="4545675" y="2215705"/>
                <a:pt x="4545175" y="2215722"/>
                <a:pt x="4544666" y="2215757"/>
              </a:cubicBezTo>
              <a:cubicBezTo>
                <a:pt x="4537309" y="2216240"/>
                <a:pt x="4530991" y="2220640"/>
                <a:pt x="4528999" y="2229214"/>
              </a:cubicBezTo>
              <a:cubicBezTo>
                <a:pt x="4525419" y="2244637"/>
                <a:pt x="4542369" y="2260406"/>
                <a:pt x="4561604" y="2275744"/>
              </a:cubicBezTo>
              <a:cubicBezTo>
                <a:pt x="4582059" y="2260510"/>
                <a:pt x="4598020" y="2243291"/>
                <a:pt x="4594208" y="2228453"/>
              </a:cubicBezTo>
              <a:lnTo>
                <a:pt x="4594208" y="2228450"/>
              </a:lnTo>
              <a:cubicBezTo>
                <a:pt x="4592350" y="2221209"/>
                <a:pt x="4586503" y="2216627"/>
                <a:pt x="4578457" y="2215757"/>
              </a:cubicBezTo>
              <a:cubicBezTo>
                <a:pt x="4577759" y="2215682"/>
                <a:pt x="4577079" y="2215644"/>
                <a:pt x="4576416" y="2215644"/>
              </a:cubicBezTo>
              <a:close/>
              <a:moveTo>
                <a:pt x="5754864" y="2215703"/>
              </a:moveTo>
              <a:cubicBezTo>
                <a:pt x="5747885" y="2215703"/>
                <a:pt x="5742912" y="2219785"/>
                <a:pt x="5740063" y="2225368"/>
              </a:cubicBezTo>
              <a:cubicBezTo>
                <a:pt x="5737097" y="2219544"/>
                <a:pt x="5732008" y="2215764"/>
                <a:pt x="5724623" y="2215764"/>
              </a:cubicBezTo>
              <a:cubicBezTo>
                <a:pt x="5724129" y="2215764"/>
                <a:pt x="5723634" y="2215782"/>
                <a:pt x="5723111" y="2215816"/>
              </a:cubicBezTo>
              <a:cubicBezTo>
                <a:pt x="5715754" y="2216299"/>
                <a:pt x="5709445" y="2220699"/>
                <a:pt x="5707438" y="2229273"/>
              </a:cubicBezTo>
              <a:cubicBezTo>
                <a:pt x="5703862" y="2244696"/>
                <a:pt x="5720814" y="2260465"/>
                <a:pt x="5740063" y="2275803"/>
              </a:cubicBezTo>
              <a:cubicBezTo>
                <a:pt x="5760504" y="2260570"/>
                <a:pt x="5776468" y="2243350"/>
                <a:pt x="5772659" y="2228512"/>
              </a:cubicBezTo>
              <a:lnTo>
                <a:pt x="5772659" y="2228509"/>
              </a:lnTo>
              <a:cubicBezTo>
                <a:pt x="5770798" y="2221268"/>
                <a:pt x="5764953" y="2216686"/>
                <a:pt x="5756899" y="2215816"/>
              </a:cubicBezTo>
              <a:cubicBezTo>
                <a:pt x="5756201" y="2215741"/>
                <a:pt x="5755532" y="2215703"/>
                <a:pt x="5754864" y="2215703"/>
              </a:cubicBezTo>
              <a:close/>
              <a:moveTo>
                <a:pt x="6092453" y="2238441"/>
              </a:moveTo>
              <a:cubicBezTo>
                <a:pt x="6085474" y="2238441"/>
                <a:pt x="6080502" y="2242523"/>
                <a:pt x="6077652" y="2248106"/>
              </a:cubicBezTo>
              <a:cubicBezTo>
                <a:pt x="6074686" y="2242279"/>
                <a:pt x="6069598" y="2238502"/>
                <a:pt x="6062212" y="2238502"/>
              </a:cubicBezTo>
              <a:cubicBezTo>
                <a:pt x="6061718" y="2238502"/>
                <a:pt x="6061223" y="2238519"/>
                <a:pt x="6060700" y="2238554"/>
              </a:cubicBezTo>
              <a:cubicBezTo>
                <a:pt x="6053343" y="2239037"/>
                <a:pt x="6047034" y="2243437"/>
                <a:pt x="6045027" y="2252011"/>
              </a:cubicBezTo>
              <a:cubicBezTo>
                <a:pt x="6041451" y="2267434"/>
                <a:pt x="6058403" y="2283203"/>
                <a:pt x="6077652" y="2298541"/>
              </a:cubicBezTo>
              <a:cubicBezTo>
                <a:pt x="6098093" y="2283307"/>
                <a:pt x="6114057" y="2266088"/>
                <a:pt x="6110248" y="2251250"/>
              </a:cubicBezTo>
              <a:lnTo>
                <a:pt x="6110248" y="2251247"/>
              </a:lnTo>
              <a:cubicBezTo>
                <a:pt x="6108387" y="2244006"/>
                <a:pt x="6102542" y="2239424"/>
                <a:pt x="6094488" y="2238554"/>
              </a:cubicBezTo>
              <a:cubicBezTo>
                <a:pt x="6093790" y="2238479"/>
                <a:pt x="6093121" y="2238441"/>
                <a:pt x="6092453" y="2238441"/>
              </a:cubicBezTo>
              <a:close/>
              <a:moveTo>
                <a:pt x="6320420" y="2268129"/>
              </a:moveTo>
              <a:cubicBezTo>
                <a:pt x="6313441" y="2268129"/>
                <a:pt x="6308468" y="2272211"/>
                <a:pt x="6305619" y="2277794"/>
              </a:cubicBezTo>
              <a:cubicBezTo>
                <a:pt x="6302653" y="2271970"/>
                <a:pt x="6297564" y="2268190"/>
                <a:pt x="6290179" y="2268190"/>
              </a:cubicBezTo>
              <a:cubicBezTo>
                <a:pt x="6289685" y="2268190"/>
                <a:pt x="6289190" y="2268207"/>
                <a:pt x="6288667" y="2268242"/>
              </a:cubicBezTo>
              <a:cubicBezTo>
                <a:pt x="6281310" y="2268725"/>
                <a:pt x="6275001" y="2273124"/>
                <a:pt x="6272994" y="2281699"/>
              </a:cubicBezTo>
              <a:cubicBezTo>
                <a:pt x="6269418" y="2297122"/>
                <a:pt x="6286370" y="2312891"/>
                <a:pt x="6305619" y="2328229"/>
              </a:cubicBezTo>
              <a:cubicBezTo>
                <a:pt x="6326060" y="2312996"/>
                <a:pt x="6342024" y="2295776"/>
                <a:pt x="6338215" y="2280938"/>
              </a:cubicBezTo>
              <a:lnTo>
                <a:pt x="6338215" y="2280935"/>
              </a:lnTo>
              <a:cubicBezTo>
                <a:pt x="6336354" y="2273694"/>
                <a:pt x="6330509" y="2269112"/>
                <a:pt x="6322455" y="2268242"/>
              </a:cubicBezTo>
              <a:cubicBezTo>
                <a:pt x="6321757" y="2268167"/>
                <a:pt x="6321088" y="2268129"/>
                <a:pt x="6320420" y="2268129"/>
              </a:cubicBezTo>
              <a:close/>
              <a:moveTo>
                <a:pt x="6395149" y="2323754"/>
              </a:moveTo>
              <a:cubicBezTo>
                <a:pt x="6388170" y="2323754"/>
                <a:pt x="6383198" y="2327836"/>
                <a:pt x="6380348" y="2333419"/>
              </a:cubicBezTo>
              <a:cubicBezTo>
                <a:pt x="6377382" y="2327592"/>
                <a:pt x="6372294" y="2323815"/>
                <a:pt x="6364908" y="2323815"/>
              </a:cubicBezTo>
              <a:cubicBezTo>
                <a:pt x="6364414" y="2323815"/>
                <a:pt x="6363919" y="2323833"/>
                <a:pt x="6363396" y="2323867"/>
              </a:cubicBezTo>
              <a:cubicBezTo>
                <a:pt x="6356040" y="2324350"/>
                <a:pt x="6349730" y="2328750"/>
                <a:pt x="6347723" y="2337324"/>
              </a:cubicBezTo>
              <a:cubicBezTo>
                <a:pt x="6344147" y="2352747"/>
                <a:pt x="6361099" y="2368516"/>
                <a:pt x="6380348" y="2383854"/>
              </a:cubicBezTo>
              <a:cubicBezTo>
                <a:pt x="6400789" y="2368620"/>
                <a:pt x="6416753" y="2351401"/>
                <a:pt x="6412944" y="2336563"/>
              </a:cubicBezTo>
              <a:lnTo>
                <a:pt x="6412944" y="2336560"/>
              </a:lnTo>
              <a:cubicBezTo>
                <a:pt x="6411083" y="2329319"/>
                <a:pt x="6405238" y="2324737"/>
                <a:pt x="6397184" y="2323867"/>
              </a:cubicBezTo>
              <a:cubicBezTo>
                <a:pt x="6396486" y="2323792"/>
                <a:pt x="6395817" y="2323754"/>
                <a:pt x="6395149" y="2323754"/>
              </a:cubicBezTo>
              <a:close/>
              <a:moveTo>
                <a:pt x="6503025" y="2342306"/>
              </a:moveTo>
              <a:cubicBezTo>
                <a:pt x="6496047" y="2342306"/>
                <a:pt x="6491075" y="2346388"/>
                <a:pt x="6488225" y="2351971"/>
              </a:cubicBezTo>
              <a:cubicBezTo>
                <a:pt x="6485259" y="2346144"/>
                <a:pt x="6480171" y="2342367"/>
                <a:pt x="6472785" y="2342367"/>
              </a:cubicBezTo>
              <a:cubicBezTo>
                <a:pt x="6472291" y="2342367"/>
                <a:pt x="6471796" y="2342385"/>
                <a:pt x="6471273" y="2342419"/>
              </a:cubicBezTo>
              <a:cubicBezTo>
                <a:pt x="6463916" y="2342902"/>
                <a:pt x="6457606" y="2347301"/>
                <a:pt x="6455600" y="2355876"/>
              </a:cubicBezTo>
              <a:cubicBezTo>
                <a:pt x="6452023" y="2371299"/>
                <a:pt x="6468976" y="2387068"/>
                <a:pt x="6488225" y="2402406"/>
              </a:cubicBezTo>
              <a:cubicBezTo>
                <a:pt x="6508667" y="2387172"/>
                <a:pt x="6524630" y="2369953"/>
                <a:pt x="6520821" y="2355115"/>
              </a:cubicBezTo>
              <a:lnTo>
                <a:pt x="6520821" y="2355112"/>
              </a:lnTo>
              <a:cubicBezTo>
                <a:pt x="6518960" y="2347871"/>
                <a:pt x="6513115" y="2343289"/>
                <a:pt x="6505061" y="2342419"/>
              </a:cubicBezTo>
              <a:cubicBezTo>
                <a:pt x="6504363" y="2342344"/>
                <a:pt x="6503694" y="2342306"/>
                <a:pt x="6503025" y="2342306"/>
              </a:cubicBezTo>
              <a:close/>
              <a:moveTo>
                <a:pt x="6589967" y="2369813"/>
              </a:moveTo>
              <a:cubicBezTo>
                <a:pt x="6582988" y="2369813"/>
                <a:pt x="6578016" y="2373896"/>
                <a:pt x="6575166" y="2379478"/>
              </a:cubicBezTo>
              <a:cubicBezTo>
                <a:pt x="6572200" y="2373651"/>
                <a:pt x="6567112" y="2369874"/>
                <a:pt x="6559726" y="2369874"/>
              </a:cubicBezTo>
              <a:cubicBezTo>
                <a:pt x="6559232" y="2369874"/>
                <a:pt x="6558737" y="2369892"/>
                <a:pt x="6558214" y="2369926"/>
              </a:cubicBezTo>
              <a:cubicBezTo>
                <a:pt x="6550858" y="2370409"/>
                <a:pt x="6544548" y="2374809"/>
                <a:pt x="6542541" y="2383384"/>
              </a:cubicBezTo>
              <a:cubicBezTo>
                <a:pt x="6538965" y="2398806"/>
                <a:pt x="6555917" y="2414575"/>
                <a:pt x="6575166" y="2429913"/>
              </a:cubicBezTo>
              <a:cubicBezTo>
                <a:pt x="6595607" y="2414679"/>
                <a:pt x="6611571" y="2397460"/>
                <a:pt x="6607762" y="2382622"/>
              </a:cubicBezTo>
              <a:lnTo>
                <a:pt x="6607762" y="2382619"/>
              </a:lnTo>
              <a:cubicBezTo>
                <a:pt x="6605901" y="2375378"/>
                <a:pt x="6600056" y="2370796"/>
                <a:pt x="6592002" y="2369926"/>
              </a:cubicBezTo>
              <a:cubicBezTo>
                <a:pt x="6591304" y="2369851"/>
                <a:pt x="6590635" y="2369813"/>
                <a:pt x="6589967" y="2369813"/>
              </a:cubicBezTo>
              <a:close/>
              <a:moveTo>
                <a:pt x="6733319" y="2410202"/>
              </a:moveTo>
              <a:cubicBezTo>
                <a:pt x="6726340" y="2410202"/>
                <a:pt x="6721367" y="2414284"/>
                <a:pt x="6718518" y="2419867"/>
              </a:cubicBezTo>
              <a:cubicBezTo>
                <a:pt x="6715552" y="2414043"/>
                <a:pt x="6710463" y="2410263"/>
                <a:pt x="6703078" y="2410263"/>
              </a:cubicBezTo>
              <a:cubicBezTo>
                <a:pt x="6702584" y="2410263"/>
                <a:pt x="6702089" y="2410281"/>
                <a:pt x="6701566" y="2410315"/>
              </a:cubicBezTo>
              <a:cubicBezTo>
                <a:pt x="6694209" y="2410798"/>
                <a:pt x="6687900" y="2415197"/>
                <a:pt x="6685893" y="2423772"/>
              </a:cubicBezTo>
              <a:cubicBezTo>
                <a:pt x="6682317" y="2439195"/>
                <a:pt x="6699269" y="2454964"/>
                <a:pt x="6718518" y="2470302"/>
              </a:cubicBezTo>
              <a:cubicBezTo>
                <a:pt x="6738959" y="2455068"/>
                <a:pt x="6754923" y="2437849"/>
                <a:pt x="6751114" y="2423011"/>
              </a:cubicBezTo>
              <a:lnTo>
                <a:pt x="6751114" y="2423008"/>
              </a:lnTo>
              <a:cubicBezTo>
                <a:pt x="6749253" y="2415767"/>
                <a:pt x="6743408" y="2411185"/>
                <a:pt x="6735354" y="2410315"/>
              </a:cubicBezTo>
              <a:cubicBezTo>
                <a:pt x="6734656" y="2410240"/>
                <a:pt x="6733987" y="2410202"/>
                <a:pt x="6733319" y="2410202"/>
              </a:cubicBezTo>
              <a:close/>
              <a:moveTo>
                <a:pt x="6789438" y="2455911"/>
              </a:moveTo>
              <a:cubicBezTo>
                <a:pt x="6782460" y="2455911"/>
                <a:pt x="6777488" y="2459993"/>
                <a:pt x="6774638" y="2465576"/>
              </a:cubicBezTo>
              <a:cubicBezTo>
                <a:pt x="6771672" y="2459752"/>
                <a:pt x="6766584" y="2455972"/>
                <a:pt x="6759198" y="2455972"/>
              </a:cubicBezTo>
              <a:cubicBezTo>
                <a:pt x="6758704" y="2455972"/>
                <a:pt x="6758209" y="2455989"/>
                <a:pt x="6757686" y="2456021"/>
              </a:cubicBezTo>
              <a:cubicBezTo>
                <a:pt x="6750329" y="2456507"/>
                <a:pt x="6744019" y="2460906"/>
                <a:pt x="6742013" y="2469481"/>
              </a:cubicBezTo>
              <a:cubicBezTo>
                <a:pt x="6738436" y="2484904"/>
                <a:pt x="6755389" y="2500673"/>
                <a:pt x="6774638" y="2516011"/>
              </a:cubicBezTo>
              <a:cubicBezTo>
                <a:pt x="6795080" y="2500777"/>
                <a:pt x="6811043" y="2483558"/>
                <a:pt x="6807234" y="2468720"/>
              </a:cubicBezTo>
              <a:lnTo>
                <a:pt x="6807234" y="2468717"/>
              </a:lnTo>
              <a:cubicBezTo>
                <a:pt x="6805373" y="2461476"/>
                <a:pt x="6799528" y="2456894"/>
                <a:pt x="6791474" y="2456024"/>
              </a:cubicBezTo>
              <a:cubicBezTo>
                <a:pt x="6790776" y="2455949"/>
                <a:pt x="6790107" y="2455911"/>
                <a:pt x="6789438" y="2455911"/>
              </a:cubicBezTo>
              <a:close/>
              <a:moveTo>
                <a:pt x="6852828" y="2466641"/>
              </a:moveTo>
              <a:cubicBezTo>
                <a:pt x="6845849" y="2466641"/>
                <a:pt x="6840877" y="2470723"/>
                <a:pt x="6838027" y="2476306"/>
              </a:cubicBezTo>
              <a:cubicBezTo>
                <a:pt x="6835061" y="2470482"/>
                <a:pt x="6829973" y="2466702"/>
                <a:pt x="6822587" y="2466702"/>
              </a:cubicBezTo>
              <a:cubicBezTo>
                <a:pt x="6822093" y="2466702"/>
                <a:pt x="6821598" y="2466719"/>
                <a:pt x="6821075" y="2466754"/>
              </a:cubicBezTo>
              <a:cubicBezTo>
                <a:pt x="6813718" y="2467237"/>
                <a:pt x="6807409" y="2471636"/>
                <a:pt x="6805402" y="2480211"/>
              </a:cubicBezTo>
              <a:cubicBezTo>
                <a:pt x="6801826" y="2495634"/>
                <a:pt x="6818778" y="2511403"/>
                <a:pt x="6838027" y="2526741"/>
              </a:cubicBezTo>
              <a:cubicBezTo>
                <a:pt x="6858468" y="2511507"/>
                <a:pt x="6874432" y="2494288"/>
                <a:pt x="6870623" y="2479450"/>
              </a:cubicBezTo>
              <a:lnTo>
                <a:pt x="6870623" y="2479447"/>
              </a:lnTo>
              <a:cubicBezTo>
                <a:pt x="6868762" y="2472206"/>
                <a:pt x="6862917" y="2467624"/>
                <a:pt x="6854863" y="2466754"/>
              </a:cubicBezTo>
              <a:cubicBezTo>
                <a:pt x="6854165" y="2466679"/>
                <a:pt x="6853496" y="2466641"/>
                <a:pt x="6852828" y="2466641"/>
              </a:cubicBezTo>
              <a:close/>
              <a:moveTo>
                <a:pt x="6236677" y="2270572"/>
              </a:moveTo>
              <a:cubicBezTo>
                <a:pt x="6229698" y="2270572"/>
                <a:pt x="6224726" y="2274654"/>
                <a:pt x="6221876" y="2280237"/>
              </a:cubicBezTo>
              <a:cubicBezTo>
                <a:pt x="6218910" y="2274410"/>
                <a:pt x="6213822" y="2270633"/>
                <a:pt x="6206436" y="2270633"/>
              </a:cubicBezTo>
              <a:cubicBezTo>
                <a:pt x="6205942" y="2270633"/>
                <a:pt x="6205447" y="2270650"/>
                <a:pt x="6204924" y="2270685"/>
              </a:cubicBezTo>
              <a:cubicBezTo>
                <a:pt x="6197568" y="2271168"/>
                <a:pt x="6191258" y="2275568"/>
                <a:pt x="6189251" y="2284142"/>
              </a:cubicBezTo>
              <a:cubicBezTo>
                <a:pt x="6185675" y="2299565"/>
                <a:pt x="6202627" y="2315334"/>
                <a:pt x="6221876" y="2330672"/>
              </a:cubicBezTo>
              <a:cubicBezTo>
                <a:pt x="6242317" y="2315439"/>
                <a:pt x="6258281" y="2298219"/>
                <a:pt x="6254472" y="2283381"/>
              </a:cubicBezTo>
              <a:lnTo>
                <a:pt x="6254472" y="2283378"/>
              </a:lnTo>
              <a:cubicBezTo>
                <a:pt x="6252611" y="2276137"/>
                <a:pt x="6246766" y="2271555"/>
                <a:pt x="6238712" y="2270685"/>
              </a:cubicBezTo>
              <a:cubicBezTo>
                <a:pt x="6238014" y="2270610"/>
                <a:pt x="6237345" y="2270572"/>
                <a:pt x="6236677" y="2270572"/>
              </a:cubicBezTo>
              <a:close/>
              <a:moveTo>
                <a:pt x="6147117" y="2284529"/>
              </a:moveTo>
              <a:cubicBezTo>
                <a:pt x="6140139" y="2284529"/>
                <a:pt x="6135166" y="2288611"/>
                <a:pt x="6132317" y="2294194"/>
              </a:cubicBezTo>
              <a:cubicBezTo>
                <a:pt x="6129351" y="2288370"/>
                <a:pt x="6124262" y="2284590"/>
                <a:pt x="6116877" y="2284590"/>
              </a:cubicBezTo>
              <a:cubicBezTo>
                <a:pt x="6116383" y="2284590"/>
                <a:pt x="6115888" y="2284607"/>
                <a:pt x="6115365" y="2284642"/>
              </a:cubicBezTo>
              <a:cubicBezTo>
                <a:pt x="6108008" y="2285125"/>
                <a:pt x="6101698" y="2289524"/>
                <a:pt x="6099692" y="2298099"/>
              </a:cubicBezTo>
              <a:cubicBezTo>
                <a:pt x="6096116" y="2313522"/>
                <a:pt x="6113068" y="2329291"/>
                <a:pt x="6132317" y="2344629"/>
              </a:cubicBezTo>
              <a:cubicBezTo>
                <a:pt x="6152758" y="2329395"/>
                <a:pt x="6168722" y="2312176"/>
                <a:pt x="6164913" y="2297338"/>
              </a:cubicBezTo>
              <a:lnTo>
                <a:pt x="6164913" y="2297335"/>
              </a:lnTo>
              <a:cubicBezTo>
                <a:pt x="6163052" y="2290094"/>
                <a:pt x="6157207" y="2285512"/>
                <a:pt x="6149153" y="2284642"/>
              </a:cubicBezTo>
              <a:cubicBezTo>
                <a:pt x="6148455" y="2284567"/>
                <a:pt x="6147786" y="2284529"/>
                <a:pt x="6147117" y="2284529"/>
              </a:cubicBezTo>
              <a:close/>
              <a:moveTo>
                <a:pt x="5852273" y="2257661"/>
              </a:moveTo>
              <a:cubicBezTo>
                <a:pt x="5845294" y="2257661"/>
                <a:pt x="5840321" y="2261743"/>
                <a:pt x="5837472" y="2267326"/>
              </a:cubicBezTo>
              <a:cubicBezTo>
                <a:pt x="5834506" y="2261499"/>
                <a:pt x="5829417" y="2257722"/>
                <a:pt x="5822032" y="2257722"/>
              </a:cubicBezTo>
              <a:cubicBezTo>
                <a:pt x="5821538" y="2257722"/>
                <a:pt x="5821043" y="2257739"/>
                <a:pt x="5820520" y="2257774"/>
              </a:cubicBezTo>
              <a:cubicBezTo>
                <a:pt x="5813163" y="2258257"/>
                <a:pt x="5806854" y="2262657"/>
                <a:pt x="5804847" y="2271231"/>
              </a:cubicBezTo>
              <a:cubicBezTo>
                <a:pt x="5801271" y="2286654"/>
                <a:pt x="5818223" y="2302423"/>
                <a:pt x="5837472" y="2317761"/>
              </a:cubicBezTo>
              <a:cubicBezTo>
                <a:pt x="5857913" y="2302527"/>
                <a:pt x="5873877" y="2285308"/>
                <a:pt x="5870068" y="2270470"/>
              </a:cubicBezTo>
              <a:lnTo>
                <a:pt x="5870068" y="2270467"/>
              </a:lnTo>
              <a:cubicBezTo>
                <a:pt x="5868207" y="2263226"/>
                <a:pt x="5862362" y="2258644"/>
                <a:pt x="5854308" y="2257774"/>
              </a:cubicBezTo>
              <a:cubicBezTo>
                <a:pt x="5853610" y="2257699"/>
                <a:pt x="5852941" y="2257661"/>
                <a:pt x="5852273" y="2257661"/>
              </a:cubicBezTo>
              <a:close/>
              <a:moveTo>
                <a:pt x="6034588" y="2288483"/>
              </a:moveTo>
              <a:cubicBezTo>
                <a:pt x="6027609" y="2288483"/>
                <a:pt x="6022637" y="2292565"/>
                <a:pt x="6019787" y="2298148"/>
              </a:cubicBezTo>
              <a:cubicBezTo>
                <a:pt x="6016821" y="2292324"/>
                <a:pt x="6011733" y="2288544"/>
                <a:pt x="6004347" y="2288544"/>
              </a:cubicBezTo>
              <a:cubicBezTo>
                <a:pt x="6003853" y="2288544"/>
                <a:pt x="6003358" y="2288561"/>
                <a:pt x="6002835" y="2288596"/>
              </a:cubicBezTo>
              <a:cubicBezTo>
                <a:pt x="5995479" y="2289079"/>
                <a:pt x="5989169" y="2293478"/>
                <a:pt x="5987162" y="2302053"/>
              </a:cubicBezTo>
              <a:cubicBezTo>
                <a:pt x="5983586" y="2317476"/>
                <a:pt x="6000538" y="2333245"/>
                <a:pt x="6019787" y="2348583"/>
              </a:cubicBezTo>
              <a:cubicBezTo>
                <a:pt x="6040228" y="2333350"/>
                <a:pt x="6056192" y="2316130"/>
                <a:pt x="6052383" y="2301292"/>
              </a:cubicBezTo>
              <a:lnTo>
                <a:pt x="6052383" y="2301289"/>
              </a:lnTo>
              <a:cubicBezTo>
                <a:pt x="6050522" y="2294048"/>
                <a:pt x="6044677" y="2289466"/>
                <a:pt x="6036623" y="2288596"/>
              </a:cubicBezTo>
              <a:cubicBezTo>
                <a:pt x="6035925" y="2288521"/>
                <a:pt x="6035256" y="2288483"/>
                <a:pt x="6034588" y="2288483"/>
              </a:cubicBezTo>
              <a:close/>
              <a:moveTo>
                <a:pt x="6074424" y="2345621"/>
              </a:moveTo>
              <a:cubicBezTo>
                <a:pt x="6067446" y="2345621"/>
                <a:pt x="6062473" y="2349704"/>
                <a:pt x="6059624" y="2355286"/>
              </a:cubicBezTo>
              <a:cubicBezTo>
                <a:pt x="6056658" y="2349462"/>
                <a:pt x="6051569" y="2345682"/>
                <a:pt x="6044184" y="2345682"/>
              </a:cubicBezTo>
              <a:cubicBezTo>
                <a:pt x="6043690" y="2345682"/>
                <a:pt x="6043195" y="2345700"/>
                <a:pt x="6042672" y="2345734"/>
              </a:cubicBezTo>
              <a:cubicBezTo>
                <a:pt x="6035315" y="2346217"/>
                <a:pt x="6029005" y="2350617"/>
                <a:pt x="6026999" y="2359192"/>
              </a:cubicBezTo>
              <a:cubicBezTo>
                <a:pt x="6023423" y="2374614"/>
                <a:pt x="6040375" y="2390383"/>
                <a:pt x="6059624" y="2405721"/>
              </a:cubicBezTo>
              <a:cubicBezTo>
                <a:pt x="6080065" y="2390488"/>
                <a:pt x="6096029" y="2373268"/>
                <a:pt x="6092220" y="2358430"/>
              </a:cubicBezTo>
              <a:lnTo>
                <a:pt x="6092220" y="2358427"/>
              </a:lnTo>
              <a:cubicBezTo>
                <a:pt x="6090359" y="2351186"/>
                <a:pt x="6084514" y="2346604"/>
                <a:pt x="6076460" y="2345734"/>
              </a:cubicBezTo>
              <a:cubicBezTo>
                <a:pt x="6075762" y="2345659"/>
                <a:pt x="6075093" y="2345621"/>
                <a:pt x="6074424" y="2345621"/>
              </a:cubicBezTo>
              <a:close/>
              <a:moveTo>
                <a:pt x="6298029" y="2345940"/>
              </a:moveTo>
              <a:cubicBezTo>
                <a:pt x="6291051" y="2345940"/>
                <a:pt x="6286079" y="2350022"/>
                <a:pt x="6283229" y="2355605"/>
              </a:cubicBezTo>
              <a:cubicBezTo>
                <a:pt x="6280263" y="2349778"/>
                <a:pt x="6275175" y="2346001"/>
                <a:pt x="6267789" y="2346001"/>
              </a:cubicBezTo>
              <a:cubicBezTo>
                <a:pt x="6267295" y="2346001"/>
                <a:pt x="6266800" y="2346019"/>
                <a:pt x="6266277" y="2346053"/>
              </a:cubicBezTo>
              <a:cubicBezTo>
                <a:pt x="6258920" y="2346536"/>
                <a:pt x="6252610" y="2350935"/>
                <a:pt x="6250604" y="2359510"/>
              </a:cubicBezTo>
              <a:cubicBezTo>
                <a:pt x="6247027" y="2374933"/>
                <a:pt x="6263980" y="2390702"/>
                <a:pt x="6283229" y="2406040"/>
              </a:cubicBezTo>
              <a:cubicBezTo>
                <a:pt x="6303671" y="2390806"/>
                <a:pt x="6319634" y="2373587"/>
                <a:pt x="6315825" y="2358749"/>
              </a:cubicBezTo>
              <a:lnTo>
                <a:pt x="6315825" y="2358746"/>
              </a:lnTo>
              <a:cubicBezTo>
                <a:pt x="6313964" y="2351505"/>
                <a:pt x="6308119" y="2346923"/>
                <a:pt x="6300065" y="2346053"/>
              </a:cubicBezTo>
              <a:cubicBezTo>
                <a:pt x="6299367" y="2345978"/>
                <a:pt x="6298698" y="2345940"/>
                <a:pt x="6298029" y="2345940"/>
              </a:cubicBezTo>
              <a:close/>
              <a:moveTo>
                <a:pt x="6459700" y="2397698"/>
              </a:moveTo>
              <a:cubicBezTo>
                <a:pt x="6452722" y="2397698"/>
                <a:pt x="6447749" y="2401781"/>
                <a:pt x="6444900" y="2407363"/>
              </a:cubicBezTo>
              <a:cubicBezTo>
                <a:pt x="6441934" y="2401539"/>
                <a:pt x="6436845" y="2397759"/>
                <a:pt x="6429460" y="2397759"/>
              </a:cubicBezTo>
              <a:cubicBezTo>
                <a:pt x="6428966" y="2397759"/>
                <a:pt x="6428471" y="2397777"/>
                <a:pt x="6427948" y="2397811"/>
              </a:cubicBezTo>
              <a:cubicBezTo>
                <a:pt x="6420591" y="2398294"/>
                <a:pt x="6414281" y="2402694"/>
                <a:pt x="6412275" y="2411269"/>
              </a:cubicBezTo>
              <a:cubicBezTo>
                <a:pt x="6408699" y="2426691"/>
                <a:pt x="6425651" y="2442460"/>
                <a:pt x="6444900" y="2457798"/>
              </a:cubicBezTo>
              <a:cubicBezTo>
                <a:pt x="6465341" y="2442565"/>
                <a:pt x="6481305" y="2425345"/>
                <a:pt x="6477496" y="2410507"/>
              </a:cubicBezTo>
              <a:lnTo>
                <a:pt x="6477496" y="2410504"/>
              </a:lnTo>
              <a:cubicBezTo>
                <a:pt x="6475635" y="2403263"/>
                <a:pt x="6469790" y="2398681"/>
                <a:pt x="6461736" y="2397811"/>
              </a:cubicBezTo>
              <a:cubicBezTo>
                <a:pt x="6461038" y="2397736"/>
                <a:pt x="6460369" y="2397698"/>
                <a:pt x="6459700" y="2397698"/>
              </a:cubicBezTo>
              <a:close/>
              <a:moveTo>
                <a:pt x="6373050" y="2404793"/>
              </a:moveTo>
              <a:cubicBezTo>
                <a:pt x="6366071" y="2404793"/>
                <a:pt x="6361099" y="2408876"/>
                <a:pt x="6358249" y="2414458"/>
              </a:cubicBezTo>
              <a:cubicBezTo>
                <a:pt x="6355283" y="2408631"/>
                <a:pt x="6350195" y="2404854"/>
                <a:pt x="6342809" y="2404854"/>
              </a:cubicBezTo>
              <a:cubicBezTo>
                <a:pt x="6342315" y="2404854"/>
                <a:pt x="6341820" y="2404872"/>
                <a:pt x="6341297" y="2404906"/>
              </a:cubicBezTo>
              <a:cubicBezTo>
                <a:pt x="6333940" y="2405389"/>
                <a:pt x="6327631" y="2409789"/>
                <a:pt x="6325624" y="2418364"/>
              </a:cubicBezTo>
              <a:cubicBezTo>
                <a:pt x="6322048" y="2433786"/>
                <a:pt x="6339000" y="2449555"/>
                <a:pt x="6358249" y="2464893"/>
              </a:cubicBezTo>
              <a:cubicBezTo>
                <a:pt x="6378690" y="2449660"/>
                <a:pt x="6394654" y="2432440"/>
                <a:pt x="6390845" y="2417602"/>
              </a:cubicBezTo>
              <a:lnTo>
                <a:pt x="6390845" y="2417599"/>
              </a:lnTo>
              <a:cubicBezTo>
                <a:pt x="6388984" y="2410358"/>
                <a:pt x="6383139" y="2405776"/>
                <a:pt x="6375085" y="2404906"/>
              </a:cubicBezTo>
              <a:cubicBezTo>
                <a:pt x="6374387" y="2404831"/>
                <a:pt x="6373718" y="2404793"/>
                <a:pt x="6373050" y="2404793"/>
              </a:cubicBezTo>
              <a:close/>
              <a:moveTo>
                <a:pt x="6191897" y="2347656"/>
              </a:moveTo>
              <a:cubicBezTo>
                <a:pt x="6184919" y="2347656"/>
                <a:pt x="6179947" y="2351738"/>
                <a:pt x="6177097" y="2357321"/>
              </a:cubicBezTo>
              <a:cubicBezTo>
                <a:pt x="6174131" y="2351494"/>
                <a:pt x="6169043" y="2347717"/>
                <a:pt x="6161657" y="2347717"/>
              </a:cubicBezTo>
              <a:cubicBezTo>
                <a:pt x="6161163" y="2347717"/>
                <a:pt x="6160668" y="2347735"/>
                <a:pt x="6160145" y="2347769"/>
              </a:cubicBezTo>
              <a:cubicBezTo>
                <a:pt x="6152788" y="2348252"/>
                <a:pt x="6146478" y="2352652"/>
                <a:pt x="6144472" y="2361226"/>
              </a:cubicBezTo>
              <a:cubicBezTo>
                <a:pt x="6140895" y="2376649"/>
                <a:pt x="6157848" y="2392418"/>
                <a:pt x="6177097" y="2407756"/>
              </a:cubicBezTo>
              <a:cubicBezTo>
                <a:pt x="6197539" y="2392522"/>
                <a:pt x="6213502" y="2375303"/>
                <a:pt x="6209693" y="2360465"/>
              </a:cubicBezTo>
              <a:lnTo>
                <a:pt x="6209693" y="2360462"/>
              </a:lnTo>
              <a:cubicBezTo>
                <a:pt x="6207832" y="2353221"/>
                <a:pt x="6201987" y="2348639"/>
                <a:pt x="6193933" y="2347769"/>
              </a:cubicBezTo>
              <a:cubicBezTo>
                <a:pt x="6193235" y="2347694"/>
                <a:pt x="6192566" y="2347656"/>
                <a:pt x="6191897" y="2347656"/>
              </a:cubicBezTo>
              <a:close/>
              <a:moveTo>
                <a:pt x="6236967" y="2405026"/>
              </a:moveTo>
              <a:cubicBezTo>
                <a:pt x="6229989" y="2405026"/>
                <a:pt x="6225017" y="2409108"/>
                <a:pt x="6222167" y="2414691"/>
              </a:cubicBezTo>
              <a:cubicBezTo>
                <a:pt x="6219201" y="2408867"/>
                <a:pt x="6214113" y="2405087"/>
                <a:pt x="6206727" y="2405087"/>
              </a:cubicBezTo>
              <a:cubicBezTo>
                <a:pt x="6206233" y="2405087"/>
                <a:pt x="6205738" y="2405104"/>
                <a:pt x="6205215" y="2405139"/>
              </a:cubicBezTo>
              <a:cubicBezTo>
                <a:pt x="6197858" y="2405622"/>
                <a:pt x="6191548" y="2410021"/>
                <a:pt x="6189542" y="2418596"/>
              </a:cubicBezTo>
              <a:cubicBezTo>
                <a:pt x="6185965" y="2434019"/>
                <a:pt x="6202918" y="2449788"/>
                <a:pt x="6222167" y="2465126"/>
              </a:cubicBezTo>
              <a:cubicBezTo>
                <a:pt x="6242609" y="2449892"/>
                <a:pt x="6258572" y="2432673"/>
                <a:pt x="6254763" y="2417835"/>
              </a:cubicBezTo>
              <a:lnTo>
                <a:pt x="6254763" y="2417832"/>
              </a:lnTo>
              <a:cubicBezTo>
                <a:pt x="6252902" y="2410591"/>
                <a:pt x="6247057" y="2406009"/>
                <a:pt x="6239003" y="2405139"/>
              </a:cubicBezTo>
              <a:cubicBezTo>
                <a:pt x="6238305" y="2405064"/>
                <a:pt x="6237636" y="2405026"/>
                <a:pt x="6236967" y="2405026"/>
              </a:cubicBezTo>
              <a:close/>
              <a:moveTo>
                <a:pt x="6305009" y="2438872"/>
              </a:moveTo>
              <a:cubicBezTo>
                <a:pt x="6298030" y="2438872"/>
                <a:pt x="6293058" y="2442955"/>
                <a:pt x="6290208" y="2448537"/>
              </a:cubicBezTo>
              <a:cubicBezTo>
                <a:pt x="6287242" y="2442710"/>
                <a:pt x="6282154" y="2438933"/>
                <a:pt x="6274768" y="2438933"/>
              </a:cubicBezTo>
              <a:cubicBezTo>
                <a:pt x="6274274" y="2438933"/>
                <a:pt x="6273779" y="2438951"/>
                <a:pt x="6273256" y="2438985"/>
              </a:cubicBezTo>
              <a:cubicBezTo>
                <a:pt x="6265900" y="2439468"/>
                <a:pt x="6259590" y="2443868"/>
                <a:pt x="6257583" y="2452443"/>
              </a:cubicBezTo>
              <a:cubicBezTo>
                <a:pt x="6254007" y="2467865"/>
                <a:pt x="6270959" y="2483634"/>
                <a:pt x="6290208" y="2498972"/>
              </a:cubicBezTo>
              <a:cubicBezTo>
                <a:pt x="6310649" y="2483738"/>
                <a:pt x="6326613" y="2466519"/>
                <a:pt x="6322804" y="2451681"/>
              </a:cubicBezTo>
              <a:lnTo>
                <a:pt x="6322804" y="2451678"/>
              </a:lnTo>
              <a:cubicBezTo>
                <a:pt x="6320943" y="2444437"/>
                <a:pt x="6315098" y="2439855"/>
                <a:pt x="6307044" y="2438985"/>
              </a:cubicBezTo>
              <a:cubicBezTo>
                <a:pt x="6306346" y="2438910"/>
                <a:pt x="6305677" y="2438872"/>
                <a:pt x="6305009" y="2438872"/>
              </a:cubicBezTo>
              <a:close/>
              <a:moveTo>
                <a:pt x="6427424" y="2469781"/>
              </a:moveTo>
              <a:cubicBezTo>
                <a:pt x="6420446" y="2469781"/>
                <a:pt x="6415474" y="2473863"/>
                <a:pt x="6412624" y="2479446"/>
              </a:cubicBezTo>
              <a:cubicBezTo>
                <a:pt x="6409658" y="2473619"/>
                <a:pt x="6404570" y="2469842"/>
                <a:pt x="6397184" y="2469842"/>
              </a:cubicBezTo>
              <a:cubicBezTo>
                <a:pt x="6396690" y="2469842"/>
                <a:pt x="6396195" y="2469860"/>
                <a:pt x="6395672" y="2469894"/>
              </a:cubicBezTo>
              <a:cubicBezTo>
                <a:pt x="6388315" y="2470377"/>
                <a:pt x="6382005" y="2474777"/>
                <a:pt x="6379999" y="2483351"/>
              </a:cubicBezTo>
              <a:cubicBezTo>
                <a:pt x="6376422" y="2498774"/>
                <a:pt x="6393375" y="2514543"/>
                <a:pt x="6412624" y="2529881"/>
              </a:cubicBezTo>
              <a:cubicBezTo>
                <a:pt x="6433066" y="2514647"/>
                <a:pt x="6449029" y="2497428"/>
                <a:pt x="6445220" y="2482590"/>
              </a:cubicBezTo>
              <a:lnTo>
                <a:pt x="6445220" y="2482587"/>
              </a:lnTo>
              <a:cubicBezTo>
                <a:pt x="6443359" y="2475346"/>
                <a:pt x="6437514" y="2470764"/>
                <a:pt x="6429460" y="2469894"/>
              </a:cubicBezTo>
              <a:cubicBezTo>
                <a:pt x="6428762" y="2469819"/>
                <a:pt x="6428093" y="2469781"/>
                <a:pt x="6427424" y="2469781"/>
              </a:cubicBezTo>
              <a:close/>
              <a:moveTo>
                <a:pt x="6603052" y="2518660"/>
              </a:moveTo>
              <a:cubicBezTo>
                <a:pt x="6596073" y="2518660"/>
                <a:pt x="6591101" y="2522742"/>
                <a:pt x="6588251" y="2528325"/>
              </a:cubicBezTo>
              <a:cubicBezTo>
                <a:pt x="6585285" y="2522498"/>
                <a:pt x="6580197" y="2518721"/>
                <a:pt x="6572811" y="2518721"/>
              </a:cubicBezTo>
              <a:cubicBezTo>
                <a:pt x="6572317" y="2518721"/>
                <a:pt x="6571822" y="2518739"/>
                <a:pt x="6571299" y="2518773"/>
              </a:cubicBezTo>
              <a:cubicBezTo>
                <a:pt x="6563943" y="2519256"/>
                <a:pt x="6557633" y="2523656"/>
                <a:pt x="6555626" y="2532230"/>
              </a:cubicBezTo>
              <a:cubicBezTo>
                <a:pt x="6552050" y="2547653"/>
                <a:pt x="6569002" y="2563422"/>
                <a:pt x="6588251" y="2578760"/>
              </a:cubicBezTo>
              <a:cubicBezTo>
                <a:pt x="6608692" y="2563526"/>
                <a:pt x="6624656" y="2546307"/>
                <a:pt x="6620847" y="2531469"/>
              </a:cubicBezTo>
              <a:lnTo>
                <a:pt x="6620847" y="2531466"/>
              </a:lnTo>
              <a:cubicBezTo>
                <a:pt x="6618986" y="2524225"/>
                <a:pt x="6613141" y="2519643"/>
                <a:pt x="6605087" y="2518773"/>
              </a:cubicBezTo>
              <a:cubicBezTo>
                <a:pt x="6604389" y="2518698"/>
                <a:pt x="6603720" y="2518660"/>
                <a:pt x="6603052" y="2518660"/>
              </a:cubicBezTo>
              <a:close/>
              <a:moveTo>
                <a:pt x="6809211" y="2525552"/>
              </a:moveTo>
              <a:cubicBezTo>
                <a:pt x="6802232" y="2525552"/>
                <a:pt x="6797260" y="2529635"/>
                <a:pt x="6794410" y="2535217"/>
              </a:cubicBezTo>
              <a:cubicBezTo>
                <a:pt x="6791444" y="2529390"/>
                <a:pt x="6786356" y="2525613"/>
                <a:pt x="6778970" y="2525613"/>
              </a:cubicBezTo>
              <a:cubicBezTo>
                <a:pt x="6778476" y="2525613"/>
                <a:pt x="6777981" y="2525631"/>
                <a:pt x="6777458" y="2525665"/>
              </a:cubicBezTo>
              <a:cubicBezTo>
                <a:pt x="6770101" y="2526148"/>
                <a:pt x="6763792" y="2530548"/>
                <a:pt x="6761785" y="2539123"/>
              </a:cubicBezTo>
              <a:cubicBezTo>
                <a:pt x="6758209" y="2554545"/>
                <a:pt x="6775161" y="2570314"/>
                <a:pt x="6794410" y="2585652"/>
              </a:cubicBezTo>
              <a:cubicBezTo>
                <a:pt x="6814851" y="2570419"/>
                <a:pt x="6830815" y="2553199"/>
                <a:pt x="6827006" y="2538361"/>
              </a:cubicBezTo>
              <a:lnTo>
                <a:pt x="6827006" y="2538358"/>
              </a:lnTo>
              <a:cubicBezTo>
                <a:pt x="6825145" y="2531117"/>
                <a:pt x="6819300" y="2526535"/>
                <a:pt x="6811246" y="2525665"/>
              </a:cubicBezTo>
              <a:cubicBezTo>
                <a:pt x="6810548" y="2525590"/>
                <a:pt x="6809879" y="2525552"/>
                <a:pt x="6809211" y="2525552"/>
              </a:cubicBezTo>
              <a:close/>
              <a:moveTo>
                <a:pt x="6884230" y="2533723"/>
              </a:moveTo>
              <a:cubicBezTo>
                <a:pt x="6877252" y="2533723"/>
                <a:pt x="6872279" y="2537806"/>
                <a:pt x="6869430" y="2543388"/>
              </a:cubicBezTo>
              <a:cubicBezTo>
                <a:pt x="6866464" y="2537564"/>
                <a:pt x="6861375" y="2533784"/>
                <a:pt x="6853990" y="2533784"/>
              </a:cubicBezTo>
              <a:cubicBezTo>
                <a:pt x="6853496" y="2533784"/>
                <a:pt x="6853001" y="2533802"/>
                <a:pt x="6852478" y="2533836"/>
              </a:cubicBezTo>
              <a:cubicBezTo>
                <a:pt x="6845121" y="2534319"/>
                <a:pt x="6838811" y="2538719"/>
                <a:pt x="6836805" y="2547294"/>
              </a:cubicBezTo>
              <a:cubicBezTo>
                <a:pt x="6833229" y="2562716"/>
                <a:pt x="6850181" y="2578485"/>
                <a:pt x="6869430" y="2593823"/>
              </a:cubicBezTo>
              <a:cubicBezTo>
                <a:pt x="6889871" y="2578590"/>
                <a:pt x="6905835" y="2561370"/>
                <a:pt x="6902026" y="2546532"/>
              </a:cubicBezTo>
              <a:lnTo>
                <a:pt x="6902026" y="2546529"/>
              </a:lnTo>
              <a:cubicBezTo>
                <a:pt x="6900165" y="2539288"/>
                <a:pt x="6894320" y="2534706"/>
                <a:pt x="6886266" y="2533836"/>
              </a:cubicBezTo>
              <a:cubicBezTo>
                <a:pt x="6885568" y="2533761"/>
                <a:pt x="6884899" y="2533723"/>
                <a:pt x="6884230" y="2533723"/>
              </a:cubicBezTo>
              <a:close/>
              <a:moveTo>
                <a:pt x="7061603" y="2539625"/>
              </a:moveTo>
              <a:cubicBezTo>
                <a:pt x="7054625" y="2539625"/>
                <a:pt x="7049652" y="2543708"/>
                <a:pt x="7046803" y="2549290"/>
              </a:cubicBezTo>
              <a:cubicBezTo>
                <a:pt x="7043837" y="2543466"/>
                <a:pt x="7038748" y="2539686"/>
                <a:pt x="7031363" y="2539686"/>
              </a:cubicBezTo>
              <a:cubicBezTo>
                <a:pt x="7030869" y="2539686"/>
                <a:pt x="7030374" y="2539704"/>
                <a:pt x="7029851" y="2539736"/>
              </a:cubicBezTo>
              <a:cubicBezTo>
                <a:pt x="7022494" y="2540221"/>
                <a:pt x="7016184" y="2544621"/>
                <a:pt x="7014178" y="2553196"/>
              </a:cubicBezTo>
              <a:cubicBezTo>
                <a:pt x="7010602" y="2568618"/>
                <a:pt x="7027554" y="2584387"/>
                <a:pt x="7046803" y="2599725"/>
              </a:cubicBezTo>
              <a:cubicBezTo>
                <a:pt x="7067244" y="2584492"/>
                <a:pt x="7083208" y="2567272"/>
                <a:pt x="7079399" y="2552434"/>
              </a:cubicBezTo>
              <a:lnTo>
                <a:pt x="7079399" y="2552431"/>
              </a:lnTo>
              <a:cubicBezTo>
                <a:pt x="7077538" y="2545190"/>
                <a:pt x="7071693" y="2540608"/>
                <a:pt x="7063639" y="2539738"/>
              </a:cubicBezTo>
              <a:cubicBezTo>
                <a:pt x="7062941" y="2539663"/>
                <a:pt x="7062272" y="2539625"/>
                <a:pt x="7061603" y="2539625"/>
              </a:cubicBezTo>
              <a:close/>
              <a:moveTo>
                <a:pt x="7245082" y="2556781"/>
              </a:moveTo>
              <a:cubicBezTo>
                <a:pt x="7238103" y="2556781"/>
                <a:pt x="7233130" y="2560863"/>
                <a:pt x="7230281" y="2566446"/>
              </a:cubicBezTo>
              <a:cubicBezTo>
                <a:pt x="7227315" y="2560622"/>
                <a:pt x="7222226" y="2556842"/>
                <a:pt x="7214841" y="2556842"/>
              </a:cubicBezTo>
              <a:cubicBezTo>
                <a:pt x="7214347" y="2556842"/>
                <a:pt x="7213852" y="2556859"/>
                <a:pt x="7213329" y="2556891"/>
              </a:cubicBezTo>
              <a:cubicBezTo>
                <a:pt x="7205972" y="2557377"/>
                <a:pt x="7199663" y="2561776"/>
                <a:pt x="7197656" y="2570351"/>
              </a:cubicBezTo>
              <a:cubicBezTo>
                <a:pt x="7194080" y="2585774"/>
                <a:pt x="7211032" y="2601543"/>
                <a:pt x="7230281" y="2616881"/>
              </a:cubicBezTo>
              <a:cubicBezTo>
                <a:pt x="7250722" y="2601647"/>
                <a:pt x="7266686" y="2584428"/>
                <a:pt x="7262877" y="2569590"/>
              </a:cubicBezTo>
              <a:lnTo>
                <a:pt x="7262877" y="2569587"/>
              </a:lnTo>
              <a:cubicBezTo>
                <a:pt x="7261016" y="2562346"/>
                <a:pt x="7255171" y="2557764"/>
                <a:pt x="7247117" y="2556894"/>
              </a:cubicBezTo>
              <a:cubicBezTo>
                <a:pt x="7246419" y="2556819"/>
                <a:pt x="7245750" y="2556781"/>
                <a:pt x="7245082" y="2556781"/>
              </a:cubicBezTo>
              <a:close/>
              <a:moveTo>
                <a:pt x="7319230" y="2610632"/>
              </a:moveTo>
              <a:cubicBezTo>
                <a:pt x="7312251" y="2610632"/>
                <a:pt x="7307278" y="2614714"/>
                <a:pt x="7304429" y="2620297"/>
              </a:cubicBezTo>
              <a:cubicBezTo>
                <a:pt x="7301463" y="2614470"/>
                <a:pt x="7296374" y="2610693"/>
                <a:pt x="7288989" y="2610693"/>
              </a:cubicBezTo>
              <a:cubicBezTo>
                <a:pt x="7288495" y="2610693"/>
                <a:pt x="7288000" y="2610711"/>
                <a:pt x="7287477" y="2610745"/>
              </a:cubicBezTo>
              <a:cubicBezTo>
                <a:pt x="7280120" y="2611228"/>
                <a:pt x="7273811" y="2615627"/>
                <a:pt x="7271804" y="2624202"/>
              </a:cubicBezTo>
              <a:cubicBezTo>
                <a:pt x="7268228" y="2639625"/>
                <a:pt x="7285180" y="2655394"/>
                <a:pt x="7304429" y="2670732"/>
              </a:cubicBezTo>
              <a:cubicBezTo>
                <a:pt x="7324870" y="2655498"/>
                <a:pt x="7340834" y="2638279"/>
                <a:pt x="7337025" y="2623441"/>
              </a:cubicBezTo>
              <a:lnTo>
                <a:pt x="7337025" y="2623438"/>
              </a:lnTo>
              <a:cubicBezTo>
                <a:pt x="7335164" y="2616197"/>
                <a:pt x="7329319" y="2611615"/>
                <a:pt x="7321265" y="2610745"/>
              </a:cubicBezTo>
              <a:cubicBezTo>
                <a:pt x="7320567" y="2610670"/>
                <a:pt x="7319898" y="2610632"/>
                <a:pt x="7319230" y="2610632"/>
              </a:cubicBezTo>
              <a:close/>
              <a:moveTo>
                <a:pt x="7388433" y="2650963"/>
              </a:moveTo>
              <a:cubicBezTo>
                <a:pt x="7381455" y="2650963"/>
                <a:pt x="7376483" y="2655045"/>
                <a:pt x="7373633" y="2660628"/>
              </a:cubicBezTo>
              <a:cubicBezTo>
                <a:pt x="7370667" y="2654801"/>
                <a:pt x="7365579" y="2651024"/>
                <a:pt x="7358193" y="2651024"/>
              </a:cubicBezTo>
              <a:cubicBezTo>
                <a:pt x="7357699" y="2651024"/>
                <a:pt x="7357204" y="2651042"/>
                <a:pt x="7356681" y="2651076"/>
              </a:cubicBezTo>
              <a:cubicBezTo>
                <a:pt x="7349324" y="2651559"/>
                <a:pt x="7343014" y="2655959"/>
                <a:pt x="7341008" y="2664533"/>
              </a:cubicBezTo>
              <a:cubicBezTo>
                <a:pt x="7337431" y="2679956"/>
                <a:pt x="7354384" y="2695725"/>
                <a:pt x="7373633" y="2711063"/>
              </a:cubicBezTo>
              <a:cubicBezTo>
                <a:pt x="7394075" y="2695829"/>
                <a:pt x="7410038" y="2678610"/>
                <a:pt x="7406229" y="2663772"/>
              </a:cubicBezTo>
              <a:lnTo>
                <a:pt x="7406229" y="2663769"/>
              </a:lnTo>
              <a:cubicBezTo>
                <a:pt x="7404368" y="2656528"/>
                <a:pt x="7398523" y="2651946"/>
                <a:pt x="7390469" y="2651076"/>
              </a:cubicBezTo>
              <a:cubicBezTo>
                <a:pt x="7389771" y="2651001"/>
                <a:pt x="7389102" y="2650963"/>
                <a:pt x="7388433" y="2650963"/>
              </a:cubicBezTo>
              <a:close/>
              <a:moveTo>
                <a:pt x="7520736" y="2668584"/>
              </a:moveTo>
              <a:cubicBezTo>
                <a:pt x="7513758" y="2668584"/>
                <a:pt x="7508786" y="2672667"/>
                <a:pt x="7505936" y="2678249"/>
              </a:cubicBezTo>
              <a:cubicBezTo>
                <a:pt x="7502970" y="2672422"/>
                <a:pt x="7497882" y="2668645"/>
                <a:pt x="7490496" y="2668645"/>
              </a:cubicBezTo>
              <a:cubicBezTo>
                <a:pt x="7490002" y="2668645"/>
                <a:pt x="7489507" y="2668663"/>
                <a:pt x="7488984" y="2668697"/>
              </a:cubicBezTo>
              <a:cubicBezTo>
                <a:pt x="7481627" y="2669180"/>
                <a:pt x="7475317" y="2673580"/>
                <a:pt x="7473311" y="2682155"/>
              </a:cubicBezTo>
              <a:cubicBezTo>
                <a:pt x="7469734" y="2697577"/>
                <a:pt x="7486687" y="2713346"/>
                <a:pt x="7505936" y="2728684"/>
              </a:cubicBezTo>
              <a:cubicBezTo>
                <a:pt x="7526378" y="2713450"/>
                <a:pt x="7542341" y="2696231"/>
                <a:pt x="7538532" y="2681393"/>
              </a:cubicBezTo>
              <a:lnTo>
                <a:pt x="7538532" y="2681390"/>
              </a:lnTo>
              <a:cubicBezTo>
                <a:pt x="7536671" y="2674149"/>
                <a:pt x="7530826" y="2669567"/>
                <a:pt x="7522772" y="2668697"/>
              </a:cubicBezTo>
              <a:cubicBezTo>
                <a:pt x="7522074" y="2668622"/>
                <a:pt x="7521405" y="2668584"/>
                <a:pt x="7520736" y="2668584"/>
              </a:cubicBezTo>
              <a:close/>
              <a:moveTo>
                <a:pt x="7640826" y="2719033"/>
              </a:moveTo>
              <a:cubicBezTo>
                <a:pt x="7633847" y="2719033"/>
                <a:pt x="7628875" y="2723115"/>
                <a:pt x="7626025" y="2728698"/>
              </a:cubicBezTo>
              <a:cubicBezTo>
                <a:pt x="7623059" y="2722871"/>
                <a:pt x="7617971" y="2719094"/>
                <a:pt x="7610585" y="2719094"/>
              </a:cubicBezTo>
              <a:cubicBezTo>
                <a:pt x="7610091" y="2719094"/>
                <a:pt x="7609596" y="2719112"/>
                <a:pt x="7609073" y="2719146"/>
              </a:cubicBezTo>
              <a:cubicBezTo>
                <a:pt x="7601716" y="2719629"/>
                <a:pt x="7595407" y="2724028"/>
                <a:pt x="7593400" y="2732603"/>
              </a:cubicBezTo>
              <a:cubicBezTo>
                <a:pt x="7589824" y="2748026"/>
                <a:pt x="7606776" y="2763795"/>
                <a:pt x="7626025" y="2779133"/>
              </a:cubicBezTo>
              <a:cubicBezTo>
                <a:pt x="7646466" y="2763899"/>
                <a:pt x="7662430" y="2746680"/>
                <a:pt x="7658621" y="2731842"/>
              </a:cubicBezTo>
              <a:lnTo>
                <a:pt x="7658621" y="2731839"/>
              </a:lnTo>
              <a:cubicBezTo>
                <a:pt x="7656760" y="2724598"/>
                <a:pt x="7650915" y="2720016"/>
                <a:pt x="7642861" y="2719146"/>
              </a:cubicBezTo>
              <a:cubicBezTo>
                <a:pt x="7642163" y="2719071"/>
                <a:pt x="7641494" y="2719033"/>
                <a:pt x="7640826" y="2719033"/>
              </a:cubicBezTo>
              <a:close/>
              <a:moveTo>
                <a:pt x="7711775" y="2721534"/>
              </a:moveTo>
              <a:cubicBezTo>
                <a:pt x="7704796" y="2721534"/>
                <a:pt x="7699823" y="2725616"/>
                <a:pt x="7696974" y="2731199"/>
              </a:cubicBezTo>
              <a:cubicBezTo>
                <a:pt x="7694008" y="2725375"/>
                <a:pt x="7688919" y="2721595"/>
                <a:pt x="7681534" y="2721595"/>
              </a:cubicBezTo>
              <a:cubicBezTo>
                <a:pt x="7681040" y="2721595"/>
                <a:pt x="7680545" y="2721612"/>
                <a:pt x="7680022" y="2721647"/>
              </a:cubicBezTo>
              <a:cubicBezTo>
                <a:pt x="7672665" y="2722130"/>
                <a:pt x="7666356" y="2726529"/>
                <a:pt x="7664349" y="2735104"/>
              </a:cubicBezTo>
              <a:cubicBezTo>
                <a:pt x="7660773" y="2750527"/>
                <a:pt x="7677725" y="2766296"/>
                <a:pt x="7696974" y="2781634"/>
              </a:cubicBezTo>
              <a:cubicBezTo>
                <a:pt x="7717415" y="2766400"/>
                <a:pt x="7733379" y="2749181"/>
                <a:pt x="7729570" y="2734343"/>
              </a:cubicBezTo>
              <a:lnTo>
                <a:pt x="7729570" y="2734340"/>
              </a:lnTo>
              <a:cubicBezTo>
                <a:pt x="7727709" y="2727099"/>
                <a:pt x="7721864" y="2722517"/>
                <a:pt x="7713810" y="2721647"/>
              </a:cubicBezTo>
              <a:cubicBezTo>
                <a:pt x="7713112" y="2721572"/>
                <a:pt x="7712443" y="2721534"/>
                <a:pt x="7711775" y="2721534"/>
              </a:cubicBezTo>
              <a:close/>
              <a:moveTo>
                <a:pt x="7774582" y="2734735"/>
              </a:moveTo>
              <a:cubicBezTo>
                <a:pt x="7767603" y="2734735"/>
                <a:pt x="7762631" y="2738818"/>
                <a:pt x="7759781" y="2744400"/>
              </a:cubicBezTo>
              <a:cubicBezTo>
                <a:pt x="7756815" y="2738573"/>
                <a:pt x="7751727" y="2734796"/>
                <a:pt x="7744341" y="2734796"/>
              </a:cubicBezTo>
              <a:cubicBezTo>
                <a:pt x="7743847" y="2734796"/>
                <a:pt x="7743352" y="2734814"/>
                <a:pt x="7742829" y="2734848"/>
              </a:cubicBezTo>
              <a:cubicBezTo>
                <a:pt x="7735472" y="2735331"/>
                <a:pt x="7729163" y="2739731"/>
                <a:pt x="7727156" y="2748306"/>
              </a:cubicBezTo>
              <a:cubicBezTo>
                <a:pt x="7723580" y="2763728"/>
                <a:pt x="7740532" y="2779497"/>
                <a:pt x="7759781" y="2794835"/>
              </a:cubicBezTo>
              <a:cubicBezTo>
                <a:pt x="7780222" y="2779601"/>
                <a:pt x="7796186" y="2762382"/>
                <a:pt x="7792377" y="2747544"/>
              </a:cubicBezTo>
              <a:lnTo>
                <a:pt x="7792377" y="2747541"/>
              </a:lnTo>
              <a:cubicBezTo>
                <a:pt x="7790516" y="2740300"/>
                <a:pt x="7784671" y="2735718"/>
                <a:pt x="7776617" y="2734848"/>
              </a:cubicBezTo>
              <a:cubicBezTo>
                <a:pt x="7775919" y="2734773"/>
                <a:pt x="7775250" y="2734735"/>
                <a:pt x="7774582" y="2734735"/>
              </a:cubicBezTo>
              <a:close/>
              <a:moveTo>
                <a:pt x="7836808" y="2772245"/>
              </a:moveTo>
              <a:cubicBezTo>
                <a:pt x="7829829" y="2772245"/>
                <a:pt x="7824856" y="2776328"/>
                <a:pt x="7822007" y="2781910"/>
              </a:cubicBezTo>
              <a:cubicBezTo>
                <a:pt x="7819041" y="2776086"/>
                <a:pt x="7813952" y="2772306"/>
                <a:pt x="7806567" y="2772306"/>
              </a:cubicBezTo>
              <a:cubicBezTo>
                <a:pt x="7806073" y="2772306"/>
                <a:pt x="7805578" y="2772324"/>
                <a:pt x="7805055" y="2772358"/>
              </a:cubicBezTo>
              <a:cubicBezTo>
                <a:pt x="7797698" y="2772841"/>
                <a:pt x="7791389" y="2777241"/>
                <a:pt x="7789382" y="2785816"/>
              </a:cubicBezTo>
              <a:cubicBezTo>
                <a:pt x="7785806" y="2801238"/>
                <a:pt x="7802758" y="2817007"/>
                <a:pt x="7822007" y="2832345"/>
              </a:cubicBezTo>
              <a:cubicBezTo>
                <a:pt x="7842448" y="2817112"/>
                <a:pt x="7858412" y="2799892"/>
                <a:pt x="7854603" y="2785054"/>
              </a:cubicBezTo>
              <a:lnTo>
                <a:pt x="7854603" y="2785051"/>
              </a:lnTo>
              <a:cubicBezTo>
                <a:pt x="7852742" y="2777810"/>
                <a:pt x="7846897" y="2773228"/>
                <a:pt x="7838843" y="2772358"/>
              </a:cubicBezTo>
              <a:cubicBezTo>
                <a:pt x="7838145" y="2772283"/>
                <a:pt x="7837476" y="2772245"/>
                <a:pt x="7836808" y="2772245"/>
              </a:cubicBezTo>
              <a:close/>
              <a:moveTo>
                <a:pt x="7905140" y="2792163"/>
              </a:moveTo>
              <a:cubicBezTo>
                <a:pt x="7898161" y="2792163"/>
                <a:pt x="7893188" y="2796246"/>
                <a:pt x="7890339" y="2801828"/>
              </a:cubicBezTo>
              <a:cubicBezTo>
                <a:pt x="7887373" y="2796001"/>
                <a:pt x="7882284" y="2792224"/>
                <a:pt x="7874899" y="2792224"/>
              </a:cubicBezTo>
              <a:cubicBezTo>
                <a:pt x="7874405" y="2792224"/>
                <a:pt x="7873910" y="2792242"/>
                <a:pt x="7873387" y="2792276"/>
              </a:cubicBezTo>
              <a:cubicBezTo>
                <a:pt x="7866030" y="2792759"/>
                <a:pt x="7859721" y="2797159"/>
                <a:pt x="7857714" y="2805734"/>
              </a:cubicBezTo>
              <a:cubicBezTo>
                <a:pt x="7854138" y="2821156"/>
                <a:pt x="7871090" y="2836925"/>
                <a:pt x="7890339" y="2852263"/>
              </a:cubicBezTo>
              <a:cubicBezTo>
                <a:pt x="7910780" y="2837029"/>
                <a:pt x="7926744" y="2819810"/>
                <a:pt x="7922935" y="2804972"/>
              </a:cubicBezTo>
              <a:lnTo>
                <a:pt x="7922935" y="2804969"/>
              </a:lnTo>
              <a:cubicBezTo>
                <a:pt x="7921074" y="2797728"/>
                <a:pt x="7915229" y="2793143"/>
                <a:pt x="7907175" y="2792276"/>
              </a:cubicBezTo>
              <a:cubicBezTo>
                <a:pt x="7906477" y="2792201"/>
                <a:pt x="7905808" y="2792163"/>
                <a:pt x="7905140" y="2792163"/>
              </a:cubicBezTo>
              <a:close/>
              <a:moveTo>
                <a:pt x="7976671" y="2795216"/>
              </a:moveTo>
              <a:cubicBezTo>
                <a:pt x="7969692" y="2795216"/>
                <a:pt x="7964720" y="2799298"/>
                <a:pt x="7961870" y="2804881"/>
              </a:cubicBezTo>
              <a:cubicBezTo>
                <a:pt x="7958904" y="2799057"/>
                <a:pt x="7953816" y="2795277"/>
                <a:pt x="7946430" y="2795277"/>
              </a:cubicBezTo>
              <a:cubicBezTo>
                <a:pt x="7945936" y="2795277"/>
                <a:pt x="7945441" y="2795294"/>
                <a:pt x="7944918" y="2795329"/>
              </a:cubicBezTo>
              <a:cubicBezTo>
                <a:pt x="7937561" y="2795812"/>
                <a:pt x="7931252" y="2800211"/>
                <a:pt x="7929245" y="2808786"/>
              </a:cubicBezTo>
              <a:cubicBezTo>
                <a:pt x="7925669" y="2824209"/>
                <a:pt x="7942621" y="2839978"/>
                <a:pt x="7961870" y="2855316"/>
              </a:cubicBezTo>
              <a:cubicBezTo>
                <a:pt x="7982311" y="2840082"/>
                <a:pt x="7998275" y="2822863"/>
                <a:pt x="7994466" y="2808025"/>
              </a:cubicBezTo>
              <a:lnTo>
                <a:pt x="7994466" y="2808022"/>
              </a:lnTo>
              <a:cubicBezTo>
                <a:pt x="7992605" y="2800781"/>
                <a:pt x="7986760" y="2796199"/>
                <a:pt x="7978706" y="2795329"/>
              </a:cubicBezTo>
              <a:cubicBezTo>
                <a:pt x="7978008" y="2795254"/>
                <a:pt x="7977339" y="2795216"/>
                <a:pt x="7976671" y="2795216"/>
              </a:cubicBezTo>
              <a:close/>
              <a:moveTo>
                <a:pt x="8042966" y="2832900"/>
              </a:moveTo>
              <a:cubicBezTo>
                <a:pt x="8035988" y="2832900"/>
                <a:pt x="8031015" y="2836982"/>
                <a:pt x="8028166" y="2842565"/>
              </a:cubicBezTo>
              <a:cubicBezTo>
                <a:pt x="8025200" y="2836738"/>
                <a:pt x="8020111" y="2832961"/>
                <a:pt x="8012726" y="2832961"/>
              </a:cubicBezTo>
              <a:cubicBezTo>
                <a:pt x="8012232" y="2832961"/>
                <a:pt x="8011737" y="2832979"/>
                <a:pt x="8011214" y="2833013"/>
              </a:cubicBezTo>
              <a:cubicBezTo>
                <a:pt x="8003857" y="2833496"/>
                <a:pt x="7997547" y="2837895"/>
                <a:pt x="7995541" y="2846470"/>
              </a:cubicBezTo>
              <a:cubicBezTo>
                <a:pt x="7991965" y="2861893"/>
                <a:pt x="8008917" y="2877662"/>
                <a:pt x="8028166" y="2893000"/>
              </a:cubicBezTo>
              <a:cubicBezTo>
                <a:pt x="8048607" y="2877766"/>
                <a:pt x="8064571" y="2860547"/>
                <a:pt x="8060762" y="2845709"/>
              </a:cubicBezTo>
              <a:lnTo>
                <a:pt x="8060762" y="2845706"/>
              </a:lnTo>
              <a:cubicBezTo>
                <a:pt x="8058901" y="2838465"/>
                <a:pt x="8053056" y="2833880"/>
                <a:pt x="8045002" y="2833013"/>
              </a:cubicBezTo>
              <a:cubicBezTo>
                <a:pt x="8044304" y="2832938"/>
                <a:pt x="8043635" y="2832900"/>
                <a:pt x="8042966" y="2832900"/>
              </a:cubicBezTo>
              <a:close/>
              <a:moveTo>
                <a:pt x="7560281" y="2726680"/>
              </a:moveTo>
              <a:cubicBezTo>
                <a:pt x="7553303" y="2726680"/>
                <a:pt x="7548330" y="2730762"/>
                <a:pt x="7545481" y="2736345"/>
              </a:cubicBezTo>
              <a:cubicBezTo>
                <a:pt x="7542515" y="2730518"/>
                <a:pt x="7537426" y="2726741"/>
                <a:pt x="7530041" y="2726741"/>
              </a:cubicBezTo>
              <a:cubicBezTo>
                <a:pt x="7529547" y="2726741"/>
                <a:pt x="7529052" y="2726759"/>
                <a:pt x="7528529" y="2726793"/>
              </a:cubicBezTo>
              <a:cubicBezTo>
                <a:pt x="7521172" y="2727276"/>
                <a:pt x="7514862" y="2731675"/>
                <a:pt x="7512856" y="2740250"/>
              </a:cubicBezTo>
              <a:cubicBezTo>
                <a:pt x="7509280" y="2755673"/>
                <a:pt x="7526232" y="2771442"/>
                <a:pt x="7545481" y="2786780"/>
              </a:cubicBezTo>
              <a:cubicBezTo>
                <a:pt x="7565922" y="2771546"/>
                <a:pt x="7581886" y="2754327"/>
                <a:pt x="7578077" y="2739489"/>
              </a:cubicBezTo>
              <a:lnTo>
                <a:pt x="7578077" y="2739486"/>
              </a:lnTo>
              <a:cubicBezTo>
                <a:pt x="7576216" y="2732245"/>
                <a:pt x="7570371" y="2727663"/>
                <a:pt x="7562317" y="2726793"/>
              </a:cubicBezTo>
              <a:cubicBezTo>
                <a:pt x="7561619" y="2726718"/>
                <a:pt x="7560950" y="2726680"/>
                <a:pt x="7560281" y="2726680"/>
              </a:cubicBezTo>
              <a:close/>
              <a:moveTo>
                <a:pt x="7612620" y="2781491"/>
              </a:moveTo>
              <a:cubicBezTo>
                <a:pt x="7605642" y="2781491"/>
                <a:pt x="7600669" y="2785573"/>
                <a:pt x="7597820" y="2791156"/>
              </a:cubicBezTo>
              <a:cubicBezTo>
                <a:pt x="7594854" y="2785332"/>
                <a:pt x="7589765" y="2781552"/>
                <a:pt x="7582380" y="2781552"/>
              </a:cubicBezTo>
              <a:cubicBezTo>
                <a:pt x="7581886" y="2781552"/>
                <a:pt x="7581391" y="2781569"/>
                <a:pt x="7580868" y="2781604"/>
              </a:cubicBezTo>
              <a:cubicBezTo>
                <a:pt x="7573511" y="2782087"/>
                <a:pt x="7567201" y="2786486"/>
                <a:pt x="7565195" y="2795061"/>
              </a:cubicBezTo>
              <a:cubicBezTo>
                <a:pt x="7561619" y="2810484"/>
                <a:pt x="7578571" y="2826253"/>
                <a:pt x="7597820" y="2841591"/>
              </a:cubicBezTo>
              <a:cubicBezTo>
                <a:pt x="7618261" y="2826357"/>
                <a:pt x="7634225" y="2809138"/>
                <a:pt x="7630416" y="2794300"/>
              </a:cubicBezTo>
              <a:lnTo>
                <a:pt x="7630416" y="2794297"/>
              </a:lnTo>
              <a:cubicBezTo>
                <a:pt x="7628555" y="2787056"/>
                <a:pt x="7622710" y="2782474"/>
                <a:pt x="7614656" y="2781604"/>
              </a:cubicBezTo>
              <a:cubicBezTo>
                <a:pt x="7613958" y="2781529"/>
                <a:pt x="7613289" y="2781491"/>
                <a:pt x="7612620" y="2781491"/>
              </a:cubicBezTo>
              <a:close/>
              <a:moveTo>
                <a:pt x="7687350" y="2790825"/>
              </a:moveTo>
              <a:cubicBezTo>
                <a:pt x="7680371" y="2790825"/>
                <a:pt x="7675399" y="2794907"/>
                <a:pt x="7672549" y="2800490"/>
              </a:cubicBezTo>
              <a:cubicBezTo>
                <a:pt x="7669583" y="2794663"/>
                <a:pt x="7664495" y="2790886"/>
                <a:pt x="7657109" y="2790886"/>
              </a:cubicBezTo>
              <a:cubicBezTo>
                <a:pt x="7656615" y="2790886"/>
                <a:pt x="7656120" y="2790904"/>
                <a:pt x="7655597" y="2790938"/>
              </a:cubicBezTo>
              <a:cubicBezTo>
                <a:pt x="7648240" y="2791421"/>
                <a:pt x="7641931" y="2795820"/>
                <a:pt x="7639924" y="2804395"/>
              </a:cubicBezTo>
              <a:cubicBezTo>
                <a:pt x="7636348" y="2819818"/>
                <a:pt x="7653300" y="2835587"/>
                <a:pt x="7672549" y="2850925"/>
              </a:cubicBezTo>
              <a:cubicBezTo>
                <a:pt x="7692990" y="2835691"/>
                <a:pt x="7708954" y="2818472"/>
                <a:pt x="7705145" y="2803634"/>
              </a:cubicBezTo>
              <a:lnTo>
                <a:pt x="7705145" y="2803631"/>
              </a:lnTo>
              <a:cubicBezTo>
                <a:pt x="7703284" y="2796390"/>
                <a:pt x="7697439" y="2791808"/>
                <a:pt x="7689385" y="2790938"/>
              </a:cubicBezTo>
              <a:cubicBezTo>
                <a:pt x="7688687" y="2790863"/>
                <a:pt x="7688018" y="2790825"/>
                <a:pt x="7687350" y="2790825"/>
              </a:cubicBezTo>
              <a:close/>
              <a:moveTo>
                <a:pt x="7762952" y="2804346"/>
              </a:moveTo>
              <a:cubicBezTo>
                <a:pt x="7755973" y="2804346"/>
                <a:pt x="7751001" y="2808428"/>
                <a:pt x="7748151" y="2814011"/>
              </a:cubicBezTo>
              <a:cubicBezTo>
                <a:pt x="7745185" y="2808184"/>
                <a:pt x="7740097" y="2804407"/>
                <a:pt x="7732711" y="2804407"/>
              </a:cubicBezTo>
              <a:cubicBezTo>
                <a:pt x="7732217" y="2804407"/>
                <a:pt x="7731722" y="2804425"/>
                <a:pt x="7731199" y="2804459"/>
              </a:cubicBezTo>
              <a:cubicBezTo>
                <a:pt x="7723842" y="2804942"/>
                <a:pt x="7717533" y="2809342"/>
                <a:pt x="7715526" y="2817916"/>
              </a:cubicBezTo>
              <a:cubicBezTo>
                <a:pt x="7711950" y="2833339"/>
                <a:pt x="7728902" y="2849108"/>
                <a:pt x="7748151" y="2864446"/>
              </a:cubicBezTo>
              <a:cubicBezTo>
                <a:pt x="7768592" y="2849212"/>
                <a:pt x="7784556" y="2831993"/>
                <a:pt x="7780747" y="2817155"/>
              </a:cubicBezTo>
              <a:lnTo>
                <a:pt x="7780747" y="2817152"/>
              </a:lnTo>
              <a:cubicBezTo>
                <a:pt x="7778886" y="2809911"/>
                <a:pt x="7773041" y="2805329"/>
                <a:pt x="7764987" y="2804459"/>
              </a:cubicBezTo>
              <a:cubicBezTo>
                <a:pt x="7764289" y="2804384"/>
                <a:pt x="7763620" y="2804346"/>
                <a:pt x="7762952" y="2804346"/>
              </a:cubicBezTo>
              <a:close/>
              <a:moveTo>
                <a:pt x="7836226" y="2847643"/>
              </a:moveTo>
              <a:cubicBezTo>
                <a:pt x="7829248" y="2847643"/>
                <a:pt x="7824276" y="2851725"/>
                <a:pt x="7821426" y="2857308"/>
              </a:cubicBezTo>
              <a:cubicBezTo>
                <a:pt x="7818460" y="2851484"/>
                <a:pt x="7813372" y="2847704"/>
                <a:pt x="7805986" y="2847704"/>
              </a:cubicBezTo>
              <a:cubicBezTo>
                <a:pt x="7805492" y="2847704"/>
                <a:pt x="7804997" y="2847721"/>
                <a:pt x="7804474" y="2847756"/>
              </a:cubicBezTo>
              <a:cubicBezTo>
                <a:pt x="7797117" y="2848239"/>
                <a:pt x="7790807" y="2852638"/>
                <a:pt x="7788801" y="2861213"/>
              </a:cubicBezTo>
              <a:cubicBezTo>
                <a:pt x="7785224" y="2876636"/>
                <a:pt x="7802177" y="2892405"/>
                <a:pt x="7821426" y="2907743"/>
              </a:cubicBezTo>
              <a:cubicBezTo>
                <a:pt x="7841868" y="2892509"/>
                <a:pt x="7857831" y="2875290"/>
                <a:pt x="7854022" y="2860452"/>
              </a:cubicBezTo>
              <a:lnTo>
                <a:pt x="7854022" y="2860449"/>
              </a:lnTo>
              <a:cubicBezTo>
                <a:pt x="7852161" y="2853208"/>
                <a:pt x="7846316" y="2848626"/>
                <a:pt x="7838262" y="2847756"/>
              </a:cubicBezTo>
              <a:cubicBezTo>
                <a:pt x="7837564" y="2847681"/>
                <a:pt x="7836895" y="2847643"/>
                <a:pt x="7836226" y="2847643"/>
              </a:cubicBezTo>
              <a:close/>
              <a:moveTo>
                <a:pt x="7915608" y="2857151"/>
              </a:moveTo>
              <a:cubicBezTo>
                <a:pt x="7908629" y="2857151"/>
                <a:pt x="7903657" y="2861233"/>
                <a:pt x="7900807" y="2866813"/>
              </a:cubicBezTo>
              <a:cubicBezTo>
                <a:pt x="7897841" y="2860989"/>
                <a:pt x="7892753" y="2857212"/>
                <a:pt x="7885367" y="2857212"/>
              </a:cubicBezTo>
              <a:cubicBezTo>
                <a:pt x="7884873" y="2857212"/>
                <a:pt x="7884378" y="2857230"/>
                <a:pt x="7883855" y="2857264"/>
              </a:cubicBezTo>
              <a:cubicBezTo>
                <a:pt x="7876498" y="2857747"/>
                <a:pt x="7870189" y="2862146"/>
                <a:pt x="7868182" y="2870721"/>
              </a:cubicBezTo>
              <a:cubicBezTo>
                <a:pt x="7864606" y="2886144"/>
                <a:pt x="7881558" y="2901913"/>
                <a:pt x="7900807" y="2917251"/>
              </a:cubicBezTo>
              <a:cubicBezTo>
                <a:pt x="7921248" y="2902017"/>
                <a:pt x="7937212" y="2884798"/>
                <a:pt x="7933403" y="2869960"/>
              </a:cubicBezTo>
              <a:lnTo>
                <a:pt x="7933403" y="2869957"/>
              </a:lnTo>
              <a:cubicBezTo>
                <a:pt x="7931542" y="2862716"/>
                <a:pt x="7925697" y="2858131"/>
                <a:pt x="7917643" y="2857264"/>
              </a:cubicBezTo>
              <a:cubicBezTo>
                <a:pt x="7916945" y="2857189"/>
                <a:pt x="7916276" y="2857151"/>
                <a:pt x="7915608" y="2857151"/>
              </a:cubicBezTo>
              <a:close/>
              <a:moveTo>
                <a:pt x="7986557" y="2871283"/>
              </a:moveTo>
              <a:cubicBezTo>
                <a:pt x="7979578" y="2871283"/>
                <a:pt x="7974605" y="2875365"/>
                <a:pt x="7971756" y="2880948"/>
              </a:cubicBezTo>
              <a:cubicBezTo>
                <a:pt x="7968790" y="2875124"/>
                <a:pt x="7963701" y="2871344"/>
                <a:pt x="7956316" y="2871344"/>
              </a:cubicBezTo>
              <a:cubicBezTo>
                <a:pt x="7955822" y="2871344"/>
                <a:pt x="7955327" y="2871361"/>
                <a:pt x="7954804" y="2871396"/>
              </a:cubicBezTo>
              <a:cubicBezTo>
                <a:pt x="7947447" y="2871879"/>
                <a:pt x="7941138" y="2876278"/>
                <a:pt x="7939131" y="2884853"/>
              </a:cubicBezTo>
              <a:cubicBezTo>
                <a:pt x="7935555" y="2900276"/>
                <a:pt x="7952507" y="2916045"/>
                <a:pt x="7971756" y="2931383"/>
              </a:cubicBezTo>
              <a:cubicBezTo>
                <a:pt x="7992197" y="2916149"/>
                <a:pt x="8008161" y="2898930"/>
                <a:pt x="8004352" y="2884092"/>
              </a:cubicBezTo>
              <a:lnTo>
                <a:pt x="8004352" y="2884089"/>
              </a:lnTo>
              <a:cubicBezTo>
                <a:pt x="8002491" y="2876848"/>
                <a:pt x="7996646" y="2872266"/>
                <a:pt x="7988592" y="2871396"/>
              </a:cubicBezTo>
              <a:cubicBezTo>
                <a:pt x="7987894" y="2871321"/>
                <a:pt x="7987225" y="2871283"/>
                <a:pt x="7986557" y="2871283"/>
              </a:cubicBezTo>
              <a:close/>
              <a:moveTo>
                <a:pt x="8131072" y="2894690"/>
              </a:moveTo>
              <a:cubicBezTo>
                <a:pt x="8124093" y="2894690"/>
                <a:pt x="8119121" y="2898772"/>
                <a:pt x="8116271" y="2904355"/>
              </a:cubicBezTo>
              <a:cubicBezTo>
                <a:pt x="8113305" y="2898528"/>
                <a:pt x="8108217" y="2894751"/>
                <a:pt x="8100831" y="2894751"/>
              </a:cubicBezTo>
              <a:cubicBezTo>
                <a:pt x="8100337" y="2894751"/>
                <a:pt x="8099842" y="2894769"/>
                <a:pt x="8099319" y="2894803"/>
              </a:cubicBezTo>
              <a:cubicBezTo>
                <a:pt x="8091963" y="2895286"/>
                <a:pt x="8085653" y="2899685"/>
                <a:pt x="8083646" y="2908260"/>
              </a:cubicBezTo>
              <a:cubicBezTo>
                <a:pt x="8080070" y="2923683"/>
                <a:pt x="8097022" y="2939452"/>
                <a:pt x="8116271" y="2954790"/>
              </a:cubicBezTo>
              <a:cubicBezTo>
                <a:pt x="8136712" y="2939556"/>
                <a:pt x="8152676" y="2922337"/>
                <a:pt x="8148867" y="2907496"/>
              </a:cubicBezTo>
              <a:cubicBezTo>
                <a:pt x="8147006" y="2900255"/>
                <a:pt x="8141161" y="2895670"/>
                <a:pt x="8133107" y="2894803"/>
              </a:cubicBezTo>
              <a:cubicBezTo>
                <a:pt x="8132409" y="2894728"/>
                <a:pt x="8131740" y="2894690"/>
                <a:pt x="8131072" y="2894690"/>
              </a:cubicBezTo>
              <a:close/>
              <a:moveTo>
                <a:pt x="8065938" y="2900273"/>
              </a:moveTo>
              <a:cubicBezTo>
                <a:pt x="8058960" y="2900273"/>
                <a:pt x="8053988" y="2904356"/>
                <a:pt x="8051138" y="2909938"/>
              </a:cubicBezTo>
              <a:cubicBezTo>
                <a:pt x="8048172" y="2904114"/>
                <a:pt x="8043084" y="2900334"/>
                <a:pt x="8035698" y="2900334"/>
              </a:cubicBezTo>
              <a:cubicBezTo>
                <a:pt x="8035204" y="2900334"/>
                <a:pt x="8034709" y="2900352"/>
                <a:pt x="8034186" y="2900386"/>
              </a:cubicBezTo>
              <a:cubicBezTo>
                <a:pt x="8026829" y="2900869"/>
                <a:pt x="8020519" y="2905269"/>
                <a:pt x="8018513" y="2913844"/>
              </a:cubicBezTo>
              <a:cubicBezTo>
                <a:pt x="8014936" y="2929266"/>
                <a:pt x="8031889" y="2945035"/>
                <a:pt x="8051138" y="2960373"/>
              </a:cubicBezTo>
              <a:cubicBezTo>
                <a:pt x="8071580" y="2945137"/>
                <a:pt x="8087543" y="2927920"/>
                <a:pt x="8083734" y="2913082"/>
              </a:cubicBezTo>
              <a:lnTo>
                <a:pt x="8083734" y="2913079"/>
              </a:lnTo>
              <a:cubicBezTo>
                <a:pt x="8081873" y="2905838"/>
                <a:pt x="8076028" y="2901256"/>
                <a:pt x="8067974" y="2900386"/>
              </a:cubicBezTo>
              <a:cubicBezTo>
                <a:pt x="8067276" y="2900311"/>
                <a:pt x="8066607" y="2900273"/>
                <a:pt x="8065938" y="2900273"/>
              </a:cubicBezTo>
              <a:close/>
              <a:moveTo>
                <a:pt x="7452114" y="2674545"/>
              </a:moveTo>
              <a:cubicBezTo>
                <a:pt x="7445135" y="2674545"/>
                <a:pt x="7440163" y="2678627"/>
                <a:pt x="7437313" y="2684210"/>
              </a:cubicBezTo>
              <a:cubicBezTo>
                <a:pt x="7434347" y="2678386"/>
                <a:pt x="7429259" y="2674606"/>
                <a:pt x="7421873" y="2674606"/>
              </a:cubicBezTo>
              <a:cubicBezTo>
                <a:pt x="7421379" y="2674606"/>
                <a:pt x="7420884" y="2674623"/>
                <a:pt x="7420361" y="2674658"/>
              </a:cubicBezTo>
              <a:cubicBezTo>
                <a:pt x="7413005" y="2675141"/>
                <a:pt x="7406695" y="2679540"/>
                <a:pt x="7404688" y="2688115"/>
              </a:cubicBezTo>
              <a:cubicBezTo>
                <a:pt x="7401112" y="2703538"/>
                <a:pt x="7418064" y="2719307"/>
                <a:pt x="7437313" y="2734645"/>
              </a:cubicBezTo>
              <a:cubicBezTo>
                <a:pt x="7457754" y="2719411"/>
                <a:pt x="7473718" y="2702192"/>
                <a:pt x="7469909" y="2687354"/>
              </a:cubicBezTo>
              <a:lnTo>
                <a:pt x="7469909" y="2687351"/>
              </a:lnTo>
              <a:cubicBezTo>
                <a:pt x="7468048" y="2680110"/>
                <a:pt x="7462203" y="2675528"/>
                <a:pt x="7454149" y="2674658"/>
              </a:cubicBezTo>
              <a:cubicBezTo>
                <a:pt x="7453451" y="2674583"/>
                <a:pt x="7452782" y="2674545"/>
                <a:pt x="7452114" y="2674545"/>
              </a:cubicBezTo>
              <a:close/>
              <a:moveTo>
                <a:pt x="7137496" y="2563265"/>
              </a:moveTo>
              <a:cubicBezTo>
                <a:pt x="7130517" y="2563265"/>
                <a:pt x="7125544" y="2567348"/>
                <a:pt x="7122695" y="2572930"/>
              </a:cubicBezTo>
              <a:cubicBezTo>
                <a:pt x="7119729" y="2567103"/>
                <a:pt x="7114640" y="2563326"/>
                <a:pt x="7107255" y="2563326"/>
              </a:cubicBezTo>
              <a:cubicBezTo>
                <a:pt x="7106761" y="2563326"/>
                <a:pt x="7106266" y="2563344"/>
                <a:pt x="7105743" y="2563378"/>
              </a:cubicBezTo>
              <a:cubicBezTo>
                <a:pt x="7098386" y="2563861"/>
                <a:pt x="7092077" y="2568261"/>
                <a:pt x="7090070" y="2576836"/>
              </a:cubicBezTo>
              <a:cubicBezTo>
                <a:pt x="7086494" y="2592258"/>
                <a:pt x="7103446" y="2608027"/>
                <a:pt x="7122695" y="2623365"/>
              </a:cubicBezTo>
              <a:cubicBezTo>
                <a:pt x="7143136" y="2608132"/>
                <a:pt x="7159100" y="2590912"/>
                <a:pt x="7155291" y="2576074"/>
              </a:cubicBezTo>
              <a:lnTo>
                <a:pt x="7155291" y="2576071"/>
              </a:lnTo>
              <a:cubicBezTo>
                <a:pt x="7153430" y="2568830"/>
                <a:pt x="7147585" y="2564248"/>
                <a:pt x="7139531" y="2563378"/>
              </a:cubicBezTo>
              <a:cubicBezTo>
                <a:pt x="7138833" y="2563303"/>
                <a:pt x="7138164" y="2563265"/>
                <a:pt x="7137496" y="2563265"/>
              </a:cubicBezTo>
              <a:close/>
              <a:moveTo>
                <a:pt x="7192451" y="2599990"/>
              </a:moveTo>
              <a:cubicBezTo>
                <a:pt x="7185473" y="2599990"/>
                <a:pt x="7180500" y="2604072"/>
                <a:pt x="7177651" y="2609655"/>
              </a:cubicBezTo>
              <a:cubicBezTo>
                <a:pt x="7174685" y="2603828"/>
                <a:pt x="7169596" y="2600051"/>
                <a:pt x="7162211" y="2600051"/>
              </a:cubicBezTo>
              <a:cubicBezTo>
                <a:pt x="7161717" y="2600051"/>
                <a:pt x="7161222" y="2600069"/>
                <a:pt x="7160699" y="2600103"/>
              </a:cubicBezTo>
              <a:cubicBezTo>
                <a:pt x="7153342" y="2600586"/>
                <a:pt x="7147032" y="2604986"/>
                <a:pt x="7145026" y="2613560"/>
              </a:cubicBezTo>
              <a:cubicBezTo>
                <a:pt x="7141450" y="2628983"/>
                <a:pt x="7158402" y="2644752"/>
                <a:pt x="7177651" y="2660090"/>
              </a:cubicBezTo>
              <a:cubicBezTo>
                <a:pt x="7198092" y="2644856"/>
                <a:pt x="7214056" y="2627637"/>
                <a:pt x="7210247" y="2612799"/>
              </a:cubicBezTo>
              <a:lnTo>
                <a:pt x="7210247" y="2612796"/>
              </a:lnTo>
              <a:cubicBezTo>
                <a:pt x="7208386" y="2605555"/>
                <a:pt x="7202541" y="2600973"/>
                <a:pt x="7194487" y="2600103"/>
              </a:cubicBezTo>
              <a:cubicBezTo>
                <a:pt x="7193789" y="2600028"/>
                <a:pt x="7193120" y="2599990"/>
                <a:pt x="7192451" y="2599990"/>
              </a:cubicBezTo>
              <a:close/>
              <a:moveTo>
                <a:pt x="7258749" y="2640815"/>
              </a:moveTo>
              <a:cubicBezTo>
                <a:pt x="7251770" y="2640815"/>
                <a:pt x="7246798" y="2644897"/>
                <a:pt x="7243948" y="2650477"/>
              </a:cubicBezTo>
              <a:cubicBezTo>
                <a:pt x="7240982" y="2644653"/>
                <a:pt x="7235894" y="2640876"/>
                <a:pt x="7228508" y="2640876"/>
              </a:cubicBezTo>
              <a:cubicBezTo>
                <a:pt x="7228014" y="2640876"/>
                <a:pt x="7227519" y="2640894"/>
                <a:pt x="7226996" y="2640928"/>
              </a:cubicBezTo>
              <a:cubicBezTo>
                <a:pt x="7219640" y="2641411"/>
                <a:pt x="7213330" y="2645810"/>
                <a:pt x="7211323" y="2654385"/>
              </a:cubicBezTo>
              <a:cubicBezTo>
                <a:pt x="7207747" y="2669808"/>
                <a:pt x="7224699" y="2685577"/>
                <a:pt x="7243948" y="2700915"/>
              </a:cubicBezTo>
              <a:cubicBezTo>
                <a:pt x="7264389" y="2685681"/>
                <a:pt x="7280353" y="2668462"/>
                <a:pt x="7276544" y="2653624"/>
              </a:cubicBezTo>
              <a:lnTo>
                <a:pt x="7276544" y="2653621"/>
              </a:lnTo>
              <a:cubicBezTo>
                <a:pt x="7274683" y="2646380"/>
                <a:pt x="7268838" y="2641795"/>
                <a:pt x="7260784" y="2640928"/>
              </a:cubicBezTo>
              <a:cubicBezTo>
                <a:pt x="7260086" y="2640853"/>
                <a:pt x="7259417" y="2640815"/>
                <a:pt x="7258749" y="2640815"/>
              </a:cubicBezTo>
              <a:close/>
              <a:moveTo>
                <a:pt x="7327371" y="2689636"/>
              </a:moveTo>
              <a:cubicBezTo>
                <a:pt x="7320393" y="2689636"/>
                <a:pt x="7315421" y="2693718"/>
                <a:pt x="7312571" y="2699301"/>
              </a:cubicBezTo>
              <a:cubicBezTo>
                <a:pt x="7309605" y="2693477"/>
                <a:pt x="7304517" y="2689697"/>
                <a:pt x="7297131" y="2689697"/>
              </a:cubicBezTo>
              <a:cubicBezTo>
                <a:pt x="7296637" y="2689697"/>
                <a:pt x="7296142" y="2689714"/>
                <a:pt x="7295619" y="2689749"/>
              </a:cubicBezTo>
              <a:cubicBezTo>
                <a:pt x="7288262" y="2690232"/>
                <a:pt x="7281952" y="2694631"/>
                <a:pt x="7279946" y="2703206"/>
              </a:cubicBezTo>
              <a:cubicBezTo>
                <a:pt x="7276369" y="2718629"/>
                <a:pt x="7293322" y="2734398"/>
                <a:pt x="7312571" y="2749736"/>
              </a:cubicBezTo>
              <a:cubicBezTo>
                <a:pt x="7333013" y="2734502"/>
                <a:pt x="7348976" y="2717283"/>
                <a:pt x="7345167" y="2702445"/>
              </a:cubicBezTo>
              <a:lnTo>
                <a:pt x="7345167" y="2702442"/>
              </a:lnTo>
              <a:cubicBezTo>
                <a:pt x="7343306" y="2695201"/>
                <a:pt x="7337461" y="2690619"/>
                <a:pt x="7329407" y="2689749"/>
              </a:cubicBezTo>
              <a:cubicBezTo>
                <a:pt x="7328709" y="2689674"/>
                <a:pt x="7328040" y="2689636"/>
                <a:pt x="7327371" y="2689636"/>
              </a:cubicBezTo>
              <a:close/>
              <a:moveTo>
                <a:pt x="7399193" y="2727378"/>
              </a:moveTo>
              <a:cubicBezTo>
                <a:pt x="7392214" y="2727378"/>
                <a:pt x="7387241" y="2731460"/>
                <a:pt x="7384392" y="2737043"/>
              </a:cubicBezTo>
              <a:cubicBezTo>
                <a:pt x="7381426" y="2731216"/>
                <a:pt x="7376337" y="2727439"/>
                <a:pt x="7368952" y="2727439"/>
              </a:cubicBezTo>
              <a:cubicBezTo>
                <a:pt x="7368458" y="2727439"/>
                <a:pt x="7367963" y="2727457"/>
                <a:pt x="7367440" y="2727491"/>
              </a:cubicBezTo>
              <a:cubicBezTo>
                <a:pt x="7360083" y="2727974"/>
                <a:pt x="7353774" y="2732374"/>
                <a:pt x="7351767" y="2740948"/>
              </a:cubicBezTo>
              <a:cubicBezTo>
                <a:pt x="7348191" y="2756371"/>
                <a:pt x="7365143" y="2772140"/>
                <a:pt x="7384392" y="2787478"/>
              </a:cubicBezTo>
              <a:cubicBezTo>
                <a:pt x="7404833" y="2772244"/>
                <a:pt x="7420797" y="2755025"/>
                <a:pt x="7416988" y="2740187"/>
              </a:cubicBezTo>
              <a:lnTo>
                <a:pt x="7416988" y="2740184"/>
              </a:lnTo>
              <a:cubicBezTo>
                <a:pt x="7415127" y="2732943"/>
                <a:pt x="7409282" y="2728361"/>
                <a:pt x="7401228" y="2727491"/>
              </a:cubicBezTo>
              <a:cubicBezTo>
                <a:pt x="7400530" y="2727416"/>
                <a:pt x="7399861" y="2727378"/>
                <a:pt x="7399193" y="2727378"/>
              </a:cubicBezTo>
              <a:close/>
              <a:moveTo>
                <a:pt x="7479446" y="2748430"/>
              </a:moveTo>
              <a:cubicBezTo>
                <a:pt x="7472467" y="2748430"/>
                <a:pt x="7467495" y="2752512"/>
                <a:pt x="7464645" y="2758095"/>
              </a:cubicBezTo>
              <a:cubicBezTo>
                <a:pt x="7461679" y="2752268"/>
                <a:pt x="7456591" y="2748491"/>
                <a:pt x="7449205" y="2748491"/>
              </a:cubicBezTo>
              <a:cubicBezTo>
                <a:pt x="7448711" y="2748491"/>
                <a:pt x="7448216" y="2748508"/>
                <a:pt x="7447693" y="2748543"/>
              </a:cubicBezTo>
              <a:cubicBezTo>
                <a:pt x="7440336" y="2749026"/>
                <a:pt x="7434027" y="2753425"/>
                <a:pt x="7432020" y="2762000"/>
              </a:cubicBezTo>
              <a:cubicBezTo>
                <a:pt x="7428444" y="2777423"/>
                <a:pt x="7445396" y="2793192"/>
                <a:pt x="7464645" y="2808530"/>
              </a:cubicBezTo>
              <a:cubicBezTo>
                <a:pt x="7485086" y="2793296"/>
                <a:pt x="7501050" y="2776077"/>
                <a:pt x="7497241" y="2761239"/>
              </a:cubicBezTo>
              <a:lnTo>
                <a:pt x="7497241" y="2761236"/>
              </a:lnTo>
              <a:cubicBezTo>
                <a:pt x="7495380" y="2753995"/>
                <a:pt x="7489535" y="2749413"/>
                <a:pt x="7481481" y="2748543"/>
              </a:cubicBezTo>
              <a:cubicBezTo>
                <a:pt x="7480783" y="2748468"/>
                <a:pt x="7480114" y="2748430"/>
                <a:pt x="7479446" y="2748430"/>
              </a:cubicBezTo>
              <a:close/>
              <a:moveTo>
                <a:pt x="7541963" y="2800595"/>
              </a:moveTo>
              <a:cubicBezTo>
                <a:pt x="7534984" y="2800595"/>
                <a:pt x="7530012" y="2804678"/>
                <a:pt x="7527162" y="2810260"/>
              </a:cubicBezTo>
              <a:cubicBezTo>
                <a:pt x="7524196" y="2804436"/>
                <a:pt x="7519108" y="2800656"/>
                <a:pt x="7511722" y="2800656"/>
              </a:cubicBezTo>
              <a:cubicBezTo>
                <a:pt x="7511228" y="2800656"/>
                <a:pt x="7510733" y="2800674"/>
                <a:pt x="7510210" y="2800708"/>
              </a:cubicBezTo>
              <a:cubicBezTo>
                <a:pt x="7502853" y="2801191"/>
                <a:pt x="7496544" y="2805591"/>
                <a:pt x="7494537" y="2814166"/>
              </a:cubicBezTo>
              <a:cubicBezTo>
                <a:pt x="7490961" y="2829588"/>
                <a:pt x="7507913" y="2845357"/>
                <a:pt x="7527162" y="2860695"/>
              </a:cubicBezTo>
              <a:cubicBezTo>
                <a:pt x="7547603" y="2845462"/>
                <a:pt x="7563567" y="2828242"/>
                <a:pt x="7559758" y="2813404"/>
              </a:cubicBezTo>
              <a:lnTo>
                <a:pt x="7559758" y="2813401"/>
              </a:lnTo>
              <a:cubicBezTo>
                <a:pt x="7557897" y="2806160"/>
                <a:pt x="7552052" y="2801578"/>
                <a:pt x="7543998" y="2800708"/>
              </a:cubicBezTo>
              <a:cubicBezTo>
                <a:pt x="7543300" y="2800633"/>
                <a:pt x="7542631" y="2800595"/>
                <a:pt x="7541963" y="2800595"/>
              </a:cubicBezTo>
              <a:close/>
              <a:moveTo>
                <a:pt x="7622507" y="2848021"/>
              </a:moveTo>
              <a:cubicBezTo>
                <a:pt x="7615529" y="2848021"/>
                <a:pt x="7610557" y="2852103"/>
                <a:pt x="7607707" y="2857686"/>
              </a:cubicBezTo>
              <a:cubicBezTo>
                <a:pt x="7604741" y="2851862"/>
                <a:pt x="7599653" y="2848082"/>
                <a:pt x="7592267" y="2848082"/>
              </a:cubicBezTo>
              <a:cubicBezTo>
                <a:pt x="7591773" y="2848082"/>
                <a:pt x="7591278" y="2848099"/>
                <a:pt x="7590755" y="2848134"/>
              </a:cubicBezTo>
              <a:cubicBezTo>
                <a:pt x="7583398" y="2848617"/>
                <a:pt x="7577088" y="2853016"/>
                <a:pt x="7575082" y="2861591"/>
              </a:cubicBezTo>
              <a:cubicBezTo>
                <a:pt x="7571505" y="2877014"/>
                <a:pt x="7588458" y="2892783"/>
                <a:pt x="7607707" y="2908121"/>
              </a:cubicBezTo>
              <a:cubicBezTo>
                <a:pt x="7628149" y="2892887"/>
                <a:pt x="7644112" y="2875668"/>
                <a:pt x="7640303" y="2860830"/>
              </a:cubicBezTo>
              <a:lnTo>
                <a:pt x="7640303" y="2860827"/>
              </a:lnTo>
              <a:cubicBezTo>
                <a:pt x="7638442" y="2853586"/>
                <a:pt x="7632597" y="2849004"/>
                <a:pt x="7624543" y="2848134"/>
              </a:cubicBezTo>
              <a:cubicBezTo>
                <a:pt x="7623845" y="2848059"/>
                <a:pt x="7623176" y="2848021"/>
                <a:pt x="7622507" y="2848021"/>
              </a:cubicBezTo>
              <a:close/>
              <a:moveTo>
                <a:pt x="7699272" y="2863025"/>
              </a:moveTo>
              <a:cubicBezTo>
                <a:pt x="7692293" y="2863025"/>
                <a:pt x="7687321" y="2867108"/>
                <a:pt x="7684471" y="2872690"/>
              </a:cubicBezTo>
              <a:cubicBezTo>
                <a:pt x="7681505" y="2866863"/>
                <a:pt x="7676417" y="2863086"/>
                <a:pt x="7669031" y="2863086"/>
              </a:cubicBezTo>
              <a:cubicBezTo>
                <a:pt x="7668537" y="2863086"/>
                <a:pt x="7668042" y="2863104"/>
                <a:pt x="7667519" y="2863138"/>
              </a:cubicBezTo>
              <a:cubicBezTo>
                <a:pt x="7660163" y="2863621"/>
                <a:pt x="7653853" y="2868021"/>
                <a:pt x="7651846" y="2876596"/>
              </a:cubicBezTo>
              <a:cubicBezTo>
                <a:pt x="7648270" y="2892018"/>
                <a:pt x="7665222" y="2907787"/>
                <a:pt x="7684471" y="2923125"/>
              </a:cubicBezTo>
              <a:cubicBezTo>
                <a:pt x="7704912" y="2907892"/>
                <a:pt x="7720876" y="2890672"/>
                <a:pt x="7717067" y="2875834"/>
              </a:cubicBezTo>
              <a:lnTo>
                <a:pt x="7717067" y="2875831"/>
              </a:lnTo>
              <a:cubicBezTo>
                <a:pt x="7715206" y="2868590"/>
                <a:pt x="7709361" y="2864008"/>
                <a:pt x="7701307" y="2863138"/>
              </a:cubicBezTo>
              <a:cubicBezTo>
                <a:pt x="7700609" y="2863063"/>
                <a:pt x="7699940" y="2863025"/>
                <a:pt x="7699272" y="2863025"/>
              </a:cubicBezTo>
              <a:close/>
              <a:moveTo>
                <a:pt x="7764115" y="2873638"/>
              </a:moveTo>
              <a:cubicBezTo>
                <a:pt x="7757136" y="2873638"/>
                <a:pt x="7752163" y="2877720"/>
                <a:pt x="7749314" y="2883303"/>
              </a:cubicBezTo>
              <a:cubicBezTo>
                <a:pt x="7746348" y="2877479"/>
                <a:pt x="7741259" y="2873699"/>
                <a:pt x="7733874" y="2873699"/>
              </a:cubicBezTo>
              <a:cubicBezTo>
                <a:pt x="7733380" y="2873699"/>
                <a:pt x="7732885" y="2873716"/>
                <a:pt x="7732362" y="2873751"/>
              </a:cubicBezTo>
              <a:cubicBezTo>
                <a:pt x="7725005" y="2874234"/>
                <a:pt x="7718696" y="2878633"/>
                <a:pt x="7716689" y="2887208"/>
              </a:cubicBezTo>
              <a:cubicBezTo>
                <a:pt x="7713113" y="2902631"/>
                <a:pt x="7730065" y="2918400"/>
                <a:pt x="7749314" y="2933738"/>
              </a:cubicBezTo>
              <a:cubicBezTo>
                <a:pt x="7769755" y="2918504"/>
                <a:pt x="7785719" y="2901285"/>
                <a:pt x="7781910" y="2886447"/>
              </a:cubicBezTo>
              <a:lnTo>
                <a:pt x="7781910" y="2886444"/>
              </a:lnTo>
              <a:cubicBezTo>
                <a:pt x="7780049" y="2879203"/>
                <a:pt x="7774204" y="2874621"/>
                <a:pt x="7766150" y="2873751"/>
              </a:cubicBezTo>
              <a:cubicBezTo>
                <a:pt x="7765452" y="2873676"/>
                <a:pt x="7764783" y="2873638"/>
                <a:pt x="7764115" y="2873638"/>
              </a:cubicBezTo>
              <a:close/>
              <a:moveTo>
                <a:pt x="7870829" y="2914056"/>
              </a:moveTo>
              <a:cubicBezTo>
                <a:pt x="7863850" y="2914056"/>
                <a:pt x="7858878" y="2918138"/>
                <a:pt x="7856028" y="2923721"/>
              </a:cubicBezTo>
              <a:cubicBezTo>
                <a:pt x="7853062" y="2917897"/>
                <a:pt x="7847974" y="2914117"/>
                <a:pt x="7840588" y="2914117"/>
              </a:cubicBezTo>
              <a:cubicBezTo>
                <a:pt x="7840094" y="2914117"/>
                <a:pt x="7839599" y="2914135"/>
                <a:pt x="7839076" y="2914169"/>
              </a:cubicBezTo>
              <a:cubicBezTo>
                <a:pt x="7831720" y="2914652"/>
                <a:pt x="7825410" y="2919051"/>
                <a:pt x="7823403" y="2927626"/>
              </a:cubicBezTo>
              <a:cubicBezTo>
                <a:pt x="7819827" y="2943049"/>
                <a:pt x="7836779" y="2958818"/>
                <a:pt x="7856028" y="2974156"/>
              </a:cubicBezTo>
              <a:cubicBezTo>
                <a:pt x="7876469" y="2958922"/>
                <a:pt x="7892433" y="2941703"/>
                <a:pt x="7888624" y="2926865"/>
              </a:cubicBezTo>
              <a:lnTo>
                <a:pt x="7888624" y="2926862"/>
              </a:lnTo>
              <a:cubicBezTo>
                <a:pt x="7886763" y="2919621"/>
                <a:pt x="7880918" y="2915039"/>
                <a:pt x="7872864" y="2914169"/>
              </a:cubicBezTo>
              <a:cubicBezTo>
                <a:pt x="7872166" y="2914094"/>
                <a:pt x="7871497" y="2914056"/>
                <a:pt x="7870829" y="2914056"/>
              </a:cubicBezTo>
              <a:close/>
              <a:moveTo>
                <a:pt x="7942649" y="2928245"/>
              </a:moveTo>
              <a:cubicBezTo>
                <a:pt x="7935671" y="2928245"/>
                <a:pt x="7930698" y="2932327"/>
                <a:pt x="7927849" y="2937910"/>
              </a:cubicBezTo>
              <a:cubicBezTo>
                <a:pt x="7924883" y="2932086"/>
                <a:pt x="7919794" y="2928306"/>
                <a:pt x="7912409" y="2928306"/>
              </a:cubicBezTo>
              <a:cubicBezTo>
                <a:pt x="7911915" y="2928306"/>
                <a:pt x="7911420" y="2928323"/>
                <a:pt x="7910897" y="2928358"/>
              </a:cubicBezTo>
              <a:cubicBezTo>
                <a:pt x="7903540" y="2928841"/>
                <a:pt x="7897230" y="2933240"/>
                <a:pt x="7895224" y="2941815"/>
              </a:cubicBezTo>
              <a:cubicBezTo>
                <a:pt x="7891648" y="2957238"/>
                <a:pt x="7908600" y="2973007"/>
                <a:pt x="7927849" y="2988345"/>
              </a:cubicBezTo>
              <a:cubicBezTo>
                <a:pt x="7948290" y="2973111"/>
                <a:pt x="7964254" y="2955892"/>
                <a:pt x="7960445" y="2941054"/>
              </a:cubicBezTo>
              <a:lnTo>
                <a:pt x="7960445" y="2941051"/>
              </a:lnTo>
              <a:cubicBezTo>
                <a:pt x="7958584" y="2933810"/>
                <a:pt x="7952739" y="2929228"/>
                <a:pt x="7944685" y="2928358"/>
              </a:cubicBezTo>
              <a:cubicBezTo>
                <a:pt x="7943987" y="2928283"/>
                <a:pt x="7943318" y="2928245"/>
                <a:pt x="7942649" y="2928245"/>
              </a:cubicBezTo>
              <a:close/>
              <a:moveTo>
                <a:pt x="8010400" y="2941476"/>
              </a:moveTo>
              <a:cubicBezTo>
                <a:pt x="8003421" y="2941476"/>
                <a:pt x="7998449" y="2945558"/>
                <a:pt x="7995599" y="2951141"/>
              </a:cubicBezTo>
              <a:cubicBezTo>
                <a:pt x="7992633" y="2945314"/>
                <a:pt x="7987545" y="2941537"/>
                <a:pt x="7980159" y="2941537"/>
              </a:cubicBezTo>
              <a:cubicBezTo>
                <a:pt x="7979665" y="2941537"/>
                <a:pt x="7979170" y="2941555"/>
                <a:pt x="7978647" y="2941589"/>
              </a:cubicBezTo>
              <a:cubicBezTo>
                <a:pt x="7971291" y="2942072"/>
                <a:pt x="7964981" y="2946471"/>
                <a:pt x="7962974" y="2955046"/>
              </a:cubicBezTo>
              <a:cubicBezTo>
                <a:pt x="7959398" y="2970469"/>
                <a:pt x="7976350" y="2986238"/>
                <a:pt x="7995599" y="3001576"/>
              </a:cubicBezTo>
              <a:cubicBezTo>
                <a:pt x="8016040" y="2986342"/>
                <a:pt x="8032004" y="2969123"/>
                <a:pt x="8028195" y="2954285"/>
              </a:cubicBezTo>
              <a:lnTo>
                <a:pt x="8028195" y="2954282"/>
              </a:lnTo>
              <a:cubicBezTo>
                <a:pt x="8026334" y="2947041"/>
                <a:pt x="8020489" y="2942459"/>
                <a:pt x="8012435" y="2941589"/>
              </a:cubicBezTo>
              <a:cubicBezTo>
                <a:pt x="8011737" y="2941514"/>
                <a:pt x="8011068" y="2941476"/>
                <a:pt x="8010400" y="2941476"/>
              </a:cubicBezTo>
              <a:close/>
              <a:moveTo>
                <a:pt x="8074952" y="2978229"/>
              </a:moveTo>
              <a:cubicBezTo>
                <a:pt x="8067974" y="2978229"/>
                <a:pt x="8063001" y="2982311"/>
                <a:pt x="8060152" y="2987894"/>
              </a:cubicBezTo>
              <a:cubicBezTo>
                <a:pt x="8057186" y="2982070"/>
                <a:pt x="8052097" y="2978290"/>
                <a:pt x="8044712" y="2978290"/>
              </a:cubicBezTo>
              <a:cubicBezTo>
                <a:pt x="8044218" y="2978290"/>
                <a:pt x="8043723" y="2978307"/>
                <a:pt x="8043200" y="2978342"/>
              </a:cubicBezTo>
              <a:cubicBezTo>
                <a:pt x="8035843" y="2978825"/>
                <a:pt x="8029533" y="2983224"/>
                <a:pt x="8027527" y="2991799"/>
              </a:cubicBezTo>
              <a:cubicBezTo>
                <a:pt x="8023951" y="3007222"/>
                <a:pt x="8040903" y="3022991"/>
                <a:pt x="8060152" y="3038329"/>
              </a:cubicBezTo>
              <a:cubicBezTo>
                <a:pt x="8080593" y="3023095"/>
                <a:pt x="8096557" y="3005876"/>
                <a:pt x="8092748" y="2991038"/>
              </a:cubicBezTo>
              <a:lnTo>
                <a:pt x="8092748" y="2991035"/>
              </a:lnTo>
              <a:cubicBezTo>
                <a:pt x="8090887" y="2983794"/>
                <a:pt x="8085042" y="2979212"/>
                <a:pt x="8076988" y="2978342"/>
              </a:cubicBezTo>
              <a:cubicBezTo>
                <a:pt x="8076290" y="2978267"/>
                <a:pt x="8075621" y="2978229"/>
                <a:pt x="8074952" y="2978229"/>
              </a:cubicBezTo>
              <a:close/>
              <a:moveTo>
                <a:pt x="8440746" y="3023096"/>
              </a:moveTo>
              <a:cubicBezTo>
                <a:pt x="8433768" y="3023096"/>
                <a:pt x="8428795" y="3027178"/>
                <a:pt x="8425946" y="3032758"/>
              </a:cubicBezTo>
              <a:cubicBezTo>
                <a:pt x="8422980" y="3026934"/>
                <a:pt x="8417891" y="3023157"/>
                <a:pt x="8410506" y="3023157"/>
              </a:cubicBezTo>
              <a:cubicBezTo>
                <a:pt x="8410012" y="3023157"/>
                <a:pt x="8409517" y="3023175"/>
                <a:pt x="8408994" y="3023209"/>
              </a:cubicBezTo>
              <a:cubicBezTo>
                <a:pt x="8401637" y="3023692"/>
                <a:pt x="8395327" y="3028091"/>
                <a:pt x="8393321" y="3036666"/>
              </a:cubicBezTo>
              <a:cubicBezTo>
                <a:pt x="8389745" y="3052089"/>
                <a:pt x="8406696" y="3067858"/>
                <a:pt x="8425946" y="3083196"/>
              </a:cubicBezTo>
              <a:cubicBezTo>
                <a:pt x="8446387" y="3067962"/>
                <a:pt x="8462351" y="3050743"/>
                <a:pt x="8458542" y="3035905"/>
              </a:cubicBezTo>
              <a:lnTo>
                <a:pt x="8458542" y="3035902"/>
              </a:lnTo>
              <a:cubicBezTo>
                <a:pt x="8456681" y="3028661"/>
                <a:pt x="8450836" y="3024076"/>
                <a:pt x="8442782" y="3023209"/>
              </a:cubicBezTo>
              <a:cubicBezTo>
                <a:pt x="8442084" y="3023134"/>
                <a:pt x="8441415" y="3023096"/>
                <a:pt x="8440746" y="3023096"/>
              </a:cubicBezTo>
              <a:close/>
              <a:moveTo>
                <a:pt x="6669057" y="2543434"/>
              </a:moveTo>
              <a:cubicBezTo>
                <a:pt x="6662079" y="2543434"/>
                <a:pt x="6657106" y="2547516"/>
                <a:pt x="6654257" y="2553099"/>
              </a:cubicBezTo>
              <a:cubicBezTo>
                <a:pt x="6651291" y="2547275"/>
                <a:pt x="6646202" y="2543495"/>
                <a:pt x="6638817" y="2543495"/>
              </a:cubicBezTo>
              <a:cubicBezTo>
                <a:pt x="6638323" y="2543495"/>
                <a:pt x="6637828" y="2543512"/>
                <a:pt x="6637305" y="2543547"/>
              </a:cubicBezTo>
              <a:cubicBezTo>
                <a:pt x="6629948" y="2544030"/>
                <a:pt x="6623638" y="2548429"/>
                <a:pt x="6621632" y="2557004"/>
              </a:cubicBezTo>
              <a:cubicBezTo>
                <a:pt x="6618056" y="2572427"/>
                <a:pt x="6635008" y="2588196"/>
                <a:pt x="6654257" y="2603534"/>
              </a:cubicBezTo>
              <a:cubicBezTo>
                <a:pt x="6674698" y="2588300"/>
                <a:pt x="6690662" y="2571081"/>
                <a:pt x="6686853" y="2556243"/>
              </a:cubicBezTo>
              <a:lnTo>
                <a:pt x="6686853" y="2556240"/>
              </a:lnTo>
              <a:cubicBezTo>
                <a:pt x="6684992" y="2548999"/>
                <a:pt x="6679147" y="2544417"/>
                <a:pt x="6671093" y="2543547"/>
              </a:cubicBezTo>
              <a:cubicBezTo>
                <a:pt x="6670395" y="2543472"/>
                <a:pt x="6669726" y="2543434"/>
                <a:pt x="6669057" y="2543434"/>
              </a:cubicBezTo>
              <a:close/>
              <a:moveTo>
                <a:pt x="6739426" y="2551373"/>
              </a:moveTo>
              <a:cubicBezTo>
                <a:pt x="6732447" y="2551373"/>
                <a:pt x="6727475" y="2555455"/>
                <a:pt x="6724625" y="2561038"/>
              </a:cubicBezTo>
              <a:cubicBezTo>
                <a:pt x="6721659" y="2555211"/>
                <a:pt x="6716571" y="2551434"/>
                <a:pt x="6709185" y="2551434"/>
              </a:cubicBezTo>
              <a:cubicBezTo>
                <a:pt x="6708691" y="2551434"/>
                <a:pt x="6708196" y="2551452"/>
                <a:pt x="6707673" y="2551486"/>
              </a:cubicBezTo>
              <a:cubicBezTo>
                <a:pt x="6700316" y="2551969"/>
                <a:pt x="6694007" y="2556369"/>
                <a:pt x="6692000" y="2564943"/>
              </a:cubicBezTo>
              <a:cubicBezTo>
                <a:pt x="6688424" y="2580366"/>
                <a:pt x="6705376" y="2596135"/>
                <a:pt x="6724625" y="2611473"/>
              </a:cubicBezTo>
              <a:cubicBezTo>
                <a:pt x="6745066" y="2596239"/>
                <a:pt x="6761030" y="2579020"/>
                <a:pt x="6757221" y="2564182"/>
              </a:cubicBezTo>
              <a:lnTo>
                <a:pt x="6757221" y="2564179"/>
              </a:lnTo>
              <a:cubicBezTo>
                <a:pt x="6755360" y="2556938"/>
                <a:pt x="6749515" y="2552356"/>
                <a:pt x="6741461" y="2551486"/>
              </a:cubicBezTo>
              <a:cubicBezTo>
                <a:pt x="6740763" y="2551411"/>
                <a:pt x="6740094" y="2551373"/>
                <a:pt x="6739426" y="2551373"/>
              </a:cubicBezTo>
              <a:close/>
              <a:moveTo>
                <a:pt x="6796707" y="2600862"/>
              </a:moveTo>
              <a:cubicBezTo>
                <a:pt x="6789729" y="2600862"/>
                <a:pt x="6784757" y="2604944"/>
                <a:pt x="6781907" y="2610527"/>
              </a:cubicBezTo>
              <a:cubicBezTo>
                <a:pt x="6778941" y="2604700"/>
                <a:pt x="6773853" y="2600923"/>
                <a:pt x="6766467" y="2600923"/>
              </a:cubicBezTo>
              <a:cubicBezTo>
                <a:pt x="6765973" y="2600923"/>
                <a:pt x="6765478" y="2600940"/>
                <a:pt x="6764955" y="2600975"/>
              </a:cubicBezTo>
              <a:cubicBezTo>
                <a:pt x="6757598" y="2601458"/>
                <a:pt x="6751288" y="2605857"/>
                <a:pt x="6749282" y="2614432"/>
              </a:cubicBezTo>
              <a:cubicBezTo>
                <a:pt x="6745705" y="2629855"/>
                <a:pt x="6762658" y="2645624"/>
                <a:pt x="6781907" y="2660962"/>
              </a:cubicBezTo>
              <a:cubicBezTo>
                <a:pt x="6802349" y="2645728"/>
                <a:pt x="6818312" y="2628509"/>
                <a:pt x="6814503" y="2613671"/>
              </a:cubicBezTo>
              <a:lnTo>
                <a:pt x="6814503" y="2613668"/>
              </a:lnTo>
              <a:cubicBezTo>
                <a:pt x="6812642" y="2606427"/>
                <a:pt x="6806797" y="2601845"/>
                <a:pt x="6798743" y="2600975"/>
              </a:cubicBezTo>
              <a:cubicBezTo>
                <a:pt x="6798045" y="2600900"/>
                <a:pt x="6797376" y="2600862"/>
                <a:pt x="6796707" y="2600862"/>
              </a:cubicBezTo>
              <a:close/>
              <a:moveTo>
                <a:pt x="6876670" y="2609382"/>
              </a:moveTo>
              <a:cubicBezTo>
                <a:pt x="6869692" y="2609382"/>
                <a:pt x="6864720" y="2613464"/>
                <a:pt x="6861870" y="2619044"/>
              </a:cubicBezTo>
              <a:cubicBezTo>
                <a:pt x="6858904" y="2613220"/>
                <a:pt x="6853816" y="2609443"/>
                <a:pt x="6846430" y="2609443"/>
              </a:cubicBezTo>
              <a:cubicBezTo>
                <a:pt x="6845936" y="2609443"/>
                <a:pt x="6845441" y="2609461"/>
                <a:pt x="6844918" y="2609492"/>
              </a:cubicBezTo>
              <a:cubicBezTo>
                <a:pt x="6837561" y="2609978"/>
                <a:pt x="6831251" y="2614377"/>
                <a:pt x="6829245" y="2622952"/>
              </a:cubicBezTo>
              <a:cubicBezTo>
                <a:pt x="6825668" y="2638375"/>
                <a:pt x="6842621" y="2654144"/>
                <a:pt x="6861870" y="2669482"/>
              </a:cubicBezTo>
              <a:cubicBezTo>
                <a:pt x="6882312" y="2654248"/>
                <a:pt x="6898275" y="2637029"/>
                <a:pt x="6894466" y="2622191"/>
              </a:cubicBezTo>
              <a:lnTo>
                <a:pt x="6894466" y="2622188"/>
              </a:lnTo>
              <a:cubicBezTo>
                <a:pt x="6892605" y="2614947"/>
                <a:pt x="6886760" y="2610365"/>
                <a:pt x="6878706" y="2609492"/>
              </a:cubicBezTo>
              <a:cubicBezTo>
                <a:pt x="6878008" y="2609420"/>
                <a:pt x="6877339" y="2609382"/>
                <a:pt x="6876670" y="2609382"/>
              </a:cubicBezTo>
              <a:close/>
              <a:moveTo>
                <a:pt x="7065384" y="2609411"/>
              </a:moveTo>
              <a:cubicBezTo>
                <a:pt x="7058405" y="2609411"/>
                <a:pt x="7053433" y="2613494"/>
                <a:pt x="7050583" y="2619076"/>
              </a:cubicBezTo>
              <a:cubicBezTo>
                <a:pt x="7047617" y="2613249"/>
                <a:pt x="7042529" y="2609472"/>
                <a:pt x="7035143" y="2609472"/>
              </a:cubicBezTo>
              <a:cubicBezTo>
                <a:pt x="7034649" y="2609472"/>
                <a:pt x="7034154" y="2609490"/>
                <a:pt x="7033631" y="2609524"/>
              </a:cubicBezTo>
              <a:cubicBezTo>
                <a:pt x="7026275" y="2610007"/>
                <a:pt x="7019965" y="2614407"/>
                <a:pt x="7017958" y="2622982"/>
              </a:cubicBezTo>
              <a:cubicBezTo>
                <a:pt x="7014382" y="2638404"/>
                <a:pt x="7031334" y="2654173"/>
                <a:pt x="7050583" y="2669511"/>
              </a:cubicBezTo>
              <a:cubicBezTo>
                <a:pt x="7071024" y="2654278"/>
                <a:pt x="7086988" y="2637058"/>
                <a:pt x="7083179" y="2622220"/>
              </a:cubicBezTo>
              <a:lnTo>
                <a:pt x="7083179" y="2622217"/>
              </a:lnTo>
              <a:cubicBezTo>
                <a:pt x="7081318" y="2614976"/>
                <a:pt x="7075473" y="2610394"/>
                <a:pt x="7067419" y="2609524"/>
              </a:cubicBezTo>
              <a:cubicBezTo>
                <a:pt x="7066721" y="2609449"/>
                <a:pt x="7066052" y="2609411"/>
                <a:pt x="7065384" y="2609411"/>
              </a:cubicBezTo>
              <a:close/>
              <a:moveTo>
                <a:pt x="7125865" y="2643810"/>
              </a:moveTo>
              <a:cubicBezTo>
                <a:pt x="7118886" y="2643810"/>
                <a:pt x="7113913" y="2647892"/>
                <a:pt x="7111064" y="2653475"/>
              </a:cubicBezTo>
              <a:cubicBezTo>
                <a:pt x="7108098" y="2647648"/>
                <a:pt x="7103009" y="2643871"/>
                <a:pt x="7095624" y="2643871"/>
              </a:cubicBezTo>
              <a:cubicBezTo>
                <a:pt x="7095130" y="2643871"/>
                <a:pt x="7094635" y="2643889"/>
                <a:pt x="7094112" y="2643923"/>
              </a:cubicBezTo>
              <a:cubicBezTo>
                <a:pt x="7086755" y="2644406"/>
                <a:pt x="7080446" y="2648805"/>
                <a:pt x="7078439" y="2657380"/>
              </a:cubicBezTo>
              <a:cubicBezTo>
                <a:pt x="7074863" y="2672803"/>
                <a:pt x="7091815" y="2688572"/>
                <a:pt x="7111064" y="2703910"/>
              </a:cubicBezTo>
              <a:cubicBezTo>
                <a:pt x="7131505" y="2688676"/>
                <a:pt x="7147469" y="2671457"/>
                <a:pt x="7143660" y="2656616"/>
              </a:cubicBezTo>
              <a:cubicBezTo>
                <a:pt x="7141799" y="2649375"/>
                <a:pt x="7135954" y="2644790"/>
                <a:pt x="7127900" y="2643923"/>
              </a:cubicBezTo>
              <a:cubicBezTo>
                <a:pt x="7127202" y="2643848"/>
                <a:pt x="7126533" y="2643810"/>
                <a:pt x="7125865" y="2643810"/>
              </a:cubicBezTo>
              <a:close/>
              <a:moveTo>
                <a:pt x="7194488" y="2674952"/>
              </a:moveTo>
              <a:cubicBezTo>
                <a:pt x="7187509" y="2674952"/>
                <a:pt x="7182537" y="2679034"/>
                <a:pt x="7179687" y="2684617"/>
              </a:cubicBezTo>
              <a:cubicBezTo>
                <a:pt x="7176721" y="2678790"/>
                <a:pt x="7171633" y="2675013"/>
                <a:pt x="7164247" y="2675013"/>
              </a:cubicBezTo>
              <a:cubicBezTo>
                <a:pt x="7163753" y="2675013"/>
                <a:pt x="7163258" y="2675031"/>
                <a:pt x="7162735" y="2675065"/>
              </a:cubicBezTo>
              <a:cubicBezTo>
                <a:pt x="7155378" y="2675548"/>
                <a:pt x="7149069" y="2679948"/>
                <a:pt x="7147062" y="2688522"/>
              </a:cubicBezTo>
              <a:cubicBezTo>
                <a:pt x="7143486" y="2703945"/>
                <a:pt x="7160438" y="2719714"/>
                <a:pt x="7179687" y="2735052"/>
              </a:cubicBezTo>
              <a:cubicBezTo>
                <a:pt x="7200128" y="2719818"/>
                <a:pt x="7216092" y="2702599"/>
                <a:pt x="7212283" y="2687758"/>
              </a:cubicBezTo>
              <a:cubicBezTo>
                <a:pt x="7210422" y="2680517"/>
                <a:pt x="7204577" y="2675932"/>
                <a:pt x="7196523" y="2675065"/>
              </a:cubicBezTo>
              <a:cubicBezTo>
                <a:pt x="7195825" y="2674990"/>
                <a:pt x="7195156" y="2674952"/>
                <a:pt x="7194488" y="2674952"/>
              </a:cubicBezTo>
              <a:close/>
              <a:moveTo>
                <a:pt x="7263400" y="2720109"/>
              </a:moveTo>
              <a:cubicBezTo>
                <a:pt x="7256422" y="2720109"/>
                <a:pt x="7251450" y="2724191"/>
                <a:pt x="7248600" y="2729774"/>
              </a:cubicBezTo>
              <a:cubicBezTo>
                <a:pt x="7245634" y="2723947"/>
                <a:pt x="7240546" y="2720170"/>
                <a:pt x="7233160" y="2720170"/>
              </a:cubicBezTo>
              <a:cubicBezTo>
                <a:pt x="7232666" y="2720170"/>
                <a:pt x="7232171" y="2720188"/>
                <a:pt x="7231648" y="2720222"/>
              </a:cubicBezTo>
              <a:cubicBezTo>
                <a:pt x="7224291" y="2720705"/>
                <a:pt x="7217981" y="2725105"/>
                <a:pt x="7215975" y="2733679"/>
              </a:cubicBezTo>
              <a:cubicBezTo>
                <a:pt x="7212398" y="2749102"/>
                <a:pt x="7229351" y="2764871"/>
                <a:pt x="7248600" y="2780209"/>
              </a:cubicBezTo>
              <a:cubicBezTo>
                <a:pt x="7269042" y="2764975"/>
                <a:pt x="7285005" y="2747756"/>
                <a:pt x="7281196" y="2732918"/>
              </a:cubicBezTo>
              <a:lnTo>
                <a:pt x="7281196" y="2732915"/>
              </a:lnTo>
              <a:cubicBezTo>
                <a:pt x="7279335" y="2725674"/>
                <a:pt x="7273490" y="2721092"/>
                <a:pt x="7265436" y="2720222"/>
              </a:cubicBezTo>
              <a:cubicBezTo>
                <a:pt x="7264738" y="2720147"/>
                <a:pt x="7264069" y="2720109"/>
                <a:pt x="7263400" y="2720109"/>
              </a:cubicBezTo>
              <a:close/>
              <a:moveTo>
                <a:pt x="7327661" y="2764830"/>
              </a:moveTo>
              <a:cubicBezTo>
                <a:pt x="7320683" y="2764830"/>
                <a:pt x="7315710" y="2768912"/>
                <a:pt x="7312861" y="2774495"/>
              </a:cubicBezTo>
              <a:cubicBezTo>
                <a:pt x="7309895" y="2768668"/>
                <a:pt x="7304806" y="2764891"/>
                <a:pt x="7297421" y="2764891"/>
              </a:cubicBezTo>
              <a:cubicBezTo>
                <a:pt x="7296927" y="2764891"/>
                <a:pt x="7296432" y="2764909"/>
                <a:pt x="7295909" y="2764943"/>
              </a:cubicBezTo>
              <a:cubicBezTo>
                <a:pt x="7288552" y="2765426"/>
                <a:pt x="7282242" y="2769825"/>
                <a:pt x="7280236" y="2778400"/>
              </a:cubicBezTo>
              <a:cubicBezTo>
                <a:pt x="7276660" y="2793823"/>
                <a:pt x="7293612" y="2809592"/>
                <a:pt x="7312861" y="2824930"/>
              </a:cubicBezTo>
              <a:cubicBezTo>
                <a:pt x="7333302" y="2809696"/>
                <a:pt x="7349266" y="2792477"/>
                <a:pt x="7345457" y="2777639"/>
              </a:cubicBezTo>
              <a:lnTo>
                <a:pt x="7345457" y="2777636"/>
              </a:lnTo>
              <a:cubicBezTo>
                <a:pt x="7343596" y="2770395"/>
                <a:pt x="7337751" y="2765813"/>
                <a:pt x="7329697" y="2764943"/>
              </a:cubicBezTo>
              <a:cubicBezTo>
                <a:pt x="7328999" y="2764868"/>
                <a:pt x="7328330" y="2764830"/>
                <a:pt x="7327661" y="2764830"/>
              </a:cubicBezTo>
              <a:close/>
              <a:moveTo>
                <a:pt x="7405880" y="2797920"/>
              </a:moveTo>
              <a:cubicBezTo>
                <a:pt x="7398902" y="2797920"/>
                <a:pt x="7393930" y="2802002"/>
                <a:pt x="7391080" y="2807585"/>
              </a:cubicBezTo>
              <a:cubicBezTo>
                <a:pt x="7388114" y="2801758"/>
                <a:pt x="7383026" y="2797981"/>
                <a:pt x="7375640" y="2797981"/>
              </a:cubicBezTo>
              <a:cubicBezTo>
                <a:pt x="7375146" y="2797981"/>
                <a:pt x="7374651" y="2797999"/>
                <a:pt x="7374128" y="2798033"/>
              </a:cubicBezTo>
              <a:cubicBezTo>
                <a:pt x="7366771" y="2798516"/>
                <a:pt x="7360461" y="2802915"/>
                <a:pt x="7358455" y="2811490"/>
              </a:cubicBezTo>
              <a:cubicBezTo>
                <a:pt x="7354878" y="2826913"/>
                <a:pt x="7371831" y="2842682"/>
                <a:pt x="7391080" y="2858020"/>
              </a:cubicBezTo>
              <a:cubicBezTo>
                <a:pt x="7411522" y="2842786"/>
                <a:pt x="7427485" y="2825567"/>
                <a:pt x="7423676" y="2810729"/>
              </a:cubicBezTo>
              <a:lnTo>
                <a:pt x="7423676" y="2810726"/>
              </a:lnTo>
              <a:cubicBezTo>
                <a:pt x="7421815" y="2803485"/>
                <a:pt x="7415970" y="2798903"/>
                <a:pt x="7407916" y="2798033"/>
              </a:cubicBezTo>
              <a:cubicBezTo>
                <a:pt x="7407218" y="2797958"/>
                <a:pt x="7406549" y="2797920"/>
                <a:pt x="7405880" y="2797920"/>
              </a:cubicBezTo>
              <a:close/>
              <a:moveTo>
                <a:pt x="7468979" y="2831708"/>
              </a:moveTo>
              <a:cubicBezTo>
                <a:pt x="7462000" y="2831708"/>
                <a:pt x="7457027" y="2835790"/>
                <a:pt x="7454178" y="2841373"/>
              </a:cubicBezTo>
              <a:cubicBezTo>
                <a:pt x="7451212" y="2835546"/>
                <a:pt x="7446123" y="2831769"/>
                <a:pt x="7438738" y="2831769"/>
              </a:cubicBezTo>
              <a:cubicBezTo>
                <a:pt x="7438244" y="2831769"/>
                <a:pt x="7437749" y="2831787"/>
                <a:pt x="7437226" y="2831821"/>
              </a:cubicBezTo>
              <a:cubicBezTo>
                <a:pt x="7429869" y="2832304"/>
                <a:pt x="7423560" y="2836703"/>
                <a:pt x="7421553" y="2845278"/>
              </a:cubicBezTo>
              <a:cubicBezTo>
                <a:pt x="7417977" y="2860701"/>
                <a:pt x="7434929" y="2876470"/>
                <a:pt x="7454178" y="2891808"/>
              </a:cubicBezTo>
              <a:cubicBezTo>
                <a:pt x="7474619" y="2876574"/>
                <a:pt x="7490583" y="2859355"/>
                <a:pt x="7486774" y="2844517"/>
              </a:cubicBezTo>
              <a:lnTo>
                <a:pt x="7486774" y="2844514"/>
              </a:lnTo>
              <a:cubicBezTo>
                <a:pt x="7484913" y="2837273"/>
                <a:pt x="7479068" y="2832691"/>
                <a:pt x="7471014" y="2831821"/>
              </a:cubicBezTo>
              <a:cubicBezTo>
                <a:pt x="7470316" y="2831746"/>
                <a:pt x="7469647" y="2831708"/>
                <a:pt x="7468979" y="2831708"/>
              </a:cubicBezTo>
              <a:close/>
              <a:moveTo>
                <a:pt x="7535565" y="2871980"/>
              </a:moveTo>
              <a:cubicBezTo>
                <a:pt x="7528587" y="2871980"/>
                <a:pt x="7523614" y="2876062"/>
                <a:pt x="7520765" y="2881645"/>
              </a:cubicBezTo>
              <a:cubicBezTo>
                <a:pt x="7517799" y="2875821"/>
                <a:pt x="7512710" y="2872041"/>
                <a:pt x="7505325" y="2872041"/>
              </a:cubicBezTo>
              <a:cubicBezTo>
                <a:pt x="7504831" y="2872041"/>
                <a:pt x="7504336" y="2872059"/>
                <a:pt x="7503813" y="2872093"/>
              </a:cubicBezTo>
              <a:cubicBezTo>
                <a:pt x="7496456" y="2872576"/>
                <a:pt x="7490146" y="2876975"/>
                <a:pt x="7488140" y="2885550"/>
              </a:cubicBezTo>
              <a:cubicBezTo>
                <a:pt x="7484564" y="2900973"/>
                <a:pt x="7501516" y="2916742"/>
                <a:pt x="7520765" y="2932080"/>
              </a:cubicBezTo>
              <a:cubicBezTo>
                <a:pt x="7541206" y="2916846"/>
                <a:pt x="7557170" y="2899627"/>
                <a:pt x="7553361" y="2884789"/>
              </a:cubicBezTo>
              <a:lnTo>
                <a:pt x="7553361" y="2884786"/>
              </a:lnTo>
              <a:cubicBezTo>
                <a:pt x="7551500" y="2877545"/>
                <a:pt x="7545655" y="2872963"/>
                <a:pt x="7537601" y="2872093"/>
              </a:cubicBezTo>
              <a:cubicBezTo>
                <a:pt x="7536903" y="2872018"/>
                <a:pt x="7536234" y="2871980"/>
                <a:pt x="7535565" y="2871980"/>
              </a:cubicBezTo>
              <a:close/>
              <a:moveTo>
                <a:pt x="7595756" y="2910566"/>
              </a:moveTo>
              <a:cubicBezTo>
                <a:pt x="7588777" y="2910566"/>
                <a:pt x="7583805" y="2914648"/>
                <a:pt x="7580955" y="2920231"/>
              </a:cubicBezTo>
              <a:cubicBezTo>
                <a:pt x="7577989" y="2914404"/>
                <a:pt x="7572901" y="2910627"/>
                <a:pt x="7565515" y="2910627"/>
              </a:cubicBezTo>
              <a:cubicBezTo>
                <a:pt x="7565021" y="2910627"/>
                <a:pt x="7564526" y="2910645"/>
                <a:pt x="7564003" y="2910679"/>
              </a:cubicBezTo>
              <a:cubicBezTo>
                <a:pt x="7556646" y="2911162"/>
                <a:pt x="7550337" y="2915562"/>
                <a:pt x="7548330" y="2924136"/>
              </a:cubicBezTo>
              <a:cubicBezTo>
                <a:pt x="7544754" y="2939559"/>
                <a:pt x="7561706" y="2955328"/>
                <a:pt x="7580955" y="2970666"/>
              </a:cubicBezTo>
              <a:cubicBezTo>
                <a:pt x="7601396" y="2955432"/>
                <a:pt x="7617360" y="2938213"/>
                <a:pt x="7613551" y="2923375"/>
              </a:cubicBezTo>
              <a:lnTo>
                <a:pt x="7613551" y="2923372"/>
              </a:lnTo>
              <a:cubicBezTo>
                <a:pt x="7611690" y="2916131"/>
                <a:pt x="7605845" y="2911549"/>
                <a:pt x="7597791" y="2910679"/>
              </a:cubicBezTo>
              <a:cubicBezTo>
                <a:pt x="7597093" y="2910604"/>
                <a:pt x="7596424" y="2910566"/>
                <a:pt x="7595756" y="2910566"/>
              </a:cubicBezTo>
              <a:close/>
              <a:moveTo>
                <a:pt x="7669031" y="2925047"/>
              </a:moveTo>
              <a:cubicBezTo>
                <a:pt x="7662053" y="2925047"/>
                <a:pt x="7657081" y="2929129"/>
                <a:pt x="7654231" y="2934709"/>
              </a:cubicBezTo>
              <a:cubicBezTo>
                <a:pt x="7651265" y="2928885"/>
                <a:pt x="7646177" y="2925108"/>
                <a:pt x="7638791" y="2925108"/>
              </a:cubicBezTo>
              <a:cubicBezTo>
                <a:pt x="7638297" y="2925108"/>
                <a:pt x="7637802" y="2925126"/>
                <a:pt x="7637279" y="2925160"/>
              </a:cubicBezTo>
              <a:cubicBezTo>
                <a:pt x="7629922" y="2925643"/>
                <a:pt x="7623612" y="2930042"/>
                <a:pt x="7621606" y="2938617"/>
              </a:cubicBezTo>
              <a:cubicBezTo>
                <a:pt x="7618029" y="2954040"/>
                <a:pt x="7634982" y="2969809"/>
                <a:pt x="7654231" y="2985147"/>
              </a:cubicBezTo>
              <a:cubicBezTo>
                <a:pt x="7674673" y="2969913"/>
                <a:pt x="7690636" y="2952694"/>
                <a:pt x="7686827" y="2937856"/>
              </a:cubicBezTo>
              <a:lnTo>
                <a:pt x="7686827" y="2937853"/>
              </a:lnTo>
              <a:cubicBezTo>
                <a:pt x="7684966" y="2930612"/>
                <a:pt x="7679121" y="2926027"/>
                <a:pt x="7671067" y="2925160"/>
              </a:cubicBezTo>
              <a:cubicBezTo>
                <a:pt x="7670369" y="2925085"/>
                <a:pt x="7669700" y="2925047"/>
                <a:pt x="7669031" y="2925047"/>
              </a:cubicBezTo>
              <a:close/>
              <a:moveTo>
                <a:pt x="6938024" y="2630521"/>
              </a:moveTo>
              <a:cubicBezTo>
                <a:pt x="6931046" y="2630521"/>
                <a:pt x="6926073" y="2634603"/>
                <a:pt x="6923224" y="2640186"/>
              </a:cubicBezTo>
              <a:cubicBezTo>
                <a:pt x="6920258" y="2634359"/>
                <a:pt x="6915169" y="2630582"/>
                <a:pt x="6907784" y="2630582"/>
              </a:cubicBezTo>
              <a:cubicBezTo>
                <a:pt x="6907290" y="2630582"/>
                <a:pt x="6906795" y="2630600"/>
                <a:pt x="6906272" y="2630634"/>
              </a:cubicBezTo>
              <a:cubicBezTo>
                <a:pt x="6898915" y="2631117"/>
                <a:pt x="6892605" y="2635517"/>
                <a:pt x="6890599" y="2644091"/>
              </a:cubicBezTo>
              <a:cubicBezTo>
                <a:pt x="6887023" y="2659514"/>
                <a:pt x="6903975" y="2675283"/>
                <a:pt x="6923224" y="2690621"/>
              </a:cubicBezTo>
              <a:cubicBezTo>
                <a:pt x="6943665" y="2675387"/>
                <a:pt x="6959629" y="2658168"/>
                <a:pt x="6955820" y="2643330"/>
              </a:cubicBezTo>
              <a:lnTo>
                <a:pt x="6955820" y="2643327"/>
              </a:lnTo>
              <a:cubicBezTo>
                <a:pt x="6953959" y="2636086"/>
                <a:pt x="6948114" y="2631504"/>
                <a:pt x="6940060" y="2630634"/>
              </a:cubicBezTo>
              <a:cubicBezTo>
                <a:pt x="6939362" y="2630559"/>
                <a:pt x="6938693" y="2630521"/>
                <a:pt x="6938024" y="2630521"/>
              </a:cubicBezTo>
              <a:close/>
              <a:moveTo>
                <a:pt x="7004321" y="2640553"/>
              </a:moveTo>
              <a:cubicBezTo>
                <a:pt x="6997342" y="2640553"/>
                <a:pt x="6992370" y="2644635"/>
                <a:pt x="6989520" y="2650218"/>
              </a:cubicBezTo>
              <a:cubicBezTo>
                <a:pt x="6986554" y="2644394"/>
                <a:pt x="6981466" y="2640614"/>
                <a:pt x="6974080" y="2640614"/>
              </a:cubicBezTo>
              <a:cubicBezTo>
                <a:pt x="6973586" y="2640614"/>
                <a:pt x="6973091" y="2640631"/>
                <a:pt x="6972568" y="2640666"/>
              </a:cubicBezTo>
              <a:cubicBezTo>
                <a:pt x="6965212" y="2641149"/>
                <a:pt x="6958902" y="2645548"/>
                <a:pt x="6956895" y="2654123"/>
              </a:cubicBezTo>
              <a:cubicBezTo>
                <a:pt x="6953319" y="2669546"/>
                <a:pt x="6970271" y="2685315"/>
                <a:pt x="6989520" y="2700653"/>
              </a:cubicBezTo>
              <a:cubicBezTo>
                <a:pt x="7009961" y="2685419"/>
                <a:pt x="7025925" y="2668200"/>
                <a:pt x="7022116" y="2653362"/>
              </a:cubicBezTo>
              <a:lnTo>
                <a:pt x="7022116" y="2653359"/>
              </a:lnTo>
              <a:cubicBezTo>
                <a:pt x="7020255" y="2646118"/>
                <a:pt x="7014410" y="2641536"/>
                <a:pt x="7006356" y="2640666"/>
              </a:cubicBezTo>
              <a:cubicBezTo>
                <a:pt x="7005658" y="2640591"/>
                <a:pt x="7004989" y="2640553"/>
                <a:pt x="7004321" y="2640553"/>
              </a:cubicBezTo>
              <a:close/>
              <a:moveTo>
                <a:pt x="7057824" y="2693765"/>
              </a:moveTo>
              <a:cubicBezTo>
                <a:pt x="7050845" y="2693765"/>
                <a:pt x="7045873" y="2697847"/>
                <a:pt x="7043023" y="2703430"/>
              </a:cubicBezTo>
              <a:cubicBezTo>
                <a:pt x="7040057" y="2697603"/>
                <a:pt x="7034969" y="2693826"/>
                <a:pt x="7027583" y="2693826"/>
              </a:cubicBezTo>
              <a:cubicBezTo>
                <a:pt x="7027089" y="2693826"/>
                <a:pt x="7026594" y="2693844"/>
                <a:pt x="7026071" y="2693878"/>
              </a:cubicBezTo>
              <a:cubicBezTo>
                <a:pt x="7018714" y="2694361"/>
                <a:pt x="7012405" y="2698761"/>
                <a:pt x="7010398" y="2707335"/>
              </a:cubicBezTo>
              <a:cubicBezTo>
                <a:pt x="7006822" y="2722758"/>
                <a:pt x="7023774" y="2738527"/>
                <a:pt x="7043023" y="2753865"/>
              </a:cubicBezTo>
              <a:cubicBezTo>
                <a:pt x="7063464" y="2738631"/>
                <a:pt x="7079428" y="2721412"/>
                <a:pt x="7075619" y="2706574"/>
              </a:cubicBezTo>
              <a:lnTo>
                <a:pt x="7075619" y="2706571"/>
              </a:lnTo>
              <a:cubicBezTo>
                <a:pt x="7073758" y="2699330"/>
                <a:pt x="7067913" y="2694748"/>
                <a:pt x="7059859" y="2693878"/>
              </a:cubicBezTo>
              <a:cubicBezTo>
                <a:pt x="7059161" y="2693803"/>
                <a:pt x="7058492" y="2693765"/>
                <a:pt x="7057824" y="2693765"/>
              </a:cubicBezTo>
              <a:close/>
              <a:moveTo>
                <a:pt x="7131971" y="2718423"/>
              </a:moveTo>
              <a:cubicBezTo>
                <a:pt x="7124992" y="2718423"/>
                <a:pt x="7120020" y="2722505"/>
                <a:pt x="7117170" y="2728085"/>
              </a:cubicBezTo>
              <a:cubicBezTo>
                <a:pt x="7114204" y="2722261"/>
                <a:pt x="7109116" y="2718484"/>
                <a:pt x="7101730" y="2718484"/>
              </a:cubicBezTo>
              <a:cubicBezTo>
                <a:pt x="7101236" y="2718484"/>
                <a:pt x="7100741" y="2718502"/>
                <a:pt x="7100218" y="2718536"/>
              </a:cubicBezTo>
              <a:cubicBezTo>
                <a:pt x="7092861" y="2719019"/>
                <a:pt x="7086552" y="2723418"/>
                <a:pt x="7084545" y="2731993"/>
              </a:cubicBezTo>
              <a:cubicBezTo>
                <a:pt x="7080969" y="2747416"/>
                <a:pt x="7097921" y="2763185"/>
                <a:pt x="7117170" y="2778523"/>
              </a:cubicBezTo>
              <a:cubicBezTo>
                <a:pt x="7137611" y="2763289"/>
                <a:pt x="7153575" y="2746070"/>
                <a:pt x="7149766" y="2731232"/>
              </a:cubicBezTo>
              <a:lnTo>
                <a:pt x="7149766" y="2731229"/>
              </a:lnTo>
              <a:cubicBezTo>
                <a:pt x="7147905" y="2723988"/>
                <a:pt x="7142060" y="2719406"/>
                <a:pt x="7134006" y="2718536"/>
              </a:cubicBezTo>
              <a:cubicBezTo>
                <a:pt x="7133308" y="2718461"/>
                <a:pt x="7132639" y="2718423"/>
                <a:pt x="7131971" y="2718423"/>
              </a:cubicBezTo>
              <a:close/>
              <a:moveTo>
                <a:pt x="7200012" y="2747413"/>
              </a:moveTo>
              <a:cubicBezTo>
                <a:pt x="7193033" y="2747413"/>
                <a:pt x="7188060" y="2751495"/>
                <a:pt x="7185211" y="2757078"/>
              </a:cubicBezTo>
              <a:cubicBezTo>
                <a:pt x="7182245" y="2751254"/>
                <a:pt x="7177156" y="2747474"/>
                <a:pt x="7169771" y="2747474"/>
              </a:cubicBezTo>
              <a:cubicBezTo>
                <a:pt x="7169277" y="2747474"/>
                <a:pt x="7168782" y="2747491"/>
                <a:pt x="7168259" y="2747526"/>
              </a:cubicBezTo>
              <a:cubicBezTo>
                <a:pt x="7160902" y="2748009"/>
                <a:pt x="7154593" y="2752408"/>
                <a:pt x="7152586" y="2760983"/>
              </a:cubicBezTo>
              <a:cubicBezTo>
                <a:pt x="7149010" y="2776406"/>
                <a:pt x="7165962" y="2792175"/>
                <a:pt x="7185211" y="2807513"/>
              </a:cubicBezTo>
              <a:cubicBezTo>
                <a:pt x="7205652" y="2792279"/>
                <a:pt x="7221616" y="2775060"/>
                <a:pt x="7217807" y="2760219"/>
              </a:cubicBezTo>
              <a:cubicBezTo>
                <a:pt x="7215946" y="2752978"/>
                <a:pt x="7210101" y="2748396"/>
                <a:pt x="7202047" y="2747526"/>
              </a:cubicBezTo>
              <a:cubicBezTo>
                <a:pt x="7201349" y="2747451"/>
                <a:pt x="7200680" y="2747413"/>
                <a:pt x="7200012" y="2747413"/>
              </a:cubicBezTo>
              <a:close/>
              <a:moveTo>
                <a:pt x="7251189" y="2799665"/>
              </a:moveTo>
              <a:cubicBezTo>
                <a:pt x="7244210" y="2799665"/>
                <a:pt x="7239238" y="2803747"/>
                <a:pt x="7236388" y="2809330"/>
              </a:cubicBezTo>
              <a:cubicBezTo>
                <a:pt x="7233422" y="2803506"/>
                <a:pt x="7228334" y="2799726"/>
                <a:pt x="7220948" y="2799726"/>
              </a:cubicBezTo>
              <a:cubicBezTo>
                <a:pt x="7220454" y="2799726"/>
                <a:pt x="7219959" y="2799743"/>
                <a:pt x="7219436" y="2799778"/>
              </a:cubicBezTo>
              <a:cubicBezTo>
                <a:pt x="7212079" y="2800261"/>
                <a:pt x="7205770" y="2804660"/>
                <a:pt x="7203763" y="2813235"/>
              </a:cubicBezTo>
              <a:cubicBezTo>
                <a:pt x="7200187" y="2828658"/>
                <a:pt x="7217139" y="2844427"/>
                <a:pt x="7236388" y="2859765"/>
              </a:cubicBezTo>
              <a:cubicBezTo>
                <a:pt x="7256829" y="2844531"/>
                <a:pt x="7272793" y="2827312"/>
                <a:pt x="7268984" y="2812474"/>
              </a:cubicBezTo>
              <a:lnTo>
                <a:pt x="7268984" y="2812471"/>
              </a:lnTo>
              <a:cubicBezTo>
                <a:pt x="7267123" y="2805230"/>
                <a:pt x="7261278" y="2800648"/>
                <a:pt x="7253224" y="2799778"/>
              </a:cubicBezTo>
              <a:cubicBezTo>
                <a:pt x="7252526" y="2799703"/>
                <a:pt x="7251857" y="2799665"/>
                <a:pt x="7251189" y="2799665"/>
              </a:cubicBezTo>
              <a:close/>
              <a:moveTo>
                <a:pt x="7336385" y="2831563"/>
              </a:moveTo>
              <a:cubicBezTo>
                <a:pt x="7329407" y="2831563"/>
                <a:pt x="7324434" y="2835645"/>
                <a:pt x="7321585" y="2841225"/>
              </a:cubicBezTo>
              <a:cubicBezTo>
                <a:pt x="7318619" y="2835401"/>
                <a:pt x="7313530" y="2831624"/>
                <a:pt x="7306145" y="2831624"/>
              </a:cubicBezTo>
              <a:cubicBezTo>
                <a:pt x="7305651" y="2831624"/>
                <a:pt x="7305156" y="2831641"/>
                <a:pt x="7304633" y="2831676"/>
              </a:cubicBezTo>
              <a:cubicBezTo>
                <a:pt x="7297276" y="2832159"/>
                <a:pt x="7290966" y="2836558"/>
                <a:pt x="7288960" y="2845133"/>
              </a:cubicBezTo>
              <a:cubicBezTo>
                <a:pt x="7285384" y="2860556"/>
                <a:pt x="7302336" y="2876325"/>
                <a:pt x="7321585" y="2891663"/>
              </a:cubicBezTo>
              <a:cubicBezTo>
                <a:pt x="7342026" y="2876429"/>
                <a:pt x="7357990" y="2859210"/>
                <a:pt x="7354181" y="2844372"/>
              </a:cubicBezTo>
              <a:lnTo>
                <a:pt x="7354181" y="2844369"/>
              </a:lnTo>
              <a:cubicBezTo>
                <a:pt x="7352320" y="2837128"/>
                <a:pt x="7346475" y="2832546"/>
                <a:pt x="7338421" y="2831676"/>
              </a:cubicBezTo>
              <a:cubicBezTo>
                <a:pt x="7337723" y="2831601"/>
                <a:pt x="7337054" y="2831563"/>
                <a:pt x="7336385" y="2831563"/>
              </a:cubicBezTo>
              <a:close/>
              <a:moveTo>
                <a:pt x="7394539" y="2877563"/>
              </a:moveTo>
              <a:cubicBezTo>
                <a:pt x="7387561" y="2877563"/>
                <a:pt x="7382588" y="2881646"/>
                <a:pt x="7379739" y="2887228"/>
              </a:cubicBezTo>
              <a:cubicBezTo>
                <a:pt x="7376773" y="2881401"/>
                <a:pt x="7371684" y="2877624"/>
                <a:pt x="7364299" y="2877624"/>
              </a:cubicBezTo>
              <a:cubicBezTo>
                <a:pt x="7363805" y="2877624"/>
                <a:pt x="7363310" y="2877642"/>
                <a:pt x="7362787" y="2877676"/>
              </a:cubicBezTo>
              <a:cubicBezTo>
                <a:pt x="7355430" y="2878159"/>
                <a:pt x="7349120" y="2882559"/>
                <a:pt x="7347114" y="2891134"/>
              </a:cubicBezTo>
              <a:cubicBezTo>
                <a:pt x="7343538" y="2906556"/>
                <a:pt x="7360490" y="2922325"/>
                <a:pt x="7379739" y="2937663"/>
              </a:cubicBezTo>
              <a:cubicBezTo>
                <a:pt x="7400180" y="2922430"/>
                <a:pt x="7416144" y="2905210"/>
                <a:pt x="7412335" y="2890372"/>
              </a:cubicBezTo>
              <a:lnTo>
                <a:pt x="7412335" y="2890369"/>
              </a:lnTo>
              <a:cubicBezTo>
                <a:pt x="7410474" y="2883128"/>
                <a:pt x="7404629" y="2878546"/>
                <a:pt x="7396575" y="2877676"/>
              </a:cubicBezTo>
              <a:cubicBezTo>
                <a:pt x="7395877" y="2877601"/>
                <a:pt x="7395208" y="2877563"/>
                <a:pt x="7394539" y="2877563"/>
              </a:cubicBezTo>
              <a:close/>
              <a:moveTo>
                <a:pt x="7463454" y="2911816"/>
              </a:moveTo>
              <a:cubicBezTo>
                <a:pt x="7456475" y="2911816"/>
                <a:pt x="7451503" y="2915899"/>
                <a:pt x="7448653" y="2921481"/>
              </a:cubicBezTo>
              <a:cubicBezTo>
                <a:pt x="7445687" y="2915657"/>
                <a:pt x="7440599" y="2911877"/>
                <a:pt x="7433213" y="2911877"/>
              </a:cubicBezTo>
              <a:cubicBezTo>
                <a:pt x="7432719" y="2911877"/>
                <a:pt x="7432224" y="2911895"/>
                <a:pt x="7431701" y="2911929"/>
              </a:cubicBezTo>
              <a:cubicBezTo>
                <a:pt x="7424344" y="2912412"/>
                <a:pt x="7418035" y="2916812"/>
                <a:pt x="7416028" y="2925387"/>
              </a:cubicBezTo>
              <a:cubicBezTo>
                <a:pt x="7412452" y="2940809"/>
                <a:pt x="7429404" y="2956578"/>
                <a:pt x="7448653" y="2971916"/>
              </a:cubicBezTo>
              <a:cubicBezTo>
                <a:pt x="7469094" y="2956683"/>
                <a:pt x="7485058" y="2939463"/>
                <a:pt x="7481249" y="2924622"/>
              </a:cubicBezTo>
              <a:cubicBezTo>
                <a:pt x="7479388" y="2917381"/>
                <a:pt x="7473543" y="2912799"/>
                <a:pt x="7465489" y="2911929"/>
              </a:cubicBezTo>
              <a:cubicBezTo>
                <a:pt x="7464791" y="2911854"/>
                <a:pt x="7464122" y="2911816"/>
                <a:pt x="7463454" y="2911816"/>
              </a:cubicBezTo>
              <a:close/>
              <a:moveTo>
                <a:pt x="7532367" y="2953455"/>
              </a:moveTo>
              <a:cubicBezTo>
                <a:pt x="7525389" y="2953455"/>
                <a:pt x="7520417" y="2957537"/>
                <a:pt x="7517567" y="2963120"/>
              </a:cubicBezTo>
              <a:cubicBezTo>
                <a:pt x="7514601" y="2957293"/>
                <a:pt x="7509513" y="2953516"/>
                <a:pt x="7502127" y="2953516"/>
              </a:cubicBezTo>
              <a:cubicBezTo>
                <a:pt x="7501633" y="2953516"/>
                <a:pt x="7501138" y="2953534"/>
                <a:pt x="7500615" y="2953568"/>
              </a:cubicBezTo>
              <a:cubicBezTo>
                <a:pt x="7493258" y="2954051"/>
                <a:pt x="7486948" y="2958451"/>
                <a:pt x="7484942" y="2967025"/>
              </a:cubicBezTo>
              <a:cubicBezTo>
                <a:pt x="7481365" y="2982448"/>
                <a:pt x="7498318" y="2998217"/>
                <a:pt x="7517567" y="3013555"/>
              </a:cubicBezTo>
              <a:cubicBezTo>
                <a:pt x="7538009" y="2998319"/>
                <a:pt x="7553972" y="2981102"/>
                <a:pt x="7550163" y="2966264"/>
              </a:cubicBezTo>
              <a:lnTo>
                <a:pt x="7550163" y="2966261"/>
              </a:lnTo>
              <a:cubicBezTo>
                <a:pt x="7548302" y="2959020"/>
                <a:pt x="7542457" y="2954435"/>
                <a:pt x="7534403" y="2953568"/>
              </a:cubicBezTo>
              <a:cubicBezTo>
                <a:pt x="7533705" y="2953493"/>
                <a:pt x="7533036" y="2953455"/>
                <a:pt x="7532367" y="2953455"/>
              </a:cubicBezTo>
              <a:close/>
              <a:moveTo>
                <a:pt x="7605060" y="2979858"/>
              </a:moveTo>
              <a:cubicBezTo>
                <a:pt x="7598082" y="2979858"/>
                <a:pt x="7593110" y="2983940"/>
                <a:pt x="7590260" y="2989520"/>
              </a:cubicBezTo>
              <a:cubicBezTo>
                <a:pt x="7587294" y="2983696"/>
                <a:pt x="7582206" y="2979919"/>
                <a:pt x="7574820" y="2979919"/>
              </a:cubicBezTo>
              <a:cubicBezTo>
                <a:pt x="7574326" y="2979919"/>
                <a:pt x="7573831" y="2979936"/>
                <a:pt x="7573308" y="2979968"/>
              </a:cubicBezTo>
              <a:cubicBezTo>
                <a:pt x="7565951" y="2980454"/>
                <a:pt x="7559641" y="2984853"/>
                <a:pt x="7557635" y="2993428"/>
              </a:cubicBezTo>
              <a:cubicBezTo>
                <a:pt x="7554058" y="3008851"/>
                <a:pt x="7571011" y="3024620"/>
                <a:pt x="7590260" y="3039958"/>
              </a:cubicBezTo>
              <a:cubicBezTo>
                <a:pt x="7610702" y="3024724"/>
                <a:pt x="7626665" y="3007505"/>
                <a:pt x="7622856" y="2992667"/>
              </a:cubicBezTo>
              <a:lnTo>
                <a:pt x="7622856" y="2992664"/>
              </a:lnTo>
              <a:cubicBezTo>
                <a:pt x="7620995" y="2985423"/>
                <a:pt x="7615150" y="2980841"/>
                <a:pt x="7607096" y="2979968"/>
              </a:cubicBezTo>
              <a:cubicBezTo>
                <a:pt x="7606398" y="2979896"/>
                <a:pt x="7605729" y="2979858"/>
                <a:pt x="7605060" y="2979858"/>
              </a:cubicBezTo>
              <a:close/>
              <a:moveTo>
                <a:pt x="7912118" y="2985819"/>
              </a:moveTo>
              <a:cubicBezTo>
                <a:pt x="7905140" y="2985819"/>
                <a:pt x="7900167" y="2989901"/>
                <a:pt x="7897318" y="2995484"/>
              </a:cubicBezTo>
              <a:cubicBezTo>
                <a:pt x="7894352" y="2989657"/>
                <a:pt x="7889263" y="2985880"/>
                <a:pt x="7881878" y="2985880"/>
              </a:cubicBezTo>
              <a:cubicBezTo>
                <a:pt x="7881384" y="2985880"/>
                <a:pt x="7880889" y="2985898"/>
                <a:pt x="7880366" y="2985932"/>
              </a:cubicBezTo>
              <a:cubicBezTo>
                <a:pt x="7873009" y="2986415"/>
                <a:pt x="7866699" y="2990814"/>
                <a:pt x="7864693" y="2999389"/>
              </a:cubicBezTo>
              <a:cubicBezTo>
                <a:pt x="7861117" y="3014812"/>
                <a:pt x="7878069" y="3030581"/>
                <a:pt x="7897318" y="3045919"/>
              </a:cubicBezTo>
              <a:cubicBezTo>
                <a:pt x="7917759" y="3030685"/>
                <a:pt x="7933723" y="3013466"/>
                <a:pt x="7929914" y="2998628"/>
              </a:cubicBezTo>
              <a:lnTo>
                <a:pt x="7929914" y="2998625"/>
              </a:lnTo>
              <a:cubicBezTo>
                <a:pt x="7928053" y="2991384"/>
                <a:pt x="7922208" y="2986802"/>
                <a:pt x="7914154" y="2985932"/>
              </a:cubicBezTo>
              <a:cubicBezTo>
                <a:pt x="7913456" y="2985857"/>
                <a:pt x="7912787" y="2985819"/>
                <a:pt x="7912118" y="2985819"/>
              </a:cubicBezTo>
              <a:close/>
              <a:moveTo>
                <a:pt x="7991790" y="3005766"/>
              </a:moveTo>
              <a:cubicBezTo>
                <a:pt x="7984812" y="3005766"/>
                <a:pt x="7979840" y="3009848"/>
                <a:pt x="7976990" y="3015431"/>
              </a:cubicBezTo>
              <a:cubicBezTo>
                <a:pt x="7974024" y="3009607"/>
                <a:pt x="7968936" y="3005827"/>
                <a:pt x="7961550" y="3005827"/>
              </a:cubicBezTo>
              <a:cubicBezTo>
                <a:pt x="7961056" y="3005827"/>
                <a:pt x="7960561" y="3005844"/>
                <a:pt x="7960038" y="3005879"/>
              </a:cubicBezTo>
              <a:cubicBezTo>
                <a:pt x="7952681" y="3006362"/>
                <a:pt x="7946371" y="3010761"/>
                <a:pt x="7944365" y="3019336"/>
              </a:cubicBezTo>
              <a:cubicBezTo>
                <a:pt x="7940788" y="3034759"/>
                <a:pt x="7957741" y="3050528"/>
                <a:pt x="7976990" y="3065866"/>
              </a:cubicBezTo>
              <a:cubicBezTo>
                <a:pt x="7997432" y="3050632"/>
                <a:pt x="8013395" y="3033413"/>
                <a:pt x="8009586" y="3018575"/>
              </a:cubicBezTo>
              <a:lnTo>
                <a:pt x="8009586" y="3018572"/>
              </a:lnTo>
              <a:cubicBezTo>
                <a:pt x="8007725" y="3011331"/>
                <a:pt x="8001880" y="3006749"/>
                <a:pt x="7993826" y="3005879"/>
              </a:cubicBezTo>
              <a:cubicBezTo>
                <a:pt x="7993128" y="3005804"/>
                <a:pt x="7992459" y="3005766"/>
                <a:pt x="7991790" y="3005766"/>
              </a:cubicBezTo>
              <a:close/>
              <a:moveTo>
                <a:pt x="8117114" y="3040339"/>
              </a:moveTo>
              <a:cubicBezTo>
                <a:pt x="8110136" y="3040339"/>
                <a:pt x="8105163" y="3044421"/>
                <a:pt x="8102314" y="3050004"/>
              </a:cubicBezTo>
              <a:cubicBezTo>
                <a:pt x="8099348" y="3044177"/>
                <a:pt x="8094259" y="3040400"/>
                <a:pt x="8086874" y="3040400"/>
              </a:cubicBezTo>
              <a:cubicBezTo>
                <a:pt x="8086380" y="3040400"/>
                <a:pt x="8085885" y="3040418"/>
                <a:pt x="8085362" y="3040452"/>
              </a:cubicBezTo>
              <a:cubicBezTo>
                <a:pt x="8078005" y="3040935"/>
                <a:pt x="8071695" y="3045334"/>
                <a:pt x="8069689" y="3053909"/>
              </a:cubicBezTo>
              <a:cubicBezTo>
                <a:pt x="8066113" y="3069332"/>
                <a:pt x="8083065" y="3085101"/>
                <a:pt x="8102314" y="3100439"/>
              </a:cubicBezTo>
              <a:cubicBezTo>
                <a:pt x="8122755" y="3085205"/>
                <a:pt x="8138719" y="3067986"/>
                <a:pt x="8134910" y="3053148"/>
              </a:cubicBezTo>
              <a:lnTo>
                <a:pt x="8134910" y="3053145"/>
              </a:lnTo>
              <a:cubicBezTo>
                <a:pt x="8133049" y="3045904"/>
                <a:pt x="8127204" y="3041322"/>
                <a:pt x="8119150" y="3040452"/>
              </a:cubicBezTo>
              <a:cubicBezTo>
                <a:pt x="8118452" y="3040377"/>
                <a:pt x="8117783" y="3040339"/>
                <a:pt x="8117114" y="3040339"/>
              </a:cubicBezTo>
              <a:close/>
              <a:moveTo>
                <a:pt x="8158114" y="3092969"/>
              </a:moveTo>
              <a:cubicBezTo>
                <a:pt x="8151135" y="3092969"/>
                <a:pt x="8146162" y="3097052"/>
                <a:pt x="8143313" y="3102634"/>
              </a:cubicBezTo>
              <a:cubicBezTo>
                <a:pt x="8140347" y="3096807"/>
                <a:pt x="8135258" y="3093030"/>
                <a:pt x="8127873" y="3093030"/>
              </a:cubicBezTo>
              <a:cubicBezTo>
                <a:pt x="8127379" y="3093030"/>
                <a:pt x="8126884" y="3093048"/>
                <a:pt x="8126361" y="3093082"/>
              </a:cubicBezTo>
              <a:cubicBezTo>
                <a:pt x="8119004" y="3093565"/>
                <a:pt x="8112695" y="3097965"/>
                <a:pt x="8110688" y="3106540"/>
              </a:cubicBezTo>
              <a:cubicBezTo>
                <a:pt x="8107112" y="3121962"/>
                <a:pt x="8124064" y="3137731"/>
                <a:pt x="8143313" y="3153069"/>
              </a:cubicBezTo>
              <a:cubicBezTo>
                <a:pt x="8163754" y="3137836"/>
                <a:pt x="8179718" y="3120616"/>
                <a:pt x="8175909" y="3105778"/>
              </a:cubicBezTo>
              <a:lnTo>
                <a:pt x="8175909" y="3105775"/>
              </a:lnTo>
              <a:cubicBezTo>
                <a:pt x="8174048" y="3098534"/>
                <a:pt x="8168203" y="3093952"/>
                <a:pt x="8160149" y="3093082"/>
              </a:cubicBezTo>
              <a:cubicBezTo>
                <a:pt x="8159451" y="3093007"/>
                <a:pt x="8158782" y="3092969"/>
                <a:pt x="8158114" y="3092969"/>
              </a:cubicBezTo>
              <a:close/>
              <a:moveTo>
                <a:pt x="8053435" y="3063426"/>
              </a:moveTo>
              <a:cubicBezTo>
                <a:pt x="8046456" y="3063426"/>
                <a:pt x="8041483" y="3067508"/>
                <a:pt x="8038634" y="3073091"/>
              </a:cubicBezTo>
              <a:cubicBezTo>
                <a:pt x="8035668" y="3067264"/>
                <a:pt x="8030579" y="3063487"/>
                <a:pt x="8023194" y="3063487"/>
              </a:cubicBezTo>
              <a:cubicBezTo>
                <a:pt x="8022700" y="3063487"/>
                <a:pt x="8022205" y="3063504"/>
                <a:pt x="8021682" y="3063539"/>
              </a:cubicBezTo>
              <a:cubicBezTo>
                <a:pt x="8014325" y="3064022"/>
                <a:pt x="8008016" y="3068422"/>
                <a:pt x="8006009" y="3076996"/>
              </a:cubicBezTo>
              <a:cubicBezTo>
                <a:pt x="8002433" y="3092419"/>
                <a:pt x="8019385" y="3108188"/>
                <a:pt x="8038634" y="3123526"/>
              </a:cubicBezTo>
              <a:cubicBezTo>
                <a:pt x="8059075" y="3108292"/>
                <a:pt x="8075039" y="3091073"/>
                <a:pt x="8071230" y="3076235"/>
              </a:cubicBezTo>
              <a:lnTo>
                <a:pt x="8071230" y="3076232"/>
              </a:lnTo>
              <a:cubicBezTo>
                <a:pt x="8069369" y="3068991"/>
                <a:pt x="8063524" y="3064409"/>
                <a:pt x="8055470" y="3063539"/>
              </a:cubicBezTo>
              <a:cubicBezTo>
                <a:pt x="8054772" y="3063464"/>
                <a:pt x="8054103" y="3063426"/>
                <a:pt x="8053435" y="3063426"/>
              </a:cubicBezTo>
              <a:close/>
              <a:moveTo>
                <a:pt x="6603052" y="2576466"/>
              </a:moveTo>
              <a:cubicBezTo>
                <a:pt x="6596073" y="2576466"/>
                <a:pt x="6591101" y="2580548"/>
                <a:pt x="6588251" y="2586131"/>
              </a:cubicBezTo>
              <a:cubicBezTo>
                <a:pt x="6585285" y="2580304"/>
                <a:pt x="6580197" y="2576527"/>
                <a:pt x="6572811" y="2576527"/>
              </a:cubicBezTo>
              <a:cubicBezTo>
                <a:pt x="6572317" y="2576527"/>
                <a:pt x="6571822" y="2576545"/>
                <a:pt x="6571299" y="2576579"/>
              </a:cubicBezTo>
              <a:cubicBezTo>
                <a:pt x="6563943" y="2577062"/>
                <a:pt x="6557633" y="2581461"/>
                <a:pt x="6555626" y="2590036"/>
              </a:cubicBezTo>
              <a:cubicBezTo>
                <a:pt x="6552050" y="2605459"/>
                <a:pt x="6569002" y="2621228"/>
                <a:pt x="6588251" y="2636566"/>
              </a:cubicBezTo>
              <a:cubicBezTo>
                <a:pt x="6608692" y="2621332"/>
                <a:pt x="6624656" y="2604113"/>
                <a:pt x="6620847" y="2589275"/>
              </a:cubicBezTo>
              <a:lnTo>
                <a:pt x="6620847" y="2589272"/>
              </a:lnTo>
              <a:cubicBezTo>
                <a:pt x="6618986" y="2582031"/>
                <a:pt x="6613141" y="2577449"/>
                <a:pt x="6605087" y="2576579"/>
              </a:cubicBezTo>
              <a:cubicBezTo>
                <a:pt x="6604389" y="2576504"/>
                <a:pt x="6603720" y="2576466"/>
                <a:pt x="6603052" y="2576466"/>
              </a:cubicBezTo>
              <a:close/>
              <a:moveTo>
                <a:pt x="6690285" y="2610632"/>
              </a:moveTo>
              <a:cubicBezTo>
                <a:pt x="6683306" y="2610632"/>
                <a:pt x="6678334" y="2614714"/>
                <a:pt x="6675484" y="2620297"/>
              </a:cubicBezTo>
              <a:cubicBezTo>
                <a:pt x="6672518" y="2614470"/>
                <a:pt x="6667430" y="2610693"/>
                <a:pt x="6660044" y="2610693"/>
              </a:cubicBezTo>
              <a:cubicBezTo>
                <a:pt x="6659550" y="2610693"/>
                <a:pt x="6659055" y="2610711"/>
                <a:pt x="6658532" y="2610745"/>
              </a:cubicBezTo>
              <a:cubicBezTo>
                <a:pt x="6651176" y="2611228"/>
                <a:pt x="6644866" y="2615627"/>
                <a:pt x="6642859" y="2624202"/>
              </a:cubicBezTo>
              <a:cubicBezTo>
                <a:pt x="6639283" y="2639625"/>
                <a:pt x="6656235" y="2655394"/>
                <a:pt x="6675484" y="2670732"/>
              </a:cubicBezTo>
              <a:cubicBezTo>
                <a:pt x="6695925" y="2655498"/>
                <a:pt x="6711889" y="2638279"/>
                <a:pt x="6708080" y="2623441"/>
              </a:cubicBezTo>
              <a:lnTo>
                <a:pt x="6708080" y="2623438"/>
              </a:lnTo>
              <a:cubicBezTo>
                <a:pt x="6706219" y="2616197"/>
                <a:pt x="6700374" y="2611615"/>
                <a:pt x="6692320" y="2610745"/>
              </a:cubicBezTo>
              <a:cubicBezTo>
                <a:pt x="6691622" y="2610670"/>
                <a:pt x="6690953" y="2610632"/>
                <a:pt x="6690285" y="2610632"/>
              </a:cubicBezTo>
              <a:close/>
              <a:moveTo>
                <a:pt x="6746695" y="2655383"/>
              </a:moveTo>
              <a:cubicBezTo>
                <a:pt x="6739716" y="2655383"/>
                <a:pt x="6734744" y="2659465"/>
                <a:pt x="6731894" y="2665048"/>
              </a:cubicBezTo>
              <a:cubicBezTo>
                <a:pt x="6728928" y="2659221"/>
                <a:pt x="6723840" y="2655444"/>
                <a:pt x="6716454" y="2655444"/>
              </a:cubicBezTo>
              <a:cubicBezTo>
                <a:pt x="6715960" y="2655444"/>
                <a:pt x="6715465" y="2655461"/>
                <a:pt x="6714942" y="2655496"/>
              </a:cubicBezTo>
              <a:cubicBezTo>
                <a:pt x="6707585" y="2655979"/>
                <a:pt x="6701276" y="2660378"/>
                <a:pt x="6699269" y="2668953"/>
              </a:cubicBezTo>
              <a:cubicBezTo>
                <a:pt x="6695693" y="2684376"/>
                <a:pt x="6712645" y="2700145"/>
                <a:pt x="6731894" y="2715483"/>
              </a:cubicBezTo>
              <a:cubicBezTo>
                <a:pt x="6752335" y="2700247"/>
                <a:pt x="6768299" y="2683030"/>
                <a:pt x="6764490" y="2668192"/>
              </a:cubicBezTo>
              <a:lnTo>
                <a:pt x="6764490" y="2668189"/>
              </a:lnTo>
              <a:cubicBezTo>
                <a:pt x="6762629" y="2660948"/>
                <a:pt x="6756784" y="2656366"/>
                <a:pt x="6748730" y="2655496"/>
              </a:cubicBezTo>
              <a:cubicBezTo>
                <a:pt x="6748032" y="2655421"/>
                <a:pt x="6747363" y="2655383"/>
                <a:pt x="6746695" y="2655383"/>
              </a:cubicBezTo>
              <a:close/>
              <a:moveTo>
                <a:pt x="6828403" y="2667421"/>
              </a:moveTo>
              <a:cubicBezTo>
                <a:pt x="6821424" y="2667421"/>
                <a:pt x="6816452" y="2671503"/>
                <a:pt x="6813602" y="2677086"/>
              </a:cubicBezTo>
              <a:cubicBezTo>
                <a:pt x="6810636" y="2671259"/>
                <a:pt x="6805548" y="2667482"/>
                <a:pt x="6798162" y="2667482"/>
              </a:cubicBezTo>
              <a:cubicBezTo>
                <a:pt x="6797668" y="2667482"/>
                <a:pt x="6797173" y="2667500"/>
                <a:pt x="6796650" y="2667534"/>
              </a:cubicBezTo>
              <a:cubicBezTo>
                <a:pt x="6789294" y="2668017"/>
                <a:pt x="6782984" y="2672416"/>
                <a:pt x="6780977" y="2680991"/>
              </a:cubicBezTo>
              <a:cubicBezTo>
                <a:pt x="6777401" y="2696414"/>
                <a:pt x="6794353" y="2712183"/>
                <a:pt x="6813602" y="2727521"/>
              </a:cubicBezTo>
              <a:cubicBezTo>
                <a:pt x="6834043" y="2712287"/>
                <a:pt x="6850007" y="2695068"/>
                <a:pt x="6846198" y="2680227"/>
              </a:cubicBezTo>
              <a:cubicBezTo>
                <a:pt x="6844337" y="2672986"/>
                <a:pt x="6838492" y="2668401"/>
                <a:pt x="6830438" y="2667534"/>
              </a:cubicBezTo>
              <a:cubicBezTo>
                <a:pt x="6829740" y="2667459"/>
                <a:pt x="6829071" y="2667421"/>
                <a:pt x="6828403" y="2667421"/>
              </a:cubicBezTo>
              <a:close/>
              <a:moveTo>
                <a:pt x="6900805" y="2691293"/>
              </a:moveTo>
              <a:cubicBezTo>
                <a:pt x="6893826" y="2691293"/>
                <a:pt x="6888854" y="2695376"/>
                <a:pt x="6886004" y="2700958"/>
              </a:cubicBezTo>
              <a:cubicBezTo>
                <a:pt x="6883038" y="2695131"/>
                <a:pt x="6877950" y="2691354"/>
                <a:pt x="6870564" y="2691354"/>
              </a:cubicBezTo>
              <a:cubicBezTo>
                <a:pt x="6870070" y="2691354"/>
                <a:pt x="6869575" y="2691372"/>
                <a:pt x="6869052" y="2691406"/>
              </a:cubicBezTo>
              <a:cubicBezTo>
                <a:pt x="6861695" y="2691889"/>
                <a:pt x="6855386" y="2696289"/>
                <a:pt x="6853379" y="2704864"/>
              </a:cubicBezTo>
              <a:cubicBezTo>
                <a:pt x="6849803" y="2720286"/>
                <a:pt x="6866755" y="2736055"/>
                <a:pt x="6886004" y="2751393"/>
              </a:cubicBezTo>
              <a:cubicBezTo>
                <a:pt x="6906445" y="2736160"/>
                <a:pt x="6922409" y="2718940"/>
                <a:pt x="6918600" y="2704102"/>
              </a:cubicBezTo>
              <a:lnTo>
                <a:pt x="6918600" y="2704099"/>
              </a:lnTo>
              <a:cubicBezTo>
                <a:pt x="6916739" y="2696858"/>
                <a:pt x="6910894" y="2692276"/>
                <a:pt x="6902840" y="2691406"/>
              </a:cubicBezTo>
              <a:cubicBezTo>
                <a:pt x="6902142" y="2691331"/>
                <a:pt x="6901473" y="2691293"/>
                <a:pt x="6900805" y="2691293"/>
              </a:cubicBezTo>
              <a:close/>
              <a:moveTo>
                <a:pt x="6974080" y="2707170"/>
              </a:moveTo>
              <a:cubicBezTo>
                <a:pt x="6967102" y="2707170"/>
                <a:pt x="6962130" y="2711252"/>
                <a:pt x="6959280" y="2716835"/>
              </a:cubicBezTo>
              <a:cubicBezTo>
                <a:pt x="6956314" y="2711011"/>
                <a:pt x="6951226" y="2707231"/>
                <a:pt x="6943840" y="2707231"/>
              </a:cubicBezTo>
              <a:cubicBezTo>
                <a:pt x="6943346" y="2707231"/>
                <a:pt x="6942851" y="2707248"/>
                <a:pt x="6942328" y="2707283"/>
              </a:cubicBezTo>
              <a:cubicBezTo>
                <a:pt x="6934971" y="2707766"/>
                <a:pt x="6928661" y="2712165"/>
                <a:pt x="6926655" y="2720740"/>
              </a:cubicBezTo>
              <a:cubicBezTo>
                <a:pt x="6923078" y="2736163"/>
                <a:pt x="6940031" y="2751932"/>
                <a:pt x="6959280" y="2767270"/>
              </a:cubicBezTo>
              <a:cubicBezTo>
                <a:pt x="6979722" y="2752036"/>
                <a:pt x="6995685" y="2734817"/>
                <a:pt x="6991876" y="2719979"/>
              </a:cubicBezTo>
              <a:lnTo>
                <a:pt x="6991876" y="2719976"/>
              </a:lnTo>
              <a:cubicBezTo>
                <a:pt x="6990015" y="2712735"/>
                <a:pt x="6984170" y="2708153"/>
                <a:pt x="6976116" y="2707283"/>
              </a:cubicBezTo>
              <a:cubicBezTo>
                <a:pt x="6975418" y="2707208"/>
                <a:pt x="6974749" y="2707170"/>
                <a:pt x="6974080" y="2707170"/>
              </a:cubicBezTo>
              <a:close/>
              <a:moveTo>
                <a:pt x="7019150" y="2762620"/>
              </a:moveTo>
              <a:cubicBezTo>
                <a:pt x="7012172" y="2762620"/>
                <a:pt x="7007200" y="2766703"/>
                <a:pt x="7004350" y="2772285"/>
              </a:cubicBezTo>
              <a:cubicBezTo>
                <a:pt x="7001384" y="2766461"/>
                <a:pt x="6996296" y="2762681"/>
                <a:pt x="6988910" y="2762681"/>
              </a:cubicBezTo>
              <a:cubicBezTo>
                <a:pt x="6988416" y="2762681"/>
                <a:pt x="6987921" y="2762699"/>
                <a:pt x="6987398" y="2762733"/>
              </a:cubicBezTo>
              <a:cubicBezTo>
                <a:pt x="6980041" y="2763216"/>
                <a:pt x="6973731" y="2767616"/>
                <a:pt x="6971725" y="2776191"/>
              </a:cubicBezTo>
              <a:cubicBezTo>
                <a:pt x="6968148" y="2791613"/>
                <a:pt x="6985101" y="2807382"/>
                <a:pt x="7004350" y="2822720"/>
              </a:cubicBezTo>
              <a:cubicBezTo>
                <a:pt x="7024792" y="2807487"/>
                <a:pt x="7040755" y="2790267"/>
                <a:pt x="7036946" y="2775429"/>
              </a:cubicBezTo>
              <a:lnTo>
                <a:pt x="7036946" y="2775426"/>
              </a:lnTo>
              <a:cubicBezTo>
                <a:pt x="7035085" y="2768185"/>
                <a:pt x="7029240" y="2763603"/>
                <a:pt x="7021186" y="2762733"/>
              </a:cubicBezTo>
              <a:cubicBezTo>
                <a:pt x="7020488" y="2762658"/>
                <a:pt x="7019819" y="2762620"/>
                <a:pt x="7019150" y="2762620"/>
              </a:cubicBezTo>
              <a:close/>
              <a:moveTo>
                <a:pt x="7091843" y="2772855"/>
              </a:moveTo>
              <a:cubicBezTo>
                <a:pt x="7084865" y="2772855"/>
                <a:pt x="7079893" y="2776937"/>
                <a:pt x="7077043" y="2782517"/>
              </a:cubicBezTo>
              <a:cubicBezTo>
                <a:pt x="7074077" y="2776693"/>
                <a:pt x="7068989" y="2772916"/>
                <a:pt x="7061603" y="2772916"/>
              </a:cubicBezTo>
              <a:cubicBezTo>
                <a:pt x="7061109" y="2772916"/>
                <a:pt x="7060614" y="2772933"/>
                <a:pt x="7060091" y="2772968"/>
              </a:cubicBezTo>
              <a:cubicBezTo>
                <a:pt x="7052734" y="2773451"/>
                <a:pt x="7046424" y="2777850"/>
                <a:pt x="7044418" y="2786425"/>
              </a:cubicBezTo>
              <a:cubicBezTo>
                <a:pt x="7040841" y="2801848"/>
                <a:pt x="7057794" y="2817617"/>
                <a:pt x="7077043" y="2832955"/>
              </a:cubicBezTo>
              <a:cubicBezTo>
                <a:pt x="7097485" y="2817721"/>
                <a:pt x="7113448" y="2800502"/>
                <a:pt x="7109639" y="2785664"/>
              </a:cubicBezTo>
              <a:lnTo>
                <a:pt x="7109639" y="2785661"/>
              </a:lnTo>
              <a:cubicBezTo>
                <a:pt x="7107778" y="2778420"/>
                <a:pt x="7101933" y="2773838"/>
                <a:pt x="7093879" y="2772968"/>
              </a:cubicBezTo>
              <a:cubicBezTo>
                <a:pt x="7093181" y="2772893"/>
                <a:pt x="7092512" y="2772855"/>
                <a:pt x="7091843" y="2772855"/>
              </a:cubicBezTo>
              <a:close/>
              <a:moveTo>
                <a:pt x="7161629" y="2802195"/>
              </a:moveTo>
              <a:cubicBezTo>
                <a:pt x="7154651" y="2802195"/>
                <a:pt x="7149679" y="2806277"/>
                <a:pt x="7146829" y="2811860"/>
              </a:cubicBezTo>
              <a:cubicBezTo>
                <a:pt x="7143863" y="2806036"/>
                <a:pt x="7138775" y="2802256"/>
                <a:pt x="7131389" y="2802256"/>
              </a:cubicBezTo>
              <a:cubicBezTo>
                <a:pt x="7130895" y="2802256"/>
                <a:pt x="7130400" y="2802274"/>
                <a:pt x="7129877" y="2802308"/>
              </a:cubicBezTo>
              <a:cubicBezTo>
                <a:pt x="7122520" y="2802791"/>
                <a:pt x="7116210" y="2807190"/>
                <a:pt x="7114204" y="2815765"/>
              </a:cubicBezTo>
              <a:cubicBezTo>
                <a:pt x="7110627" y="2831188"/>
                <a:pt x="7127580" y="2846957"/>
                <a:pt x="7146829" y="2862295"/>
              </a:cubicBezTo>
              <a:cubicBezTo>
                <a:pt x="7167271" y="2847061"/>
                <a:pt x="7183234" y="2829842"/>
                <a:pt x="7179425" y="2815001"/>
              </a:cubicBezTo>
              <a:cubicBezTo>
                <a:pt x="7177564" y="2807760"/>
                <a:pt x="7171719" y="2803175"/>
                <a:pt x="7163665" y="2802308"/>
              </a:cubicBezTo>
              <a:cubicBezTo>
                <a:pt x="7162967" y="2802233"/>
                <a:pt x="7162298" y="2802195"/>
                <a:pt x="7161629" y="2802195"/>
              </a:cubicBezTo>
              <a:close/>
              <a:moveTo>
                <a:pt x="6118622" y="2404183"/>
              </a:moveTo>
              <a:cubicBezTo>
                <a:pt x="6111643" y="2404183"/>
                <a:pt x="6106671" y="2408265"/>
                <a:pt x="6103821" y="2413848"/>
              </a:cubicBezTo>
              <a:cubicBezTo>
                <a:pt x="6100855" y="2408021"/>
                <a:pt x="6095767" y="2404244"/>
                <a:pt x="6088381" y="2404244"/>
              </a:cubicBezTo>
              <a:cubicBezTo>
                <a:pt x="6087887" y="2404244"/>
                <a:pt x="6087392" y="2404262"/>
                <a:pt x="6086869" y="2404296"/>
              </a:cubicBezTo>
              <a:cubicBezTo>
                <a:pt x="6079512" y="2404779"/>
                <a:pt x="6073203" y="2409178"/>
                <a:pt x="6071196" y="2417753"/>
              </a:cubicBezTo>
              <a:cubicBezTo>
                <a:pt x="6067620" y="2433176"/>
                <a:pt x="6084572" y="2448945"/>
                <a:pt x="6103821" y="2464283"/>
              </a:cubicBezTo>
              <a:cubicBezTo>
                <a:pt x="6124262" y="2449049"/>
                <a:pt x="6140226" y="2431830"/>
                <a:pt x="6136417" y="2416992"/>
              </a:cubicBezTo>
              <a:lnTo>
                <a:pt x="6136417" y="2416989"/>
              </a:lnTo>
              <a:cubicBezTo>
                <a:pt x="6134556" y="2409748"/>
                <a:pt x="6128711" y="2405166"/>
                <a:pt x="6120657" y="2404296"/>
              </a:cubicBezTo>
              <a:cubicBezTo>
                <a:pt x="6119959" y="2404221"/>
                <a:pt x="6119290" y="2404183"/>
                <a:pt x="6118622" y="2404183"/>
              </a:cubicBezTo>
              <a:close/>
              <a:moveTo>
                <a:pt x="4649255" y="2260511"/>
              </a:moveTo>
              <a:cubicBezTo>
                <a:pt x="4642261" y="2260511"/>
                <a:pt x="4637286" y="2264593"/>
                <a:pt x="4634442" y="2270176"/>
              </a:cubicBezTo>
              <a:cubicBezTo>
                <a:pt x="4631471" y="2264352"/>
                <a:pt x="4626400" y="2260572"/>
                <a:pt x="4619002" y="2260572"/>
              </a:cubicBezTo>
              <a:cubicBezTo>
                <a:pt x="4618514" y="2260572"/>
                <a:pt x="4618014" y="2260590"/>
                <a:pt x="4617505" y="2260624"/>
              </a:cubicBezTo>
              <a:cubicBezTo>
                <a:pt x="4610148" y="2261107"/>
                <a:pt x="4603830" y="2265507"/>
                <a:pt x="4601838" y="2274081"/>
              </a:cubicBezTo>
              <a:cubicBezTo>
                <a:pt x="4598259" y="2289504"/>
                <a:pt x="4615208" y="2305273"/>
                <a:pt x="4634442" y="2320611"/>
              </a:cubicBezTo>
              <a:cubicBezTo>
                <a:pt x="4654899" y="2305378"/>
                <a:pt x="4670859" y="2288158"/>
                <a:pt x="4667047" y="2273320"/>
              </a:cubicBezTo>
              <a:lnTo>
                <a:pt x="4667047" y="2273317"/>
              </a:lnTo>
              <a:cubicBezTo>
                <a:pt x="4665189" y="2266076"/>
                <a:pt x="4659341" y="2261494"/>
                <a:pt x="4651296" y="2260624"/>
              </a:cubicBezTo>
              <a:cubicBezTo>
                <a:pt x="4650598" y="2260549"/>
                <a:pt x="4649918" y="2260511"/>
                <a:pt x="4649255" y="2260511"/>
              </a:cubicBezTo>
              <a:close/>
              <a:moveTo>
                <a:pt x="3692171" y="2051357"/>
              </a:moveTo>
              <a:cubicBezTo>
                <a:pt x="3685177" y="2051357"/>
                <a:pt x="3680202" y="2055439"/>
                <a:pt x="3677359" y="2061022"/>
              </a:cubicBezTo>
              <a:cubicBezTo>
                <a:pt x="3674387" y="2055195"/>
                <a:pt x="3669316" y="2051418"/>
                <a:pt x="3661918" y="2051418"/>
              </a:cubicBezTo>
              <a:cubicBezTo>
                <a:pt x="3661430" y="2051418"/>
                <a:pt x="3660930" y="2051435"/>
                <a:pt x="3660421" y="2051470"/>
              </a:cubicBezTo>
              <a:cubicBezTo>
                <a:pt x="3653064" y="2051953"/>
                <a:pt x="3646746" y="2056353"/>
                <a:pt x="3644754" y="2064927"/>
              </a:cubicBezTo>
              <a:cubicBezTo>
                <a:pt x="3641175" y="2080350"/>
                <a:pt x="3658124" y="2096119"/>
                <a:pt x="3677359" y="2111457"/>
              </a:cubicBezTo>
              <a:cubicBezTo>
                <a:pt x="3697814" y="2096223"/>
                <a:pt x="3713775" y="2079004"/>
                <a:pt x="3709963" y="2064166"/>
              </a:cubicBezTo>
              <a:lnTo>
                <a:pt x="3709963" y="2064163"/>
              </a:lnTo>
              <a:cubicBezTo>
                <a:pt x="3708105" y="2056922"/>
                <a:pt x="3702258" y="2052340"/>
                <a:pt x="3694212" y="2051470"/>
              </a:cubicBezTo>
              <a:cubicBezTo>
                <a:pt x="3693514" y="2051395"/>
                <a:pt x="3692833" y="2051357"/>
                <a:pt x="3692171" y="2051357"/>
              </a:cubicBezTo>
              <a:close/>
              <a:moveTo>
                <a:pt x="3752477" y="2110093"/>
              </a:moveTo>
              <a:cubicBezTo>
                <a:pt x="3745483" y="2110093"/>
                <a:pt x="3740508" y="2114175"/>
                <a:pt x="3737665" y="2119758"/>
              </a:cubicBezTo>
              <a:cubicBezTo>
                <a:pt x="3734693" y="2113931"/>
                <a:pt x="3729622" y="2110154"/>
                <a:pt x="3722224" y="2110154"/>
              </a:cubicBezTo>
              <a:cubicBezTo>
                <a:pt x="3721736" y="2110154"/>
                <a:pt x="3721236" y="2110171"/>
                <a:pt x="3720727" y="2110206"/>
              </a:cubicBezTo>
              <a:cubicBezTo>
                <a:pt x="3713370" y="2110689"/>
                <a:pt x="3707052" y="2115089"/>
                <a:pt x="3705060" y="2123663"/>
              </a:cubicBezTo>
              <a:cubicBezTo>
                <a:pt x="3701480" y="2139086"/>
                <a:pt x="3718430" y="2154855"/>
                <a:pt x="3737665" y="2170193"/>
              </a:cubicBezTo>
              <a:cubicBezTo>
                <a:pt x="3758120" y="2154959"/>
                <a:pt x="3774081" y="2137740"/>
                <a:pt x="3770269" y="2122902"/>
              </a:cubicBezTo>
              <a:lnTo>
                <a:pt x="3770269" y="2122899"/>
              </a:lnTo>
              <a:cubicBezTo>
                <a:pt x="3768411" y="2115658"/>
                <a:pt x="3762564" y="2111076"/>
                <a:pt x="3754518" y="2110206"/>
              </a:cubicBezTo>
              <a:cubicBezTo>
                <a:pt x="3753820" y="2110131"/>
                <a:pt x="3753139" y="2110093"/>
                <a:pt x="3752477" y="2110093"/>
              </a:cubicBezTo>
              <a:close/>
              <a:moveTo>
                <a:pt x="3814267" y="2137455"/>
              </a:moveTo>
              <a:lnTo>
                <a:pt x="3808862" y="2140982"/>
              </a:lnTo>
              <a:lnTo>
                <a:pt x="3803990" y="2137952"/>
              </a:lnTo>
              <a:cubicBezTo>
                <a:pt x="3803502" y="2137952"/>
                <a:pt x="3803002" y="2137970"/>
                <a:pt x="3802493" y="2138004"/>
              </a:cubicBezTo>
              <a:lnTo>
                <a:pt x="3795062" y="2144387"/>
              </a:lnTo>
              <a:lnTo>
                <a:pt x="3784014" y="2137516"/>
              </a:lnTo>
              <a:cubicBezTo>
                <a:pt x="3783526" y="2137516"/>
                <a:pt x="3783026" y="2137533"/>
                <a:pt x="3782517" y="2137568"/>
              </a:cubicBezTo>
              <a:cubicBezTo>
                <a:pt x="3775160" y="2138051"/>
                <a:pt x="3768842" y="2142451"/>
                <a:pt x="3766850" y="2151025"/>
              </a:cubicBezTo>
              <a:cubicBezTo>
                <a:pt x="3763270" y="2166448"/>
                <a:pt x="3780220" y="2182217"/>
                <a:pt x="3799455" y="2197555"/>
              </a:cubicBezTo>
              <a:lnTo>
                <a:pt x="3809199" y="2188428"/>
              </a:lnTo>
              <a:lnTo>
                <a:pt x="3819431" y="2197991"/>
              </a:lnTo>
              <a:cubicBezTo>
                <a:pt x="3839886" y="2182758"/>
                <a:pt x="3855847" y="2165538"/>
                <a:pt x="3852035" y="2150700"/>
              </a:cubicBezTo>
              <a:lnTo>
                <a:pt x="3852035" y="2150697"/>
              </a:lnTo>
              <a:cubicBezTo>
                <a:pt x="3850177" y="2143456"/>
                <a:pt x="3844330" y="2138874"/>
                <a:pt x="3836284" y="2138004"/>
              </a:cubicBezTo>
              <a:cubicBezTo>
                <a:pt x="3835586" y="2137929"/>
                <a:pt x="3834905" y="2137891"/>
                <a:pt x="3834243" y="2137891"/>
              </a:cubicBezTo>
              <a:lnTo>
                <a:pt x="3824554" y="2144213"/>
              </a:lnTo>
              <a:lnTo>
                <a:pt x="3816308" y="2137568"/>
              </a:lnTo>
              <a:cubicBezTo>
                <a:pt x="3815610" y="2137493"/>
                <a:pt x="3814929" y="2137455"/>
                <a:pt x="3814267" y="2137455"/>
              </a:cubicBezTo>
              <a:close/>
              <a:moveTo>
                <a:pt x="4311026" y="2172174"/>
              </a:moveTo>
              <a:cubicBezTo>
                <a:pt x="4304032" y="2172174"/>
                <a:pt x="4299057" y="2176256"/>
                <a:pt x="4296213" y="2181839"/>
              </a:cubicBezTo>
              <a:cubicBezTo>
                <a:pt x="4293242" y="2176015"/>
                <a:pt x="4288171" y="2172235"/>
                <a:pt x="4280773" y="2172235"/>
              </a:cubicBezTo>
              <a:cubicBezTo>
                <a:pt x="4280285" y="2172235"/>
                <a:pt x="4279785" y="2172252"/>
                <a:pt x="4279276" y="2172287"/>
              </a:cubicBezTo>
              <a:cubicBezTo>
                <a:pt x="4271919" y="2172770"/>
                <a:pt x="4265601" y="2177169"/>
                <a:pt x="4263609" y="2185744"/>
              </a:cubicBezTo>
              <a:cubicBezTo>
                <a:pt x="4260030" y="2201167"/>
                <a:pt x="4276979" y="2216936"/>
                <a:pt x="4296213" y="2232274"/>
              </a:cubicBezTo>
              <a:cubicBezTo>
                <a:pt x="4316670" y="2217040"/>
                <a:pt x="4332630" y="2199821"/>
                <a:pt x="4328818" y="2184983"/>
              </a:cubicBezTo>
              <a:lnTo>
                <a:pt x="4328818" y="2184980"/>
              </a:lnTo>
              <a:cubicBezTo>
                <a:pt x="4326960" y="2177739"/>
                <a:pt x="4321112" y="2173157"/>
                <a:pt x="4313067" y="2172287"/>
              </a:cubicBezTo>
              <a:cubicBezTo>
                <a:pt x="4312369" y="2172212"/>
                <a:pt x="4311689" y="2172174"/>
                <a:pt x="4311026" y="2172174"/>
              </a:cubicBezTo>
              <a:close/>
              <a:moveTo>
                <a:pt x="4388110" y="2176361"/>
              </a:moveTo>
              <a:cubicBezTo>
                <a:pt x="4381116" y="2176361"/>
                <a:pt x="4376141" y="2180443"/>
                <a:pt x="4373297" y="2186026"/>
              </a:cubicBezTo>
              <a:cubicBezTo>
                <a:pt x="4370326" y="2180202"/>
                <a:pt x="4365255" y="2176422"/>
                <a:pt x="4357857" y="2176422"/>
              </a:cubicBezTo>
              <a:cubicBezTo>
                <a:pt x="4357369" y="2176422"/>
                <a:pt x="4356869" y="2176440"/>
                <a:pt x="4356360" y="2176474"/>
              </a:cubicBezTo>
              <a:cubicBezTo>
                <a:pt x="4349003" y="2176957"/>
                <a:pt x="4342685" y="2181357"/>
                <a:pt x="4340693" y="2189931"/>
              </a:cubicBezTo>
              <a:cubicBezTo>
                <a:pt x="4337114" y="2205354"/>
                <a:pt x="4354063" y="2221123"/>
                <a:pt x="4373297" y="2236461"/>
              </a:cubicBezTo>
              <a:cubicBezTo>
                <a:pt x="4393753" y="2221228"/>
                <a:pt x="4409714" y="2204008"/>
                <a:pt x="4405902" y="2189170"/>
              </a:cubicBezTo>
              <a:lnTo>
                <a:pt x="4405902" y="2189167"/>
              </a:lnTo>
              <a:cubicBezTo>
                <a:pt x="4404044" y="2181926"/>
                <a:pt x="4398196" y="2177344"/>
                <a:pt x="4390151" y="2176474"/>
              </a:cubicBezTo>
              <a:cubicBezTo>
                <a:pt x="4389453" y="2176399"/>
                <a:pt x="4388773" y="2176361"/>
                <a:pt x="4388110" y="2176361"/>
              </a:cubicBezTo>
              <a:close/>
              <a:moveTo>
                <a:pt x="4453622" y="2176390"/>
              </a:moveTo>
              <a:cubicBezTo>
                <a:pt x="4446628" y="2176390"/>
                <a:pt x="4441653" y="2180472"/>
                <a:pt x="4438810" y="2186055"/>
              </a:cubicBezTo>
              <a:cubicBezTo>
                <a:pt x="4435838" y="2180228"/>
                <a:pt x="4430767" y="2176451"/>
                <a:pt x="4423369" y="2176451"/>
              </a:cubicBezTo>
              <a:cubicBezTo>
                <a:pt x="4422881" y="2176451"/>
                <a:pt x="4422381" y="2176468"/>
                <a:pt x="4421872" y="2176503"/>
              </a:cubicBezTo>
              <a:cubicBezTo>
                <a:pt x="4414515" y="2176986"/>
                <a:pt x="4408197" y="2181386"/>
                <a:pt x="4406205" y="2189960"/>
              </a:cubicBezTo>
              <a:cubicBezTo>
                <a:pt x="4402625" y="2205383"/>
                <a:pt x="4419575" y="2221152"/>
                <a:pt x="4438810" y="2236490"/>
              </a:cubicBezTo>
              <a:cubicBezTo>
                <a:pt x="4459265" y="2221256"/>
                <a:pt x="4475226" y="2204037"/>
                <a:pt x="4471414" y="2189199"/>
              </a:cubicBezTo>
              <a:lnTo>
                <a:pt x="4471414" y="2189196"/>
              </a:lnTo>
              <a:cubicBezTo>
                <a:pt x="4469556" y="2181955"/>
                <a:pt x="4463709" y="2177373"/>
                <a:pt x="4455663" y="2176503"/>
              </a:cubicBezTo>
              <a:cubicBezTo>
                <a:pt x="4454965" y="2176428"/>
                <a:pt x="4454284" y="2176390"/>
                <a:pt x="4453622" y="2176390"/>
              </a:cubicBezTo>
              <a:close/>
              <a:moveTo>
                <a:pt x="4493487" y="2228817"/>
              </a:moveTo>
              <a:cubicBezTo>
                <a:pt x="4486493" y="2228817"/>
                <a:pt x="4481518" y="2232899"/>
                <a:pt x="4478674" y="2238482"/>
              </a:cubicBezTo>
              <a:cubicBezTo>
                <a:pt x="4475703" y="2232655"/>
                <a:pt x="4470632" y="2228878"/>
                <a:pt x="4463234" y="2228878"/>
              </a:cubicBezTo>
              <a:cubicBezTo>
                <a:pt x="4462746" y="2228878"/>
                <a:pt x="4462246" y="2228895"/>
                <a:pt x="4461737" y="2228930"/>
              </a:cubicBezTo>
              <a:cubicBezTo>
                <a:pt x="4454380" y="2229413"/>
                <a:pt x="4448062" y="2233813"/>
                <a:pt x="4446070" y="2242387"/>
              </a:cubicBezTo>
              <a:cubicBezTo>
                <a:pt x="4442491" y="2257810"/>
                <a:pt x="4459440" y="2273579"/>
                <a:pt x="4478674" y="2288917"/>
              </a:cubicBezTo>
              <a:cubicBezTo>
                <a:pt x="4499131" y="2273683"/>
                <a:pt x="4515091" y="2256464"/>
                <a:pt x="4511279" y="2241626"/>
              </a:cubicBezTo>
              <a:lnTo>
                <a:pt x="4511279" y="2241623"/>
              </a:lnTo>
              <a:cubicBezTo>
                <a:pt x="4509421" y="2234382"/>
                <a:pt x="4503573" y="2229800"/>
                <a:pt x="4495528" y="2228930"/>
              </a:cubicBezTo>
              <a:cubicBezTo>
                <a:pt x="4494830" y="2228855"/>
                <a:pt x="4494150" y="2228817"/>
                <a:pt x="4493487" y="2228817"/>
              </a:cubicBezTo>
              <a:close/>
              <a:moveTo>
                <a:pt x="4565976" y="2277667"/>
              </a:moveTo>
              <a:cubicBezTo>
                <a:pt x="4558983" y="2277667"/>
                <a:pt x="4554008" y="2281749"/>
                <a:pt x="4551164" y="2287332"/>
              </a:cubicBezTo>
              <a:cubicBezTo>
                <a:pt x="4548193" y="2281508"/>
                <a:pt x="4543122" y="2277728"/>
                <a:pt x="4535724" y="2277728"/>
              </a:cubicBezTo>
              <a:cubicBezTo>
                <a:pt x="4535236" y="2277728"/>
                <a:pt x="4534736" y="2277745"/>
                <a:pt x="4534227" y="2277780"/>
              </a:cubicBezTo>
              <a:cubicBezTo>
                <a:pt x="4526870" y="2278263"/>
                <a:pt x="4520552" y="2282663"/>
                <a:pt x="4518560" y="2291237"/>
              </a:cubicBezTo>
              <a:cubicBezTo>
                <a:pt x="4514980" y="2306660"/>
                <a:pt x="4531930" y="2322429"/>
                <a:pt x="4551164" y="2337767"/>
              </a:cubicBezTo>
              <a:cubicBezTo>
                <a:pt x="4571620" y="2322534"/>
                <a:pt x="4587581" y="2305314"/>
                <a:pt x="4583769" y="2290476"/>
              </a:cubicBezTo>
              <a:lnTo>
                <a:pt x="4583769" y="2290473"/>
              </a:lnTo>
              <a:cubicBezTo>
                <a:pt x="4581911" y="2283232"/>
                <a:pt x="4576064" y="2278650"/>
                <a:pt x="4568018" y="2277780"/>
              </a:cubicBezTo>
              <a:cubicBezTo>
                <a:pt x="4567320" y="2277705"/>
                <a:pt x="4566639" y="2277667"/>
                <a:pt x="4565976" y="2277667"/>
              </a:cubicBezTo>
              <a:close/>
              <a:moveTo>
                <a:pt x="5969745" y="2333553"/>
              </a:moveTo>
              <a:cubicBezTo>
                <a:pt x="5962767" y="2333553"/>
                <a:pt x="5957794" y="2337636"/>
                <a:pt x="5954945" y="2343218"/>
              </a:cubicBezTo>
              <a:cubicBezTo>
                <a:pt x="5951979" y="2337391"/>
                <a:pt x="5946890" y="2333614"/>
                <a:pt x="5939505" y="2333614"/>
              </a:cubicBezTo>
              <a:cubicBezTo>
                <a:pt x="5939011" y="2333614"/>
                <a:pt x="5938516" y="2333632"/>
                <a:pt x="5937993" y="2333666"/>
              </a:cubicBezTo>
              <a:cubicBezTo>
                <a:pt x="5930636" y="2334149"/>
                <a:pt x="5924326" y="2338549"/>
                <a:pt x="5922320" y="2347124"/>
              </a:cubicBezTo>
              <a:cubicBezTo>
                <a:pt x="5918744" y="2362546"/>
                <a:pt x="5935696" y="2378315"/>
                <a:pt x="5954945" y="2393653"/>
              </a:cubicBezTo>
              <a:cubicBezTo>
                <a:pt x="5975386" y="2378420"/>
                <a:pt x="5991350" y="2361200"/>
                <a:pt x="5987541" y="2346362"/>
              </a:cubicBezTo>
              <a:lnTo>
                <a:pt x="5987541" y="2346359"/>
              </a:lnTo>
              <a:cubicBezTo>
                <a:pt x="5985680" y="2339118"/>
                <a:pt x="5979835" y="2334536"/>
                <a:pt x="5971781" y="2333666"/>
              </a:cubicBezTo>
              <a:cubicBezTo>
                <a:pt x="5971083" y="2333591"/>
                <a:pt x="5970414" y="2333553"/>
                <a:pt x="5969745" y="2333553"/>
              </a:cubicBezTo>
              <a:close/>
              <a:moveTo>
                <a:pt x="3901761" y="2179065"/>
              </a:moveTo>
              <a:cubicBezTo>
                <a:pt x="3894767" y="2179065"/>
                <a:pt x="3889792" y="2183147"/>
                <a:pt x="3886948" y="2188730"/>
              </a:cubicBezTo>
              <a:cubicBezTo>
                <a:pt x="3883977" y="2182903"/>
                <a:pt x="3878906" y="2179126"/>
                <a:pt x="3871508" y="2179126"/>
              </a:cubicBezTo>
              <a:cubicBezTo>
                <a:pt x="3871020" y="2179126"/>
                <a:pt x="3870520" y="2179143"/>
                <a:pt x="3870011" y="2179178"/>
              </a:cubicBezTo>
              <a:cubicBezTo>
                <a:pt x="3862654" y="2179661"/>
                <a:pt x="3856336" y="2184061"/>
                <a:pt x="3854344" y="2192635"/>
              </a:cubicBezTo>
              <a:cubicBezTo>
                <a:pt x="3850765" y="2208058"/>
                <a:pt x="3867714" y="2223827"/>
                <a:pt x="3886948" y="2239165"/>
              </a:cubicBezTo>
              <a:cubicBezTo>
                <a:pt x="3907405" y="2223931"/>
                <a:pt x="3923365" y="2206712"/>
                <a:pt x="3919553" y="2191874"/>
              </a:cubicBezTo>
              <a:lnTo>
                <a:pt x="3919553" y="2191871"/>
              </a:lnTo>
              <a:cubicBezTo>
                <a:pt x="3917695" y="2184630"/>
                <a:pt x="3911847" y="2180048"/>
                <a:pt x="3903802" y="2179178"/>
              </a:cubicBezTo>
              <a:cubicBezTo>
                <a:pt x="3903104" y="2179103"/>
                <a:pt x="3902424" y="2179065"/>
                <a:pt x="3901761" y="2179065"/>
              </a:cubicBezTo>
              <a:close/>
              <a:moveTo>
                <a:pt x="3979834" y="2214365"/>
              </a:moveTo>
              <a:cubicBezTo>
                <a:pt x="3972840" y="2214365"/>
                <a:pt x="3967865" y="2218447"/>
                <a:pt x="3965022" y="2224030"/>
              </a:cubicBezTo>
              <a:cubicBezTo>
                <a:pt x="3962050" y="2218203"/>
                <a:pt x="3956979" y="2214426"/>
                <a:pt x="3949581" y="2214426"/>
              </a:cubicBezTo>
              <a:cubicBezTo>
                <a:pt x="3949093" y="2214426"/>
                <a:pt x="3948593" y="2214443"/>
                <a:pt x="3948084" y="2214475"/>
              </a:cubicBezTo>
              <a:cubicBezTo>
                <a:pt x="3940727" y="2214961"/>
                <a:pt x="3934409" y="2219361"/>
                <a:pt x="3932417" y="2227935"/>
              </a:cubicBezTo>
              <a:cubicBezTo>
                <a:pt x="3928837" y="2243358"/>
                <a:pt x="3945787" y="2259127"/>
                <a:pt x="3965022" y="2274465"/>
              </a:cubicBezTo>
              <a:cubicBezTo>
                <a:pt x="3985477" y="2259231"/>
                <a:pt x="4001438" y="2242012"/>
                <a:pt x="3997626" y="2227174"/>
              </a:cubicBezTo>
              <a:lnTo>
                <a:pt x="3997626" y="2227171"/>
              </a:lnTo>
              <a:cubicBezTo>
                <a:pt x="3995768" y="2219930"/>
                <a:pt x="3989921" y="2215348"/>
                <a:pt x="3981875" y="2214478"/>
              </a:cubicBezTo>
              <a:cubicBezTo>
                <a:pt x="3981177" y="2214403"/>
                <a:pt x="3980496" y="2214365"/>
                <a:pt x="3979834" y="2214365"/>
              </a:cubicBezTo>
              <a:close/>
              <a:moveTo>
                <a:pt x="4045869" y="2238935"/>
              </a:moveTo>
              <a:cubicBezTo>
                <a:pt x="4038875" y="2238935"/>
                <a:pt x="4033900" y="2243017"/>
                <a:pt x="4031056" y="2248600"/>
              </a:cubicBezTo>
              <a:cubicBezTo>
                <a:pt x="4028085" y="2242773"/>
                <a:pt x="4023014" y="2238996"/>
                <a:pt x="4015616" y="2238996"/>
              </a:cubicBezTo>
              <a:cubicBezTo>
                <a:pt x="4015128" y="2238996"/>
                <a:pt x="4014628" y="2239014"/>
                <a:pt x="4014119" y="2239046"/>
              </a:cubicBezTo>
              <a:cubicBezTo>
                <a:pt x="4006762" y="2239531"/>
                <a:pt x="4000444" y="2243931"/>
                <a:pt x="3998452" y="2252505"/>
              </a:cubicBezTo>
              <a:cubicBezTo>
                <a:pt x="3994873" y="2267928"/>
                <a:pt x="4011822" y="2283697"/>
                <a:pt x="4031056" y="2299035"/>
              </a:cubicBezTo>
              <a:cubicBezTo>
                <a:pt x="4051513" y="2283802"/>
                <a:pt x="4067473" y="2266582"/>
                <a:pt x="4063661" y="2251744"/>
              </a:cubicBezTo>
              <a:lnTo>
                <a:pt x="4063661" y="2251741"/>
              </a:lnTo>
              <a:cubicBezTo>
                <a:pt x="4061803" y="2244500"/>
                <a:pt x="4055955" y="2239918"/>
                <a:pt x="4047910" y="2239048"/>
              </a:cubicBezTo>
              <a:cubicBezTo>
                <a:pt x="4047212" y="2238973"/>
                <a:pt x="4046532" y="2238935"/>
                <a:pt x="4045869" y="2238935"/>
              </a:cubicBezTo>
              <a:close/>
              <a:moveTo>
                <a:pt x="4265345" y="2248269"/>
              </a:moveTo>
              <a:cubicBezTo>
                <a:pt x="4258351" y="2248269"/>
                <a:pt x="4253376" y="2252351"/>
                <a:pt x="4250533" y="2257934"/>
              </a:cubicBezTo>
              <a:cubicBezTo>
                <a:pt x="4247561" y="2252110"/>
                <a:pt x="4242490" y="2248330"/>
                <a:pt x="4235092" y="2248330"/>
              </a:cubicBezTo>
              <a:cubicBezTo>
                <a:pt x="4234604" y="2248330"/>
                <a:pt x="4234104" y="2248347"/>
                <a:pt x="4233595" y="2248382"/>
              </a:cubicBezTo>
              <a:cubicBezTo>
                <a:pt x="4226238" y="2248865"/>
                <a:pt x="4219920" y="2253265"/>
                <a:pt x="4217928" y="2261839"/>
              </a:cubicBezTo>
              <a:cubicBezTo>
                <a:pt x="4214348" y="2277262"/>
                <a:pt x="4231298" y="2293031"/>
                <a:pt x="4250533" y="2308369"/>
              </a:cubicBezTo>
              <a:cubicBezTo>
                <a:pt x="4270988" y="2293135"/>
                <a:pt x="4286949" y="2275916"/>
                <a:pt x="4283137" y="2261078"/>
              </a:cubicBezTo>
              <a:lnTo>
                <a:pt x="4283137" y="2261075"/>
              </a:lnTo>
              <a:cubicBezTo>
                <a:pt x="4281279" y="2253834"/>
                <a:pt x="4275432" y="2249252"/>
                <a:pt x="4267386" y="2248382"/>
              </a:cubicBezTo>
              <a:cubicBezTo>
                <a:pt x="4266688" y="2248307"/>
                <a:pt x="4266007" y="2248269"/>
                <a:pt x="4265345" y="2248269"/>
              </a:cubicBezTo>
              <a:close/>
              <a:moveTo>
                <a:pt x="4338795" y="2248386"/>
              </a:moveTo>
              <a:cubicBezTo>
                <a:pt x="4331801" y="2248386"/>
                <a:pt x="4326826" y="2252468"/>
                <a:pt x="4323982" y="2258051"/>
              </a:cubicBezTo>
              <a:cubicBezTo>
                <a:pt x="4321011" y="2252224"/>
                <a:pt x="4315940" y="2248447"/>
                <a:pt x="4308542" y="2248447"/>
              </a:cubicBezTo>
              <a:cubicBezTo>
                <a:pt x="4308054" y="2248447"/>
                <a:pt x="4307554" y="2248465"/>
                <a:pt x="4307045" y="2248499"/>
              </a:cubicBezTo>
              <a:cubicBezTo>
                <a:pt x="4299688" y="2248982"/>
                <a:pt x="4293370" y="2253382"/>
                <a:pt x="4291378" y="2261956"/>
              </a:cubicBezTo>
              <a:cubicBezTo>
                <a:pt x="4287798" y="2277379"/>
                <a:pt x="4304748" y="2293148"/>
                <a:pt x="4323982" y="2308486"/>
              </a:cubicBezTo>
              <a:cubicBezTo>
                <a:pt x="4344438" y="2293253"/>
                <a:pt x="4360399" y="2276033"/>
                <a:pt x="4356587" y="2261195"/>
              </a:cubicBezTo>
              <a:lnTo>
                <a:pt x="4356587" y="2261192"/>
              </a:lnTo>
              <a:cubicBezTo>
                <a:pt x="4354729" y="2253951"/>
                <a:pt x="4348882" y="2249369"/>
                <a:pt x="4340836" y="2248499"/>
              </a:cubicBezTo>
              <a:cubicBezTo>
                <a:pt x="4340138" y="2248424"/>
                <a:pt x="4339457" y="2248386"/>
                <a:pt x="4338795" y="2248386"/>
              </a:cubicBezTo>
              <a:close/>
              <a:moveTo>
                <a:pt x="4411663" y="2249084"/>
              </a:moveTo>
              <a:cubicBezTo>
                <a:pt x="4404669" y="2249084"/>
                <a:pt x="4399694" y="2253166"/>
                <a:pt x="4396850" y="2258749"/>
              </a:cubicBezTo>
              <a:cubicBezTo>
                <a:pt x="4393879" y="2252922"/>
                <a:pt x="4388808" y="2249145"/>
                <a:pt x="4381410" y="2249145"/>
              </a:cubicBezTo>
              <a:cubicBezTo>
                <a:pt x="4380922" y="2249145"/>
                <a:pt x="4380422" y="2249162"/>
                <a:pt x="4379913" y="2249197"/>
              </a:cubicBezTo>
              <a:cubicBezTo>
                <a:pt x="4372556" y="2249680"/>
                <a:pt x="4366238" y="2254080"/>
                <a:pt x="4364246" y="2262654"/>
              </a:cubicBezTo>
              <a:cubicBezTo>
                <a:pt x="4360666" y="2278077"/>
                <a:pt x="4377616" y="2293846"/>
                <a:pt x="4396850" y="2309184"/>
              </a:cubicBezTo>
              <a:cubicBezTo>
                <a:pt x="4417306" y="2293950"/>
                <a:pt x="4433267" y="2276731"/>
                <a:pt x="4429455" y="2261893"/>
              </a:cubicBezTo>
              <a:lnTo>
                <a:pt x="4429455" y="2261890"/>
              </a:lnTo>
              <a:cubicBezTo>
                <a:pt x="4427597" y="2254649"/>
                <a:pt x="4421750" y="2250067"/>
                <a:pt x="4413704" y="2249197"/>
              </a:cubicBezTo>
              <a:cubicBezTo>
                <a:pt x="4413006" y="2249122"/>
                <a:pt x="4412325" y="2249084"/>
                <a:pt x="4411663" y="2249084"/>
              </a:cubicBezTo>
              <a:close/>
              <a:moveTo>
                <a:pt x="4475023" y="2289937"/>
              </a:moveTo>
              <a:cubicBezTo>
                <a:pt x="4468029" y="2289937"/>
                <a:pt x="4463054" y="2294019"/>
                <a:pt x="4460211" y="2299602"/>
              </a:cubicBezTo>
              <a:cubicBezTo>
                <a:pt x="4457239" y="2293778"/>
                <a:pt x="4452168" y="2289998"/>
                <a:pt x="4444770" y="2289998"/>
              </a:cubicBezTo>
              <a:cubicBezTo>
                <a:pt x="4444282" y="2289998"/>
                <a:pt x="4443782" y="2290015"/>
                <a:pt x="4443273" y="2290050"/>
              </a:cubicBezTo>
              <a:cubicBezTo>
                <a:pt x="4435916" y="2290533"/>
                <a:pt x="4429598" y="2294932"/>
                <a:pt x="4427606" y="2303507"/>
              </a:cubicBezTo>
              <a:cubicBezTo>
                <a:pt x="4424026" y="2318930"/>
                <a:pt x="4440976" y="2334699"/>
                <a:pt x="4460211" y="2350037"/>
              </a:cubicBezTo>
              <a:cubicBezTo>
                <a:pt x="4480666" y="2334804"/>
                <a:pt x="4496627" y="2317584"/>
                <a:pt x="4492815" y="2302746"/>
              </a:cubicBezTo>
              <a:lnTo>
                <a:pt x="4492815" y="2302743"/>
              </a:lnTo>
              <a:cubicBezTo>
                <a:pt x="4490954" y="2295502"/>
                <a:pt x="4485110" y="2290920"/>
                <a:pt x="4477064" y="2290050"/>
              </a:cubicBezTo>
              <a:cubicBezTo>
                <a:pt x="4476366" y="2289975"/>
                <a:pt x="4475685" y="2289937"/>
                <a:pt x="4475023" y="2289937"/>
              </a:cubicBezTo>
              <a:close/>
              <a:moveTo>
                <a:pt x="4698367" y="2344487"/>
              </a:moveTo>
              <a:cubicBezTo>
                <a:pt x="4691373" y="2344487"/>
                <a:pt x="4686398" y="2348569"/>
                <a:pt x="4683555" y="2354152"/>
              </a:cubicBezTo>
              <a:cubicBezTo>
                <a:pt x="4680583" y="2348325"/>
                <a:pt x="4675512" y="2344548"/>
                <a:pt x="4668114" y="2344548"/>
              </a:cubicBezTo>
              <a:cubicBezTo>
                <a:pt x="4667626" y="2344548"/>
                <a:pt x="4667126" y="2344566"/>
                <a:pt x="4666617" y="2344600"/>
              </a:cubicBezTo>
              <a:cubicBezTo>
                <a:pt x="4659260" y="2345083"/>
                <a:pt x="4652942" y="2349482"/>
                <a:pt x="4650950" y="2358057"/>
              </a:cubicBezTo>
              <a:cubicBezTo>
                <a:pt x="4647370" y="2373480"/>
                <a:pt x="4664320" y="2389249"/>
                <a:pt x="4683555" y="2404587"/>
              </a:cubicBezTo>
              <a:cubicBezTo>
                <a:pt x="4704010" y="2389353"/>
                <a:pt x="4719971" y="2372134"/>
                <a:pt x="4716159" y="2357296"/>
              </a:cubicBezTo>
              <a:lnTo>
                <a:pt x="4716159" y="2357293"/>
              </a:lnTo>
              <a:cubicBezTo>
                <a:pt x="4714301" y="2350052"/>
                <a:pt x="4708454" y="2345470"/>
                <a:pt x="4700408" y="2344600"/>
              </a:cubicBezTo>
              <a:cubicBezTo>
                <a:pt x="4699710" y="2344525"/>
                <a:pt x="4699029" y="2344487"/>
                <a:pt x="4698367" y="2344487"/>
              </a:cubicBezTo>
              <a:close/>
              <a:moveTo>
                <a:pt x="5883966" y="2368475"/>
              </a:moveTo>
              <a:cubicBezTo>
                <a:pt x="5876988" y="2368475"/>
                <a:pt x="5872015" y="2372557"/>
                <a:pt x="5869166" y="2378140"/>
              </a:cubicBezTo>
              <a:cubicBezTo>
                <a:pt x="5866200" y="2372313"/>
                <a:pt x="5861111" y="2368536"/>
                <a:pt x="5853726" y="2368536"/>
              </a:cubicBezTo>
              <a:cubicBezTo>
                <a:pt x="5853232" y="2368536"/>
                <a:pt x="5852737" y="2368554"/>
                <a:pt x="5852214" y="2368588"/>
              </a:cubicBezTo>
              <a:cubicBezTo>
                <a:pt x="5844857" y="2369071"/>
                <a:pt x="5838547" y="2373470"/>
                <a:pt x="5836541" y="2382045"/>
              </a:cubicBezTo>
              <a:cubicBezTo>
                <a:pt x="5832965" y="2397468"/>
                <a:pt x="5849917" y="2413237"/>
                <a:pt x="5869166" y="2428575"/>
              </a:cubicBezTo>
              <a:cubicBezTo>
                <a:pt x="5889607" y="2413341"/>
                <a:pt x="5905571" y="2396122"/>
                <a:pt x="5901762" y="2381284"/>
              </a:cubicBezTo>
              <a:lnTo>
                <a:pt x="5901762" y="2381281"/>
              </a:lnTo>
              <a:cubicBezTo>
                <a:pt x="5899901" y="2374040"/>
                <a:pt x="5894056" y="2369458"/>
                <a:pt x="5886002" y="2368588"/>
              </a:cubicBezTo>
              <a:cubicBezTo>
                <a:pt x="5885304" y="2368513"/>
                <a:pt x="5884635" y="2368475"/>
                <a:pt x="5883966" y="2368475"/>
              </a:cubicBezTo>
              <a:close/>
              <a:moveTo>
                <a:pt x="6023538" y="2409504"/>
              </a:moveTo>
              <a:cubicBezTo>
                <a:pt x="6016560" y="2409504"/>
                <a:pt x="6011587" y="2413587"/>
                <a:pt x="6008738" y="2419169"/>
              </a:cubicBezTo>
              <a:cubicBezTo>
                <a:pt x="6005772" y="2413345"/>
                <a:pt x="6000683" y="2409565"/>
                <a:pt x="5993298" y="2409565"/>
              </a:cubicBezTo>
              <a:cubicBezTo>
                <a:pt x="5992804" y="2409565"/>
                <a:pt x="5992309" y="2409583"/>
                <a:pt x="5991786" y="2409617"/>
              </a:cubicBezTo>
              <a:cubicBezTo>
                <a:pt x="5984429" y="2410100"/>
                <a:pt x="5978119" y="2414500"/>
                <a:pt x="5976113" y="2423075"/>
              </a:cubicBezTo>
              <a:cubicBezTo>
                <a:pt x="5972537" y="2438497"/>
                <a:pt x="5989489" y="2454266"/>
                <a:pt x="6008738" y="2469604"/>
              </a:cubicBezTo>
              <a:cubicBezTo>
                <a:pt x="6029179" y="2454371"/>
                <a:pt x="6045143" y="2437151"/>
                <a:pt x="6041334" y="2422313"/>
              </a:cubicBezTo>
              <a:lnTo>
                <a:pt x="6041334" y="2422310"/>
              </a:lnTo>
              <a:cubicBezTo>
                <a:pt x="6039473" y="2415069"/>
                <a:pt x="6033628" y="2410487"/>
                <a:pt x="6025574" y="2409617"/>
              </a:cubicBezTo>
              <a:cubicBezTo>
                <a:pt x="6024876" y="2409542"/>
                <a:pt x="6024207" y="2409504"/>
                <a:pt x="6023538" y="2409504"/>
              </a:cubicBezTo>
              <a:close/>
              <a:moveTo>
                <a:pt x="5948810" y="2411597"/>
              </a:moveTo>
              <a:cubicBezTo>
                <a:pt x="5941831" y="2411597"/>
                <a:pt x="5936859" y="2415680"/>
                <a:pt x="5934009" y="2421262"/>
              </a:cubicBezTo>
              <a:cubicBezTo>
                <a:pt x="5931043" y="2415438"/>
                <a:pt x="5925955" y="2411658"/>
                <a:pt x="5918569" y="2411658"/>
              </a:cubicBezTo>
              <a:cubicBezTo>
                <a:pt x="5918075" y="2411658"/>
                <a:pt x="5917580" y="2411676"/>
                <a:pt x="5917057" y="2411710"/>
              </a:cubicBezTo>
              <a:cubicBezTo>
                <a:pt x="5909701" y="2412193"/>
                <a:pt x="5903391" y="2416593"/>
                <a:pt x="5901384" y="2425168"/>
              </a:cubicBezTo>
              <a:cubicBezTo>
                <a:pt x="5897808" y="2440590"/>
                <a:pt x="5914760" y="2456359"/>
                <a:pt x="5934009" y="2471697"/>
              </a:cubicBezTo>
              <a:cubicBezTo>
                <a:pt x="5954450" y="2456464"/>
                <a:pt x="5970414" y="2439244"/>
                <a:pt x="5966605" y="2424406"/>
              </a:cubicBezTo>
              <a:lnTo>
                <a:pt x="5966605" y="2424403"/>
              </a:lnTo>
              <a:cubicBezTo>
                <a:pt x="5964744" y="2417162"/>
                <a:pt x="5958899" y="2412580"/>
                <a:pt x="5950845" y="2411710"/>
              </a:cubicBezTo>
              <a:cubicBezTo>
                <a:pt x="5950147" y="2411635"/>
                <a:pt x="5949478" y="2411597"/>
                <a:pt x="5948810" y="2411597"/>
              </a:cubicBezTo>
              <a:close/>
              <a:moveTo>
                <a:pt x="4123069" y="2259842"/>
              </a:moveTo>
              <a:cubicBezTo>
                <a:pt x="4116075" y="2259842"/>
                <a:pt x="4111100" y="2263924"/>
                <a:pt x="4108256" y="2269507"/>
              </a:cubicBezTo>
              <a:cubicBezTo>
                <a:pt x="4105285" y="2263680"/>
                <a:pt x="4100214" y="2259903"/>
                <a:pt x="4092816" y="2259903"/>
              </a:cubicBezTo>
              <a:cubicBezTo>
                <a:pt x="4092328" y="2259903"/>
                <a:pt x="4091828" y="2259920"/>
                <a:pt x="4091319" y="2259955"/>
              </a:cubicBezTo>
              <a:cubicBezTo>
                <a:pt x="4083962" y="2260438"/>
                <a:pt x="4077644" y="2264838"/>
                <a:pt x="4075652" y="2273412"/>
              </a:cubicBezTo>
              <a:cubicBezTo>
                <a:pt x="4072072" y="2288835"/>
                <a:pt x="4089022" y="2304604"/>
                <a:pt x="4108256" y="2319942"/>
              </a:cubicBezTo>
              <a:cubicBezTo>
                <a:pt x="4128712" y="2304708"/>
                <a:pt x="4144673" y="2287489"/>
                <a:pt x="4140861" y="2272651"/>
              </a:cubicBezTo>
              <a:lnTo>
                <a:pt x="4140861" y="2272648"/>
              </a:lnTo>
              <a:cubicBezTo>
                <a:pt x="4139003" y="2265407"/>
                <a:pt x="4133156" y="2260825"/>
                <a:pt x="4125110" y="2259955"/>
              </a:cubicBezTo>
              <a:cubicBezTo>
                <a:pt x="4124412" y="2259880"/>
                <a:pt x="4123731" y="2259842"/>
                <a:pt x="4123069" y="2259842"/>
              </a:cubicBezTo>
              <a:close/>
              <a:moveTo>
                <a:pt x="3493338" y="2002391"/>
              </a:moveTo>
              <a:cubicBezTo>
                <a:pt x="3486345" y="2002391"/>
                <a:pt x="3481370" y="2006473"/>
                <a:pt x="3478526" y="2012056"/>
              </a:cubicBezTo>
              <a:cubicBezTo>
                <a:pt x="3475555" y="2006232"/>
                <a:pt x="3470484" y="2002452"/>
                <a:pt x="3463086" y="2002452"/>
              </a:cubicBezTo>
              <a:cubicBezTo>
                <a:pt x="3462598" y="2002452"/>
                <a:pt x="3462098" y="2002469"/>
                <a:pt x="3461589" y="2002504"/>
              </a:cubicBezTo>
              <a:cubicBezTo>
                <a:pt x="3454232" y="2002987"/>
                <a:pt x="3447914" y="2007386"/>
                <a:pt x="3445922" y="2015961"/>
              </a:cubicBezTo>
              <a:cubicBezTo>
                <a:pt x="3442342" y="2031384"/>
                <a:pt x="3459292" y="2047153"/>
                <a:pt x="3478526" y="2062491"/>
              </a:cubicBezTo>
              <a:cubicBezTo>
                <a:pt x="3498982" y="2047257"/>
                <a:pt x="3514943" y="2030038"/>
                <a:pt x="3511131" y="2015200"/>
              </a:cubicBezTo>
              <a:lnTo>
                <a:pt x="3511131" y="2015197"/>
              </a:lnTo>
              <a:cubicBezTo>
                <a:pt x="3509273" y="2007956"/>
                <a:pt x="3503426" y="2003374"/>
                <a:pt x="3495380" y="2002504"/>
              </a:cubicBezTo>
              <a:cubicBezTo>
                <a:pt x="3494682" y="2002429"/>
                <a:pt x="3494001" y="2002391"/>
                <a:pt x="3493338" y="2002391"/>
              </a:cubicBezTo>
              <a:close/>
              <a:moveTo>
                <a:pt x="3214865" y="1939961"/>
              </a:moveTo>
              <a:cubicBezTo>
                <a:pt x="3207871" y="1939961"/>
                <a:pt x="3202896" y="1944043"/>
                <a:pt x="3200053" y="1949626"/>
              </a:cubicBezTo>
              <a:cubicBezTo>
                <a:pt x="3197081" y="1943802"/>
                <a:pt x="3192010" y="1940022"/>
                <a:pt x="3184612" y="1940022"/>
              </a:cubicBezTo>
              <a:cubicBezTo>
                <a:pt x="3184124" y="1940022"/>
                <a:pt x="3183624" y="1940039"/>
                <a:pt x="3183115" y="1940074"/>
              </a:cubicBezTo>
              <a:cubicBezTo>
                <a:pt x="3175758" y="1940557"/>
                <a:pt x="3169440" y="1944956"/>
                <a:pt x="3167448" y="1953531"/>
              </a:cubicBezTo>
              <a:cubicBezTo>
                <a:pt x="3163869" y="1968954"/>
                <a:pt x="3180818" y="1984723"/>
                <a:pt x="3200053" y="2000061"/>
              </a:cubicBezTo>
              <a:cubicBezTo>
                <a:pt x="3220508" y="1984827"/>
                <a:pt x="3236466" y="1967608"/>
                <a:pt x="3232657" y="1952770"/>
              </a:cubicBezTo>
              <a:lnTo>
                <a:pt x="3232657" y="1952767"/>
              </a:lnTo>
              <a:cubicBezTo>
                <a:pt x="3230799" y="1945526"/>
                <a:pt x="3224951" y="1940944"/>
                <a:pt x="3216906" y="1940074"/>
              </a:cubicBezTo>
              <a:cubicBezTo>
                <a:pt x="3216208" y="1939999"/>
                <a:pt x="3215527" y="1939961"/>
                <a:pt x="3214865" y="1939961"/>
              </a:cubicBezTo>
              <a:close/>
              <a:moveTo>
                <a:pt x="2941071" y="1943218"/>
              </a:moveTo>
              <a:cubicBezTo>
                <a:pt x="2934077" y="1943218"/>
                <a:pt x="2929102" y="1947300"/>
                <a:pt x="2926258" y="1952883"/>
              </a:cubicBezTo>
              <a:cubicBezTo>
                <a:pt x="2923287" y="1947056"/>
                <a:pt x="2918216" y="1943279"/>
                <a:pt x="2910818" y="1943279"/>
              </a:cubicBezTo>
              <a:cubicBezTo>
                <a:pt x="2910330" y="1943279"/>
                <a:pt x="2909830" y="1943296"/>
                <a:pt x="2909321" y="1943331"/>
              </a:cubicBezTo>
              <a:cubicBezTo>
                <a:pt x="2901964" y="1943814"/>
                <a:pt x="2895646" y="1948214"/>
                <a:pt x="2893654" y="1956788"/>
              </a:cubicBezTo>
              <a:cubicBezTo>
                <a:pt x="2890075" y="1972211"/>
                <a:pt x="2907024" y="1987980"/>
                <a:pt x="2926258" y="2003318"/>
              </a:cubicBezTo>
              <a:cubicBezTo>
                <a:pt x="2946714" y="1988084"/>
                <a:pt x="2962675" y="1970865"/>
                <a:pt x="2958863" y="1956027"/>
              </a:cubicBezTo>
              <a:lnTo>
                <a:pt x="2958863" y="1956024"/>
              </a:lnTo>
              <a:cubicBezTo>
                <a:pt x="2957005" y="1948783"/>
                <a:pt x="2951157" y="1944201"/>
                <a:pt x="2943112" y="1943331"/>
              </a:cubicBezTo>
              <a:cubicBezTo>
                <a:pt x="2942414" y="1943256"/>
                <a:pt x="2941733" y="1943218"/>
                <a:pt x="2941071" y="1943218"/>
              </a:cubicBezTo>
              <a:close/>
              <a:moveTo>
                <a:pt x="3129143" y="1946765"/>
              </a:moveTo>
              <a:cubicBezTo>
                <a:pt x="3122150" y="1946765"/>
                <a:pt x="3117175" y="1950847"/>
                <a:pt x="3114331" y="1956430"/>
              </a:cubicBezTo>
              <a:cubicBezTo>
                <a:pt x="3111360" y="1950603"/>
                <a:pt x="3106289" y="1946826"/>
                <a:pt x="3098891" y="1946826"/>
              </a:cubicBezTo>
              <a:cubicBezTo>
                <a:pt x="3098403" y="1946826"/>
                <a:pt x="3097903" y="1946843"/>
                <a:pt x="3097394" y="1946878"/>
              </a:cubicBezTo>
              <a:cubicBezTo>
                <a:pt x="3090037" y="1947361"/>
                <a:pt x="3083719" y="1951761"/>
                <a:pt x="3081727" y="1960335"/>
              </a:cubicBezTo>
              <a:cubicBezTo>
                <a:pt x="3078147" y="1975758"/>
                <a:pt x="3095097" y="1991527"/>
                <a:pt x="3114331" y="2006865"/>
              </a:cubicBezTo>
              <a:cubicBezTo>
                <a:pt x="3134787" y="1991631"/>
                <a:pt x="3150748" y="1974412"/>
                <a:pt x="3146936" y="1959574"/>
              </a:cubicBezTo>
              <a:lnTo>
                <a:pt x="3146936" y="1959571"/>
              </a:lnTo>
              <a:cubicBezTo>
                <a:pt x="3145078" y="1952330"/>
                <a:pt x="3139231" y="1947748"/>
                <a:pt x="3131185" y="1946878"/>
              </a:cubicBezTo>
              <a:cubicBezTo>
                <a:pt x="3130487" y="1946803"/>
                <a:pt x="3129806" y="1946765"/>
                <a:pt x="3129143" y="1946765"/>
              </a:cubicBezTo>
              <a:close/>
              <a:moveTo>
                <a:pt x="3045052" y="1951272"/>
              </a:moveTo>
              <a:cubicBezTo>
                <a:pt x="3038058" y="1951272"/>
                <a:pt x="3033083" y="1955354"/>
                <a:pt x="3030240" y="1960937"/>
              </a:cubicBezTo>
              <a:cubicBezTo>
                <a:pt x="3027268" y="1955113"/>
                <a:pt x="3022197" y="1951333"/>
                <a:pt x="3014799" y="1951333"/>
              </a:cubicBezTo>
              <a:cubicBezTo>
                <a:pt x="3014311" y="1951333"/>
                <a:pt x="3013811" y="1951350"/>
                <a:pt x="3013302" y="1951385"/>
              </a:cubicBezTo>
              <a:cubicBezTo>
                <a:pt x="3005945" y="1951868"/>
                <a:pt x="2999627" y="1956268"/>
                <a:pt x="2997635" y="1964842"/>
              </a:cubicBezTo>
              <a:cubicBezTo>
                <a:pt x="2994056" y="1980265"/>
                <a:pt x="3011005" y="1996034"/>
                <a:pt x="3030240" y="2011372"/>
              </a:cubicBezTo>
              <a:cubicBezTo>
                <a:pt x="3050695" y="1996138"/>
                <a:pt x="3066656" y="1978919"/>
                <a:pt x="3062844" y="1964081"/>
              </a:cubicBezTo>
              <a:lnTo>
                <a:pt x="3062844" y="1964078"/>
              </a:lnTo>
              <a:cubicBezTo>
                <a:pt x="3060986" y="1956837"/>
                <a:pt x="3055138" y="1952255"/>
                <a:pt x="3047093" y="1951385"/>
              </a:cubicBezTo>
              <a:cubicBezTo>
                <a:pt x="3046395" y="1951310"/>
                <a:pt x="3045714" y="1951272"/>
                <a:pt x="3045052" y="1951272"/>
              </a:cubicBezTo>
              <a:close/>
              <a:moveTo>
                <a:pt x="3170491" y="2008875"/>
              </a:moveTo>
              <a:cubicBezTo>
                <a:pt x="3163498" y="2008875"/>
                <a:pt x="3158523" y="2012957"/>
                <a:pt x="3155679" y="2018540"/>
              </a:cubicBezTo>
              <a:cubicBezTo>
                <a:pt x="3152708" y="2012713"/>
                <a:pt x="3147637" y="2008936"/>
                <a:pt x="3140239" y="2008936"/>
              </a:cubicBezTo>
              <a:cubicBezTo>
                <a:pt x="3139751" y="2008936"/>
                <a:pt x="3139251" y="2008953"/>
                <a:pt x="3138742" y="2008988"/>
              </a:cubicBezTo>
              <a:cubicBezTo>
                <a:pt x="3131385" y="2009471"/>
                <a:pt x="3125067" y="2013871"/>
                <a:pt x="3123075" y="2022445"/>
              </a:cubicBezTo>
              <a:cubicBezTo>
                <a:pt x="3119495" y="2037868"/>
                <a:pt x="3136445" y="2053637"/>
                <a:pt x="3155679" y="2068975"/>
              </a:cubicBezTo>
              <a:cubicBezTo>
                <a:pt x="3176135" y="2053741"/>
                <a:pt x="3192096" y="2036522"/>
                <a:pt x="3188284" y="2021684"/>
              </a:cubicBezTo>
              <a:lnTo>
                <a:pt x="3188284" y="2021681"/>
              </a:lnTo>
              <a:cubicBezTo>
                <a:pt x="3186426" y="2014440"/>
                <a:pt x="3180578" y="2009858"/>
                <a:pt x="3172533" y="2008988"/>
              </a:cubicBezTo>
              <a:cubicBezTo>
                <a:pt x="3171835" y="2008913"/>
                <a:pt x="3171154" y="2008875"/>
                <a:pt x="3170491" y="2008875"/>
              </a:cubicBezTo>
              <a:close/>
              <a:moveTo>
                <a:pt x="3259818" y="2015970"/>
              </a:moveTo>
              <a:cubicBezTo>
                <a:pt x="3252824" y="2015970"/>
                <a:pt x="3247849" y="2020052"/>
                <a:pt x="3245006" y="2025635"/>
              </a:cubicBezTo>
              <a:cubicBezTo>
                <a:pt x="3242034" y="2019811"/>
                <a:pt x="3236963" y="2016031"/>
                <a:pt x="3229565" y="2016031"/>
              </a:cubicBezTo>
              <a:cubicBezTo>
                <a:pt x="3229077" y="2016031"/>
                <a:pt x="3228577" y="2016048"/>
                <a:pt x="3228068" y="2016083"/>
              </a:cubicBezTo>
              <a:cubicBezTo>
                <a:pt x="3220711" y="2016566"/>
                <a:pt x="3214393" y="2020966"/>
                <a:pt x="3212401" y="2029540"/>
              </a:cubicBezTo>
              <a:cubicBezTo>
                <a:pt x="3208822" y="2044963"/>
                <a:pt x="3225771" y="2060732"/>
                <a:pt x="3245006" y="2076070"/>
              </a:cubicBezTo>
              <a:cubicBezTo>
                <a:pt x="3265461" y="2060836"/>
                <a:pt x="3281422" y="2043617"/>
                <a:pt x="3277610" y="2028779"/>
              </a:cubicBezTo>
              <a:lnTo>
                <a:pt x="3277610" y="2028776"/>
              </a:lnTo>
              <a:cubicBezTo>
                <a:pt x="3275752" y="2021535"/>
                <a:pt x="3269904" y="2016953"/>
                <a:pt x="3261859" y="2016083"/>
              </a:cubicBezTo>
              <a:cubicBezTo>
                <a:pt x="3261161" y="2016008"/>
                <a:pt x="3260480" y="2015970"/>
                <a:pt x="3259818" y="2015970"/>
              </a:cubicBezTo>
              <a:close/>
              <a:moveTo>
                <a:pt x="3418668" y="2030567"/>
              </a:moveTo>
              <a:cubicBezTo>
                <a:pt x="3411674" y="2030567"/>
                <a:pt x="3406699" y="2034649"/>
                <a:pt x="3403856" y="2040232"/>
              </a:cubicBezTo>
              <a:cubicBezTo>
                <a:pt x="3400884" y="2034408"/>
                <a:pt x="3395813" y="2030628"/>
                <a:pt x="3388415" y="2030628"/>
              </a:cubicBezTo>
              <a:cubicBezTo>
                <a:pt x="3387927" y="2030628"/>
                <a:pt x="3387427" y="2030646"/>
                <a:pt x="3386918" y="2030680"/>
              </a:cubicBezTo>
              <a:cubicBezTo>
                <a:pt x="3379561" y="2031163"/>
                <a:pt x="3373243" y="2035563"/>
                <a:pt x="3371251" y="2044137"/>
              </a:cubicBezTo>
              <a:cubicBezTo>
                <a:pt x="3367672" y="2059560"/>
                <a:pt x="3384621" y="2075329"/>
                <a:pt x="3403856" y="2090667"/>
              </a:cubicBezTo>
              <a:cubicBezTo>
                <a:pt x="3424311" y="2075434"/>
                <a:pt x="3440272" y="2058214"/>
                <a:pt x="3436460" y="2043376"/>
              </a:cubicBezTo>
              <a:lnTo>
                <a:pt x="3436460" y="2043373"/>
              </a:lnTo>
              <a:cubicBezTo>
                <a:pt x="3434602" y="2036132"/>
                <a:pt x="3428754" y="2031550"/>
                <a:pt x="3420709" y="2030680"/>
              </a:cubicBezTo>
              <a:cubicBezTo>
                <a:pt x="3420011" y="2030605"/>
                <a:pt x="3419330" y="2030567"/>
                <a:pt x="3418668" y="2030567"/>
              </a:cubicBezTo>
              <a:close/>
              <a:moveTo>
                <a:pt x="3608893" y="2065430"/>
              </a:moveTo>
              <a:cubicBezTo>
                <a:pt x="3601899" y="2065430"/>
                <a:pt x="3596924" y="2069512"/>
                <a:pt x="3594080" y="2075095"/>
              </a:cubicBezTo>
              <a:cubicBezTo>
                <a:pt x="3591109" y="2069268"/>
                <a:pt x="3586038" y="2065491"/>
                <a:pt x="3578640" y="2065491"/>
              </a:cubicBezTo>
              <a:cubicBezTo>
                <a:pt x="3578152" y="2065491"/>
                <a:pt x="3577652" y="2065508"/>
                <a:pt x="3577143" y="2065543"/>
              </a:cubicBezTo>
              <a:cubicBezTo>
                <a:pt x="3569786" y="2066026"/>
                <a:pt x="3563468" y="2070426"/>
                <a:pt x="3561476" y="2079000"/>
              </a:cubicBezTo>
              <a:cubicBezTo>
                <a:pt x="3557896" y="2094423"/>
                <a:pt x="3574846" y="2110192"/>
                <a:pt x="3594080" y="2125530"/>
              </a:cubicBezTo>
              <a:cubicBezTo>
                <a:pt x="3614536" y="2110296"/>
                <a:pt x="3630497" y="2093077"/>
                <a:pt x="3626685" y="2078239"/>
              </a:cubicBezTo>
              <a:lnTo>
                <a:pt x="3626685" y="2078236"/>
              </a:lnTo>
              <a:cubicBezTo>
                <a:pt x="3624827" y="2070995"/>
                <a:pt x="3618980" y="2066413"/>
                <a:pt x="3610934" y="2065543"/>
              </a:cubicBezTo>
              <a:cubicBezTo>
                <a:pt x="3610236" y="2065468"/>
                <a:pt x="3609556" y="2065430"/>
                <a:pt x="3608893" y="2065430"/>
              </a:cubicBezTo>
              <a:close/>
              <a:moveTo>
                <a:pt x="3672456" y="2122829"/>
              </a:moveTo>
              <a:cubicBezTo>
                <a:pt x="3665462" y="2122829"/>
                <a:pt x="3660487" y="2126911"/>
                <a:pt x="3657644" y="2132494"/>
              </a:cubicBezTo>
              <a:cubicBezTo>
                <a:pt x="3654672" y="2126670"/>
                <a:pt x="3649601" y="2122890"/>
                <a:pt x="3642203" y="2122890"/>
              </a:cubicBezTo>
              <a:cubicBezTo>
                <a:pt x="3641715" y="2122890"/>
                <a:pt x="3641215" y="2122907"/>
                <a:pt x="3640706" y="2122942"/>
              </a:cubicBezTo>
              <a:cubicBezTo>
                <a:pt x="3633349" y="2123425"/>
                <a:pt x="3627031" y="2127825"/>
                <a:pt x="3625039" y="2136399"/>
              </a:cubicBezTo>
              <a:cubicBezTo>
                <a:pt x="3621460" y="2151822"/>
                <a:pt x="3638409" y="2167591"/>
                <a:pt x="3657644" y="2182929"/>
              </a:cubicBezTo>
              <a:cubicBezTo>
                <a:pt x="3678099" y="2167695"/>
                <a:pt x="3694060" y="2150476"/>
                <a:pt x="3690248" y="2135638"/>
              </a:cubicBezTo>
              <a:lnTo>
                <a:pt x="3690248" y="2135635"/>
              </a:lnTo>
              <a:cubicBezTo>
                <a:pt x="3688390" y="2128394"/>
                <a:pt x="3682542" y="2123812"/>
                <a:pt x="3674497" y="2122942"/>
              </a:cubicBezTo>
              <a:cubicBezTo>
                <a:pt x="3673799" y="2122867"/>
                <a:pt x="3673118" y="2122829"/>
                <a:pt x="3672456" y="2122829"/>
              </a:cubicBezTo>
              <a:close/>
              <a:moveTo>
                <a:pt x="3342775" y="2036004"/>
              </a:moveTo>
              <a:cubicBezTo>
                <a:pt x="3335782" y="2036004"/>
                <a:pt x="3330807" y="2040086"/>
                <a:pt x="3327963" y="2045669"/>
              </a:cubicBezTo>
              <a:cubicBezTo>
                <a:pt x="3324992" y="2039845"/>
                <a:pt x="3319921" y="2036065"/>
                <a:pt x="3312523" y="2036065"/>
              </a:cubicBezTo>
              <a:cubicBezTo>
                <a:pt x="3312035" y="2036065"/>
                <a:pt x="3311535" y="2036082"/>
                <a:pt x="3311026" y="2036117"/>
              </a:cubicBezTo>
              <a:cubicBezTo>
                <a:pt x="3303669" y="2036600"/>
                <a:pt x="3297351" y="2041000"/>
                <a:pt x="3295359" y="2049574"/>
              </a:cubicBezTo>
              <a:cubicBezTo>
                <a:pt x="3291779" y="2064997"/>
                <a:pt x="3308729" y="2080766"/>
                <a:pt x="3327963" y="2096104"/>
              </a:cubicBezTo>
              <a:cubicBezTo>
                <a:pt x="3348419" y="2080870"/>
                <a:pt x="3364380" y="2063651"/>
                <a:pt x="3360568" y="2048813"/>
              </a:cubicBezTo>
              <a:lnTo>
                <a:pt x="3360568" y="2048810"/>
              </a:lnTo>
              <a:cubicBezTo>
                <a:pt x="3358710" y="2041569"/>
                <a:pt x="3352862" y="2036987"/>
                <a:pt x="3344817" y="2036117"/>
              </a:cubicBezTo>
              <a:cubicBezTo>
                <a:pt x="3344119" y="2036042"/>
                <a:pt x="3343438" y="2036004"/>
                <a:pt x="3342775" y="2036004"/>
              </a:cubicBezTo>
              <a:close/>
              <a:moveTo>
                <a:pt x="2493046" y="1926149"/>
              </a:moveTo>
              <a:cubicBezTo>
                <a:pt x="2486054" y="1926149"/>
                <a:pt x="2481079" y="1930231"/>
                <a:pt x="2478235" y="1935814"/>
              </a:cubicBezTo>
              <a:cubicBezTo>
                <a:pt x="2475263" y="1929990"/>
                <a:pt x="2470191" y="1926210"/>
                <a:pt x="2462795" y="1926210"/>
              </a:cubicBezTo>
              <a:cubicBezTo>
                <a:pt x="2462306" y="1926210"/>
                <a:pt x="2461806" y="1926228"/>
                <a:pt x="2461296" y="1926262"/>
              </a:cubicBezTo>
              <a:cubicBezTo>
                <a:pt x="2453940" y="1926745"/>
                <a:pt x="2447621" y="1931145"/>
                <a:pt x="2445630" y="1939719"/>
              </a:cubicBezTo>
              <a:cubicBezTo>
                <a:pt x="2442049" y="1955142"/>
                <a:pt x="2459000" y="1970911"/>
                <a:pt x="2478235" y="1986249"/>
              </a:cubicBezTo>
              <a:cubicBezTo>
                <a:pt x="2498691" y="1971015"/>
                <a:pt x="2514651" y="1953796"/>
                <a:pt x="2510839" y="1938958"/>
              </a:cubicBezTo>
              <a:lnTo>
                <a:pt x="2510839" y="1938955"/>
              </a:lnTo>
              <a:cubicBezTo>
                <a:pt x="2508980" y="1931714"/>
                <a:pt x="2503133" y="1927132"/>
                <a:pt x="2495088" y="1926262"/>
              </a:cubicBezTo>
              <a:cubicBezTo>
                <a:pt x="2494389" y="1926187"/>
                <a:pt x="2493709" y="1926149"/>
                <a:pt x="2493046" y="1926149"/>
              </a:cubicBezTo>
              <a:close/>
              <a:moveTo>
                <a:pt x="2614590" y="1983985"/>
              </a:moveTo>
              <a:cubicBezTo>
                <a:pt x="2607596" y="1983985"/>
                <a:pt x="2602621" y="1988067"/>
                <a:pt x="2599777" y="1993650"/>
              </a:cubicBezTo>
              <a:cubicBezTo>
                <a:pt x="2596806" y="1987826"/>
                <a:pt x="2591735" y="1984046"/>
                <a:pt x="2584337" y="1984046"/>
              </a:cubicBezTo>
              <a:cubicBezTo>
                <a:pt x="2583849" y="1984046"/>
                <a:pt x="2583349" y="1984063"/>
                <a:pt x="2582840" y="1984098"/>
              </a:cubicBezTo>
              <a:cubicBezTo>
                <a:pt x="2575483" y="1984581"/>
                <a:pt x="2569165" y="1988981"/>
                <a:pt x="2567173" y="1997555"/>
              </a:cubicBezTo>
              <a:cubicBezTo>
                <a:pt x="2563594" y="2012978"/>
                <a:pt x="2580543" y="2028747"/>
                <a:pt x="2599777" y="2044085"/>
              </a:cubicBezTo>
              <a:cubicBezTo>
                <a:pt x="2620233" y="2028851"/>
                <a:pt x="2636194" y="2011632"/>
                <a:pt x="2632382" y="1996794"/>
              </a:cubicBezTo>
              <a:lnTo>
                <a:pt x="2632382" y="1996791"/>
              </a:lnTo>
              <a:cubicBezTo>
                <a:pt x="2630524" y="1989550"/>
                <a:pt x="2624676" y="1984968"/>
                <a:pt x="2616631" y="1984098"/>
              </a:cubicBezTo>
              <a:cubicBezTo>
                <a:pt x="2615933" y="1984023"/>
                <a:pt x="2615252" y="1983985"/>
                <a:pt x="2614590" y="1983985"/>
              </a:cubicBezTo>
              <a:close/>
              <a:moveTo>
                <a:pt x="2776493" y="1987067"/>
              </a:moveTo>
              <a:cubicBezTo>
                <a:pt x="2769499" y="1987067"/>
                <a:pt x="2764524" y="1991149"/>
                <a:pt x="2761680" y="1996732"/>
              </a:cubicBezTo>
              <a:cubicBezTo>
                <a:pt x="2758709" y="1990905"/>
                <a:pt x="2753638" y="1987128"/>
                <a:pt x="2746240" y="1987128"/>
              </a:cubicBezTo>
              <a:cubicBezTo>
                <a:pt x="2745752" y="1987128"/>
                <a:pt x="2745252" y="1987145"/>
                <a:pt x="2744743" y="1987180"/>
              </a:cubicBezTo>
              <a:cubicBezTo>
                <a:pt x="2737386" y="1987663"/>
                <a:pt x="2731068" y="1992063"/>
                <a:pt x="2729076" y="2000637"/>
              </a:cubicBezTo>
              <a:cubicBezTo>
                <a:pt x="2725497" y="2016060"/>
                <a:pt x="2742446" y="2031829"/>
                <a:pt x="2761680" y="2047167"/>
              </a:cubicBezTo>
              <a:cubicBezTo>
                <a:pt x="2782136" y="2031933"/>
                <a:pt x="2798097" y="2014714"/>
                <a:pt x="2794285" y="1999876"/>
              </a:cubicBezTo>
              <a:lnTo>
                <a:pt x="2794285" y="1999873"/>
              </a:lnTo>
              <a:cubicBezTo>
                <a:pt x="2792427" y="1992632"/>
                <a:pt x="2786579" y="1988050"/>
                <a:pt x="2778534" y="1987180"/>
              </a:cubicBezTo>
              <a:cubicBezTo>
                <a:pt x="2777836" y="1987105"/>
                <a:pt x="2777156" y="1987067"/>
                <a:pt x="2776493" y="1987067"/>
              </a:cubicBezTo>
              <a:close/>
              <a:moveTo>
                <a:pt x="2856834" y="1992766"/>
              </a:moveTo>
              <a:cubicBezTo>
                <a:pt x="2849840" y="1992766"/>
                <a:pt x="2844865" y="1996848"/>
                <a:pt x="2842021" y="2002431"/>
              </a:cubicBezTo>
              <a:cubicBezTo>
                <a:pt x="2839050" y="1996607"/>
                <a:pt x="2833979" y="1992827"/>
                <a:pt x="2826581" y="1992827"/>
              </a:cubicBezTo>
              <a:cubicBezTo>
                <a:pt x="2826093" y="1992827"/>
                <a:pt x="2825593" y="1992845"/>
                <a:pt x="2825084" y="1992879"/>
              </a:cubicBezTo>
              <a:cubicBezTo>
                <a:pt x="2817727" y="1993362"/>
                <a:pt x="2811409" y="1997762"/>
                <a:pt x="2809417" y="2006336"/>
              </a:cubicBezTo>
              <a:cubicBezTo>
                <a:pt x="2805838" y="2021759"/>
                <a:pt x="2822787" y="2037528"/>
                <a:pt x="2842021" y="2052866"/>
              </a:cubicBezTo>
              <a:cubicBezTo>
                <a:pt x="2862477" y="2037633"/>
                <a:pt x="2878438" y="2020413"/>
                <a:pt x="2874626" y="2005575"/>
              </a:cubicBezTo>
              <a:lnTo>
                <a:pt x="2874626" y="2005572"/>
              </a:lnTo>
              <a:cubicBezTo>
                <a:pt x="2872768" y="1998331"/>
                <a:pt x="2866920" y="1993749"/>
                <a:pt x="2858875" y="1992879"/>
              </a:cubicBezTo>
              <a:cubicBezTo>
                <a:pt x="2858177" y="1992804"/>
                <a:pt x="2857496" y="1992766"/>
                <a:pt x="2856834" y="1992766"/>
              </a:cubicBezTo>
              <a:close/>
              <a:moveTo>
                <a:pt x="3000302" y="2007654"/>
              </a:moveTo>
              <a:cubicBezTo>
                <a:pt x="2993308" y="2007654"/>
                <a:pt x="2988333" y="2011736"/>
                <a:pt x="2985489" y="2017319"/>
              </a:cubicBezTo>
              <a:cubicBezTo>
                <a:pt x="2982518" y="2011495"/>
                <a:pt x="2977447" y="2007715"/>
                <a:pt x="2970049" y="2007715"/>
              </a:cubicBezTo>
              <a:cubicBezTo>
                <a:pt x="2969561" y="2007715"/>
                <a:pt x="2969061" y="2007732"/>
                <a:pt x="2968552" y="2007767"/>
              </a:cubicBezTo>
              <a:cubicBezTo>
                <a:pt x="2961195" y="2008250"/>
                <a:pt x="2954877" y="2012650"/>
                <a:pt x="2952885" y="2021224"/>
              </a:cubicBezTo>
              <a:cubicBezTo>
                <a:pt x="2949306" y="2036647"/>
                <a:pt x="2966255" y="2052416"/>
                <a:pt x="2985489" y="2067754"/>
              </a:cubicBezTo>
              <a:cubicBezTo>
                <a:pt x="3005945" y="2052520"/>
                <a:pt x="3021906" y="2035301"/>
                <a:pt x="3018094" y="2020463"/>
              </a:cubicBezTo>
              <a:lnTo>
                <a:pt x="3018094" y="2020460"/>
              </a:lnTo>
              <a:cubicBezTo>
                <a:pt x="3016236" y="2013219"/>
                <a:pt x="3010388" y="2008637"/>
                <a:pt x="3002343" y="2007767"/>
              </a:cubicBezTo>
              <a:cubicBezTo>
                <a:pt x="3001645" y="2007692"/>
                <a:pt x="3000964" y="2007654"/>
                <a:pt x="3000302" y="2007654"/>
              </a:cubicBezTo>
              <a:close/>
              <a:moveTo>
                <a:pt x="3084947" y="2027804"/>
              </a:moveTo>
              <a:cubicBezTo>
                <a:pt x="3077953" y="2027804"/>
                <a:pt x="3072978" y="2031886"/>
                <a:pt x="3070135" y="2037469"/>
              </a:cubicBezTo>
              <a:cubicBezTo>
                <a:pt x="3067163" y="2031642"/>
                <a:pt x="3062092" y="2027865"/>
                <a:pt x="3054694" y="2027865"/>
              </a:cubicBezTo>
              <a:cubicBezTo>
                <a:pt x="3054206" y="2027865"/>
                <a:pt x="3053706" y="2027883"/>
                <a:pt x="3053197" y="2027915"/>
              </a:cubicBezTo>
              <a:cubicBezTo>
                <a:pt x="3045840" y="2028400"/>
                <a:pt x="3039522" y="2032800"/>
                <a:pt x="3037530" y="2041374"/>
              </a:cubicBezTo>
              <a:cubicBezTo>
                <a:pt x="3033951" y="2056797"/>
                <a:pt x="3050900" y="2072566"/>
                <a:pt x="3070135" y="2087904"/>
              </a:cubicBezTo>
              <a:cubicBezTo>
                <a:pt x="3090590" y="2072671"/>
                <a:pt x="3106551" y="2055451"/>
                <a:pt x="3102739" y="2040613"/>
              </a:cubicBezTo>
              <a:lnTo>
                <a:pt x="3102739" y="2040610"/>
              </a:lnTo>
              <a:cubicBezTo>
                <a:pt x="3100881" y="2033369"/>
                <a:pt x="3095033" y="2028787"/>
                <a:pt x="3086988" y="2027917"/>
              </a:cubicBezTo>
              <a:cubicBezTo>
                <a:pt x="3086290" y="2027842"/>
                <a:pt x="3085609" y="2027804"/>
                <a:pt x="3084947" y="2027804"/>
              </a:cubicBezTo>
              <a:close/>
              <a:moveTo>
                <a:pt x="3218383" y="2069065"/>
              </a:moveTo>
              <a:cubicBezTo>
                <a:pt x="3211389" y="2069065"/>
                <a:pt x="3206414" y="2073147"/>
                <a:pt x="3203571" y="2078730"/>
              </a:cubicBezTo>
              <a:cubicBezTo>
                <a:pt x="3200599" y="2072903"/>
                <a:pt x="3195528" y="2069126"/>
                <a:pt x="3188130" y="2069126"/>
              </a:cubicBezTo>
              <a:cubicBezTo>
                <a:pt x="3187642" y="2069126"/>
                <a:pt x="3187142" y="2069143"/>
                <a:pt x="3186633" y="2069175"/>
              </a:cubicBezTo>
              <a:cubicBezTo>
                <a:pt x="3179276" y="2069661"/>
                <a:pt x="3172958" y="2074061"/>
                <a:pt x="3170966" y="2082635"/>
              </a:cubicBezTo>
              <a:cubicBezTo>
                <a:pt x="3167387" y="2098058"/>
                <a:pt x="3184336" y="2113827"/>
                <a:pt x="3203571" y="2129165"/>
              </a:cubicBezTo>
              <a:cubicBezTo>
                <a:pt x="3224026" y="2113931"/>
                <a:pt x="3239987" y="2096712"/>
                <a:pt x="3236175" y="2081874"/>
              </a:cubicBezTo>
              <a:lnTo>
                <a:pt x="3236175" y="2081871"/>
              </a:lnTo>
              <a:cubicBezTo>
                <a:pt x="3234317" y="2074630"/>
                <a:pt x="3228469" y="2070048"/>
                <a:pt x="3220424" y="2069178"/>
              </a:cubicBezTo>
              <a:cubicBezTo>
                <a:pt x="3219726" y="2069103"/>
                <a:pt x="3219045" y="2069065"/>
                <a:pt x="3218383" y="2069065"/>
              </a:cubicBezTo>
              <a:close/>
              <a:moveTo>
                <a:pt x="3293839" y="2097096"/>
              </a:moveTo>
              <a:cubicBezTo>
                <a:pt x="3286845" y="2097096"/>
                <a:pt x="3281870" y="2101178"/>
                <a:pt x="3279027" y="2106761"/>
              </a:cubicBezTo>
              <a:cubicBezTo>
                <a:pt x="3276055" y="2100934"/>
                <a:pt x="3270984" y="2097157"/>
                <a:pt x="3263586" y="2097157"/>
              </a:cubicBezTo>
              <a:cubicBezTo>
                <a:pt x="3263098" y="2097157"/>
                <a:pt x="3262598" y="2097175"/>
                <a:pt x="3262089" y="2097206"/>
              </a:cubicBezTo>
              <a:cubicBezTo>
                <a:pt x="3254732" y="2097692"/>
                <a:pt x="3248414" y="2102092"/>
                <a:pt x="3246422" y="2110666"/>
              </a:cubicBezTo>
              <a:cubicBezTo>
                <a:pt x="3242843" y="2126089"/>
                <a:pt x="3259792" y="2141858"/>
                <a:pt x="3279027" y="2157196"/>
              </a:cubicBezTo>
              <a:cubicBezTo>
                <a:pt x="3299482" y="2141963"/>
                <a:pt x="3315443" y="2124743"/>
                <a:pt x="3311631" y="2109905"/>
              </a:cubicBezTo>
              <a:lnTo>
                <a:pt x="3311631" y="2109902"/>
              </a:lnTo>
              <a:cubicBezTo>
                <a:pt x="3309773" y="2102661"/>
                <a:pt x="3303925" y="2098079"/>
                <a:pt x="3295880" y="2097209"/>
              </a:cubicBezTo>
              <a:cubicBezTo>
                <a:pt x="3295182" y="2097134"/>
                <a:pt x="3294501" y="2097096"/>
                <a:pt x="3293839" y="2097096"/>
              </a:cubicBezTo>
              <a:close/>
              <a:moveTo>
                <a:pt x="3530384" y="2098550"/>
              </a:moveTo>
              <a:cubicBezTo>
                <a:pt x="3523390" y="2098550"/>
                <a:pt x="3518415" y="2102632"/>
                <a:pt x="3515571" y="2108215"/>
              </a:cubicBezTo>
              <a:cubicBezTo>
                <a:pt x="3512600" y="2102388"/>
                <a:pt x="3507529" y="2098611"/>
                <a:pt x="3500131" y="2098611"/>
              </a:cubicBezTo>
              <a:cubicBezTo>
                <a:pt x="3499643" y="2098611"/>
                <a:pt x="3499143" y="2098629"/>
                <a:pt x="3498634" y="2098663"/>
              </a:cubicBezTo>
              <a:cubicBezTo>
                <a:pt x="3491277" y="2099146"/>
                <a:pt x="3484959" y="2103546"/>
                <a:pt x="3482967" y="2112120"/>
              </a:cubicBezTo>
              <a:cubicBezTo>
                <a:pt x="3479387" y="2127543"/>
                <a:pt x="3496337" y="2143312"/>
                <a:pt x="3515571" y="2158650"/>
              </a:cubicBezTo>
              <a:cubicBezTo>
                <a:pt x="3536027" y="2143417"/>
                <a:pt x="3551988" y="2126197"/>
                <a:pt x="3548176" y="2111359"/>
              </a:cubicBezTo>
              <a:lnTo>
                <a:pt x="3548176" y="2111356"/>
              </a:lnTo>
              <a:cubicBezTo>
                <a:pt x="3546318" y="2104115"/>
                <a:pt x="3540471" y="2099533"/>
                <a:pt x="3532425" y="2098663"/>
              </a:cubicBezTo>
              <a:cubicBezTo>
                <a:pt x="3531727" y="2098588"/>
                <a:pt x="3531047" y="2098550"/>
                <a:pt x="3530384" y="2098550"/>
              </a:cubicBezTo>
              <a:close/>
              <a:moveTo>
                <a:pt x="3375022" y="2105499"/>
              </a:moveTo>
              <a:cubicBezTo>
                <a:pt x="3368029" y="2105499"/>
                <a:pt x="3363054" y="2109581"/>
                <a:pt x="3360210" y="2115164"/>
              </a:cubicBezTo>
              <a:cubicBezTo>
                <a:pt x="3357239" y="2109337"/>
                <a:pt x="3352168" y="2105560"/>
                <a:pt x="3344770" y="2105560"/>
              </a:cubicBezTo>
              <a:cubicBezTo>
                <a:pt x="3344282" y="2105560"/>
                <a:pt x="3343782" y="2105578"/>
                <a:pt x="3343273" y="2105609"/>
              </a:cubicBezTo>
              <a:cubicBezTo>
                <a:pt x="3335916" y="2106095"/>
                <a:pt x="3329598" y="2110495"/>
                <a:pt x="3327606" y="2119069"/>
              </a:cubicBezTo>
              <a:cubicBezTo>
                <a:pt x="3324026" y="2134492"/>
                <a:pt x="3340976" y="2150261"/>
                <a:pt x="3360210" y="2165599"/>
              </a:cubicBezTo>
              <a:cubicBezTo>
                <a:pt x="3380666" y="2150366"/>
                <a:pt x="3396627" y="2133146"/>
                <a:pt x="3392815" y="2118308"/>
              </a:cubicBezTo>
              <a:lnTo>
                <a:pt x="3392815" y="2118305"/>
              </a:lnTo>
              <a:cubicBezTo>
                <a:pt x="3390957" y="2111064"/>
                <a:pt x="3385110" y="2106482"/>
                <a:pt x="3377064" y="2105612"/>
              </a:cubicBezTo>
              <a:cubicBezTo>
                <a:pt x="3376366" y="2105537"/>
                <a:pt x="3375686" y="2105499"/>
                <a:pt x="3375022" y="2105499"/>
              </a:cubicBezTo>
              <a:close/>
              <a:moveTo>
                <a:pt x="3452311" y="2130913"/>
              </a:moveTo>
              <a:cubicBezTo>
                <a:pt x="3445317" y="2130913"/>
                <a:pt x="3440342" y="2134995"/>
                <a:pt x="3437499" y="2140578"/>
              </a:cubicBezTo>
              <a:cubicBezTo>
                <a:pt x="3434527" y="2134751"/>
                <a:pt x="3429456" y="2130974"/>
                <a:pt x="3422058" y="2130974"/>
              </a:cubicBezTo>
              <a:cubicBezTo>
                <a:pt x="3421570" y="2130974"/>
                <a:pt x="3421070" y="2130991"/>
                <a:pt x="3420561" y="2131026"/>
              </a:cubicBezTo>
              <a:cubicBezTo>
                <a:pt x="3413204" y="2131509"/>
                <a:pt x="3406886" y="2135909"/>
                <a:pt x="3404894" y="2144483"/>
              </a:cubicBezTo>
              <a:cubicBezTo>
                <a:pt x="3401315" y="2159906"/>
                <a:pt x="3418264" y="2175675"/>
                <a:pt x="3437499" y="2191013"/>
              </a:cubicBezTo>
              <a:cubicBezTo>
                <a:pt x="3457954" y="2175779"/>
                <a:pt x="3473915" y="2158560"/>
                <a:pt x="3470103" y="2143722"/>
              </a:cubicBezTo>
              <a:lnTo>
                <a:pt x="3470103" y="2143719"/>
              </a:lnTo>
              <a:cubicBezTo>
                <a:pt x="3468245" y="2136478"/>
                <a:pt x="3462397" y="2131896"/>
                <a:pt x="3454352" y="2131026"/>
              </a:cubicBezTo>
              <a:cubicBezTo>
                <a:pt x="3453654" y="2130951"/>
                <a:pt x="3452973" y="2130913"/>
                <a:pt x="3452311" y="2130913"/>
              </a:cubicBezTo>
              <a:close/>
              <a:moveTo>
                <a:pt x="3604415" y="2162956"/>
              </a:moveTo>
              <a:cubicBezTo>
                <a:pt x="3597421" y="2162956"/>
                <a:pt x="3592446" y="2167038"/>
                <a:pt x="3589603" y="2172621"/>
              </a:cubicBezTo>
              <a:cubicBezTo>
                <a:pt x="3586631" y="2166797"/>
                <a:pt x="3581560" y="2163017"/>
                <a:pt x="3574162" y="2163017"/>
              </a:cubicBezTo>
              <a:cubicBezTo>
                <a:pt x="3573674" y="2163017"/>
                <a:pt x="3573174" y="2163035"/>
                <a:pt x="3572665" y="2163069"/>
              </a:cubicBezTo>
              <a:cubicBezTo>
                <a:pt x="3565308" y="2163552"/>
                <a:pt x="3558990" y="2167952"/>
                <a:pt x="3556998" y="2176526"/>
              </a:cubicBezTo>
              <a:cubicBezTo>
                <a:pt x="3553419" y="2191949"/>
                <a:pt x="3570368" y="2207718"/>
                <a:pt x="3589603" y="2223056"/>
              </a:cubicBezTo>
              <a:cubicBezTo>
                <a:pt x="3610058" y="2207823"/>
                <a:pt x="3626019" y="2190603"/>
                <a:pt x="3622207" y="2175765"/>
              </a:cubicBezTo>
              <a:lnTo>
                <a:pt x="3622207" y="2175762"/>
              </a:lnTo>
              <a:cubicBezTo>
                <a:pt x="3620349" y="2168521"/>
                <a:pt x="3614501" y="2163939"/>
                <a:pt x="3606456" y="2163069"/>
              </a:cubicBezTo>
              <a:cubicBezTo>
                <a:pt x="3605758" y="2162994"/>
                <a:pt x="3605077" y="2162956"/>
                <a:pt x="3604415" y="2162956"/>
              </a:cubicBezTo>
              <a:close/>
              <a:moveTo>
                <a:pt x="3779287" y="2190987"/>
              </a:moveTo>
              <a:cubicBezTo>
                <a:pt x="3772293" y="2190987"/>
                <a:pt x="3767318" y="2195069"/>
                <a:pt x="3764474" y="2200652"/>
              </a:cubicBezTo>
              <a:cubicBezTo>
                <a:pt x="3761503" y="2194828"/>
                <a:pt x="3756432" y="2191048"/>
                <a:pt x="3749034" y="2191048"/>
              </a:cubicBezTo>
              <a:cubicBezTo>
                <a:pt x="3748546" y="2191048"/>
                <a:pt x="3748046" y="2191066"/>
                <a:pt x="3747537" y="2191100"/>
              </a:cubicBezTo>
              <a:cubicBezTo>
                <a:pt x="3740180" y="2191583"/>
                <a:pt x="3733862" y="2195983"/>
                <a:pt x="3731870" y="2204557"/>
              </a:cubicBezTo>
              <a:cubicBezTo>
                <a:pt x="3728291" y="2219980"/>
                <a:pt x="3745240" y="2235749"/>
                <a:pt x="3764474" y="2251087"/>
              </a:cubicBezTo>
              <a:cubicBezTo>
                <a:pt x="3784931" y="2235854"/>
                <a:pt x="3800891" y="2218634"/>
                <a:pt x="3797079" y="2203796"/>
              </a:cubicBezTo>
              <a:lnTo>
                <a:pt x="3797079" y="2203793"/>
              </a:lnTo>
              <a:cubicBezTo>
                <a:pt x="3795221" y="2196552"/>
                <a:pt x="3789373" y="2191970"/>
                <a:pt x="3781328" y="2191100"/>
              </a:cubicBezTo>
              <a:cubicBezTo>
                <a:pt x="3780630" y="2191025"/>
                <a:pt x="3779950" y="2190987"/>
                <a:pt x="3779287" y="2190987"/>
              </a:cubicBezTo>
              <a:close/>
              <a:moveTo>
                <a:pt x="3856516" y="2229224"/>
              </a:moveTo>
              <a:cubicBezTo>
                <a:pt x="3849522" y="2229224"/>
                <a:pt x="3844547" y="2233306"/>
                <a:pt x="3841703" y="2238889"/>
              </a:cubicBezTo>
              <a:cubicBezTo>
                <a:pt x="3838732" y="2233062"/>
                <a:pt x="3833661" y="2229285"/>
                <a:pt x="3826263" y="2229285"/>
              </a:cubicBezTo>
              <a:cubicBezTo>
                <a:pt x="3825775" y="2229285"/>
                <a:pt x="3825275" y="2229302"/>
                <a:pt x="3824766" y="2229337"/>
              </a:cubicBezTo>
              <a:cubicBezTo>
                <a:pt x="3817409" y="2229820"/>
                <a:pt x="3811091" y="2234220"/>
                <a:pt x="3809099" y="2242794"/>
              </a:cubicBezTo>
              <a:cubicBezTo>
                <a:pt x="3805520" y="2258217"/>
                <a:pt x="3822469" y="2273986"/>
                <a:pt x="3841703" y="2289324"/>
              </a:cubicBezTo>
              <a:cubicBezTo>
                <a:pt x="3862160" y="2274090"/>
                <a:pt x="3878117" y="2256871"/>
                <a:pt x="3874308" y="2242033"/>
              </a:cubicBezTo>
              <a:lnTo>
                <a:pt x="3874308" y="2242030"/>
              </a:lnTo>
              <a:cubicBezTo>
                <a:pt x="3872450" y="2234789"/>
                <a:pt x="3866602" y="2230207"/>
                <a:pt x="3858557" y="2229337"/>
              </a:cubicBezTo>
              <a:cubicBezTo>
                <a:pt x="3857859" y="2229262"/>
                <a:pt x="3857179" y="2229224"/>
                <a:pt x="3856516" y="2229224"/>
              </a:cubicBezTo>
              <a:close/>
              <a:moveTo>
                <a:pt x="3922842" y="2262866"/>
              </a:moveTo>
              <a:cubicBezTo>
                <a:pt x="3915848" y="2262866"/>
                <a:pt x="3910873" y="2266948"/>
                <a:pt x="3908029" y="2272531"/>
              </a:cubicBezTo>
              <a:cubicBezTo>
                <a:pt x="3905058" y="2266707"/>
                <a:pt x="3899987" y="2262927"/>
                <a:pt x="3892589" y="2262927"/>
              </a:cubicBezTo>
              <a:cubicBezTo>
                <a:pt x="3892101" y="2262927"/>
                <a:pt x="3891601" y="2262945"/>
                <a:pt x="3891092" y="2262979"/>
              </a:cubicBezTo>
              <a:cubicBezTo>
                <a:pt x="3883735" y="2263462"/>
                <a:pt x="3877417" y="2267862"/>
                <a:pt x="3875425" y="2276436"/>
              </a:cubicBezTo>
              <a:cubicBezTo>
                <a:pt x="3871846" y="2291859"/>
                <a:pt x="3888795" y="2307628"/>
                <a:pt x="3908029" y="2322966"/>
              </a:cubicBezTo>
              <a:cubicBezTo>
                <a:pt x="3928486" y="2307733"/>
                <a:pt x="3944446" y="2290513"/>
                <a:pt x="3940634" y="2275675"/>
              </a:cubicBezTo>
              <a:lnTo>
                <a:pt x="3940634" y="2275672"/>
              </a:lnTo>
              <a:cubicBezTo>
                <a:pt x="3938776" y="2268431"/>
                <a:pt x="3932928" y="2263849"/>
                <a:pt x="3924883" y="2262979"/>
              </a:cubicBezTo>
              <a:cubicBezTo>
                <a:pt x="3924185" y="2262904"/>
                <a:pt x="3923505" y="2262866"/>
                <a:pt x="3922842" y="2262866"/>
              </a:cubicBezTo>
              <a:close/>
              <a:moveTo>
                <a:pt x="4070497" y="2309332"/>
              </a:moveTo>
              <a:cubicBezTo>
                <a:pt x="4063503" y="2309332"/>
                <a:pt x="4058528" y="2313414"/>
                <a:pt x="4055685" y="2318997"/>
              </a:cubicBezTo>
              <a:cubicBezTo>
                <a:pt x="4052713" y="2313173"/>
                <a:pt x="4047642" y="2309393"/>
                <a:pt x="4040244" y="2309393"/>
              </a:cubicBezTo>
              <a:cubicBezTo>
                <a:pt x="4039756" y="2309393"/>
                <a:pt x="4039256" y="2309410"/>
                <a:pt x="4038747" y="2309445"/>
              </a:cubicBezTo>
              <a:cubicBezTo>
                <a:pt x="4031390" y="2309928"/>
                <a:pt x="4025072" y="2314327"/>
                <a:pt x="4023080" y="2322902"/>
              </a:cubicBezTo>
              <a:cubicBezTo>
                <a:pt x="4019500" y="2338325"/>
                <a:pt x="4036450" y="2354094"/>
                <a:pt x="4055685" y="2369432"/>
              </a:cubicBezTo>
              <a:cubicBezTo>
                <a:pt x="4076140" y="2354198"/>
                <a:pt x="4092101" y="2336979"/>
                <a:pt x="4088289" y="2322141"/>
              </a:cubicBezTo>
              <a:lnTo>
                <a:pt x="4088289" y="2322138"/>
              </a:lnTo>
              <a:cubicBezTo>
                <a:pt x="4086431" y="2314897"/>
                <a:pt x="4080584" y="2310315"/>
                <a:pt x="4072538" y="2309445"/>
              </a:cubicBezTo>
              <a:cubicBezTo>
                <a:pt x="4071840" y="2309370"/>
                <a:pt x="4071159" y="2309332"/>
                <a:pt x="4070497" y="2309332"/>
              </a:cubicBezTo>
              <a:close/>
              <a:moveTo>
                <a:pt x="4294859" y="2326488"/>
              </a:moveTo>
              <a:cubicBezTo>
                <a:pt x="4287865" y="2326488"/>
                <a:pt x="4282890" y="2330570"/>
                <a:pt x="4280046" y="2336153"/>
              </a:cubicBezTo>
              <a:cubicBezTo>
                <a:pt x="4277075" y="2330326"/>
                <a:pt x="4272004" y="2326549"/>
                <a:pt x="4264606" y="2326549"/>
              </a:cubicBezTo>
              <a:cubicBezTo>
                <a:pt x="4264118" y="2326549"/>
                <a:pt x="4263618" y="2326567"/>
                <a:pt x="4263109" y="2326601"/>
              </a:cubicBezTo>
              <a:cubicBezTo>
                <a:pt x="4255752" y="2327084"/>
                <a:pt x="4249434" y="2331483"/>
                <a:pt x="4247442" y="2340058"/>
              </a:cubicBezTo>
              <a:cubicBezTo>
                <a:pt x="4243863" y="2355481"/>
                <a:pt x="4260812" y="2371250"/>
                <a:pt x="4280046" y="2386588"/>
              </a:cubicBezTo>
              <a:cubicBezTo>
                <a:pt x="4300503" y="2371354"/>
                <a:pt x="4316463" y="2354135"/>
                <a:pt x="4312651" y="2339297"/>
              </a:cubicBezTo>
              <a:lnTo>
                <a:pt x="4312651" y="2339294"/>
              </a:lnTo>
              <a:cubicBezTo>
                <a:pt x="4310793" y="2332053"/>
                <a:pt x="4304945" y="2327471"/>
                <a:pt x="4296900" y="2326601"/>
              </a:cubicBezTo>
              <a:cubicBezTo>
                <a:pt x="4296202" y="2326526"/>
                <a:pt x="4295522" y="2326488"/>
                <a:pt x="4294859" y="2326488"/>
              </a:cubicBezTo>
              <a:close/>
              <a:moveTo>
                <a:pt x="4383022" y="2327273"/>
              </a:moveTo>
              <a:cubicBezTo>
                <a:pt x="4376028" y="2327273"/>
                <a:pt x="4371053" y="2331356"/>
                <a:pt x="4368209" y="2336938"/>
              </a:cubicBezTo>
              <a:cubicBezTo>
                <a:pt x="4365238" y="2331114"/>
                <a:pt x="4360167" y="2327334"/>
                <a:pt x="4352769" y="2327334"/>
              </a:cubicBezTo>
              <a:cubicBezTo>
                <a:pt x="4352281" y="2327334"/>
                <a:pt x="4351781" y="2327352"/>
                <a:pt x="4351272" y="2327386"/>
              </a:cubicBezTo>
              <a:cubicBezTo>
                <a:pt x="4343915" y="2327869"/>
                <a:pt x="4337597" y="2332269"/>
                <a:pt x="4335605" y="2340844"/>
              </a:cubicBezTo>
              <a:cubicBezTo>
                <a:pt x="4332026" y="2356266"/>
                <a:pt x="4348975" y="2372035"/>
                <a:pt x="4368209" y="2387373"/>
              </a:cubicBezTo>
              <a:cubicBezTo>
                <a:pt x="4388665" y="2372140"/>
                <a:pt x="4404626" y="2354920"/>
                <a:pt x="4400814" y="2340082"/>
              </a:cubicBezTo>
              <a:lnTo>
                <a:pt x="4400814" y="2340079"/>
              </a:lnTo>
              <a:cubicBezTo>
                <a:pt x="4398956" y="2332838"/>
                <a:pt x="4393108" y="2328256"/>
                <a:pt x="4385063" y="2327386"/>
              </a:cubicBezTo>
              <a:cubicBezTo>
                <a:pt x="4384365" y="2327311"/>
                <a:pt x="4383685" y="2327273"/>
                <a:pt x="4383022" y="2327273"/>
              </a:cubicBezTo>
              <a:close/>
              <a:moveTo>
                <a:pt x="4482699" y="2387143"/>
              </a:moveTo>
              <a:cubicBezTo>
                <a:pt x="4475705" y="2387143"/>
                <a:pt x="4470730" y="2391225"/>
                <a:pt x="4467887" y="2396808"/>
              </a:cubicBezTo>
              <a:cubicBezTo>
                <a:pt x="4464915" y="2390984"/>
                <a:pt x="4459844" y="2387204"/>
                <a:pt x="4452446" y="2387204"/>
              </a:cubicBezTo>
              <a:cubicBezTo>
                <a:pt x="4451958" y="2387204"/>
                <a:pt x="4451458" y="2387221"/>
                <a:pt x="4450949" y="2387253"/>
              </a:cubicBezTo>
              <a:cubicBezTo>
                <a:pt x="4443592" y="2387739"/>
                <a:pt x="4437274" y="2392138"/>
                <a:pt x="4435282" y="2400713"/>
              </a:cubicBezTo>
              <a:cubicBezTo>
                <a:pt x="4431702" y="2416136"/>
                <a:pt x="4448652" y="2431905"/>
                <a:pt x="4467887" y="2447243"/>
              </a:cubicBezTo>
              <a:cubicBezTo>
                <a:pt x="4488342" y="2432009"/>
                <a:pt x="4504303" y="2414790"/>
                <a:pt x="4500491" y="2399952"/>
              </a:cubicBezTo>
              <a:lnTo>
                <a:pt x="4500491" y="2399949"/>
              </a:lnTo>
              <a:cubicBezTo>
                <a:pt x="4498633" y="2392708"/>
                <a:pt x="4492786" y="2388126"/>
                <a:pt x="4484740" y="2387256"/>
              </a:cubicBezTo>
              <a:cubicBezTo>
                <a:pt x="4484042" y="2387181"/>
                <a:pt x="4483361" y="2387143"/>
                <a:pt x="4482699" y="2387143"/>
              </a:cubicBezTo>
              <a:close/>
              <a:moveTo>
                <a:pt x="4214169" y="2327564"/>
              </a:moveTo>
              <a:cubicBezTo>
                <a:pt x="4207175" y="2327564"/>
                <a:pt x="4202200" y="2331646"/>
                <a:pt x="4199356" y="2337229"/>
              </a:cubicBezTo>
              <a:cubicBezTo>
                <a:pt x="4196385" y="2331402"/>
                <a:pt x="4191314" y="2327625"/>
                <a:pt x="4183916" y="2327625"/>
              </a:cubicBezTo>
              <a:cubicBezTo>
                <a:pt x="4183428" y="2327625"/>
                <a:pt x="4182928" y="2327643"/>
                <a:pt x="4182419" y="2327677"/>
              </a:cubicBezTo>
              <a:cubicBezTo>
                <a:pt x="4175062" y="2328160"/>
                <a:pt x="4168744" y="2332560"/>
                <a:pt x="4166752" y="2341134"/>
              </a:cubicBezTo>
              <a:cubicBezTo>
                <a:pt x="4163173" y="2356557"/>
                <a:pt x="4180122" y="2372326"/>
                <a:pt x="4199356" y="2387664"/>
              </a:cubicBezTo>
              <a:cubicBezTo>
                <a:pt x="4219813" y="2372430"/>
                <a:pt x="4235773" y="2355211"/>
                <a:pt x="4231961" y="2340373"/>
              </a:cubicBezTo>
              <a:lnTo>
                <a:pt x="4231961" y="2340370"/>
              </a:lnTo>
              <a:cubicBezTo>
                <a:pt x="4230103" y="2333129"/>
                <a:pt x="4224255" y="2328547"/>
                <a:pt x="4216210" y="2327677"/>
              </a:cubicBezTo>
              <a:cubicBezTo>
                <a:pt x="4215512" y="2327602"/>
                <a:pt x="4214832" y="2327564"/>
                <a:pt x="4214169" y="2327564"/>
              </a:cubicBezTo>
              <a:close/>
              <a:moveTo>
                <a:pt x="4143104" y="2349575"/>
              </a:moveTo>
              <a:cubicBezTo>
                <a:pt x="4136110" y="2349575"/>
                <a:pt x="4131135" y="2353657"/>
                <a:pt x="4128291" y="2359240"/>
              </a:cubicBezTo>
              <a:cubicBezTo>
                <a:pt x="4125320" y="2353413"/>
                <a:pt x="4120249" y="2349636"/>
                <a:pt x="4112851" y="2349636"/>
              </a:cubicBezTo>
              <a:cubicBezTo>
                <a:pt x="4112363" y="2349636"/>
                <a:pt x="4111863" y="2349654"/>
                <a:pt x="4111354" y="2349688"/>
              </a:cubicBezTo>
              <a:cubicBezTo>
                <a:pt x="4103997" y="2350171"/>
                <a:pt x="4097679" y="2354570"/>
                <a:pt x="4095687" y="2363145"/>
              </a:cubicBezTo>
              <a:cubicBezTo>
                <a:pt x="4092108" y="2378568"/>
                <a:pt x="4109057" y="2394337"/>
                <a:pt x="4128291" y="2409675"/>
              </a:cubicBezTo>
              <a:cubicBezTo>
                <a:pt x="4148748" y="2394441"/>
                <a:pt x="4164708" y="2377222"/>
                <a:pt x="4160896" y="2362384"/>
              </a:cubicBezTo>
              <a:lnTo>
                <a:pt x="4160896" y="2362381"/>
              </a:lnTo>
              <a:cubicBezTo>
                <a:pt x="4159038" y="2355140"/>
                <a:pt x="4153190" y="2350558"/>
                <a:pt x="4145145" y="2349688"/>
              </a:cubicBezTo>
              <a:cubicBezTo>
                <a:pt x="4144447" y="2349613"/>
                <a:pt x="4143767" y="2349575"/>
                <a:pt x="4143104" y="2349575"/>
              </a:cubicBezTo>
              <a:close/>
              <a:moveTo>
                <a:pt x="4312102" y="2399298"/>
              </a:moveTo>
              <a:cubicBezTo>
                <a:pt x="4305108" y="2399298"/>
                <a:pt x="4300133" y="2403380"/>
                <a:pt x="4297289" y="2408963"/>
              </a:cubicBezTo>
              <a:cubicBezTo>
                <a:pt x="4294318" y="2403139"/>
                <a:pt x="4289247" y="2399359"/>
                <a:pt x="4281849" y="2399359"/>
              </a:cubicBezTo>
              <a:cubicBezTo>
                <a:pt x="4281361" y="2399359"/>
                <a:pt x="4280861" y="2399377"/>
                <a:pt x="4280352" y="2399411"/>
              </a:cubicBezTo>
              <a:cubicBezTo>
                <a:pt x="4272995" y="2399894"/>
                <a:pt x="4266677" y="2404293"/>
                <a:pt x="4264685" y="2412868"/>
              </a:cubicBezTo>
              <a:cubicBezTo>
                <a:pt x="4261106" y="2428291"/>
                <a:pt x="4278055" y="2444060"/>
                <a:pt x="4297289" y="2459398"/>
              </a:cubicBezTo>
              <a:cubicBezTo>
                <a:pt x="4317746" y="2444164"/>
                <a:pt x="4333706" y="2426945"/>
                <a:pt x="4329894" y="2412107"/>
              </a:cubicBezTo>
              <a:lnTo>
                <a:pt x="4329894" y="2412104"/>
              </a:lnTo>
              <a:cubicBezTo>
                <a:pt x="4328036" y="2404863"/>
                <a:pt x="4322188" y="2400281"/>
                <a:pt x="4314143" y="2399411"/>
              </a:cubicBezTo>
              <a:cubicBezTo>
                <a:pt x="4313445" y="2399336"/>
                <a:pt x="4312765" y="2399298"/>
                <a:pt x="4312102" y="2399298"/>
              </a:cubicBezTo>
              <a:close/>
              <a:moveTo>
                <a:pt x="4395409" y="2410929"/>
              </a:moveTo>
              <a:cubicBezTo>
                <a:pt x="4388415" y="2410929"/>
                <a:pt x="4383440" y="2415011"/>
                <a:pt x="4380597" y="2420594"/>
              </a:cubicBezTo>
              <a:cubicBezTo>
                <a:pt x="4377625" y="2414770"/>
                <a:pt x="4372554" y="2410990"/>
                <a:pt x="4365156" y="2410990"/>
              </a:cubicBezTo>
              <a:cubicBezTo>
                <a:pt x="4364668" y="2410990"/>
                <a:pt x="4364168" y="2411008"/>
                <a:pt x="4363659" y="2411042"/>
              </a:cubicBezTo>
              <a:cubicBezTo>
                <a:pt x="4356302" y="2411525"/>
                <a:pt x="4349984" y="2415924"/>
                <a:pt x="4347992" y="2424499"/>
              </a:cubicBezTo>
              <a:cubicBezTo>
                <a:pt x="4344412" y="2439922"/>
                <a:pt x="4361362" y="2455691"/>
                <a:pt x="4380597" y="2471029"/>
              </a:cubicBezTo>
              <a:cubicBezTo>
                <a:pt x="4401052" y="2455795"/>
                <a:pt x="4417013" y="2438576"/>
                <a:pt x="4413201" y="2423738"/>
              </a:cubicBezTo>
              <a:lnTo>
                <a:pt x="4413201" y="2423735"/>
              </a:lnTo>
              <a:cubicBezTo>
                <a:pt x="4411343" y="2416494"/>
                <a:pt x="4405496" y="2411912"/>
                <a:pt x="4397450" y="2411042"/>
              </a:cubicBezTo>
              <a:cubicBezTo>
                <a:pt x="4396752" y="2410967"/>
                <a:pt x="4396072" y="2410929"/>
                <a:pt x="4395409" y="2410929"/>
              </a:cubicBezTo>
              <a:close/>
              <a:moveTo>
                <a:pt x="5898214" y="2463442"/>
              </a:moveTo>
              <a:cubicBezTo>
                <a:pt x="5891236" y="2463442"/>
                <a:pt x="5886264" y="2467524"/>
                <a:pt x="5883414" y="2473107"/>
              </a:cubicBezTo>
              <a:cubicBezTo>
                <a:pt x="5880448" y="2467283"/>
                <a:pt x="5875360" y="2463503"/>
                <a:pt x="5867974" y="2463503"/>
              </a:cubicBezTo>
              <a:cubicBezTo>
                <a:pt x="5867480" y="2463503"/>
                <a:pt x="5866985" y="2463521"/>
                <a:pt x="5866462" y="2463555"/>
              </a:cubicBezTo>
              <a:cubicBezTo>
                <a:pt x="5859105" y="2464038"/>
                <a:pt x="5852795" y="2468437"/>
                <a:pt x="5850789" y="2477012"/>
              </a:cubicBezTo>
              <a:cubicBezTo>
                <a:pt x="5847212" y="2492435"/>
                <a:pt x="5864165" y="2508204"/>
                <a:pt x="5883414" y="2523542"/>
              </a:cubicBezTo>
              <a:cubicBezTo>
                <a:pt x="5903856" y="2508308"/>
                <a:pt x="5919819" y="2491089"/>
                <a:pt x="5916010" y="2476251"/>
              </a:cubicBezTo>
              <a:lnTo>
                <a:pt x="5916010" y="2476248"/>
              </a:lnTo>
              <a:cubicBezTo>
                <a:pt x="5914149" y="2469007"/>
                <a:pt x="5908304" y="2464425"/>
                <a:pt x="5900250" y="2463555"/>
              </a:cubicBezTo>
              <a:cubicBezTo>
                <a:pt x="5899552" y="2463480"/>
                <a:pt x="5898883" y="2463442"/>
                <a:pt x="5898214" y="2463442"/>
              </a:cubicBezTo>
              <a:close/>
              <a:moveTo>
                <a:pt x="6177358" y="2488449"/>
              </a:moveTo>
              <a:cubicBezTo>
                <a:pt x="6170380" y="2488449"/>
                <a:pt x="6165408" y="2492531"/>
                <a:pt x="6162558" y="2498114"/>
              </a:cubicBezTo>
              <a:cubicBezTo>
                <a:pt x="6159592" y="2492290"/>
                <a:pt x="6154504" y="2488510"/>
                <a:pt x="6147118" y="2488510"/>
              </a:cubicBezTo>
              <a:cubicBezTo>
                <a:pt x="6146624" y="2488510"/>
                <a:pt x="6146129" y="2488527"/>
                <a:pt x="6145606" y="2488562"/>
              </a:cubicBezTo>
              <a:cubicBezTo>
                <a:pt x="6138249" y="2489045"/>
                <a:pt x="6131939" y="2493444"/>
                <a:pt x="6129933" y="2502019"/>
              </a:cubicBezTo>
              <a:cubicBezTo>
                <a:pt x="6126356" y="2517442"/>
                <a:pt x="6143309" y="2533211"/>
                <a:pt x="6162558" y="2548549"/>
              </a:cubicBezTo>
              <a:cubicBezTo>
                <a:pt x="6183000" y="2533315"/>
                <a:pt x="6198963" y="2516096"/>
                <a:pt x="6195154" y="2501258"/>
              </a:cubicBezTo>
              <a:lnTo>
                <a:pt x="6195154" y="2501255"/>
              </a:lnTo>
              <a:cubicBezTo>
                <a:pt x="6193293" y="2494014"/>
                <a:pt x="6187448" y="2489432"/>
                <a:pt x="6179394" y="2488562"/>
              </a:cubicBezTo>
              <a:cubicBezTo>
                <a:pt x="6178696" y="2488487"/>
                <a:pt x="6178027" y="2488449"/>
                <a:pt x="6177358" y="2488449"/>
              </a:cubicBezTo>
              <a:close/>
              <a:moveTo>
                <a:pt x="6346589" y="2511537"/>
              </a:moveTo>
              <a:cubicBezTo>
                <a:pt x="6339610" y="2511537"/>
                <a:pt x="6334637" y="2515619"/>
                <a:pt x="6331788" y="2521202"/>
              </a:cubicBezTo>
              <a:cubicBezTo>
                <a:pt x="6328822" y="2515378"/>
                <a:pt x="6323733" y="2511598"/>
                <a:pt x="6316348" y="2511598"/>
              </a:cubicBezTo>
              <a:cubicBezTo>
                <a:pt x="6315854" y="2511598"/>
                <a:pt x="6315359" y="2511615"/>
                <a:pt x="6314836" y="2511650"/>
              </a:cubicBezTo>
              <a:cubicBezTo>
                <a:pt x="6307479" y="2512133"/>
                <a:pt x="6301170" y="2516532"/>
                <a:pt x="6299163" y="2525107"/>
              </a:cubicBezTo>
              <a:cubicBezTo>
                <a:pt x="6295587" y="2540530"/>
                <a:pt x="6312539" y="2556299"/>
                <a:pt x="6331788" y="2571637"/>
              </a:cubicBezTo>
              <a:cubicBezTo>
                <a:pt x="6352229" y="2556403"/>
                <a:pt x="6368193" y="2539184"/>
                <a:pt x="6364384" y="2524346"/>
              </a:cubicBezTo>
              <a:lnTo>
                <a:pt x="6364384" y="2524343"/>
              </a:lnTo>
              <a:cubicBezTo>
                <a:pt x="6362523" y="2517102"/>
                <a:pt x="6356678" y="2512520"/>
                <a:pt x="6348624" y="2511650"/>
              </a:cubicBezTo>
              <a:cubicBezTo>
                <a:pt x="6347926" y="2511575"/>
                <a:pt x="6347257" y="2511537"/>
                <a:pt x="6346589" y="2511537"/>
              </a:cubicBezTo>
              <a:close/>
              <a:moveTo>
                <a:pt x="6542862" y="2547767"/>
              </a:moveTo>
              <a:cubicBezTo>
                <a:pt x="6535883" y="2547767"/>
                <a:pt x="6530910" y="2551849"/>
                <a:pt x="6528061" y="2557432"/>
              </a:cubicBezTo>
              <a:cubicBezTo>
                <a:pt x="6525095" y="2551608"/>
                <a:pt x="6520006" y="2547828"/>
                <a:pt x="6512621" y="2547828"/>
              </a:cubicBezTo>
              <a:cubicBezTo>
                <a:pt x="6512127" y="2547828"/>
                <a:pt x="6511632" y="2547846"/>
                <a:pt x="6511109" y="2547880"/>
              </a:cubicBezTo>
              <a:lnTo>
                <a:pt x="6495718" y="2561095"/>
              </a:lnTo>
              <a:lnTo>
                <a:pt x="6492848" y="2558784"/>
              </a:lnTo>
              <a:cubicBezTo>
                <a:pt x="6492150" y="2558709"/>
                <a:pt x="6491481" y="2558671"/>
                <a:pt x="6490813" y="2558671"/>
              </a:cubicBezTo>
              <a:cubicBezTo>
                <a:pt x="6483834" y="2558671"/>
                <a:pt x="6478862" y="2562753"/>
                <a:pt x="6476012" y="2568336"/>
              </a:cubicBezTo>
              <a:cubicBezTo>
                <a:pt x="6473046" y="2562512"/>
                <a:pt x="6467958" y="2558732"/>
                <a:pt x="6460572" y="2558732"/>
              </a:cubicBezTo>
              <a:cubicBezTo>
                <a:pt x="6460078" y="2558732"/>
                <a:pt x="6459583" y="2558750"/>
                <a:pt x="6459060" y="2558784"/>
              </a:cubicBezTo>
              <a:cubicBezTo>
                <a:pt x="6451703" y="2559267"/>
                <a:pt x="6445394" y="2563666"/>
                <a:pt x="6443387" y="2572241"/>
              </a:cubicBezTo>
              <a:cubicBezTo>
                <a:pt x="6439811" y="2587664"/>
                <a:pt x="6456763" y="2603433"/>
                <a:pt x="6476012" y="2618771"/>
              </a:cubicBezTo>
              <a:cubicBezTo>
                <a:pt x="6486233" y="2611154"/>
                <a:pt x="6495334" y="2603041"/>
                <a:pt x="6501404" y="2594977"/>
              </a:cubicBezTo>
              <a:lnTo>
                <a:pt x="6504267" y="2585641"/>
              </a:lnTo>
              <a:lnTo>
                <a:pt x="6528061" y="2607867"/>
              </a:lnTo>
              <a:cubicBezTo>
                <a:pt x="6548502" y="2592633"/>
                <a:pt x="6564466" y="2575414"/>
                <a:pt x="6560657" y="2560576"/>
              </a:cubicBezTo>
              <a:lnTo>
                <a:pt x="6560657" y="2560573"/>
              </a:lnTo>
              <a:cubicBezTo>
                <a:pt x="6558796" y="2553332"/>
                <a:pt x="6552951" y="2548750"/>
                <a:pt x="6544897" y="2547880"/>
              </a:cubicBezTo>
              <a:cubicBezTo>
                <a:pt x="6544199" y="2547805"/>
                <a:pt x="6543530" y="2547767"/>
                <a:pt x="6542862" y="2547767"/>
              </a:cubicBezTo>
              <a:close/>
              <a:moveTo>
                <a:pt x="4223619" y="2408283"/>
              </a:moveTo>
              <a:cubicBezTo>
                <a:pt x="4216625" y="2408283"/>
                <a:pt x="4211650" y="2412365"/>
                <a:pt x="4208806" y="2417948"/>
              </a:cubicBezTo>
              <a:cubicBezTo>
                <a:pt x="4205835" y="2412121"/>
                <a:pt x="4200764" y="2408344"/>
                <a:pt x="4193366" y="2408344"/>
              </a:cubicBezTo>
              <a:cubicBezTo>
                <a:pt x="4192878" y="2408344"/>
                <a:pt x="4192378" y="2408362"/>
                <a:pt x="4191869" y="2408396"/>
              </a:cubicBezTo>
              <a:cubicBezTo>
                <a:pt x="4184512" y="2408879"/>
                <a:pt x="4178194" y="2413278"/>
                <a:pt x="4176202" y="2421853"/>
              </a:cubicBezTo>
              <a:cubicBezTo>
                <a:pt x="4172623" y="2437276"/>
                <a:pt x="4189572" y="2453045"/>
                <a:pt x="4208806" y="2468383"/>
              </a:cubicBezTo>
              <a:cubicBezTo>
                <a:pt x="4229263" y="2453149"/>
                <a:pt x="4245223" y="2435930"/>
                <a:pt x="4241411" y="2421092"/>
              </a:cubicBezTo>
              <a:lnTo>
                <a:pt x="4241411" y="2421089"/>
              </a:lnTo>
              <a:cubicBezTo>
                <a:pt x="4239550" y="2413848"/>
                <a:pt x="4233705" y="2409266"/>
                <a:pt x="4225660" y="2408396"/>
              </a:cubicBezTo>
              <a:cubicBezTo>
                <a:pt x="4224962" y="2408321"/>
                <a:pt x="4224282" y="2408283"/>
                <a:pt x="4223619" y="2408283"/>
              </a:cubicBezTo>
              <a:close/>
              <a:moveTo>
                <a:pt x="3976461" y="2316165"/>
              </a:moveTo>
              <a:cubicBezTo>
                <a:pt x="3969467" y="2316165"/>
                <a:pt x="3964492" y="2320247"/>
                <a:pt x="3961648" y="2325830"/>
              </a:cubicBezTo>
              <a:cubicBezTo>
                <a:pt x="3958677" y="2320006"/>
                <a:pt x="3953606" y="2316226"/>
                <a:pt x="3946208" y="2316226"/>
              </a:cubicBezTo>
              <a:cubicBezTo>
                <a:pt x="3945720" y="2316226"/>
                <a:pt x="3945220" y="2316243"/>
                <a:pt x="3944711" y="2316275"/>
              </a:cubicBezTo>
              <a:cubicBezTo>
                <a:pt x="3937354" y="2316761"/>
                <a:pt x="3931036" y="2321160"/>
                <a:pt x="3929044" y="2329735"/>
              </a:cubicBezTo>
              <a:cubicBezTo>
                <a:pt x="3925465" y="2345158"/>
                <a:pt x="3942414" y="2360927"/>
                <a:pt x="3961648" y="2376265"/>
              </a:cubicBezTo>
              <a:cubicBezTo>
                <a:pt x="3982105" y="2361031"/>
                <a:pt x="3998065" y="2343812"/>
                <a:pt x="3994253" y="2328974"/>
              </a:cubicBezTo>
              <a:lnTo>
                <a:pt x="3994253" y="2328971"/>
              </a:lnTo>
              <a:cubicBezTo>
                <a:pt x="3992395" y="2321730"/>
                <a:pt x="3986547" y="2317148"/>
                <a:pt x="3978502" y="2316278"/>
              </a:cubicBezTo>
              <a:cubicBezTo>
                <a:pt x="3977804" y="2316203"/>
                <a:pt x="3977124" y="2316165"/>
                <a:pt x="3976461" y="2316165"/>
              </a:cubicBezTo>
              <a:close/>
              <a:moveTo>
                <a:pt x="3677370" y="2195785"/>
              </a:moveTo>
              <a:cubicBezTo>
                <a:pt x="3670376" y="2195785"/>
                <a:pt x="3665401" y="2199867"/>
                <a:pt x="3662558" y="2205450"/>
              </a:cubicBezTo>
              <a:cubicBezTo>
                <a:pt x="3659586" y="2199623"/>
                <a:pt x="3654515" y="2195846"/>
                <a:pt x="3647117" y="2195846"/>
              </a:cubicBezTo>
              <a:cubicBezTo>
                <a:pt x="3646629" y="2195846"/>
                <a:pt x="3646129" y="2195863"/>
                <a:pt x="3645620" y="2195898"/>
              </a:cubicBezTo>
              <a:cubicBezTo>
                <a:pt x="3638263" y="2196381"/>
                <a:pt x="3631945" y="2200781"/>
                <a:pt x="3629953" y="2209355"/>
              </a:cubicBezTo>
              <a:cubicBezTo>
                <a:pt x="3626374" y="2224778"/>
                <a:pt x="3643323" y="2240547"/>
                <a:pt x="3662558" y="2255885"/>
              </a:cubicBezTo>
              <a:cubicBezTo>
                <a:pt x="3683013" y="2240651"/>
                <a:pt x="3698974" y="2223432"/>
                <a:pt x="3695162" y="2208594"/>
              </a:cubicBezTo>
              <a:lnTo>
                <a:pt x="3695162" y="2208591"/>
              </a:lnTo>
              <a:cubicBezTo>
                <a:pt x="3693304" y="2201350"/>
                <a:pt x="3687456" y="2196768"/>
                <a:pt x="3679411" y="2195898"/>
              </a:cubicBezTo>
              <a:cubicBezTo>
                <a:pt x="3678713" y="2195823"/>
                <a:pt x="3678032" y="2195785"/>
                <a:pt x="3677370" y="2195785"/>
              </a:cubicBezTo>
              <a:close/>
              <a:moveTo>
                <a:pt x="3725406" y="2247513"/>
              </a:moveTo>
              <a:cubicBezTo>
                <a:pt x="3718412" y="2247513"/>
                <a:pt x="3713437" y="2251595"/>
                <a:pt x="3710594" y="2257178"/>
              </a:cubicBezTo>
              <a:cubicBezTo>
                <a:pt x="3707622" y="2251354"/>
                <a:pt x="3702551" y="2247574"/>
                <a:pt x="3695153" y="2247574"/>
              </a:cubicBezTo>
              <a:cubicBezTo>
                <a:pt x="3694665" y="2247574"/>
                <a:pt x="3694165" y="2247592"/>
                <a:pt x="3693656" y="2247624"/>
              </a:cubicBezTo>
              <a:cubicBezTo>
                <a:pt x="3686299" y="2248109"/>
                <a:pt x="3679981" y="2252509"/>
                <a:pt x="3677989" y="2261083"/>
              </a:cubicBezTo>
              <a:cubicBezTo>
                <a:pt x="3674409" y="2276506"/>
                <a:pt x="3691359" y="2292275"/>
                <a:pt x="3710594" y="2307613"/>
              </a:cubicBezTo>
              <a:cubicBezTo>
                <a:pt x="3731049" y="2292380"/>
                <a:pt x="3747010" y="2275160"/>
                <a:pt x="3743198" y="2260322"/>
              </a:cubicBezTo>
              <a:lnTo>
                <a:pt x="3743198" y="2260319"/>
              </a:lnTo>
              <a:cubicBezTo>
                <a:pt x="3741340" y="2253078"/>
                <a:pt x="3735493" y="2248496"/>
                <a:pt x="3727447" y="2247626"/>
              </a:cubicBezTo>
              <a:cubicBezTo>
                <a:pt x="3726749" y="2247551"/>
                <a:pt x="3726068" y="2247513"/>
                <a:pt x="3725406" y="2247513"/>
              </a:cubicBezTo>
              <a:close/>
              <a:moveTo>
                <a:pt x="3783532" y="2300027"/>
              </a:moveTo>
              <a:cubicBezTo>
                <a:pt x="3776538" y="2300027"/>
                <a:pt x="3771563" y="2304109"/>
                <a:pt x="3768720" y="2309692"/>
              </a:cubicBezTo>
              <a:cubicBezTo>
                <a:pt x="3765748" y="2303868"/>
                <a:pt x="3760677" y="2300088"/>
                <a:pt x="3753279" y="2300088"/>
              </a:cubicBezTo>
              <a:cubicBezTo>
                <a:pt x="3752791" y="2300088"/>
                <a:pt x="3752291" y="2300106"/>
                <a:pt x="3751782" y="2300140"/>
              </a:cubicBezTo>
              <a:cubicBezTo>
                <a:pt x="3744425" y="2300623"/>
                <a:pt x="3738107" y="2305023"/>
                <a:pt x="3736115" y="2313598"/>
              </a:cubicBezTo>
              <a:cubicBezTo>
                <a:pt x="3732535" y="2329020"/>
                <a:pt x="3749485" y="2344789"/>
                <a:pt x="3768720" y="2360127"/>
              </a:cubicBezTo>
              <a:cubicBezTo>
                <a:pt x="3789175" y="2344893"/>
                <a:pt x="3805136" y="2327674"/>
                <a:pt x="3801324" y="2312836"/>
              </a:cubicBezTo>
              <a:lnTo>
                <a:pt x="3801324" y="2312833"/>
              </a:lnTo>
              <a:cubicBezTo>
                <a:pt x="3799466" y="2305592"/>
                <a:pt x="3793619" y="2301010"/>
                <a:pt x="3785573" y="2300140"/>
              </a:cubicBezTo>
              <a:cubicBezTo>
                <a:pt x="3784875" y="2300065"/>
                <a:pt x="3784194" y="2300027"/>
                <a:pt x="3783532" y="2300027"/>
              </a:cubicBezTo>
              <a:close/>
              <a:moveTo>
                <a:pt x="3815459" y="2356118"/>
              </a:moveTo>
              <a:cubicBezTo>
                <a:pt x="3808465" y="2356118"/>
                <a:pt x="3803490" y="2360200"/>
                <a:pt x="3800646" y="2365783"/>
              </a:cubicBezTo>
              <a:cubicBezTo>
                <a:pt x="3797675" y="2359956"/>
                <a:pt x="3792604" y="2356179"/>
                <a:pt x="3785206" y="2356179"/>
              </a:cubicBezTo>
              <a:cubicBezTo>
                <a:pt x="3784718" y="2356179"/>
                <a:pt x="3784218" y="2356197"/>
                <a:pt x="3783709" y="2356231"/>
              </a:cubicBezTo>
              <a:cubicBezTo>
                <a:pt x="3776352" y="2356714"/>
                <a:pt x="3770034" y="2361113"/>
                <a:pt x="3768042" y="2369688"/>
              </a:cubicBezTo>
              <a:cubicBezTo>
                <a:pt x="3764463" y="2385111"/>
                <a:pt x="3781412" y="2400880"/>
                <a:pt x="3800646" y="2416218"/>
              </a:cubicBezTo>
              <a:cubicBezTo>
                <a:pt x="3821103" y="2400984"/>
                <a:pt x="3837063" y="2383765"/>
                <a:pt x="3833251" y="2368927"/>
              </a:cubicBezTo>
              <a:lnTo>
                <a:pt x="3833251" y="2368924"/>
              </a:lnTo>
              <a:cubicBezTo>
                <a:pt x="3831393" y="2361683"/>
                <a:pt x="3825545" y="2357101"/>
                <a:pt x="3817500" y="2356231"/>
              </a:cubicBezTo>
              <a:cubicBezTo>
                <a:pt x="3816802" y="2356156"/>
                <a:pt x="3816122" y="2356118"/>
                <a:pt x="3815459" y="2356118"/>
              </a:cubicBezTo>
              <a:close/>
              <a:moveTo>
                <a:pt x="3922085" y="2406567"/>
              </a:moveTo>
              <a:cubicBezTo>
                <a:pt x="3915092" y="2406567"/>
                <a:pt x="3910117" y="2410649"/>
                <a:pt x="3907273" y="2416232"/>
              </a:cubicBezTo>
              <a:cubicBezTo>
                <a:pt x="3904302" y="2410408"/>
                <a:pt x="3899231" y="2406628"/>
                <a:pt x="3891833" y="2406628"/>
              </a:cubicBezTo>
              <a:cubicBezTo>
                <a:pt x="3891345" y="2406628"/>
                <a:pt x="3890845" y="2406646"/>
                <a:pt x="3890336" y="2406680"/>
              </a:cubicBezTo>
              <a:cubicBezTo>
                <a:pt x="3882979" y="2407163"/>
                <a:pt x="3876661" y="2411562"/>
                <a:pt x="3874669" y="2420137"/>
              </a:cubicBezTo>
              <a:cubicBezTo>
                <a:pt x="3871089" y="2435560"/>
                <a:pt x="3888039" y="2451329"/>
                <a:pt x="3907273" y="2466667"/>
              </a:cubicBezTo>
              <a:cubicBezTo>
                <a:pt x="3927729" y="2451433"/>
                <a:pt x="3943690" y="2434214"/>
                <a:pt x="3939878" y="2419376"/>
              </a:cubicBezTo>
              <a:lnTo>
                <a:pt x="3939878" y="2419373"/>
              </a:lnTo>
              <a:cubicBezTo>
                <a:pt x="3938020" y="2412132"/>
                <a:pt x="3932173" y="2407550"/>
                <a:pt x="3924127" y="2406680"/>
              </a:cubicBezTo>
              <a:cubicBezTo>
                <a:pt x="3923429" y="2406605"/>
                <a:pt x="3922748" y="2406567"/>
                <a:pt x="3922085" y="2406567"/>
              </a:cubicBezTo>
              <a:close/>
              <a:moveTo>
                <a:pt x="4001700" y="2429276"/>
              </a:moveTo>
              <a:cubicBezTo>
                <a:pt x="3994706" y="2429276"/>
                <a:pt x="3989731" y="2433358"/>
                <a:pt x="3986887" y="2438941"/>
              </a:cubicBezTo>
              <a:cubicBezTo>
                <a:pt x="3983916" y="2433117"/>
                <a:pt x="3978845" y="2429337"/>
                <a:pt x="3971447" y="2429337"/>
              </a:cubicBezTo>
              <a:cubicBezTo>
                <a:pt x="3970959" y="2429337"/>
                <a:pt x="3970459" y="2429355"/>
                <a:pt x="3969950" y="2429389"/>
              </a:cubicBezTo>
              <a:cubicBezTo>
                <a:pt x="3962593" y="2429872"/>
                <a:pt x="3956275" y="2434271"/>
                <a:pt x="3954283" y="2442846"/>
              </a:cubicBezTo>
              <a:cubicBezTo>
                <a:pt x="3950704" y="2458269"/>
                <a:pt x="3967653" y="2474038"/>
                <a:pt x="3986887" y="2489376"/>
              </a:cubicBezTo>
              <a:cubicBezTo>
                <a:pt x="4007344" y="2474142"/>
                <a:pt x="4023304" y="2456923"/>
                <a:pt x="4019492" y="2442085"/>
              </a:cubicBezTo>
              <a:lnTo>
                <a:pt x="4019492" y="2442082"/>
              </a:lnTo>
              <a:cubicBezTo>
                <a:pt x="4017634" y="2434841"/>
                <a:pt x="4011786" y="2430259"/>
                <a:pt x="4003741" y="2429389"/>
              </a:cubicBezTo>
              <a:cubicBezTo>
                <a:pt x="4003043" y="2429314"/>
                <a:pt x="4002363" y="2429276"/>
                <a:pt x="4001700" y="2429276"/>
              </a:cubicBezTo>
              <a:close/>
              <a:moveTo>
                <a:pt x="4104082" y="2459284"/>
              </a:moveTo>
              <a:cubicBezTo>
                <a:pt x="4097089" y="2459284"/>
                <a:pt x="4092113" y="2463366"/>
                <a:pt x="4089270" y="2468949"/>
              </a:cubicBezTo>
              <a:cubicBezTo>
                <a:pt x="4086298" y="2463125"/>
                <a:pt x="4081227" y="2459345"/>
                <a:pt x="4073829" y="2459345"/>
              </a:cubicBezTo>
              <a:cubicBezTo>
                <a:pt x="4073341" y="2459345"/>
                <a:pt x="4072841" y="2459362"/>
                <a:pt x="4072332" y="2459397"/>
              </a:cubicBezTo>
              <a:cubicBezTo>
                <a:pt x="4064975" y="2459880"/>
                <a:pt x="4058657" y="2464279"/>
                <a:pt x="4056665" y="2472854"/>
              </a:cubicBezTo>
              <a:cubicBezTo>
                <a:pt x="4053085" y="2488277"/>
                <a:pt x="4070035" y="2504046"/>
                <a:pt x="4089270" y="2519384"/>
              </a:cubicBezTo>
              <a:cubicBezTo>
                <a:pt x="4109725" y="2504150"/>
                <a:pt x="4125683" y="2486931"/>
                <a:pt x="4121874" y="2472093"/>
              </a:cubicBezTo>
              <a:lnTo>
                <a:pt x="4121874" y="2472090"/>
              </a:lnTo>
              <a:cubicBezTo>
                <a:pt x="4120016" y="2464849"/>
                <a:pt x="4114169" y="2460267"/>
                <a:pt x="4106123" y="2459397"/>
              </a:cubicBezTo>
              <a:cubicBezTo>
                <a:pt x="4105425" y="2459322"/>
                <a:pt x="4104745" y="2459284"/>
                <a:pt x="4104082" y="2459284"/>
              </a:cubicBezTo>
              <a:close/>
              <a:moveTo>
                <a:pt x="4333445" y="2471003"/>
              </a:moveTo>
              <a:cubicBezTo>
                <a:pt x="4326451" y="2471003"/>
                <a:pt x="4321476" y="2475085"/>
                <a:pt x="4318633" y="2480668"/>
              </a:cubicBezTo>
              <a:cubicBezTo>
                <a:pt x="4315661" y="2474844"/>
                <a:pt x="4310590" y="2471064"/>
                <a:pt x="4303192" y="2471064"/>
              </a:cubicBezTo>
              <a:cubicBezTo>
                <a:pt x="4302704" y="2471064"/>
                <a:pt x="4302204" y="2471081"/>
                <a:pt x="4301695" y="2471113"/>
              </a:cubicBezTo>
              <a:cubicBezTo>
                <a:pt x="4294338" y="2471599"/>
                <a:pt x="4288020" y="2475998"/>
                <a:pt x="4286028" y="2484573"/>
              </a:cubicBezTo>
              <a:cubicBezTo>
                <a:pt x="4282448" y="2499996"/>
                <a:pt x="4299398" y="2515765"/>
                <a:pt x="4318633" y="2531103"/>
              </a:cubicBezTo>
              <a:cubicBezTo>
                <a:pt x="4339088" y="2515869"/>
                <a:pt x="4355049" y="2498650"/>
                <a:pt x="4351237" y="2483812"/>
              </a:cubicBezTo>
              <a:lnTo>
                <a:pt x="4351237" y="2483809"/>
              </a:lnTo>
              <a:cubicBezTo>
                <a:pt x="4349379" y="2476568"/>
                <a:pt x="4343532" y="2471986"/>
                <a:pt x="4335486" y="2471116"/>
              </a:cubicBezTo>
              <a:cubicBezTo>
                <a:pt x="4334788" y="2471041"/>
                <a:pt x="4334107" y="2471003"/>
                <a:pt x="4333445" y="2471003"/>
              </a:cubicBezTo>
              <a:close/>
              <a:moveTo>
                <a:pt x="5746431" y="2489845"/>
              </a:moveTo>
              <a:cubicBezTo>
                <a:pt x="5739452" y="2489845"/>
                <a:pt x="5734480" y="2493928"/>
                <a:pt x="5731630" y="2499510"/>
              </a:cubicBezTo>
              <a:cubicBezTo>
                <a:pt x="5728664" y="2493683"/>
                <a:pt x="5723576" y="2489906"/>
                <a:pt x="5716190" y="2489906"/>
              </a:cubicBezTo>
              <a:cubicBezTo>
                <a:pt x="5715696" y="2489906"/>
                <a:pt x="5715201" y="2489924"/>
                <a:pt x="5714678" y="2489958"/>
              </a:cubicBezTo>
              <a:cubicBezTo>
                <a:pt x="5707321" y="2490441"/>
                <a:pt x="5701012" y="2494841"/>
                <a:pt x="5699005" y="2503416"/>
              </a:cubicBezTo>
              <a:cubicBezTo>
                <a:pt x="5695429" y="2518838"/>
                <a:pt x="5712381" y="2534607"/>
                <a:pt x="5731630" y="2549945"/>
              </a:cubicBezTo>
              <a:cubicBezTo>
                <a:pt x="5752071" y="2534712"/>
                <a:pt x="5768035" y="2517492"/>
                <a:pt x="5764226" y="2502654"/>
              </a:cubicBezTo>
              <a:lnTo>
                <a:pt x="5764226" y="2502651"/>
              </a:lnTo>
              <a:cubicBezTo>
                <a:pt x="5762365" y="2495410"/>
                <a:pt x="5756520" y="2490828"/>
                <a:pt x="5748466" y="2489958"/>
              </a:cubicBezTo>
              <a:cubicBezTo>
                <a:pt x="5747768" y="2489883"/>
                <a:pt x="5747099" y="2489845"/>
                <a:pt x="5746431" y="2489845"/>
              </a:cubicBezTo>
              <a:close/>
              <a:moveTo>
                <a:pt x="5816217" y="2490223"/>
              </a:moveTo>
              <a:cubicBezTo>
                <a:pt x="5809238" y="2490223"/>
                <a:pt x="5804266" y="2494305"/>
                <a:pt x="5801416" y="2499888"/>
              </a:cubicBezTo>
              <a:cubicBezTo>
                <a:pt x="5798450" y="2494061"/>
                <a:pt x="5793362" y="2490284"/>
                <a:pt x="5785976" y="2490284"/>
              </a:cubicBezTo>
              <a:cubicBezTo>
                <a:pt x="5785482" y="2490284"/>
                <a:pt x="5784987" y="2490302"/>
                <a:pt x="5784464" y="2490336"/>
              </a:cubicBezTo>
              <a:cubicBezTo>
                <a:pt x="5777107" y="2490819"/>
                <a:pt x="5770798" y="2495219"/>
                <a:pt x="5768791" y="2503793"/>
              </a:cubicBezTo>
              <a:cubicBezTo>
                <a:pt x="5765215" y="2519216"/>
                <a:pt x="5782167" y="2534985"/>
                <a:pt x="5801416" y="2550323"/>
              </a:cubicBezTo>
              <a:cubicBezTo>
                <a:pt x="5821857" y="2535089"/>
                <a:pt x="5837821" y="2517870"/>
                <a:pt x="5834012" y="2503032"/>
              </a:cubicBezTo>
              <a:lnTo>
                <a:pt x="5834012" y="2503029"/>
              </a:lnTo>
              <a:cubicBezTo>
                <a:pt x="5832151" y="2495788"/>
                <a:pt x="5826306" y="2491206"/>
                <a:pt x="5818252" y="2490336"/>
              </a:cubicBezTo>
              <a:cubicBezTo>
                <a:pt x="5817554" y="2490261"/>
                <a:pt x="5816885" y="2490223"/>
                <a:pt x="5816217" y="2490223"/>
              </a:cubicBezTo>
              <a:close/>
              <a:moveTo>
                <a:pt x="5852854" y="2535147"/>
              </a:moveTo>
              <a:cubicBezTo>
                <a:pt x="5845875" y="2535147"/>
                <a:pt x="5840903" y="2539229"/>
                <a:pt x="5838053" y="2544812"/>
              </a:cubicBezTo>
              <a:cubicBezTo>
                <a:pt x="5835087" y="2538988"/>
                <a:pt x="5829999" y="2535208"/>
                <a:pt x="5822613" y="2535208"/>
              </a:cubicBezTo>
              <a:cubicBezTo>
                <a:pt x="5822119" y="2535208"/>
                <a:pt x="5821624" y="2535225"/>
                <a:pt x="5821101" y="2535260"/>
              </a:cubicBezTo>
              <a:cubicBezTo>
                <a:pt x="5813745" y="2535743"/>
                <a:pt x="5807435" y="2540142"/>
                <a:pt x="5805428" y="2548717"/>
              </a:cubicBezTo>
              <a:cubicBezTo>
                <a:pt x="5801852" y="2564140"/>
                <a:pt x="5818804" y="2579909"/>
                <a:pt x="5838053" y="2595247"/>
              </a:cubicBezTo>
              <a:cubicBezTo>
                <a:pt x="5858494" y="2580013"/>
                <a:pt x="5874458" y="2562794"/>
                <a:pt x="5870649" y="2547956"/>
              </a:cubicBezTo>
              <a:lnTo>
                <a:pt x="5870649" y="2547953"/>
              </a:lnTo>
              <a:cubicBezTo>
                <a:pt x="5868788" y="2540712"/>
                <a:pt x="5862943" y="2536130"/>
                <a:pt x="5854889" y="2535260"/>
              </a:cubicBezTo>
              <a:cubicBezTo>
                <a:pt x="5854191" y="2535185"/>
                <a:pt x="5853522" y="2535147"/>
                <a:pt x="5852854" y="2535147"/>
              </a:cubicBezTo>
              <a:close/>
              <a:moveTo>
                <a:pt x="4258512" y="2507989"/>
              </a:moveTo>
              <a:cubicBezTo>
                <a:pt x="4251518" y="2507989"/>
                <a:pt x="4246543" y="2512071"/>
                <a:pt x="4243699" y="2517654"/>
              </a:cubicBezTo>
              <a:cubicBezTo>
                <a:pt x="4240728" y="2511830"/>
                <a:pt x="4235657" y="2508050"/>
                <a:pt x="4228259" y="2508050"/>
              </a:cubicBezTo>
              <a:cubicBezTo>
                <a:pt x="4227771" y="2508050"/>
                <a:pt x="4227271" y="2508067"/>
                <a:pt x="4226762" y="2508102"/>
              </a:cubicBezTo>
              <a:cubicBezTo>
                <a:pt x="4219405" y="2508585"/>
                <a:pt x="4213087" y="2512984"/>
                <a:pt x="4211095" y="2521559"/>
              </a:cubicBezTo>
              <a:cubicBezTo>
                <a:pt x="4207516" y="2536982"/>
                <a:pt x="4224465" y="2552751"/>
                <a:pt x="4243699" y="2568089"/>
              </a:cubicBezTo>
              <a:cubicBezTo>
                <a:pt x="4264156" y="2552855"/>
                <a:pt x="4280116" y="2535636"/>
                <a:pt x="4276304" y="2520798"/>
              </a:cubicBezTo>
              <a:lnTo>
                <a:pt x="4276304" y="2520795"/>
              </a:lnTo>
              <a:cubicBezTo>
                <a:pt x="4274446" y="2513554"/>
                <a:pt x="4268598" y="2508972"/>
                <a:pt x="4260553" y="2508102"/>
              </a:cubicBezTo>
              <a:cubicBezTo>
                <a:pt x="4259855" y="2508027"/>
                <a:pt x="4259175" y="2507989"/>
                <a:pt x="4258512" y="2507989"/>
              </a:cubicBezTo>
              <a:close/>
              <a:moveTo>
                <a:pt x="5733055" y="2551140"/>
              </a:moveTo>
              <a:cubicBezTo>
                <a:pt x="5726076" y="2551140"/>
                <a:pt x="5721103" y="2555222"/>
                <a:pt x="5718254" y="2560805"/>
              </a:cubicBezTo>
              <a:cubicBezTo>
                <a:pt x="5715288" y="2554981"/>
                <a:pt x="5710199" y="2551201"/>
                <a:pt x="5702814" y="2551201"/>
              </a:cubicBezTo>
              <a:cubicBezTo>
                <a:pt x="5702320" y="2551201"/>
                <a:pt x="5701825" y="2551218"/>
                <a:pt x="5701302" y="2551253"/>
              </a:cubicBezTo>
              <a:cubicBezTo>
                <a:pt x="5693945" y="2551736"/>
                <a:pt x="5687636" y="2556135"/>
                <a:pt x="5685629" y="2564710"/>
              </a:cubicBezTo>
              <a:cubicBezTo>
                <a:pt x="5682053" y="2580133"/>
                <a:pt x="5699005" y="2595902"/>
                <a:pt x="5718254" y="2611240"/>
              </a:cubicBezTo>
              <a:cubicBezTo>
                <a:pt x="5738695" y="2596006"/>
                <a:pt x="5754659" y="2578787"/>
                <a:pt x="5750850" y="2563949"/>
              </a:cubicBezTo>
              <a:lnTo>
                <a:pt x="5750850" y="2563946"/>
              </a:lnTo>
              <a:cubicBezTo>
                <a:pt x="5748989" y="2556705"/>
                <a:pt x="5743144" y="2552123"/>
                <a:pt x="5735090" y="2551253"/>
              </a:cubicBezTo>
              <a:cubicBezTo>
                <a:pt x="5734392" y="2551178"/>
                <a:pt x="5733723" y="2551140"/>
                <a:pt x="5733055" y="2551140"/>
              </a:cubicBezTo>
              <a:close/>
              <a:moveTo>
                <a:pt x="5794989" y="2563992"/>
              </a:moveTo>
              <a:cubicBezTo>
                <a:pt x="5788011" y="2563992"/>
                <a:pt x="5783039" y="2568075"/>
                <a:pt x="5780189" y="2573657"/>
              </a:cubicBezTo>
              <a:cubicBezTo>
                <a:pt x="5777223" y="2567830"/>
                <a:pt x="5772135" y="2564053"/>
                <a:pt x="5764749" y="2564053"/>
              </a:cubicBezTo>
              <a:cubicBezTo>
                <a:pt x="5764255" y="2564053"/>
                <a:pt x="5763760" y="2564071"/>
                <a:pt x="5763237" y="2564105"/>
              </a:cubicBezTo>
              <a:cubicBezTo>
                <a:pt x="5755880" y="2564588"/>
                <a:pt x="5749570" y="2568988"/>
                <a:pt x="5747564" y="2577563"/>
              </a:cubicBezTo>
              <a:cubicBezTo>
                <a:pt x="5743987" y="2592985"/>
                <a:pt x="5760940" y="2608754"/>
                <a:pt x="5780189" y="2624092"/>
              </a:cubicBezTo>
              <a:cubicBezTo>
                <a:pt x="5800631" y="2608859"/>
                <a:pt x="5816594" y="2591639"/>
                <a:pt x="5812785" y="2576801"/>
              </a:cubicBezTo>
              <a:lnTo>
                <a:pt x="5812785" y="2576798"/>
              </a:lnTo>
              <a:cubicBezTo>
                <a:pt x="5810924" y="2569557"/>
                <a:pt x="5805079" y="2564975"/>
                <a:pt x="5797025" y="2564105"/>
              </a:cubicBezTo>
              <a:cubicBezTo>
                <a:pt x="5796327" y="2564030"/>
                <a:pt x="5795658" y="2563992"/>
                <a:pt x="5794989" y="2563992"/>
              </a:cubicBezTo>
              <a:close/>
              <a:moveTo>
                <a:pt x="3528029" y="2176797"/>
              </a:moveTo>
              <a:cubicBezTo>
                <a:pt x="3521035" y="2176797"/>
                <a:pt x="3516060" y="2180879"/>
                <a:pt x="3513216" y="2186462"/>
              </a:cubicBezTo>
              <a:cubicBezTo>
                <a:pt x="3510245" y="2180635"/>
                <a:pt x="3505174" y="2176858"/>
                <a:pt x="3497776" y="2176858"/>
              </a:cubicBezTo>
              <a:cubicBezTo>
                <a:pt x="3497288" y="2176858"/>
                <a:pt x="3496788" y="2176875"/>
                <a:pt x="3496279" y="2176910"/>
              </a:cubicBezTo>
              <a:cubicBezTo>
                <a:pt x="3488922" y="2177393"/>
                <a:pt x="3482604" y="2181793"/>
                <a:pt x="3480612" y="2190367"/>
              </a:cubicBezTo>
              <a:cubicBezTo>
                <a:pt x="3477032" y="2205790"/>
                <a:pt x="3493982" y="2221559"/>
                <a:pt x="3513216" y="2236897"/>
              </a:cubicBezTo>
              <a:cubicBezTo>
                <a:pt x="3533672" y="2221663"/>
                <a:pt x="3549633" y="2204444"/>
                <a:pt x="3545821" y="2189606"/>
              </a:cubicBezTo>
              <a:lnTo>
                <a:pt x="3545821" y="2189603"/>
              </a:lnTo>
              <a:cubicBezTo>
                <a:pt x="3543963" y="2182362"/>
                <a:pt x="3538116" y="2177780"/>
                <a:pt x="3530070" y="2176910"/>
              </a:cubicBezTo>
              <a:cubicBezTo>
                <a:pt x="3529372" y="2176835"/>
                <a:pt x="3528692" y="2176797"/>
                <a:pt x="3528029" y="2176797"/>
              </a:cubicBezTo>
              <a:close/>
              <a:moveTo>
                <a:pt x="3604938" y="2233934"/>
              </a:moveTo>
              <a:cubicBezTo>
                <a:pt x="3597944" y="2233934"/>
                <a:pt x="3592969" y="2238016"/>
                <a:pt x="3590126" y="2243599"/>
              </a:cubicBezTo>
              <a:cubicBezTo>
                <a:pt x="3587154" y="2237775"/>
                <a:pt x="3582083" y="2233995"/>
                <a:pt x="3574685" y="2233995"/>
              </a:cubicBezTo>
              <a:cubicBezTo>
                <a:pt x="3574197" y="2233995"/>
                <a:pt x="3573697" y="2234013"/>
                <a:pt x="3573188" y="2234045"/>
              </a:cubicBezTo>
              <a:cubicBezTo>
                <a:pt x="3565831" y="2234530"/>
                <a:pt x="3559513" y="2238930"/>
                <a:pt x="3557521" y="2247504"/>
              </a:cubicBezTo>
              <a:cubicBezTo>
                <a:pt x="3553942" y="2262927"/>
                <a:pt x="3570891" y="2278696"/>
                <a:pt x="3590126" y="2294034"/>
              </a:cubicBezTo>
              <a:cubicBezTo>
                <a:pt x="3610581" y="2278801"/>
                <a:pt x="3626539" y="2261581"/>
                <a:pt x="3622730" y="2246743"/>
              </a:cubicBezTo>
              <a:lnTo>
                <a:pt x="3622730" y="2246740"/>
              </a:lnTo>
              <a:cubicBezTo>
                <a:pt x="3620872" y="2239499"/>
                <a:pt x="3615024" y="2234917"/>
                <a:pt x="3606979" y="2234047"/>
              </a:cubicBezTo>
              <a:cubicBezTo>
                <a:pt x="3606281" y="2233972"/>
                <a:pt x="3605600" y="2233934"/>
                <a:pt x="3604938" y="2233934"/>
              </a:cubicBezTo>
              <a:close/>
              <a:moveTo>
                <a:pt x="3664024" y="2280981"/>
              </a:moveTo>
              <a:cubicBezTo>
                <a:pt x="3657030" y="2280981"/>
                <a:pt x="3652055" y="2285063"/>
                <a:pt x="3649212" y="2290646"/>
              </a:cubicBezTo>
              <a:cubicBezTo>
                <a:pt x="3646240" y="2284822"/>
                <a:pt x="3641169" y="2281042"/>
                <a:pt x="3633771" y="2281042"/>
              </a:cubicBezTo>
              <a:cubicBezTo>
                <a:pt x="3633283" y="2281042"/>
                <a:pt x="3632783" y="2281059"/>
                <a:pt x="3632274" y="2281094"/>
              </a:cubicBezTo>
              <a:cubicBezTo>
                <a:pt x="3624917" y="2281577"/>
                <a:pt x="3618599" y="2285977"/>
                <a:pt x="3616607" y="2294551"/>
              </a:cubicBezTo>
              <a:cubicBezTo>
                <a:pt x="3613028" y="2309974"/>
                <a:pt x="3629977" y="2325743"/>
                <a:pt x="3649212" y="2341081"/>
              </a:cubicBezTo>
              <a:cubicBezTo>
                <a:pt x="3669667" y="2325847"/>
                <a:pt x="3685628" y="2308628"/>
                <a:pt x="3681816" y="2293790"/>
              </a:cubicBezTo>
              <a:lnTo>
                <a:pt x="3681816" y="2293787"/>
              </a:lnTo>
              <a:cubicBezTo>
                <a:pt x="3679958" y="2286546"/>
                <a:pt x="3674110" y="2281964"/>
                <a:pt x="3666065" y="2281094"/>
              </a:cubicBezTo>
              <a:cubicBezTo>
                <a:pt x="3665367" y="2281019"/>
                <a:pt x="3664686" y="2280981"/>
                <a:pt x="3664024" y="2280981"/>
              </a:cubicBezTo>
              <a:close/>
              <a:moveTo>
                <a:pt x="3725028" y="2337275"/>
              </a:moveTo>
              <a:cubicBezTo>
                <a:pt x="3718034" y="2337275"/>
                <a:pt x="3713059" y="2341358"/>
                <a:pt x="3710216" y="2346940"/>
              </a:cubicBezTo>
              <a:cubicBezTo>
                <a:pt x="3707244" y="2341113"/>
                <a:pt x="3702173" y="2337336"/>
                <a:pt x="3694775" y="2337336"/>
              </a:cubicBezTo>
              <a:cubicBezTo>
                <a:pt x="3694287" y="2337336"/>
                <a:pt x="3693787" y="2337354"/>
                <a:pt x="3693278" y="2337388"/>
              </a:cubicBezTo>
              <a:cubicBezTo>
                <a:pt x="3685921" y="2337871"/>
                <a:pt x="3679603" y="2342271"/>
                <a:pt x="3677611" y="2350846"/>
              </a:cubicBezTo>
              <a:cubicBezTo>
                <a:pt x="3674031" y="2366268"/>
                <a:pt x="3690981" y="2382037"/>
                <a:pt x="3710216" y="2397375"/>
              </a:cubicBezTo>
              <a:cubicBezTo>
                <a:pt x="3730671" y="2382142"/>
                <a:pt x="3746632" y="2364922"/>
                <a:pt x="3742820" y="2350084"/>
              </a:cubicBezTo>
              <a:lnTo>
                <a:pt x="3742820" y="2350081"/>
              </a:lnTo>
              <a:cubicBezTo>
                <a:pt x="3740962" y="2342840"/>
                <a:pt x="3735115" y="2338258"/>
                <a:pt x="3727069" y="2337388"/>
              </a:cubicBezTo>
              <a:cubicBezTo>
                <a:pt x="3726371" y="2337313"/>
                <a:pt x="3725690" y="2337275"/>
                <a:pt x="3725028" y="2337275"/>
              </a:cubicBezTo>
              <a:close/>
              <a:moveTo>
                <a:pt x="3146794" y="2085726"/>
              </a:moveTo>
              <a:cubicBezTo>
                <a:pt x="3139800" y="2085726"/>
                <a:pt x="3134825" y="2089808"/>
                <a:pt x="3131982" y="2095391"/>
              </a:cubicBezTo>
              <a:cubicBezTo>
                <a:pt x="3129010" y="2089567"/>
                <a:pt x="3123939" y="2085787"/>
                <a:pt x="3116541" y="2085787"/>
              </a:cubicBezTo>
              <a:cubicBezTo>
                <a:pt x="3116053" y="2085787"/>
                <a:pt x="3115553" y="2085805"/>
                <a:pt x="3115044" y="2085839"/>
              </a:cubicBezTo>
              <a:cubicBezTo>
                <a:pt x="3107687" y="2086322"/>
                <a:pt x="3101369" y="2090722"/>
                <a:pt x="3099377" y="2099296"/>
              </a:cubicBezTo>
              <a:cubicBezTo>
                <a:pt x="3095798" y="2114719"/>
                <a:pt x="3112747" y="2130488"/>
                <a:pt x="3131982" y="2145826"/>
              </a:cubicBezTo>
              <a:cubicBezTo>
                <a:pt x="3152437" y="2130593"/>
                <a:pt x="3168398" y="2113373"/>
                <a:pt x="3164586" y="2098535"/>
              </a:cubicBezTo>
              <a:lnTo>
                <a:pt x="3164586" y="2098532"/>
              </a:lnTo>
              <a:cubicBezTo>
                <a:pt x="3162728" y="2091291"/>
                <a:pt x="3156880" y="2086709"/>
                <a:pt x="3148835" y="2085839"/>
              </a:cubicBezTo>
              <a:cubicBezTo>
                <a:pt x="3148137" y="2085764"/>
                <a:pt x="3147456" y="2085726"/>
                <a:pt x="3146794" y="2085726"/>
              </a:cubicBezTo>
              <a:close/>
              <a:moveTo>
                <a:pt x="3217103" y="2141439"/>
              </a:moveTo>
              <a:cubicBezTo>
                <a:pt x="3210110" y="2141439"/>
                <a:pt x="3205135" y="2145521"/>
                <a:pt x="3202291" y="2151104"/>
              </a:cubicBezTo>
              <a:cubicBezTo>
                <a:pt x="3199320" y="2145277"/>
                <a:pt x="3194249" y="2141500"/>
                <a:pt x="3186851" y="2141500"/>
              </a:cubicBezTo>
              <a:cubicBezTo>
                <a:pt x="3186363" y="2141500"/>
                <a:pt x="3185863" y="2141518"/>
                <a:pt x="3185354" y="2141552"/>
              </a:cubicBezTo>
              <a:cubicBezTo>
                <a:pt x="3177997" y="2142035"/>
                <a:pt x="3171679" y="2146435"/>
                <a:pt x="3169687" y="2155009"/>
              </a:cubicBezTo>
              <a:cubicBezTo>
                <a:pt x="3166107" y="2170432"/>
                <a:pt x="3183057" y="2186201"/>
                <a:pt x="3202291" y="2201539"/>
              </a:cubicBezTo>
              <a:cubicBezTo>
                <a:pt x="3222747" y="2186306"/>
                <a:pt x="3238708" y="2169086"/>
                <a:pt x="3234896" y="2154248"/>
              </a:cubicBezTo>
              <a:lnTo>
                <a:pt x="3234896" y="2154245"/>
              </a:lnTo>
              <a:cubicBezTo>
                <a:pt x="3233038" y="2147004"/>
                <a:pt x="3227191" y="2142422"/>
                <a:pt x="3219145" y="2141552"/>
              </a:cubicBezTo>
              <a:cubicBezTo>
                <a:pt x="3218447" y="2141477"/>
                <a:pt x="3217766" y="2141439"/>
                <a:pt x="3217103" y="2141439"/>
              </a:cubicBezTo>
              <a:close/>
              <a:moveTo>
                <a:pt x="3288227" y="2171796"/>
              </a:moveTo>
              <a:cubicBezTo>
                <a:pt x="3281233" y="2171796"/>
                <a:pt x="3276258" y="2175878"/>
                <a:pt x="3273414" y="2181461"/>
              </a:cubicBezTo>
              <a:cubicBezTo>
                <a:pt x="3270443" y="2175634"/>
                <a:pt x="3265372" y="2171857"/>
                <a:pt x="3257974" y="2171857"/>
              </a:cubicBezTo>
              <a:cubicBezTo>
                <a:pt x="3257486" y="2171857"/>
                <a:pt x="3256986" y="2171874"/>
                <a:pt x="3256477" y="2171909"/>
              </a:cubicBezTo>
              <a:cubicBezTo>
                <a:pt x="3249120" y="2172392"/>
                <a:pt x="3242802" y="2176792"/>
                <a:pt x="3240810" y="2185366"/>
              </a:cubicBezTo>
              <a:cubicBezTo>
                <a:pt x="3237230" y="2200789"/>
                <a:pt x="3254180" y="2216558"/>
                <a:pt x="3273414" y="2231896"/>
              </a:cubicBezTo>
              <a:cubicBezTo>
                <a:pt x="3293870" y="2216662"/>
                <a:pt x="3309831" y="2199443"/>
                <a:pt x="3306019" y="2184605"/>
              </a:cubicBezTo>
              <a:lnTo>
                <a:pt x="3306019" y="2184602"/>
              </a:lnTo>
              <a:cubicBezTo>
                <a:pt x="3304161" y="2177361"/>
                <a:pt x="3298314" y="2172779"/>
                <a:pt x="3290268" y="2171909"/>
              </a:cubicBezTo>
              <a:cubicBezTo>
                <a:pt x="3289570" y="2171834"/>
                <a:pt x="3288890" y="2171796"/>
                <a:pt x="3288227" y="2171796"/>
              </a:cubicBezTo>
              <a:close/>
              <a:moveTo>
                <a:pt x="3372348" y="2178542"/>
              </a:moveTo>
              <a:cubicBezTo>
                <a:pt x="3365354" y="2178542"/>
                <a:pt x="3360379" y="2182624"/>
                <a:pt x="3357536" y="2188207"/>
              </a:cubicBezTo>
              <a:cubicBezTo>
                <a:pt x="3354564" y="2182383"/>
                <a:pt x="3349493" y="2178603"/>
                <a:pt x="3342095" y="2178603"/>
              </a:cubicBezTo>
              <a:cubicBezTo>
                <a:pt x="3341607" y="2178603"/>
                <a:pt x="3341107" y="2178621"/>
                <a:pt x="3340598" y="2178655"/>
              </a:cubicBezTo>
              <a:cubicBezTo>
                <a:pt x="3333241" y="2179138"/>
                <a:pt x="3326923" y="2183538"/>
                <a:pt x="3324931" y="2192112"/>
              </a:cubicBezTo>
              <a:cubicBezTo>
                <a:pt x="3321352" y="2207535"/>
                <a:pt x="3338301" y="2223304"/>
                <a:pt x="3357536" y="2238642"/>
              </a:cubicBezTo>
              <a:cubicBezTo>
                <a:pt x="3377991" y="2223409"/>
                <a:pt x="3393952" y="2206189"/>
                <a:pt x="3390140" y="2191351"/>
              </a:cubicBezTo>
              <a:lnTo>
                <a:pt x="3390140" y="2191348"/>
              </a:lnTo>
              <a:cubicBezTo>
                <a:pt x="3388282" y="2184107"/>
                <a:pt x="3382434" y="2179525"/>
                <a:pt x="3374389" y="2178655"/>
              </a:cubicBezTo>
              <a:cubicBezTo>
                <a:pt x="3373691" y="2178580"/>
                <a:pt x="3373010" y="2178542"/>
                <a:pt x="3372348" y="2178542"/>
              </a:cubicBezTo>
              <a:close/>
              <a:moveTo>
                <a:pt x="3452107" y="2202589"/>
              </a:moveTo>
              <a:cubicBezTo>
                <a:pt x="3445113" y="2202589"/>
                <a:pt x="3440138" y="2206671"/>
                <a:pt x="3437295" y="2212254"/>
              </a:cubicBezTo>
              <a:cubicBezTo>
                <a:pt x="3434323" y="2206427"/>
                <a:pt x="3429252" y="2202650"/>
                <a:pt x="3421854" y="2202650"/>
              </a:cubicBezTo>
              <a:cubicBezTo>
                <a:pt x="3421366" y="2202650"/>
                <a:pt x="3420866" y="2202668"/>
                <a:pt x="3420357" y="2202702"/>
              </a:cubicBezTo>
              <a:cubicBezTo>
                <a:pt x="3413000" y="2203185"/>
                <a:pt x="3406682" y="2207585"/>
                <a:pt x="3404690" y="2216159"/>
              </a:cubicBezTo>
              <a:cubicBezTo>
                <a:pt x="3401111" y="2231582"/>
                <a:pt x="3418060" y="2247351"/>
                <a:pt x="3437295" y="2262689"/>
              </a:cubicBezTo>
              <a:cubicBezTo>
                <a:pt x="3457750" y="2247456"/>
                <a:pt x="3473711" y="2230236"/>
                <a:pt x="3469899" y="2215398"/>
              </a:cubicBezTo>
              <a:lnTo>
                <a:pt x="3469899" y="2215395"/>
              </a:lnTo>
              <a:cubicBezTo>
                <a:pt x="3468041" y="2208154"/>
                <a:pt x="3462193" y="2203572"/>
                <a:pt x="3454148" y="2202702"/>
              </a:cubicBezTo>
              <a:cubicBezTo>
                <a:pt x="3453450" y="2202627"/>
                <a:pt x="3452769" y="2202589"/>
                <a:pt x="3452107" y="2202589"/>
              </a:cubicBezTo>
              <a:close/>
              <a:moveTo>
                <a:pt x="3532536" y="2252573"/>
              </a:moveTo>
              <a:cubicBezTo>
                <a:pt x="3525542" y="2252573"/>
                <a:pt x="3520567" y="2256655"/>
                <a:pt x="3517724" y="2262238"/>
              </a:cubicBezTo>
              <a:cubicBezTo>
                <a:pt x="3514752" y="2256411"/>
                <a:pt x="3509681" y="2252634"/>
                <a:pt x="3502283" y="2252634"/>
              </a:cubicBezTo>
              <a:cubicBezTo>
                <a:pt x="3501795" y="2252634"/>
                <a:pt x="3501295" y="2252651"/>
                <a:pt x="3500786" y="2252683"/>
              </a:cubicBezTo>
              <a:cubicBezTo>
                <a:pt x="3493429" y="2253169"/>
                <a:pt x="3487111" y="2257569"/>
                <a:pt x="3485119" y="2266143"/>
              </a:cubicBezTo>
              <a:cubicBezTo>
                <a:pt x="3481540" y="2281566"/>
                <a:pt x="3498489" y="2297335"/>
                <a:pt x="3517724" y="2312673"/>
              </a:cubicBezTo>
              <a:cubicBezTo>
                <a:pt x="3538179" y="2297439"/>
                <a:pt x="3554140" y="2280220"/>
                <a:pt x="3550328" y="2265382"/>
              </a:cubicBezTo>
              <a:lnTo>
                <a:pt x="3550328" y="2265379"/>
              </a:lnTo>
              <a:cubicBezTo>
                <a:pt x="3548470" y="2258138"/>
                <a:pt x="3542622" y="2253556"/>
                <a:pt x="3534577" y="2252686"/>
              </a:cubicBezTo>
              <a:cubicBezTo>
                <a:pt x="3533879" y="2252611"/>
                <a:pt x="3533198" y="2252573"/>
                <a:pt x="3532536" y="2252573"/>
              </a:cubicBezTo>
              <a:close/>
              <a:moveTo>
                <a:pt x="3587056" y="2307616"/>
              </a:moveTo>
              <a:cubicBezTo>
                <a:pt x="3580062" y="2307616"/>
                <a:pt x="3575087" y="2311698"/>
                <a:pt x="3572244" y="2317281"/>
              </a:cubicBezTo>
              <a:cubicBezTo>
                <a:pt x="3569272" y="2311457"/>
                <a:pt x="3564201" y="2307677"/>
                <a:pt x="3556803" y="2307677"/>
              </a:cubicBezTo>
              <a:cubicBezTo>
                <a:pt x="3556315" y="2307677"/>
                <a:pt x="3555815" y="2307695"/>
                <a:pt x="3555306" y="2307729"/>
              </a:cubicBezTo>
              <a:cubicBezTo>
                <a:pt x="3547949" y="2308212"/>
                <a:pt x="3541631" y="2312612"/>
                <a:pt x="3539639" y="2321186"/>
              </a:cubicBezTo>
              <a:cubicBezTo>
                <a:pt x="3536060" y="2336609"/>
                <a:pt x="3553009" y="2352378"/>
                <a:pt x="3572244" y="2367716"/>
              </a:cubicBezTo>
              <a:cubicBezTo>
                <a:pt x="3592699" y="2352483"/>
                <a:pt x="3608660" y="2335263"/>
                <a:pt x="3604848" y="2320425"/>
              </a:cubicBezTo>
              <a:lnTo>
                <a:pt x="3604848" y="2320422"/>
              </a:lnTo>
              <a:cubicBezTo>
                <a:pt x="3602990" y="2313181"/>
                <a:pt x="3597142" y="2308599"/>
                <a:pt x="3589097" y="2307729"/>
              </a:cubicBezTo>
              <a:cubicBezTo>
                <a:pt x="3588399" y="2307654"/>
                <a:pt x="3587718" y="2307616"/>
                <a:pt x="3587056" y="2307616"/>
              </a:cubicBezTo>
              <a:close/>
              <a:moveTo>
                <a:pt x="3650269" y="2353791"/>
              </a:moveTo>
              <a:cubicBezTo>
                <a:pt x="3643276" y="2353791"/>
                <a:pt x="3638301" y="2357873"/>
                <a:pt x="3635457" y="2363456"/>
              </a:cubicBezTo>
              <a:cubicBezTo>
                <a:pt x="3632486" y="2357632"/>
                <a:pt x="3627415" y="2353852"/>
                <a:pt x="3620017" y="2353852"/>
              </a:cubicBezTo>
              <a:cubicBezTo>
                <a:pt x="3619529" y="2353852"/>
                <a:pt x="3619029" y="2353869"/>
                <a:pt x="3618520" y="2353904"/>
              </a:cubicBezTo>
              <a:cubicBezTo>
                <a:pt x="3611163" y="2354387"/>
                <a:pt x="3604845" y="2358786"/>
                <a:pt x="3602853" y="2367361"/>
              </a:cubicBezTo>
              <a:cubicBezTo>
                <a:pt x="3599273" y="2382784"/>
                <a:pt x="3616223" y="2398553"/>
                <a:pt x="3635457" y="2413891"/>
              </a:cubicBezTo>
              <a:cubicBezTo>
                <a:pt x="3655913" y="2398657"/>
                <a:pt x="3671874" y="2381438"/>
                <a:pt x="3668062" y="2366600"/>
              </a:cubicBezTo>
              <a:lnTo>
                <a:pt x="3668062" y="2366597"/>
              </a:lnTo>
              <a:cubicBezTo>
                <a:pt x="3666204" y="2359356"/>
                <a:pt x="3660356" y="2354774"/>
                <a:pt x="3652311" y="2353904"/>
              </a:cubicBezTo>
              <a:cubicBezTo>
                <a:pt x="3651613" y="2353829"/>
                <a:pt x="3650932" y="2353791"/>
                <a:pt x="3650269" y="2353791"/>
              </a:cubicBezTo>
              <a:close/>
              <a:moveTo>
                <a:pt x="3689059" y="2409184"/>
              </a:moveTo>
              <a:cubicBezTo>
                <a:pt x="3682066" y="2409184"/>
                <a:pt x="3677091" y="2413266"/>
                <a:pt x="3674247" y="2418849"/>
              </a:cubicBezTo>
              <a:cubicBezTo>
                <a:pt x="3671276" y="2413022"/>
                <a:pt x="3666205" y="2409245"/>
                <a:pt x="3658807" y="2409245"/>
              </a:cubicBezTo>
              <a:cubicBezTo>
                <a:pt x="3658319" y="2409245"/>
                <a:pt x="3657819" y="2409263"/>
                <a:pt x="3657310" y="2409297"/>
              </a:cubicBezTo>
              <a:cubicBezTo>
                <a:pt x="3649953" y="2409780"/>
                <a:pt x="3643635" y="2414179"/>
                <a:pt x="3641643" y="2422754"/>
              </a:cubicBezTo>
              <a:cubicBezTo>
                <a:pt x="3638063" y="2438177"/>
                <a:pt x="3655013" y="2453946"/>
                <a:pt x="3674247" y="2469284"/>
              </a:cubicBezTo>
              <a:cubicBezTo>
                <a:pt x="3694703" y="2454050"/>
                <a:pt x="3710664" y="2436831"/>
                <a:pt x="3706852" y="2421993"/>
              </a:cubicBezTo>
              <a:lnTo>
                <a:pt x="3706852" y="2421990"/>
              </a:lnTo>
              <a:cubicBezTo>
                <a:pt x="3704994" y="2414749"/>
                <a:pt x="3699147" y="2410167"/>
                <a:pt x="3691101" y="2409297"/>
              </a:cubicBezTo>
              <a:cubicBezTo>
                <a:pt x="3690403" y="2409222"/>
                <a:pt x="3689723" y="2409184"/>
                <a:pt x="3689059" y="2409184"/>
              </a:cubicBezTo>
              <a:close/>
              <a:moveTo>
                <a:pt x="3761113" y="2410492"/>
              </a:moveTo>
              <a:cubicBezTo>
                <a:pt x="3754119" y="2410492"/>
                <a:pt x="3749144" y="2414574"/>
                <a:pt x="3746300" y="2420157"/>
              </a:cubicBezTo>
              <a:cubicBezTo>
                <a:pt x="3743329" y="2414333"/>
                <a:pt x="3738258" y="2410553"/>
                <a:pt x="3730860" y="2410553"/>
              </a:cubicBezTo>
              <a:cubicBezTo>
                <a:pt x="3730372" y="2410553"/>
                <a:pt x="3729872" y="2410570"/>
                <a:pt x="3729363" y="2410605"/>
              </a:cubicBezTo>
              <a:cubicBezTo>
                <a:pt x="3722006" y="2411088"/>
                <a:pt x="3715688" y="2415487"/>
                <a:pt x="3713696" y="2424062"/>
              </a:cubicBezTo>
              <a:cubicBezTo>
                <a:pt x="3710117" y="2439485"/>
                <a:pt x="3727066" y="2455254"/>
                <a:pt x="3746300" y="2470592"/>
              </a:cubicBezTo>
              <a:cubicBezTo>
                <a:pt x="3766757" y="2455358"/>
                <a:pt x="3782717" y="2438139"/>
                <a:pt x="3778905" y="2423301"/>
              </a:cubicBezTo>
              <a:lnTo>
                <a:pt x="3778905" y="2423298"/>
              </a:lnTo>
              <a:cubicBezTo>
                <a:pt x="3777047" y="2416057"/>
                <a:pt x="3771199" y="2411475"/>
                <a:pt x="3763154" y="2410605"/>
              </a:cubicBezTo>
              <a:cubicBezTo>
                <a:pt x="3762456" y="2410530"/>
                <a:pt x="3761776" y="2410492"/>
                <a:pt x="3761113" y="2410492"/>
              </a:cubicBezTo>
              <a:close/>
              <a:moveTo>
                <a:pt x="3845030" y="2419884"/>
              </a:moveTo>
              <a:cubicBezTo>
                <a:pt x="3838037" y="2419884"/>
                <a:pt x="3833062" y="2423966"/>
                <a:pt x="3830218" y="2429549"/>
              </a:cubicBezTo>
              <a:cubicBezTo>
                <a:pt x="3827247" y="2423722"/>
                <a:pt x="3822176" y="2419945"/>
                <a:pt x="3814778" y="2419945"/>
              </a:cubicBezTo>
              <a:cubicBezTo>
                <a:pt x="3814290" y="2419945"/>
                <a:pt x="3813790" y="2419963"/>
                <a:pt x="3813281" y="2419997"/>
              </a:cubicBezTo>
              <a:cubicBezTo>
                <a:pt x="3805924" y="2420480"/>
                <a:pt x="3799606" y="2424880"/>
                <a:pt x="3797614" y="2433454"/>
              </a:cubicBezTo>
              <a:cubicBezTo>
                <a:pt x="3794034" y="2448877"/>
                <a:pt x="3810984" y="2464646"/>
                <a:pt x="3830218" y="2479984"/>
              </a:cubicBezTo>
              <a:cubicBezTo>
                <a:pt x="3850674" y="2464750"/>
                <a:pt x="3866635" y="2447531"/>
                <a:pt x="3862823" y="2432693"/>
              </a:cubicBezTo>
              <a:lnTo>
                <a:pt x="3862823" y="2432690"/>
              </a:lnTo>
              <a:cubicBezTo>
                <a:pt x="3860965" y="2425449"/>
                <a:pt x="3855118" y="2420867"/>
                <a:pt x="3847072" y="2419997"/>
              </a:cubicBezTo>
              <a:cubicBezTo>
                <a:pt x="3846374" y="2419922"/>
                <a:pt x="3845693" y="2419884"/>
                <a:pt x="3845030" y="2419884"/>
              </a:cubicBezTo>
              <a:close/>
              <a:moveTo>
                <a:pt x="2924323" y="2009631"/>
              </a:moveTo>
              <a:cubicBezTo>
                <a:pt x="2917329" y="2009631"/>
                <a:pt x="2912354" y="2013713"/>
                <a:pt x="2909510" y="2019296"/>
              </a:cubicBezTo>
              <a:cubicBezTo>
                <a:pt x="2906539" y="2013469"/>
                <a:pt x="2901468" y="2009692"/>
                <a:pt x="2894070" y="2009692"/>
              </a:cubicBezTo>
              <a:cubicBezTo>
                <a:pt x="2893582" y="2009692"/>
                <a:pt x="2893082" y="2009710"/>
                <a:pt x="2892573" y="2009744"/>
              </a:cubicBezTo>
              <a:cubicBezTo>
                <a:pt x="2885216" y="2010227"/>
                <a:pt x="2878898" y="2014627"/>
                <a:pt x="2876906" y="2023201"/>
              </a:cubicBezTo>
              <a:cubicBezTo>
                <a:pt x="2873327" y="2038624"/>
                <a:pt x="2890276" y="2054393"/>
                <a:pt x="2909510" y="2069731"/>
              </a:cubicBezTo>
              <a:cubicBezTo>
                <a:pt x="2929966" y="2054498"/>
                <a:pt x="2945927" y="2037278"/>
                <a:pt x="2942115" y="2022440"/>
              </a:cubicBezTo>
              <a:lnTo>
                <a:pt x="2942115" y="2022437"/>
              </a:lnTo>
              <a:cubicBezTo>
                <a:pt x="2940257" y="2015196"/>
                <a:pt x="2934409" y="2010614"/>
                <a:pt x="2926364" y="2009744"/>
              </a:cubicBezTo>
              <a:cubicBezTo>
                <a:pt x="2925666" y="2009669"/>
                <a:pt x="2924986" y="2009631"/>
                <a:pt x="2924323" y="2009631"/>
              </a:cubicBezTo>
              <a:close/>
              <a:moveTo>
                <a:pt x="2694000" y="1990033"/>
              </a:moveTo>
              <a:cubicBezTo>
                <a:pt x="2687006" y="1990033"/>
                <a:pt x="2682031" y="1994115"/>
                <a:pt x="2679187" y="1999698"/>
              </a:cubicBezTo>
              <a:cubicBezTo>
                <a:pt x="2676216" y="1993874"/>
                <a:pt x="2671145" y="1990094"/>
                <a:pt x="2663747" y="1990094"/>
              </a:cubicBezTo>
              <a:cubicBezTo>
                <a:pt x="2663259" y="1990094"/>
                <a:pt x="2662759" y="1990111"/>
                <a:pt x="2662250" y="1990146"/>
              </a:cubicBezTo>
              <a:cubicBezTo>
                <a:pt x="2654893" y="1990629"/>
                <a:pt x="2648575" y="1995028"/>
                <a:pt x="2646583" y="2003603"/>
              </a:cubicBezTo>
              <a:cubicBezTo>
                <a:pt x="2643004" y="2019026"/>
                <a:pt x="2659953" y="2034795"/>
                <a:pt x="2679187" y="2050133"/>
              </a:cubicBezTo>
              <a:cubicBezTo>
                <a:pt x="2699643" y="2034899"/>
                <a:pt x="2715604" y="2017680"/>
                <a:pt x="2711792" y="2002842"/>
              </a:cubicBezTo>
              <a:lnTo>
                <a:pt x="2711792" y="2002839"/>
              </a:lnTo>
              <a:cubicBezTo>
                <a:pt x="2709934" y="1995598"/>
                <a:pt x="2704086" y="1991016"/>
                <a:pt x="2696041" y="1990146"/>
              </a:cubicBezTo>
              <a:cubicBezTo>
                <a:pt x="2695343" y="1990071"/>
                <a:pt x="2694662" y="1990033"/>
                <a:pt x="2694000" y="1990033"/>
              </a:cubicBezTo>
              <a:close/>
              <a:moveTo>
                <a:pt x="2422379" y="1976395"/>
              </a:moveTo>
              <a:cubicBezTo>
                <a:pt x="2415387" y="1976395"/>
                <a:pt x="2410412" y="1980477"/>
                <a:pt x="2407568" y="1986060"/>
              </a:cubicBezTo>
              <a:cubicBezTo>
                <a:pt x="2404596" y="1980236"/>
                <a:pt x="2399524" y="1976456"/>
                <a:pt x="2392128" y="1976456"/>
              </a:cubicBezTo>
              <a:cubicBezTo>
                <a:pt x="2391639" y="1976456"/>
                <a:pt x="2391139" y="1976473"/>
                <a:pt x="2390629" y="1976508"/>
              </a:cubicBezTo>
              <a:cubicBezTo>
                <a:pt x="2383273" y="1976991"/>
                <a:pt x="2376954" y="1981391"/>
                <a:pt x="2374963" y="1989965"/>
              </a:cubicBezTo>
              <a:cubicBezTo>
                <a:pt x="2371382" y="2005388"/>
                <a:pt x="2388333" y="2021157"/>
                <a:pt x="2407568" y="2036495"/>
              </a:cubicBezTo>
              <a:cubicBezTo>
                <a:pt x="2428024" y="2021261"/>
                <a:pt x="2443984" y="2004042"/>
                <a:pt x="2440172" y="1989204"/>
              </a:cubicBezTo>
              <a:lnTo>
                <a:pt x="2440172" y="1989201"/>
              </a:lnTo>
              <a:cubicBezTo>
                <a:pt x="2438312" y="1981960"/>
                <a:pt x="2432465" y="1977378"/>
                <a:pt x="2424421" y="1976508"/>
              </a:cubicBezTo>
              <a:cubicBezTo>
                <a:pt x="2423722" y="1976433"/>
                <a:pt x="2423042" y="1976395"/>
                <a:pt x="2422379" y="1976395"/>
              </a:cubicBezTo>
              <a:close/>
              <a:moveTo>
                <a:pt x="2530730" y="1995412"/>
              </a:moveTo>
              <a:cubicBezTo>
                <a:pt x="2523737" y="1995412"/>
                <a:pt x="2518762" y="1999494"/>
                <a:pt x="2515918" y="2005077"/>
              </a:cubicBezTo>
              <a:cubicBezTo>
                <a:pt x="2512946" y="1999250"/>
                <a:pt x="2507875" y="1995473"/>
                <a:pt x="2500479" y="1995473"/>
              </a:cubicBezTo>
              <a:cubicBezTo>
                <a:pt x="2499990" y="1995473"/>
                <a:pt x="2499490" y="1995491"/>
                <a:pt x="2498980" y="1995525"/>
              </a:cubicBezTo>
              <a:cubicBezTo>
                <a:pt x="2491624" y="1996008"/>
                <a:pt x="2485305" y="2000408"/>
                <a:pt x="2483314" y="2008982"/>
              </a:cubicBezTo>
              <a:cubicBezTo>
                <a:pt x="2479733" y="2024405"/>
                <a:pt x="2496684" y="2040174"/>
                <a:pt x="2515918" y="2055512"/>
              </a:cubicBezTo>
              <a:cubicBezTo>
                <a:pt x="2536374" y="2040279"/>
                <a:pt x="2552335" y="2023059"/>
                <a:pt x="2548523" y="2008221"/>
              </a:cubicBezTo>
              <a:lnTo>
                <a:pt x="2548523" y="2008218"/>
              </a:lnTo>
              <a:cubicBezTo>
                <a:pt x="2546664" y="2000977"/>
                <a:pt x="2540817" y="1996395"/>
                <a:pt x="2532771" y="1995525"/>
              </a:cubicBezTo>
              <a:cubicBezTo>
                <a:pt x="2532073" y="1995450"/>
                <a:pt x="2531393" y="1995412"/>
                <a:pt x="2530730" y="1995412"/>
              </a:cubicBezTo>
              <a:close/>
              <a:moveTo>
                <a:pt x="2578854" y="2048391"/>
              </a:moveTo>
              <a:cubicBezTo>
                <a:pt x="2571860" y="2048391"/>
                <a:pt x="2566885" y="2052473"/>
                <a:pt x="2564041" y="2058056"/>
              </a:cubicBezTo>
              <a:cubicBezTo>
                <a:pt x="2561070" y="2052229"/>
                <a:pt x="2555999" y="2048452"/>
                <a:pt x="2548601" y="2048452"/>
              </a:cubicBezTo>
              <a:cubicBezTo>
                <a:pt x="2548113" y="2048452"/>
                <a:pt x="2547613" y="2048470"/>
                <a:pt x="2547104" y="2048504"/>
              </a:cubicBezTo>
              <a:cubicBezTo>
                <a:pt x="2539747" y="2048987"/>
                <a:pt x="2533429" y="2053387"/>
                <a:pt x="2531437" y="2061961"/>
              </a:cubicBezTo>
              <a:cubicBezTo>
                <a:pt x="2527858" y="2077384"/>
                <a:pt x="2544807" y="2093153"/>
                <a:pt x="2564041" y="2108491"/>
              </a:cubicBezTo>
              <a:cubicBezTo>
                <a:pt x="2584497" y="2093258"/>
                <a:pt x="2600458" y="2076038"/>
                <a:pt x="2596646" y="2061200"/>
              </a:cubicBezTo>
              <a:lnTo>
                <a:pt x="2596646" y="2061197"/>
              </a:lnTo>
              <a:cubicBezTo>
                <a:pt x="2594788" y="2053956"/>
                <a:pt x="2588940" y="2049374"/>
                <a:pt x="2580895" y="2048504"/>
              </a:cubicBezTo>
              <a:cubicBezTo>
                <a:pt x="2580197" y="2048429"/>
                <a:pt x="2579516" y="2048391"/>
                <a:pt x="2578854" y="2048391"/>
              </a:cubicBezTo>
              <a:close/>
              <a:moveTo>
                <a:pt x="2808362" y="2052404"/>
              </a:moveTo>
              <a:cubicBezTo>
                <a:pt x="2801368" y="2052404"/>
                <a:pt x="2796393" y="2056486"/>
                <a:pt x="2793549" y="2062069"/>
              </a:cubicBezTo>
              <a:cubicBezTo>
                <a:pt x="2790578" y="2056242"/>
                <a:pt x="2785507" y="2052465"/>
                <a:pt x="2778109" y="2052465"/>
              </a:cubicBezTo>
              <a:cubicBezTo>
                <a:pt x="2777621" y="2052465"/>
                <a:pt x="2777121" y="2052482"/>
                <a:pt x="2776612" y="2052517"/>
              </a:cubicBezTo>
              <a:cubicBezTo>
                <a:pt x="2769255" y="2053000"/>
                <a:pt x="2762937" y="2057400"/>
                <a:pt x="2760945" y="2065974"/>
              </a:cubicBezTo>
              <a:cubicBezTo>
                <a:pt x="2757366" y="2081397"/>
                <a:pt x="2774315" y="2097166"/>
                <a:pt x="2793549" y="2112504"/>
              </a:cubicBezTo>
              <a:cubicBezTo>
                <a:pt x="2814005" y="2097270"/>
                <a:pt x="2829966" y="2080051"/>
                <a:pt x="2826154" y="2065213"/>
              </a:cubicBezTo>
              <a:lnTo>
                <a:pt x="2826154" y="2065210"/>
              </a:lnTo>
              <a:cubicBezTo>
                <a:pt x="2824296" y="2057969"/>
                <a:pt x="2818448" y="2053387"/>
                <a:pt x="2810403" y="2052517"/>
              </a:cubicBezTo>
              <a:cubicBezTo>
                <a:pt x="2809705" y="2052442"/>
                <a:pt x="2809024" y="2052404"/>
                <a:pt x="2808362" y="2052404"/>
              </a:cubicBezTo>
              <a:close/>
              <a:moveTo>
                <a:pt x="2878090" y="2067001"/>
              </a:moveTo>
              <a:cubicBezTo>
                <a:pt x="2871096" y="2067001"/>
                <a:pt x="2866121" y="2071083"/>
                <a:pt x="2863277" y="2076666"/>
              </a:cubicBezTo>
              <a:cubicBezTo>
                <a:pt x="2860306" y="2070842"/>
                <a:pt x="2855235" y="2067062"/>
                <a:pt x="2847837" y="2067062"/>
              </a:cubicBezTo>
              <a:cubicBezTo>
                <a:pt x="2847349" y="2067062"/>
                <a:pt x="2846849" y="2067080"/>
                <a:pt x="2846340" y="2067114"/>
              </a:cubicBezTo>
              <a:cubicBezTo>
                <a:pt x="2838983" y="2067597"/>
                <a:pt x="2832665" y="2071997"/>
                <a:pt x="2830673" y="2080571"/>
              </a:cubicBezTo>
              <a:cubicBezTo>
                <a:pt x="2827094" y="2095994"/>
                <a:pt x="2844043" y="2111763"/>
                <a:pt x="2863277" y="2127101"/>
              </a:cubicBezTo>
              <a:cubicBezTo>
                <a:pt x="2883733" y="2111868"/>
                <a:pt x="2899694" y="2094648"/>
                <a:pt x="2895882" y="2079810"/>
              </a:cubicBezTo>
              <a:lnTo>
                <a:pt x="2895882" y="2079807"/>
              </a:lnTo>
              <a:cubicBezTo>
                <a:pt x="2894024" y="2072566"/>
                <a:pt x="2888176" y="2067984"/>
                <a:pt x="2880131" y="2067114"/>
              </a:cubicBezTo>
              <a:cubicBezTo>
                <a:pt x="2879433" y="2067039"/>
                <a:pt x="2878753" y="2067001"/>
                <a:pt x="2878090" y="2067001"/>
              </a:cubicBezTo>
              <a:close/>
              <a:moveTo>
                <a:pt x="2953080" y="2076829"/>
              </a:moveTo>
              <a:cubicBezTo>
                <a:pt x="2946086" y="2076829"/>
                <a:pt x="2941111" y="2080911"/>
                <a:pt x="2938267" y="2086494"/>
              </a:cubicBezTo>
              <a:cubicBezTo>
                <a:pt x="2935296" y="2080667"/>
                <a:pt x="2930225" y="2076890"/>
                <a:pt x="2922827" y="2076890"/>
              </a:cubicBezTo>
              <a:cubicBezTo>
                <a:pt x="2922339" y="2076890"/>
                <a:pt x="2921839" y="2076908"/>
                <a:pt x="2921330" y="2076940"/>
              </a:cubicBezTo>
              <a:cubicBezTo>
                <a:pt x="2913973" y="2077425"/>
                <a:pt x="2907655" y="2081825"/>
                <a:pt x="2905663" y="2090399"/>
              </a:cubicBezTo>
              <a:cubicBezTo>
                <a:pt x="2902084" y="2105822"/>
                <a:pt x="2919033" y="2121591"/>
                <a:pt x="2938267" y="2136929"/>
              </a:cubicBezTo>
              <a:cubicBezTo>
                <a:pt x="2958724" y="2121696"/>
                <a:pt x="2974681" y="2104476"/>
                <a:pt x="2970872" y="2089638"/>
              </a:cubicBezTo>
              <a:lnTo>
                <a:pt x="2970872" y="2089635"/>
              </a:lnTo>
              <a:cubicBezTo>
                <a:pt x="2969014" y="2082394"/>
                <a:pt x="2963166" y="2077812"/>
                <a:pt x="2955121" y="2076942"/>
              </a:cubicBezTo>
              <a:cubicBezTo>
                <a:pt x="2954423" y="2076867"/>
                <a:pt x="2953743" y="2076829"/>
                <a:pt x="2953080" y="2076829"/>
              </a:cubicBezTo>
              <a:close/>
              <a:moveTo>
                <a:pt x="3019900" y="2087151"/>
              </a:moveTo>
              <a:cubicBezTo>
                <a:pt x="3012906" y="2087151"/>
                <a:pt x="3007931" y="2091233"/>
                <a:pt x="3005087" y="2096816"/>
              </a:cubicBezTo>
              <a:cubicBezTo>
                <a:pt x="3002116" y="2090989"/>
                <a:pt x="2997045" y="2087212"/>
                <a:pt x="2989647" y="2087212"/>
              </a:cubicBezTo>
              <a:cubicBezTo>
                <a:pt x="2989159" y="2087212"/>
                <a:pt x="2988659" y="2087229"/>
                <a:pt x="2988150" y="2087264"/>
              </a:cubicBezTo>
              <a:cubicBezTo>
                <a:pt x="2980793" y="2087747"/>
                <a:pt x="2974475" y="2092147"/>
                <a:pt x="2972483" y="2100721"/>
              </a:cubicBezTo>
              <a:cubicBezTo>
                <a:pt x="2968903" y="2116144"/>
                <a:pt x="2985853" y="2131913"/>
                <a:pt x="3005087" y="2147251"/>
              </a:cubicBezTo>
              <a:cubicBezTo>
                <a:pt x="3025543" y="2132017"/>
                <a:pt x="3041504" y="2114798"/>
                <a:pt x="3037692" y="2099960"/>
              </a:cubicBezTo>
              <a:lnTo>
                <a:pt x="3037692" y="2099957"/>
              </a:lnTo>
              <a:cubicBezTo>
                <a:pt x="3035834" y="2092716"/>
                <a:pt x="3029987" y="2088134"/>
                <a:pt x="3021941" y="2087264"/>
              </a:cubicBezTo>
              <a:cubicBezTo>
                <a:pt x="3021243" y="2087189"/>
                <a:pt x="3020563" y="2087151"/>
                <a:pt x="3019900" y="2087151"/>
              </a:cubicBezTo>
              <a:close/>
              <a:moveTo>
                <a:pt x="3084859" y="2120997"/>
              </a:moveTo>
              <a:cubicBezTo>
                <a:pt x="3077865" y="2120997"/>
                <a:pt x="3072890" y="2125079"/>
                <a:pt x="3070046" y="2130662"/>
              </a:cubicBezTo>
              <a:cubicBezTo>
                <a:pt x="3067075" y="2124835"/>
                <a:pt x="3062004" y="2121058"/>
                <a:pt x="3054606" y="2121058"/>
              </a:cubicBezTo>
              <a:cubicBezTo>
                <a:pt x="3054118" y="2121058"/>
                <a:pt x="3053618" y="2121075"/>
                <a:pt x="3053109" y="2121110"/>
              </a:cubicBezTo>
              <a:cubicBezTo>
                <a:pt x="3045752" y="2121593"/>
                <a:pt x="3039434" y="2125993"/>
                <a:pt x="3037442" y="2134567"/>
              </a:cubicBezTo>
              <a:cubicBezTo>
                <a:pt x="3033863" y="2149990"/>
                <a:pt x="3050812" y="2165759"/>
                <a:pt x="3070046" y="2181097"/>
              </a:cubicBezTo>
              <a:cubicBezTo>
                <a:pt x="3090502" y="2165863"/>
                <a:pt x="3106463" y="2148644"/>
                <a:pt x="3102651" y="2133806"/>
              </a:cubicBezTo>
              <a:lnTo>
                <a:pt x="3102651" y="2133803"/>
              </a:lnTo>
              <a:cubicBezTo>
                <a:pt x="3100793" y="2126562"/>
                <a:pt x="3094945" y="2121980"/>
                <a:pt x="3086900" y="2121110"/>
              </a:cubicBezTo>
              <a:cubicBezTo>
                <a:pt x="3086202" y="2121035"/>
                <a:pt x="3085521" y="2120997"/>
                <a:pt x="3084859" y="2120997"/>
              </a:cubicBezTo>
              <a:close/>
              <a:moveTo>
                <a:pt x="3144992" y="2170952"/>
              </a:moveTo>
              <a:cubicBezTo>
                <a:pt x="3137998" y="2170952"/>
                <a:pt x="3133023" y="2175034"/>
                <a:pt x="3130180" y="2180617"/>
              </a:cubicBezTo>
              <a:cubicBezTo>
                <a:pt x="3127208" y="2174793"/>
                <a:pt x="3122137" y="2171013"/>
                <a:pt x="3114739" y="2171013"/>
              </a:cubicBezTo>
              <a:cubicBezTo>
                <a:pt x="3114251" y="2171013"/>
                <a:pt x="3113751" y="2171031"/>
                <a:pt x="3113242" y="2171065"/>
              </a:cubicBezTo>
              <a:cubicBezTo>
                <a:pt x="3105885" y="2171548"/>
                <a:pt x="3099567" y="2175948"/>
                <a:pt x="3097575" y="2184522"/>
              </a:cubicBezTo>
              <a:cubicBezTo>
                <a:pt x="3093996" y="2199945"/>
                <a:pt x="3110945" y="2215714"/>
                <a:pt x="3130180" y="2231052"/>
              </a:cubicBezTo>
              <a:cubicBezTo>
                <a:pt x="3150635" y="2215819"/>
                <a:pt x="3166593" y="2198599"/>
                <a:pt x="3162784" y="2183761"/>
              </a:cubicBezTo>
              <a:lnTo>
                <a:pt x="3162784" y="2183758"/>
              </a:lnTo>
              <a:cubicBezTo>
                <a:pt x="3160926" y="2176517"/>
                <a:pt x="3155078" y="2171935"/>
                <a:pt x="3147033" y="2171065"/>
              </a:cubicBezTo>
              <a:cubicBezTo>
                <a:pt x="3146335" y="2170990"/>
                <a:pt x="3145654" y="2170952"/>
                <a:pt x="3144992" y="2170952"/>
              </a:cubicBezTo>
              <a:close/>
              <a:moveTo>
                <a:pt x="3205792" y="2221751"/>
              </a:moveTo>
              <a:cubicBezTo>
                <a:pt x="3198798" y="2221751"/>
                <a:pt x="3193823" y="2225833"/>
                <a:pt x="3190980" y="2231416"/>
              </a:cubicBezTo>
              <a:cubicBezTo>
                <a:pt x="3188008" y="2225592"/>
                <a:pt x="3182937" y="2221812"/>
                <a:pt x="3175539" y="2221812"/>
              </a:cubicBezTo>
              <a:cubicBezTo>
                <a:pt x="3175051" y="2221812"/>
                <a:pt x="3174551" y="2221830"/>
                <a:pt x="3174042" y="2221864"/>
              </a:cubicBezTo>
              <a:cubicBezTo>
                <a:pt x="3166685" y="2222347"/>
                <a:pt x="3160367" y="2226747"/>
                <a:pt x="3158375" y="2235321"/>
              </a:cubicBezTo>
              <a:cubicBezTo>
                <a:pt x="3154796" y="2250744"/>
                <a:pt x="3171745" y="2266513"/>
                <a:pt x="3190980" y="2281851"/>
              </a:cubicBezTo>
              <a:cubicBezTo>
                <a:pt x="3211435" y="2266618"/>
                <a:pt x="3227396" y="2249398"/>
                <a:pt x="3223584" y="2234560"/>
              </a:cubicBezTo>
              <a:lnTo>
                <a:pt x="3223584" y="2234557"/>
              </a:lnTo>
              <a:cubicBezTo>
                <a:pt x="3221726" y="2227316"/>
                <a:pt x="3215878" y="2222734"/>
                <a:pt x="3207833" y="2221864"/>
              </a:cubicBezTo>
              <a:cubicBezTo>
                <a:pt x="3207135" y="2221789"/>
                <a:pt x="3206454" y="2221751"/>
                <a:pt x="3205792" y="2221751"/>
              </a:cubicBezTo>
              <a:close/>
              <a:moveTo>
                <a:pt x="3310006" y="2237220"/>
              </a:moveTo>
              <a:cubicBezTo>
                <a:pt x="3303012" y="2237220"/>
                <a:pt x="3298037" y="2241302"/>
                <a:pt x="3295194" y="2246885"/>
              </a:cubicBezTo>
              <a:cubicBezTo>
                <a:pt x="3292222" y="2241058"/>
                <a:pt x="3287151" y="2237281"/>
                <a:pt x="3279753" y="2237281"/>
              </a:cubicBezTo>
              <a:cubicBezTo>
                <a:pt x="3279265" y="2237281"/>
                <a:pt x="3278765" y="2237298"/>
                <a:pt x="3278256" y="2237333"/>
              </a:cubicBezTo>
              <a:cubicBezTo>
                <a:pt x="3270899" y="2237816"/>
                <a:pt x="3264581" y="2242216"/>
                <a:pt x="3262589" y="2250790"/>
              </a:cubicBezTo>
              <a:cubicBezTo>
                <a:pt x="3259010" y="2266213"/>
                <a:pt x="3275959" y="2281982"/>
                <a:pt x="3295194" y="2297320"/>
              </a:cubicBezTo>
              <a:cubicBezTo>
                <a:pt x="3315649" y="2282086"/>
                <a:pt x="3331610" y="2264867"/>
                <a:pt x="3327798" y="2250029"/>
              </a:cubicBezTo>
              <a:lnTo>
                <a:pt x="3327798" y="2250026"/>
              </a:lnTo>
              <a:cubicBezTo>
                <a:pt x="3325940" y="2242785"/>
                <a:pt x="3320092" y="2238203"/>
                <a:pt x="3312047" y="2237333"/>
              </a:cubicBezTo>
              <a:cubicBezTo>
                <a:pt x="3311349" y="2237258"/>
                <a:pt x="3310668" y="2237220"/>
                <a:pt x="3310006" y="2237220"/>
              </a:cubicBezTo>
              <a:close/>
              <a:moveTo>
                <a:pt x="3388777" y="2256440"/>
              </a:moveTo>
              <a:cubicBezTo>
                <a:pt x="3381783" y="2256440"/>
                <a:pt x="3376808" y="2260522"/>
                <a:pt x="3373965" y="2266105"/>
              </a:cubicBezTo>
              <a:cubicBezTo>
                <a:pt x="3370993" y="2260278"/>
                <a:pt x="3365922" y="2256501"/>
                <a:pt x="3358524" y="2256501"/>
              </a:cubicBezTo>
              <a:cubicBezTo>
                <a:pt x="3358036" y="2256501"/>
                <a:pt x="3357536" y="2256518"/>
                <a:pt x="3357027" y="2256553"/>
              </a:cubicBezTo>
              <a:cubicBezTo>
                <a:pt x="3349670" y="2257036"/>
                <a:pt x="3343352" y="2261436"/>
                <a:pt x="3341360" y="2270010"/>
              </a:cubicBezTo>
              <a:cubicBezTo>
                <a:pt x="3337781" y="2285433"/>
                <a:pt x="3354730" y="2301202"/>
                <a:pt x="3373965" y="2316540"/>
              </a:cubicBezTo>
              <a:cubicBezTo>
                <a:pt x="3394420" y="2301306"/>
                <a:pt x="3410381" y="2284087"/>
                <a:pt x="3406569" y="2269249"/>
              </a:cubicBezTo>
              <a:lnTo>
                <a:pt x="3406569" y="2269246"/>
              </a:lnTo>
              <a:cubicBezTo>
                <a:pt x="3404711" y="2262005"/>
                <a:pt x="3398863" y="2257423"/>
                <a:pt x="3390818" y="2256553"/>
              </a:cubicBezTo>
              <a:cubicBezTo>
                <a:pt x="3390120" y="2256478"/>
                <a:pt x="3389439" y="2256440"/>
                <a:pt x="3388777" y="2256440"/>
              </a:cubicBezTo>
              <a:close/>
              <a:moveTo>
                <a:pt x="3467693" y="2272840"/>
              </a:moveTo>
              <a:cubicBezTo>
                <a:pt x="3460699" y="2272840"/>
                <a:pt x="3455724" y="2276922"/>
                <a:pt x="3452880" y="2282505"/>
              </a:cubicBezTo>
              <a:cubicBezTo>
                <a:pt x="3449909" y="2276678"/>
                <a:pt x="3444838" y="2272901"/>
                <a:pt x="3437440" y="2272901"/>
              </a:cubicBezTo>
              <a:cubicBezTo>
                <a:pt x="3436952" y="2272901"/>
                <a:pt x="3436452" y="2272918"/>
                <a:pt x="3435943" y="2272953"/>
              </a:cubicBezTo>
              <a:cubicBezTo>
                <a:pt x="3428586" y="2273436"/>
                <a:pt x="3422268" y="2277836"/>
                <a:pt x="3420276" y="2286410"/>
              </a:cubicBezTo>
              <a:cubicBezTo>
                <a:pt x="3416696" y="2301833"/>
                <a:pt x="3433646" y="2317602"/>
                <a:pt x="3452880" y="2332940"/>
              </a:cubicBezTo>
              <a:cubicBezTo>
                <a:pt x="3473336" y="2317707"/>
                <a:pt x="3489297" y="2300487"/>
                <a:pt x="3485485" y="2285649"/>
              </a:cubicBezTo>
              <a:lnTo>
                <a:pt x="3485485" y="2285646"/>
              </a:lnTo>
              <a:cubicBezTo>
                <a:pt x="3483627" y="2278405"/>
                <a:pt x="3477780" y="2273823"/>
                <a:pt x="3469734" y="2272953"/>
              </a:cubicBezTo>
              <a:cubicBezTo>
                <a:pt x="3469036" y="2272878"/>
                <a:pt x="3468356" y="2272840"/>
                <a:pt x="3467693" y="2272840"/>
              </a:cubicBezTo>
              <a:close/>
              <a:moveTo>
                <a:pt x="3248798" y="2280865"/>
              </a:moveTo>
              <a:cubicBezTo>
                <a:pt x="3241804" y="2280865"/>
                <a:pt x="3236829" y="2284947"/>
                <a:pt x="3233985" y="2290530"/>
              </a:cubicBezTo>
              <a:cubicBezTo>
                <a:pt x="3231014" y="2284706"/>
                <a:pt x="3225943" y="2280926"/>
                <a:pt x="3218545" y="2280926"/>
              </a:cubicBezTo>
              <a:cubicBezTo>
                <a:pt x="3218057" y="2280926"/>
                <a:pt x="3217557" y="2280944"/>
                <a:pt x="3217048" y="2280976"/>
              </a:cubicBezTo>
              <a:cubicBezTo>
                <a:pt x="3209691" y="2281461"/>
                <a:pt x="3203373" y="2285861"/>
                <a:pt x="3201381" y="2294435"/>
              </a:cubicBezTo>
              <a:cubicBezTo>
                <a:pt x="3197801" y="2309858"/>
                <a:pt x="3214751" y="2325627"/>
                <a:pt x="3233985" y="2340965"/>
              </a:cubicBezTo>
              <a:cubicBezTo>
                <a:pt x="3254441" y="2325731"/>
                <a:pt x="3270402" y="2308512"/>
                <a:pt x="3266590" y="2293674"/>
              </a:cubicBezTo>
              <a:lnTo>
                <a:pt x="3266590" y="2293671"/>
              </a:lnTo>
              <a:cubicBezTo>
                <a:pt x="3264732" y="2286430"/>
                <a:pt x="3258885" y="2281848"/>
                <a:pt x="3250839" y="2280978"/>
              </a:cubicBezTo>
              <a:cubicBezTo>
                <a:pt x="3250141" y="2280903"/>
                <a:pt x="3249461" y="2280865"/>
                <a:pt x="3248798" y="2280865"/>
              </a:cubicBezTo>
              <a:close/>
              <a:moveTo>
                <a:pt x="3330738" y="2311687"/>
              </a:moveTo>
              <a:cubicBezTo>
                <a:pt x="3323744" y="2311687"/>
                <a:pt x="3318769" y="2315769"/>
                <a:pt x="3315926" y="2321352"/>
              </a:cubicBezTo>
              <a:cubicBezTo>
                <a:pt x="3312954" y="2315525"/>
                <a:pt x="3307883" y="2311748"/>
                <a:pt x="3300485" y="2311748"/>
              </a:cubicBezTo>
              <a:cubicBezTo>
                <a:pt x="3299997" y="2311748"/>
                <a:pt x="3299497" y="2311766"/>
                <a:pt x="3298988" y="2311800"/>
              </a:cubicBezTo>
              <a:cubicBezTo>
                <a:pt x="3291631" y="2312283"/>
                <a:pt x="3285313" y="2316682"/>
                <a:pt x="3283321" y="2325257"/>
              </a:cubicBezTo>
              <a:cubicBezTo>
                <a:pt x="3279742" y="2340680"/>
                <a:pt x="3296691" y="2356449"/>
                <a:pt x="3315926" y="2371787"/>
              </a:cubicBezTo>
              <a:cubicBezTo>
                <a:pt x="3336381" y="2356553"/>
                <a:pt x="3352342" y="2339334"/>
                <a:pt x="3348530" y="2324496"/>
              </a:cubicBezTo>
              <a:lnTo>
                <a:pt x="3348530" y="2324493"/>
              </a:lnTo>
              <a:cubicBezTo>
                <a:pt x="3346672" y="2317252"/>
                <a:pt x="3340824" y="2312670"/>
                <a:pt x="3332779" y="2311800"/>
              </a:cubicBezTo>
              <a:cubicBezTo>
                <a:pt x="3332081" y="2311725"/>
                <a:pt x="3331400" y="2311687"/>
                <a:pt x="3330738" y="2311687"/>
              </a:cubicBezTo>
              <a:close/>
              <a:moveTo>
                <a:pt x="3425938" y="2325790"/>
              </a:moveTo>
              <a:cubicBezTo>
                <a:pt x="3418944" y="2325790"/>
                <a:pt x="3413969" y="2329872"/>
                <a:pt x="3411126" y="2335455"/>
              </a:cubicBezTo>
              <a:cubicBezTo>
                <a:pt x="3408154" y="2329631"/>
                <a:pt x="3403083" y="2325851"/>
                <a:pt x="3395685" y="2325851"/>
              </a:cubicBezTo>
              <a:cubicBezTo>
                <a:pt x="3395197" y="2325851"/>
                <a:pt x="3394697" y="2325868"/>
                <a:pt x="3394188" y="2325903"/>
              </a:cubicBezTo>
              <a:cubicBezTo>
                <a:pt x="3386831" y="2326386"/>
                <a:pt x="3380513" y="2330785"/>
                <a:pt x="3378521" y="2339360"/>
              </a:cubicBezTo>
              <a:cubicBezTo>
                <a:pt x="3374942" y="2354783"/>
                <a:pt x="3391891" y="2370552"/>
                <a:pt x="3411126" y="2385890"/>
              </a:cubicBezTo>
              <a:cubicBezTo>
                <a:pt x="3431581" y="2370656"/>
                <a:pt x="3447542" y="2353437"/>
                <a:pt x="3443730" y="2338599"/>
              </a:cubicBezTo>
              <a:lnTo>
                <a:pt x="3443730" y="2338596"/>
              </a:lnTo>
              <a:cubicBezTo>
                <a:pt x="3441872" y="2331355"/>
                <a:pt x="3436024" y="2326773"/>
                <a:pt x="3427979" y="2325903"/>
              </a:cubicBezTo>
              <a:cubicBezTo>
                <a:pt x="3427281" y="2325828"/>
                <a:pt x="3426600" y="2325790"/>
                <a:pt x="3425938" y="2325790"/>
              </a:cubicBezTo>
              <a:close/>
              <a:moveTo>
                <a:pt x="3511716" y="2338235"/>
              </a:moveTo>
              <a:cubicBezTo>
                <a:pt x="3504722" y="2338235"/>
                <a:pt x="3499747" y="2342317"/>
                <a:pt x="3496904" y="2347900"/>
              </a:cubicBezTo>
              <a:cubicBezTo>
                <a:pt x="3493932" y="2342076"/>
                <a:pt x="3488861" y="2338296"/>
                <a:pt x="3481463" y="2338296"/>
              </a:cubicBezTo>
              <a:cubicBezTo>
                <a:pt x="3480975" y="2338296"/>
                <a:pt x="3480475" y="2338314"/>
                <a:pt x="3479966" y="2338348"/>
              </a:cubicBezTo>
              <a:cubicBezTo>
                <a:pt x="3472609" y="2338831"/>
                <a:pt x="3466291" y="2343230"/>
                <a:pt x="3464299" y="2351805"/>
              </a:cubicBezTo>
              <a:cubicBezTo>
                <a:pt x="3460720" y="2367228"/>
                <a:pt x="3477669" y="2382997"/>
                <a:pt x="3496904" y="2398335"/>
              </a:cubicBezTo>
              <a:cubicBezTo>
                <a:pt x="3517359" y="2383101"/>
                <a:pt x="3533320" y="2365882"/>
                <a:pt x="3529508" y="2351044"/>
              </a:cubicBezTo>
              <a:lnTo>
                <a:pt x="3529508" y="2351041"/>
              </a:lnTo>
              <a:cubicBezTo>
                <a:pt x="3527650" y="2343800"/>
                <a:pt x="3521802" y="2339218"/>
                <a:pt x="3513757" y="2338348"/>
              </a:cubicBezTo>
              <a:cubicBezTo>
                <a:pt x="3513059" y="2338273"/>
                <a:pt x="3512378" y="2338235"/>
                <a:pt x="3511716" y="2338235"/>
              </a:cubicBezTo>
              <a:close/>
              <a:moveTo>
                <a:pt x="3587347" y="2380950"/>
              </a:moveTo>
              <a:cubicBezTo>
                <a:pt x="3580353" y="2380950"/>
                <a:pt x="3575378" y="2385032"/>
                <a:pt x="3572535" y="2390615"/>
              </a:cubicBezTo>
              <a:cubicBezTo>
                <a:pt x="3569563" y="2384791"/>
                <a:pt x="3564492" y="2381011"/>
                <a:pt x="3557094" y="2381011"/>
              </a:cubicBezTo>
              <a:cubicBezTo>
                <a:pt x="3556606" y="2381011"/>
                <a:pt x="3556106" y="2381028"/>
                <a:pt x="3555597" y="2381063"/>
              </a:cubicBezTo>
              <a:cubicBezTo>
                <a:pt x="3548240" y="2381546"/>
                <a:pt x="3541922" y="2385945"/>
                <a:pt x="3539930" y="2394520"/>
              </a:cubicBezTo>
              <a:cubicBezTo>
                <a:pt x="3536351" y="2409943"/>
                <a:pt x="3553300" y="2425712"/>
                <a:pt x="3572535" y="2441050"/>
              </a:cubicBezTo>
              <a:cubicBezTo>
                <a:pt x="3592990" y="2425816"/>
                <a:pt x="3608948" y="2408597"/>
                <a:pt x="3605139" y="2393759"/>
              </a:cubicBezTo>
              <a:lnTo>
                <a:pt x="3605139" y="2393756"/>
              </a:lnTo>
              <a:cubicBezTo>
                <a:pt x="3603281" y="2386515"/>
                <a:pt x="3597433" y="2381933"/>
                <a:pt x="3589388" y="2381063"/>
              </a:cubicBezTo>
              <a:cubicBezTo>
                <a:pt x="3588690" y="2380988"/>
                <a:pt x="3588009" y="2380950"/>
                <a:pt x="3587347" y="2380950"/>
              </a:cubicBezTo>
              <a:close/>
              <a:moveTo>
                <a:pt x="3375227" y="2370627"/>
              </a:moveTo>
              <a:cubicBezTo>
                <a:pt x="3368233" y="2370627"/>
                <a:pt x="3363258" y="2374710"/>
                <a:pt x="3360415" y="2380292"/>
              </a:cubicBezTo>
              <a:cubicBezTo>
                <a:pt x="3357443" y="2374465"/>
                <a:pt x="3352372" y="2370688"/>
                <a:pt x="3344974" y="2370688"/>
              </a:cubicBezTo>
              <a:cubicBezTo>
                <a:pt x="3344486" y="2370688"/>
                <a:pt x="3343986" y="2370706"/>
                <a:pt x="3343477" y="2370740"/>
              </a:cubicBezTo>
              <a:cubicBezTo>
                <a:pt x="3336120" y="2371223"/>
                <a:pt x="3329802" y="2375623"/>
                <a:pt x="3327810" y="2384198"/>
              </a:cubicBezTo>
              <a:cubicBezTo>
                <a:pt x="3324231" y="2399620"/>
                <a:pt x="3341180" y="2415389"/>
                <a:pt x="3360415" y="2430727"/>
              </a:cubicBezTo>
              <a:cubicBezTo>
                <a:pt x="3380870" y="2415494"/>
                <a:pt x="3396831" y="2398274"/>
                <a:pt x="3393019" y="2383436"/>
              </a:cubicBezTo>
              <a:lnTo>
                <a:pt x="3393019" y="2383433"/>
              </a:lnTo>
              <a:cubicBezTo>
                <a:pt x="3391161" y="2376192"/>
                <a:pt x="3385313" y="2371610"/>
                <a:pt x="3377268" y="2370740"/>
              </a:cubicBezTo>
              <a:cubicBezTo>
                <a:pt x="3376570" y="2370665"/>
                <a:pt x="3375889" y="2370627"/>
                <a:pt x="3375227" y="2370627"/>
              </a:cubicBezTo>
              <a:close/>
              <a:moveTo>
                <a:pt x="3451263" y="2398890"/>
              </a:moveTo>
              <a:cubicBezTo>
                <a:pt x="3444270" y="2398890"/>
                <a:pt x="3439295" y="2402973"/>
                <a:pt x="3436451" y="2408555"/>
              </a:cubicBezTo>
              <a:cubicBezTo>
                <a:pt x="3433480" y="2402728"/>
                <a:pt x="3428409" y="2398951"/>
                <a:pt x="3421011" y="2398951"/>
              </a:cubicBezTo>
              <a:cubicBezTo>
                <a:pt x="3420523" y="2398951"/>
                <a:pt x="3420023" y="2398969"/>
                <a:pt x="3419514" y="2399003"/>
              </a:cubicBezTo>
              <a:cubicBezTo>
                <a:pt x="3412157" y="2399486"/>
                <a:pt x="3405839" y="2403886"/>
                <a:pt x="3403847" y="2412461"/>
              </a:cubicBezTo>
              <a:cubicBezTo>
                <a:pt x="3400267" y="2427883"/>
                <a:pt x="3417217" y="2443652"/>
                <a:pt x="3436451" y="2458990"/>
              </a:cubicBezTo>
              <a:cubicBezTo>
                <a:pt x="3456907" y="2443756"/>
                <a:pt x="3472868" y="2426537"/>
                <a:pt x="3469056" y="2411699"/>
              </a:cubicBezTo>
              <a:lnTo>
                <a:pt x="3469056" y="2411696"/>
              </a:lnTo>
              <a:cubicBezTo>
                <a:pt x="3467198" y="2404455"/>
                <a:pt x="3461351" y="2399873"/>
                <a:pt x="3453305" y="2399003"/>
              </a:cubicBezTo>
              <a:cubicBezTo>
                <a:pt x="3452607" y="2398928"/>
                <a:pt x="3451926" y="2398890"/>
                <a:pt x="3451263" y="2398890"/>
              </a:cubicBezTo>
              <a:close/>
              <a:moveTo>
                <a:pt x="3533437" y="2414214"/>
              </a:moveTo>
              <a:cubicBezTo>
                <a:pt x="3526443" y="2414214"/>
                <a:pt x="3521468" y="2418296"/>
                <a:pt x="3518625" y="2423879"/>
              </a:cubicBezTo>
              <a:cubicBezTo>
                <a:pt x="3515653" y="2418055"/>
                <a:pt x="3510582" y="2414275"/>
                <a:pt x="3503184" y="2414275"/>
              </a:cubicBezTo>
              <a:cubicBezTo>
                <a:pt x="3502696" y="2414275"/>
                <a:pt x="3502196" y="2414292"/>
                <a:pt x="3501687" y="2414327"/>
              </a:cubicBezTo>
              <a:cubicBezTo>
                <a:pt x="3494330" y="2414810"/>
                <a:pt x="3488012" y="2419209"/>
                <a:pt x="3486020" y="2427784"/>
              </a:cubicBezTo>
              <a:cubicBezTo>
                <a:pt x="3482441" y="2443207"/>
                <a:pt x="3499390" y="2458976"/>
                <a:pt x="3518625" y="2474314"/>
              </a:cubicBezTo>
              <a:cubicBezTo>
                <a:pt x="3539080" y="2459080"/>
                <a:pt x="3555041" y="2441861"/>
                <a:pt x="3551229" y="2427023"/>
              </a:cubicBezTo>
              <a:lnTo>
                <a:pt x="3551229" y="2427020"/>
              </a:lnTo>
              <a:cubicBezTo>
                <a:pt x="3549371" y="2419779"/>
                <a:pt x="3543523" y="2415197"/>
                <a:pt x="3535478" y="2414327"/>
              </a:cubicBezTo>
              <a:cubicBezTo>
                <a:pt x="3534780" y="2414252"/>
                <a:pt x="3534099" y="2414214"/>
                <a:pt x="3533437" y="2414214"/>
              </a:cubicBezTo>
              <a:close/>
              <a:moveTo>
                <a:pt x="3625001" y="2448031"/>
              </a:moveTo>
              <a:cubicBezTo>
                <a:pt x="3618008" y="2448031"/>
                <a:pt x="3613033" y="2452114"/>
                <a:pt x="3610189" y="2457696"/>
              </a:cubicBezTo>
              <a:cubicBezTo>
                <a:pt x="3607218" y="2451872"/>
                <a:pt x="3602147" y="2448092"/>
                <a:pt x="3594749" y="2448092"/>
              </a:cubicBezTo>
              <a:cubicBezTo>
                <a:pt x="3594261" y="2448092"/>
                <a:pt x="3593761" y="2448110"/>
                <a:pt x="3593252" y="2448142"/>
              </a:cubicBezTo>
              <a:cubicBezTo>
                <a:pt x="3585895" y="2448627"/>
                <a:pt x="3579577" y="2453027"/>
                <a:pt x="3577585" y="2461602"/>
              </a:cubicBezTo>
              <a:cubicBezTo>
                <a:pt x="3574005" y="2477024"/>
                <a:pt x="3590955" y="2492793"/>
                <a:pt x="3610189" y="2508131"/>
              </a:cubicBezTo>
              <a:cubicBezTo>
                <a:pt x="3630645" y="2492898"/>
                <a:pt x="3646606" y="2475678"/>
                <a:pt x="3642794" y="2460840"/>
              </a:cubicBezTo>
              <a:lnTo>
                <a:pt x="3642794" y="2460837"/>
              </a:lnTo>
              <a:cubicBezTo>
                <a:pt x="3640936" y="2453596"/>
                <a:pt x="3635089" y="2449014"/>
                <a:pt x="3627043" y="2448144"/>
              </a:cubicBezTo>
              <a:cubicBezTo>
                <a:pt x="3626345" y="2448069"/>
                <a:pt x="3625664" y="2448031"/>
                <a:pt x="3625001" y="2448031"/>
              </a:cubicBezTo>
              <a:close/>
              <a:moveTo>
                <a:pt x="3704354" y="2477516"/>
              </a:moveTo>
              <a:cubicBezTo>
                <a:pt x="3697360" y="2477516"/>
                <a:pt x="3692385" y="2481598"/>
                <a:pt x="3689542" y="2487181"/>
              </a:cubicBezTo>
              <a:cubicBezTo>
                <a:pt x="3686570" y="2481354"/>
                <a:pt x="3681499" y="2477577"/>
                <a:pt x="3674101" y="2477577"/>
              </a:cubicBezTo>
              <a:cubicBezTo>
                <a:pt x="3673613" y="2477577"/>
                <a:pt x="3673113" y="2477595"/>
                <a:pt x="3672604" y="2477629"/>
              </a:cubicBezTo>
              <a:cubicBezTo>
                <a:pt x="3665247" y="2478112"/>
                <a:pt x="3658929" y="2482511"/>
                <a:pt x="3656937" y="2491086"/>
              </a:cubicBezTo>
              <a:cubicBezTo>
                <a:pt x="3653358" y="2506509"/>
                <a:pt x="3670307" y="2522278"/>
                <a:pt x="3689542" y="2537616"/>
              </a:cubicBezTo>
              <a:cubicBezTo>
                <a:pt x="3709997" y="2522382"/>
                <a:pt x="3725955" y="2505163"/>
                <a:pt x="3722146" y="2490325"/>
              </a:cubicBezTo>
              <a:lnTo>
                <a:pt x="3722146" y="2490322"/>
              </a:lnTo>
              <a:cubicBezTo>
                <a:pt x="3720288" y="2483081"/>
                <a:pt x="3714441" y="2478499"/>
                <a:pt x="3706395" y="2477629"/>
              </a:cubicBezTo>
              <a:cubicBezTo>
                <a:pt x="3705697" y="2477554"/>
                <a:pt x="3705016" y="2477516"/>
                <a:pt x="3704354" y="2477516"/>
              </a:cubicBezTo>
              <a:close/>
              <a:moveTo>
                <a:pt x="3785887" y="2479057"/>
              </a:moveTo>
              <a:cubicBezTo>
                <a:pt x="3778893" y="2479057"/>
                <a:pt x="3773918" y="2483139"/>
                <a:pt x="3771075" y="2488722"/>
              </a:cubicBezTo>
              <a:cubicBezTo>
                <a:pt x="3768103" y="2482895"/>
                <a:pt x="3763032" y="2479118"/>
                <a:pt x="3755634" y="2479118"/>
              </a:cubicBezTo>
              <a:cubicBezTo>
                <a:pt x="3755146" y="2479118"/>
                <a:pt x="3754646" y="2479136"/>
                <a:pt x="3754137" y="2479170"/>
              </a:cubicBezTo>
              <a:cubicBezTo>
                <a:pt x="3746780" y="2479653"/>
                <a:pt x="3740462" y="2484052"/>
                <a:pt x="3738470" y="2492627"/>
              </a:cubicBezTo>
              <a:cubicBezTo>
                <a:pt x="3734890" y="2508050"/>
                <a:pt x="3751840" y="2523819"/>
                <a:pt x="3771075" y="2539157"/>
              </a:cubicBezTo>
              <a:cubicBezTo>
                <a:pt x="3791530" y="2523923"/>
                <a:pt x="3807491" y="2506704"/>
                <a:pt x="3803679" y="2491866"/>
              </a:cubicBezTo>
              <a:lnTo>
                <a:pt x="3803679" y="2491863"/>
              </a:lnTo>
              <a:cubicBezTo>
                <a:pt x="3801821" y="2484622"/>
                <a:pt x="3795974" y="2480040"/>
                <a:pt x="3787928" y="2479170"/>
              </a:cubicBezTo>
              <a:cubicBezTo>
                <a:pt x="3787230" y="2479095"/>
                <a:pt x="3786549" y="2479057"/>
                <a:pt x="3785887" y="2479057"/>
              </a:cubicBezTo>
              <a:close/>
              <a:moveTo>
                <a:pt x="3949681" y="2485541"/>
              </a:moveTo>
              <a:cubicBezTo>
                <a:pt x="3942687" y="2485541"/>
                <a:pt x="3937712" y="2489623"/>
                <a:pt x="3934869" y="2495206"/>
              </a:cubicBezTo>
              <a:cubicBezTo>
                <a:pt x="3931897" y="2489382"/>
                <a:pt x="3926826" y="2485602"/>
                <a:pt x="3919428" y="2485602"/>
              </a:cubicBezTo>
              <a:cubicBezTo>
                <a:pt x="3918940" y="2485602"/>
                <a:pt x="3918440" y="2485619"/>
                <a:pt x="3917931" y="2485654"/>
              </a:cubicBezTo>
              <a:cubicBezTo>
                <a:pt x="3910574" y="2486137"/>
                <a:pt x="3904256" y="2490536"/>
                <a:pt x="3902264" y="2499111"/>
              </a:cubicBezTo>
              <a:cubicBezTo>
                <a:pt x="3898684" y="2514534"/>
                <a:pt x="3915634" y="2530303"/>
                <a:pt x="3934869" y="2545641"/>
              </a:cubicBezTo>
              <a:cubicBezTo>
                <a:pt x="3955324" y="2530407"/>
                <a:pt x="3971285" y="2513188"/>
                <a:pt x="3967473" y="2498350"/>
              </a:cubicBezTo>
              <a:lnTo>
                <a:pt x="3967473" y="2498347"/>
              </a:lnTo>
              <a:cubicBezTo>
                <a:pt x="3965615" y="2491106"/>
                <a:pt x="3959768" y="2486524"/>
                <a:pt x="3951722" y="2485654"/>
              </a:cubicBezTo>
              <a:cubicBezTo>
                <a:pt x="3951024" y="2485579"/>
                <a:pt x="3950343" y="2485541"/>
                <a:pt x="3949681" y="2485541"/>
              </a:cubicBezTo>
              <a:close/>
              <a:moveTo>
                <a:pt x="4010220" y="2528460"/>
              </a:moveTo>
              <a:cubicBezTo>
                <a:pt x="4003226" y="2528460"/>
                <a:pt x="3998251" y="2532543"/>
                <a:pt x="3995407" y="2538125"/>
              </a:cubicBezTo>
              <a:cubicBezTo>
                <a:pt x="3992436" y="2532298"/>
                <a:pt x="3987365" y="2528521"/>
                <a:pt x="3979967" y="2528521"/>
              </a:cubicBezTo>
              <a:cubicBezTo>
                <a:pt x="3979479" y="2528521"/>
                <a:pt x="3978979" y="2528539"/>
                <a:pt x="3978470" y="2528573"/>
              </a:cubicBezTo>
              <a:cubicBezTo>
                <a:pt x="3971113" y="2529056"/>
                <a:pt x="3964795" y="2533456"/>
                <a:pt x="3962803" y="2542031"/>
              </a:cubicBezTo>
              <a:cubicBezTo>
                <a:pt x="3959223" y="2557453"/>
                <a:pt x="3976173" y="2573222"/>
                <a:pt x="3995407" y="2588560"/>
              </a:cubicBezTo>
              <a:cubicBezTo>
                <a:pt x="4015863" y="2573327"/>
                <a:pt x="4031824" y="2556107"/>
                <a:pt x="4028012" y="2541269"/>
              </a:cubicBezTo>
              <a:lnTo>
                <a:pt x="4028012" y="2541266"/>
              </a:lnTo>
              <a:cubicBezTo>
                <a:pt x="4026154" y="2534025"/>
                <a:pt x="4020307" y="2529443"/>
                <a:pt x="4012261" y="2528573"/>
              </a:cubicBezTo>
              <a:cubicBezTo>
                <a:pt x="4011563" y="2528498"/>
                <a:pt x="4010882" y="2528460"/>
                <a:pt x="4010220" y="2528460"/>
              </a:cubicBezTo>
              <a:close/>
              <a:moveTo>
                <a:pt x="4094603" y="2532879"/>
              </a:moveTo>
              <a:cubicBezTo>
                <a:pt x="4087609" y="2532879"/>
                <a:pt x="4082634" y="2536961"/>
                <a:pt x="4079790" y="2542544"/>
              </a:cubicBezTo>
              <a:cubicBezTo>
                <a:pt x="4076819" y="2536720"/>
                <a:pt x="4071748" y="2532940"/>
                <a:pt x="4064350" y="2532940"/>
              </a:cubicBezTo>
              <a:cubicBezTo>
                <a:pt x="4063862" y="2532940"/>
                <a:pt x="4063362" y="2532957"/>
                <a:pt x="4062853" y="2532992"/>
              </a:cubicBezTo>
              <a:cubicBezTo>
                <a:pt x="4055496" y="2533475"/>
                <a:pt x="4049178" y="2537874"/>
                <a:pt x="4047186" y="2546449"/>
              </a:cubicBezTo>
              <a:cubicBezTo>
                <a:pt x="4043607" y="2561872"/>
                <a:pt x="4060556" y="2577641"/>
                <a:pt x="4079790" y="2592979"/>
              </a:cubicBezTo>
              <a:cubicBezTo>
                <a:pt x="4100247" y="2577745"/>
                <a:pt x="4116207" y="2560526"/>
                <a:pt x="4112395" y="2545688"/>
              </a:cubicBezTo>
              <a:lnTo>
                <a:pt x="4112395" y="2545685"/>
              </a:lnTo>
              <a:cubicBezTo>
                <a:pt x="4110537" y="2538444"/>
                <a:pt x="4104689" y="2533862"/>
                <a:pt x="4096644" y="2532992"/>
              </a:cubicBezTo>
              <a:cubicBezTo>
                <a:pt x="4095946" y="2532917"/>
                <a:pt x="4095266" y="2532879"/>
                <a:pt x="4094603" y="2532879"/>
              </a:cubicBezTo>
              <a:close/>
              <a:moveTo>
                <a:pt x="4176863" y="2540469"/>
              </a:moveTo>
              <a:cubicBezTo>
                <a:pt x="4169869" y="2540469"/>
                <a:pt x="4164894" y="2544551"/>
                <a:pt x="4162050" y="2550134"/>
              </a:cubicBezTo>
              <a:cubicBezTo>
                <a:pt x="4159079" y="2544307"/>
                <a:pt x="4154008" y="2540530"/>
                <a:pt x="4146610" y="2540530"/>
              </a:cubicBezTo>
              <a:cubicBezTo>
                <a:pt x="4146122" y="2540530"/>
                <a:pt x="4145622" y="2540548"/>
                <a:pt x="4145113" y="2540582"/>
              </a:cubicBezTo>
              <a:cubicBezTo>
                <a:pt x="4137756" y="2541065"/>
                <a:pt x="4131438" y="2545465"/>
                <a:pt x="4129446" y="2554039"/>
              </a:cubicBezTo>
              <a:cubicBezTo>
                <a:pt x="4125866" y="2569462"/>
                <a:pt x="4142816" y="2585231"/>
                <a:pt x="4162050" y="2600569"/>
              </a:cubicBezTo>
              <a:cubicBezTo>
                <a:pt x="4182506" y="2585335"/>
                <a:pt x="4198467" y="2568116"/>
                <a:pt x="4194655" y="2553278"/>
              </a:cubicBezTo>
              <a:lnTo>
                <a:pt x="4194655" y="2553275"/>
              </a:lnTo>
              <a:cubicBezTo>
                <a:pt x="4192797" y="2546034"/>
                <a:pt x="4186950" y="2541452"/>
                <a:pt x="4178904" y="2540582"/>
              </a:cubicBezTo>
              <a:cubicBezTo>
                <a:pt x="4178206" y="2540507"/>
                <a:pt x="4177525" y="2540469"/>
                <a:pt x="4176863" y="2540469"/>
              </a:cubicBezTo>
              <a:close/>
              <a:moveTo>
                <a:pt x="4236006" y="2595076"/>
              </a:moveTo>
              <a:cubicBezTo>
                <a:pt x="4229012" y="2595076"/>
                <a:pt x="4224037" y="2599158"/>
                <a:pt x="4221193" y="2604741"/>
              </a:cubicBezTo>
              <a:cubicBezTo>
                <a:pt x="4218222" y="2598914"/>
                <a:pt x="4213151" y="2595137"/>
                <a:pt x="4205753" y="2595137"/>
              </a:cubicBezTo>
              <a:cubicBezTo>
                <a:pt x="4205265" y="2595137"/>
                <a:pt x="4204765" y="2595155"/>
                <a:pt x="4204256" y="2595189"/>
              </a:cubicBezTo>
              <a:cubicBezTo>
                <a:pt x="4196899" y="2595672"/>
                <a:pt x="4190581" y="2600072"/>
                <a:pt x="4188589" y="2608646"/>
              </a:cubicBezTo>
              <a:cubicBezTo>
                <a:pt x="4185010" y="2624069"/>
                <a:pt x="4201959" y="2639838"/>
                <a:pt x="4221193" y="2655176"/>
              </a:cubicBezTo>
              <a:cubicBezTo>
                <a:pt x="4241649" y="2639942"/>
                <a:pt x="4257610" y="2622723"/>
                <a:pt x="4253798" y="2607885"/>
              </a:cubicBezTo>
              <a:lnTo>
                <a:pt x="4253798" y="2607882"/>
              </a:lnTo>
              <a:cubicBezTo>
                <a:pt x="4251940" y="2600641"/>
                <a:pt x="4246092" y="2596059"/>
                <a:pt x="4238047" y="2595189"/>
              </a:cubicBezTo>
              <a:cubicBezTo>
                <a:pt x="4237349" y="2595114"/>
                <a:pt x="4236669" y="2595076"/>
                <a:pt x="4236006" y="2595076"/>
              </a:cubicBezTo>
              <a:close/>
              <a:moveTo>
                <a:pt x="6069481" y="2628137"/>
              </a:moveTo>
              <a:cubicBezTo>
                <a:pt x="6062502" y="2628137"/>
                <a:pt x="6057530" y="2632220"/>
                <a:pt x="6054680" y="2637802"/>
              </a:cubicBezTo>
              <a:cubicBezTo>
                <a:pt x="6051714" y="2631978"/>
                <a:pt x="6046626" y="2628198"/>
                <a:pt x="6039240" y="2628198"/>
              </a:cubicBezTo>
              <a:cubicBezTo>
                <a:pt x="6038746" y="2628198"/>
                <a:pt x="6038251" y="2628216"/>
                <a:pt x="6037728" y="2628250"/>
              </a:cubicBezTo>
              <a:cubicBezTo>
                <a:pt x="6030372" y="2628733"/>
                <a:pt x="6024062" y="2633133"/>
                <a:pt x="6022055" y="2641708"/>
              </a:cubicBezTo>
              <a:cubicBezTo>
                <a:pt x="6018479" y="2657130"/>
                <a:pt x="6035431" y="2672899"/>
                <a:pt x="6054680" y="2688237"/>
              </a:cubicBezTo>
              <a:cubicBezTo>
                <a:pt x="6075121" y="2673004"/>
                <a:pt x="6091085" y="2655784"/>
                <a:pt x="6087276" y="2640946"/>
              </a:cubicBezTo>
              <a:lnTo>
                <a:pt x="6087276" y="2640943"/>
              </a:lnTo>
              <a:cubicBezTo>
                <a:pt x="6085415" y="2633702"/>
                <a:pt x="6079570" y="2629120"/>
                <a:pt x="6071516" y="2628250"/>
              </a:cubicBezTo>
              <a:cubicBezTo>
                <a:pt x="6070818" y="2628175"/>
                <a:pt x="6070149" y="2628137"/>
                <a:pt x="6069481" y="2628137"/>
              </a:cubicBezTo>
              <a:close/>
              <a:moveTo>
                <a:pt x="6671965" y="2680040"/>
              </a:moveTo>
              <a:cubicBezTo>
                <a:pt x="6664987" y="2680040"/>
                <a:pt x="6660014" y="2684122"/>
                <a:pt x="6657165" y="2689705"/>
              </a:cubicBezTo>
              <a:cubicBezTo>
                <a:pt x="6654199" y="2683878"/>
                <a:pt x="6649110" y="2680101"/>
                <a:pt x="6641725" y="2680101"/>
              </a:cubicBezTo>
              <a:cubicBezTo>
                <a:pt x="6641231" y="2680101"/>
                <a:pt x="6640736" y="2680119"/>
                <a:pt x="6640213" y="2680153"/>
              </a:cubicBezTo>
              <a:cubicBezTo>
                <a:pt x="6632856" y="2680636"/>
                <a:pt x="6626546" y="2685036"/>
                <a:pt x="6624540" y="2693610"/>
              </a:cubicBezTo>
              <a:cubicBezTo>
                <a:pt x="6620964" y="2709033"/>
                <a:pt x="6637916" y="2724802"/>
                <a:pt x="6657165" y="2740140"/>
              </a:cubicBezTo>
              <a:cubicBezTo>
                <a:pt x="6677606" y="2724906"/>
                <a:pt x="6693570" y="2707687"/>
                <a:pt x="6689761" y="2692846"/>
              </a:cubicBezTo>
              <a:cubicBezTo>
                <a:pt x="6687900" y="2685605"/>
                <a:pt x="6682055" y="2681020"/>
                <a:pt x="6674001" y="2680153"/>
              </a:cubicBezTo>
              <a:cubicBezTo>
                <a:pt x="6673303" y="2680078"/>
                <a:pt x="6672634" y="2680040"/>
                <a:pt x="6671965" y="2680040"/>
              </a:cubicBezTo>
              <a:close/>
              <a:moveTo>
                <a:pt x="6783042" y="2721505"/>
              </a:moveTo>
              <a:cubicBezTo>
                <a:pt x="6776063" y="2721505"/>
                <a:pt x="6771091" y="2725587"/>
                <a:pt x="6768241" y="2731170"/>
              </a:cubicBezTo>
              <a:cubicBezTo>
                <a:pt x="6765275" y="2725346"/>
                <a:pt x="6760187" y="2721566"/>
                <a:pt x="6752801" y="2721566"/>
              </a:cubicBezTo>
              <a:cubicBezTo>
                <a:pt x="6752307" y="2721566"/>
                <a:pt x="6751812" y="2721584"/>
                <a:pt x="6751289" y="2721618"/>
              </a:cubicBezTo>
              <a:cubicBezTo>
                <a:pt x="6743932" y="2722101"/>
                <a:pt x="6737623" y="2726500"/>
                <a:pt x="6735616" y="2735075"/>
              </a:cubicBezTo>
              <a:cubicBezTo>
                <a:pt x="6732040" y="2750498"/>
                <a:pt x="6748992" y="2766267"/>
                <a:pt x="6768241" y="2781605"/>
              </a:cubicBezTo>
              <a:cubicBezTo>
                <a:pt x="6788682" y="2766371"/>
                <a:pt x="6804646" y="2749152"/>
                <a:pt x="6800837" y="2734314"/>
              </a:cubicBezTo>
              <a:lnTo>
                <a:pt x="6800837" y="2734311"/>
              </a:lnTo>
              <a:cubicBezTo>
                <a:pt x="6798976" y="2727070"/>
                <a:pt x="6793131" y="2722488"/>
                <a:pt x="6785077" y="2721618"/>
              </a:cubicBezTo>
              <a:cubicBezTo>
                <a:pt x="6784379" y="2721543"/>
                <a:pt x="6783710" y="2721505"/>
                <a:pt x="6783042" y="2721505"/>
              </a:cubicBezTo>
              <a:close/>
              <a:moveTo>
                <a:pt x="6853699" y="2743138"/>
              </a:moveTo>
              <a:cubicBezTo>
                <a:pt x="6846721" y="2743138"/>
                <a:pt x="6841748" y="2747220"/>
                <a:pt x="6838899" y="2752803"/>
              </a:cubicBezTo>
              <a:cubicBezTo>
                <a:pt x="6835933" y="2746979"/>
                <a:pt x="6830844" y="2743199"/>
                <a:pt x="6823459" y="2743199"/>
              </a:cubicBezTo>
              <a:cubicBezTo>
                <a:pt x="6822965" y="2743199"/>
                <a:pt x="6822470" y="2743217"/>
                <a:pt x="6821947" y="2743251"/>
              </a:cubicBezTo>
              <a:cubicBezTo>
                <a:pt x="6814590" y="2743734"/>
                <a:pt x="6808280" y="2748133"/>
                <a:pt x="6806274" y="2756708"/>
              </a:cubicBezTo>
              <a:cubicBezTo>
                <a:pt x="6802698" y="2772131"/>
                <a:pt x="6819650" y="2787900"/>
                <a:pt x="6838899" y="2803238"/>
              </a:cubicBezTo>
              <a:cubicBezTo>
                <a:pt x="6859340" y="2788004"/>
                <a:pt x="6875304" y="2770785"/>
                <a:pt x="6871495" y="2755947"/>
              </a:cubicBezTo>
              <a:lnTo>
                <a:pt x="6871495" y="2755944"/>
              </a:lnTo>
              <a:cubicBezTo>
                <a:pt x="6869634" y="2748703"/>
                <a:pt x="6863789" y="2744121"/>
                <a:pt x="6855735" y="2743251"/>
              </a:cubicBezTo>
              <a:cubicBezTo>
                <a:pt x="6855037" y="2743176"/>
                <a:pt x="6854368" y="2743138"/>
                <a:pt x="6853699" y="2743138"/>
              </a:cubicBezTo>
              <a:close/>
              <a:moveTo>
                <a:pt x="6715290" y="2735026"/>
              </a:moveTo>
              <a:cubicBezTo>
                <a:pt x="6708312" y="2735026"/>
                <a:pt x="6703340" y="2739108"/>
                <a:pt x="6700490" y="2744688"/>
              </a:cubicBezTo>
              <a:cubicBezTo>
                <a:pt x="6697524" y="2738864"/>
                <a:pt x="6692436" y="2735087"/>
                <a:pt x="6685050" y="2735087"/>
              </a:cubicBezTo>
              <a:cubicBezTo>
                <a:pt x="6684556" y="2735087"/>
                <a:pt x="6684061" y="2735105"/>
                <a:pt x="6683538" y="2735139"/>
              </a:cubicBezTo>
              <a:cubicBezTo>
                <a:pt x="6676181" y="2735622"/>
                <a:pt x="6669871" y="2740021"/>
                <a:pt x="6667865" y="2748596"/>
              </a:cubicBezTo>
              <a:cubicBezTo>
                <a:pt x="6664288" y="2764019"/>
                <a:pt x="6681241" y="2779788"/>
                <a:pt x="6700490" y="2795126"/>
              </a:cubicBezTo>
              <a:cubicBezTo>
                <a:pt x="6720932" y="2779892"/>
                <a:pt x="6736895" y="2762673"/>
                <a:pt x="6733086" y="2747835"/>
              </a:cubicBezTo>
              <a:lnTo>
                <a:pt x="6733086" y="2747832"/>
              </a:lnTo>
              <a:cubicBezTo>
                <a:pt x="6731225" y="2740591"/>
                <a:pt x="6725380" y="2736006"/>
                <a:pt x="6717326" y="2735139"/>
              </a:cubicBezTo>
              <a:cubicBezTo>
                <a:pt x="6716628" y="2735064"/>
                <a:pt x="6715959" y="2735026"/>
                <a:pt x="6715290" y="2735026"/>
              </a:cubicBezTo>
              <a:close/>
              <a:moveTo>
                <a:pt x="6778971" y="2791814"/>
              </a:moveTo>
              <a:cubicBezTo>
                <a:pt x="6771992" y="2791814"/>
                <a:pt x="6767020" y="2795896"/>
                <a:pt x="6764170" y="2801479"/>
              </a:cubicBezTo>
              <a:cubicBezTo>
                <a:pt x="6761204" y="2795652"/>
                <a:pt x="6756116" y="2791875"/>
                <a:pt x="6748730" y="2791875"/>
              </a:cubicBezTo>
              <a:cubicBezTo>
                <a:pt x="6748236" y="2791875"/>
                <a:pt x="6747741" y="2791893"/>
                <a:pt x="6747218" y="2791927"/>
              </a:cubicBezTo>
              <a:cubicBezTo>
                <a:pt x="6739862" y="2792410"/>
                <a:pt x="6733552" y="2796810"/>
                <a:pt x="6731545" y="2805384"/>
              </a:cubicBezTo>
              <a:cubicBezTo>
                <a:pt x="6727969" y="2820807"/>
                <a:pt x="6744921" y="2836576"/>
                <a:pt x="6764170" y="2851914"/>
              </a:cubicBezTo>
              <a:cubicBezTo>
                <a:pt x="6784611" y="2836680"/>
                <a:pt x="6800575" y="2819461"/>
                <a:pt x="6796766" y="2804623"/>
              </a:cubicBezTo>
              <a:lnTo>
                <a:pt x="6796766" y="2804620"/>
              </a:lnTo>
              <a:cubicBezTo>
                <a:pt x="6794905" y="2797379"/>
                <a:pt x="6789060" y="2792797"/>
                <a:pt x="6781006" y="2791927"/>
              </a:cubicBezTo>
              <a:cubicBezTo>
                <a:pt x="6780308" y="2791852"/>
                <a:pt x="6779639" y="2791814"/>
                <a:pt x="6778971" y="2791814"/>
              </a:cubicBezTo>
              <a:close/>
              <a:moveTo>
                <a:pt x="6860678" y="2806062"/>
              </a:moveTo>
              <a:cubicBezTo>
                <a:pt x="6853700" y="2806062"/>
                <a:pt x="6848728" y="2810145"/>
                <a:pt x="6845878" y="2815727"/>
              </a:cubicBezTo>
              <a:cubicBezTo>
                <a:pt x="6842912" y="2809900"/>
                <a:pt x="6837824" y="2806123"/>
                <a:pt x="6830438" y="2806123"/>
              </a:cubicBezTo>
              <a:cubicBezTo>
                <a:pt x="6829944" y="2806123"/>
                <a:pt x="6829449" y="2806141"/>
                <a:pt x="6828926" y="2806175"/>
              </a:cubicBezTo>
              <a:cubicBezTo>
                <a:pt x="6821569" y="2806658"/>
                <a:pt x="6815259" y="2811058"/>
                <a:pt x="6813253" y="2819633"/>
              </a:cubicBezTo>
              <a:cubicBezTo>
                <a:pt x="6809676" y="2835055"/>
                <a:pt x="6826629" y="2850824"/>
                <a:pt x="6845878" y="2866162"/>
              </a:cubicBezTo>
              <a:cubicBezTo>
                <a:pt x="6866320" y="2850929"/>
                <a:pt x="6882283" y="2833709"/>
                <a:pt x="6878474" y="2818871"/>
              </a:cubicBezTo>
              <a:lnTo>
                <a:pt x="6878474" y="2818868"/>
              </a:lnTo>
              <a:cubicBezTo>
                <a:pt x="6876613" y="2811627"/>
                <a:pt x="6870768" y="2807042"/>
                <a:pt x="6862714" y="2806175"/>
              </a:cubicBezTo>
              <a:cubicBezTo>
                <a:pt x="6862016" y="2806100"/>
                <a:pt x="6861347" y="2806062"/>
                <a:pt x="6860678" y="2806062"/>
              </a:cubicBezTo>
              <a:close/>
              <a:moveTo>
                <a:pt x="6908946" y="2842409"/>
              </a:moveTo>
              <a:cubicBezTo>
                <a:pt x="6901968" y="2842409"/>
                <a:pt x="6896995" y="2846492"/>
                <a:pt x="6894146" y="2852074"/>
              </a:cubicBezTo>
              <a:cubicBezTo>
                <a:pt x="6891180" y="2846247"/>
                <a:pt x="6886091" y="2842470"/>
                <a:pt x="6878706" y="2842470"/>
              </a:cubicBezTo>
              <a:cubicBezTo>
                <a:pt x="6878212" y="2842470"/>
                <a:pt x="6877717" y="2842488"/>
                <a:pt x="6877194" y="2842522"/>
              </a:cubicBezTo>
              <a:cubicBezTo>
                <a:pt x="6869837" y="2843005"/>
                <a:pt x="6863527" y="2847405"/>
                <a:pt x="6861521" y="2855980"/>
              </a:cubicBezTo>
              <a:cubicBezTo>
                <a:pt x="6857945" y="2871402"/>
                <a:pt x="6874897" y="2887171"/>
                <a:pt x="6894146" y="2902509"/>
              </a:cubicBezTo>
              <a:cubicBezTo>
                <a:pt x="6914587" y="2887276"/>
                <a:pt x="6930551" y="2870056"/>
                <a:pt x="6926742" y="2855215"/>
              </a:cubicBezTo>
              <a:cubicBezTo>
                <a:pt x="6924881" y="2847974"/>
                <a:pt x="6919036" y="2843389"/>
                <a:pt x="6910982" y="2842522"/>
              </a:cubicBezTo>
              <a:cubicBezTo>
                <a:pt x="6910284" y="2842447"/>
                <a:pt x="6909615" y="2842409"/>
                <a:pt x="6908946" y="2842409"/>
              </a:cubicBezTo>
              <a:close/>
              <a:moveTo>
                <a:pt x="7034852" y="2890183"/>
              </a:moveTo>
              <a:cubicBezTo>
                <a:pt x="7027873" y="2890183"/>
                <a:pt x="7022901" y="2894265"/>
                <a:pt x="7020051" y="2899848"/>
              </a:cubicBezTo>
              <a:cubicBezTo>
                <a:pt x="7017085" y="2894024"/>
                <a:pt x="7011997" y="2890244"/>
                <a:pt x="7004611" y="2890244"/>
              </a:cubicBezTo>
              <a:cubicBezTo>
                <a:pt x="7004117" y="2890244"/>
                <a:pt x="7003622" y="2890261"/>
                <a:pt x="7003099" y="2890296"/>
              </a:cubicBezTo>
              <a:cubicBezTo>
                <a:pt x="6995743" y="2890779"/>
                <a:pt x="6989433" y="2895178"/>
                <a:pt x="6987426" y="2903753"/>
              </a:cubicBezTo>
              <a:cubicBezTo>
                <a:pt x="6983850" y="2919176"/>
                <a:pt x="7000802" y="2934945"/>
                <a:pt x="7020051" y="2950283"/>
              </a:cubicBezTo>
              <a:cubicBezTo>
                <a:pt x="7040492" y="2935049"/>
                <a:pt x="7056456" y="2917830"/>
                <a:pt x="7052647" y="2902989"/>
              </a:cubicBezTo>
              <a:cubicBezTo>
                <a:pt x="7050786" y="2895748"/>
                <a:pt x="7044941" y="2891166"/>
                <a:pt x="7036887" y="2890296"/>
              </a:cubicBezTo>
              <a:cubicBezTo>
                <a:pt x="7036189" y="2890221"/>
                <a:pt x="7035520" y="2890183"/>
                <a:pt x="7034852" y="2890183"/>
              </a:cubicBezTo>
              <a:close/>
              <a:moveTo>
                <a:pt x="7095042" y="2911904"/>
              </a:moveTo>
              <a:cubicBezTo>
                <a:pt x="7088064" y="2911904"/>
                <a:pt x="7083091" y="2915987"/>
                <a:pt x="7080242" y="2921569"/>
              </a:cubicBezTo>
              <a:cubicBezTo>
                <a:pt x="7077276" y="2915745"/>
                <a:pt x="7072187" y="2911965"/>
                <a:pt x="7064802" y="2911965"/>
              </a:cubicBezTo>
              <a:cubicBezTo>
                <a:pt x="7064308" y="2911965"/>
                <a:pt x="7063813" y="2911983"/>
                <a:pt x="7063290" y="2912017"/>
              </a:cubicBezTo>
              <a:cubicBezTo>
                <a:pt x="7055933" y="2912500"/>
                <a:pt x="7049623" y="2916900"/>
                <a:pt x="7047617" y="2925475"/>
              </a:cubicBezTo>
              <a:cubicBezTo>
                <a:pt x="7044041" y="2940897"/>
                <a:pt x="7060993" y="2956666"/>
                <a:pt x="7080242" y="2972004"/>
              </a:cubicBezTo>
              <a:cubicBezTo>
                <a:pt x="7100683" y="2956771"/>
                <a:pt x="7116647" y="2939551"/>
                <a:pt x="7112838" y="2924713"/>
              </a:cubicBezTo>
              <a:lnTo>
                <a:pt x="7112838" y="2924710"/>
              </a:lnTo>
              <a:cubicBezTo>
                <a:pt x="7110977" y="2917469"/>
                <a:pt x="7105132" y="2912887"/>
                <a:pt x="7097078" y="2912017"/>
              </a:cubicBezTo>
              <a:cubicBezTo>
                <a:pt x="7096380" y="2911942"/>
                <a:pt x="7095711" y="2911904"/>
                <a:pt x="7095042" y="2911904"/>
              </a:cubicBezTo>
              <a:close/>
              <a:moveTo>
                <a:pt x="6946456" y="2893585"/>
              </a:moveTo>
              <a:cubicBezTo>
                <a:pt x="6939478" y="2893585"/>
                <a:pt x="6934506" y="2897667"/>
                <a:pt x="6931656" y="2903250"/>
              </a:cubicBezTo>
              <a:cubicBezTo>
                <a:pt x="6928690" y="2897423"/>
                <a:pt x="6923602" y="2893646"/>
                <a:pt x="6916216" y="2893646"/>
              </a:cubicBezTo>
              <a:cubicBezTo>
                <a:pt x="6915722" y="2893646"/>
                <a:pt x="6915227" y="2893664"/>
                <a:pt x="6914704" y="2893698"/>
              </a:cubicBezTo>
              <a:cubicBezTo>
                <a:pt x="6907347" y="2894181"/>
                <a:pt x="6901037" y="2898581"/>
                <a:pt x="6899031" y="2907155"/>
              </a:cubicBezTo>
              <a:cubicBezTo>
                <a:pt x="6895454" y="2922578"/>
                <a:pt x="6912407" y="2938347"/>
                <a:pt x="6931656" y="2953685"/>
              </a:cubicBezTo>
              <a:cubicBezTo>
                <a:pt x="6952098" y="2938451"/>
                <a:pt x="6968061" y="2921232"/>
                <a:pt x="6964252" y="2906391"/>
              </a:cubicBezTo>
              <a:cubicBezTo>
                <a:pt x="6962391" y="2899150"/>
                <a:pt x="6956546" y="2894565"/>
                <a:pt x="6948492" y="2893698"/>
              </a:cubicBezTo>
              <a:cubicBezTo>
                <a:pt x="6947794" y="2893623"/>
                <a:pt x="6947125" y="2893585"/>
                <a:pt x="6946456" y="2893585"/>
              </a:cubicBezTo>
              <a:close/>
              <a:moveTo>
                <a:pt x="6977570" y="2949355"/>
              </a:moveTo>
              <a:cubicBezTo>
                <a:pt x="6970591" y="2949355"/>
                <a:pt x="6965618" y="2953438"/>
                <a:pt x="6962769" y="2959020"/>
              </a:cubicBezTo>
              <a:cubicBezTo>
                <a:pt x="6959803" y="2953193"/>
                <a:pt x="6954714" y="2949416"/>
                <a:pt x="6947329" y="2949416"/>
              </a:cubicBezTo>
              <a:cubicBezTo>
                <a:pt x="6946835" y="2949416"/>
                <a:pt x="6946340" y="2949434"/>
                <a:pt x="6945817" y="2949468"/>
              </a:cubicBezTo>
              <a:cubicBezTo>
                <a:pt x="6938460" y="2949951"/>
                <a:pt x="6932151" y="2954351"/>
                <a:pt x="6930144" y="2962926"/>
              </a:cubicBezTo>
              <a:cubicBezTo>
                <a:pt x="6926568" y="2978348"/>
                <a:pt x="6943520" y="2994117"/>
                <a:pt x="6962769" y="3009455"/>
              </a:cubicBezTo>
              <a:cubicBezTo>
                <a:pt x="6983210" y="2994222"/>
                <a:pt x="6999174" y="2977002"/>
                <a:pt x="6995365" y="2962161"/>
              </a:cubicBezTo>
              <a:cubicBezTo>
                <a:pt x="6993504" y="2954920"/>
                <a:pt x="6987659" y="2950338"/>
                <a:pt x="6979605" y="2949468"/>
              </a:cubicBezTo>
              <a:cubicBezTo>
                <a:pt x="6978907" y="2949393"/>
                <a:pt x="6978238" y="2949355"/>
                <a:pt x="6977570" y="2949355"/>
              </a:cubicBezTo>
              <a:close/>
              <a:moveTo>
                <a:pt x="7040086" y="2968517"/>
              </a:moveTo>
              <a:cubicBezTo>
                <a:pt x="7033107" y="2968517"/>
                <a:pt x="7028134" y="2972600"/>
                <a:pt x="7025285" y="2978182"/>
              </a:cubicBezTo>
              <a:cubicBezTo>
                <a:pt x="7022319" y="2972355"/>
                <a:pt x="7017230" y="2968578"/>
                <a:pt x="7009845" y="2968578"/>
              </a:cubicBezTo>
              <a:cubicBezTo>
                <a:pt x="7009351" y="2968578"/>
                <a:pt x="7008856" y="2968596"/>
                <a:pt x="7008333" y="2968628"/>
              </a:cubicBezTo>
              <a:cubicBezTo>
                <a:pt x="7000976" y="2969113"/>
                <a:pt x="6994667" y="2973513"/>
                <a:pt x="6992660" y="2982088"/>
              </a:cubicBezTo>
              <a:cubicBezTo>
                <a:pt x="6989084" y="2997510"/>
                <a:pt x="7006036" y="3013279"/>
                <a:pt x="7025285" y="3028617"/>
              </a:cubicBezTo>
              <a:cubicBezTo>
                <a:pt x="7045726" y="3013384"/>
                <a:pt x="7061690" y="2996164"/>
                <a:pt x="7057881" y="2981326"/>
              </a:cubicBezTo>
              <a:lnTo>
                <a:pt x="7057881" y="2981323"/>
              </a:lnTo>
              <a:cubicBezTo>
                <a:pt x="7056020" y="2974082"/>
                <a:pt x="7050175" y="2969500"/>
                <a:pt x="7042121" y="2968628"/>
              </a:cubicBezTo>
              <a:cubicBezTo>
                <a:pt x="7041423" y="2968555"/>
                <a:pt x="7040754" y="2968517"/>
                <a:pt x="7040086" y="2968517"/>
              </a:cubicBezTo>
              <a:close/>
              <a:moveTo>
                <a:pt x="7467815" y="2989977"/>
              </a:moveTo>
              <a:cubicBezTo>
                <a:pt x="7460836" y="2989977"/>
                <a:pt x="7455864" y="2994060"/>
                <a:pt x="7453014" y="2999642"/>
              </a:cubicBezTo>
              <a:cubicBezTo>
                <a:pt x="7450048" y="2993815"/>
                <a:pt x="7444960" y="2990038"/>
                <a:pt x="7437574" y="2990038"/>
              </a:cubicBezTo>
              <a:cubicBezTo>
                <a:pt x="7437080" y="2990038"/>
                <a:pt x="7436585" y="2990056"/>
                <a:pt x="7436062" y="2990090"/>
              </a:cubicBezTo>
              <a:cubicBezTo>
                <a:pt x="7428705" y="2990573"/>
                <a:pt x="7422396" y="2994973"/>
                <a:pt x="7420389" y="3003548"/>
              </a:cubicBezTo>
              <a:cubicBezTo>
                <a:pt x="7416813" y="3018970"/>
                <a:pt x="7433765" y="3034739"/>
                <a:pt x="7453014" y="3050077"/>
              </a:cubicBezTo>
              <a:cubicBezTo>
                <a:pt x="7473455" y="3034844"/>
                <a:pt x="7489419" y="3017624"/>
                <a:pt x="7485610" y="3002786"/>
              </a:cubicBezTo>
              <a:lnTo>
                <a:pt x="7485610" y="3002783"/>
              </a:lnTo>
              <a:cubicBezTo>
                <a:pt x="7483749" y="2995542"/>
                <a:pt x="7477904" y="2990960"/>
                <a:pt x="7469850" y="2990090"/>
              </a:cubicBezTo>
              <a:cubicBezTo>
                <a:pt x="7469152" y="2990015"/>
                <a:pt x="7468483" y="2989977"/>
                <a:pt x="7467815" y="2989977"/>
              </a:cubicBezTo>
              <a:close/>
              <a:moveTo>
                <a:pt x="7546034" y="3036094"/>
              </a:moveTo>
              <a:cubicBezTo>
                <a:pt x="7539055" y="3036094"/>
                <a:pt x="7534082" y="3040176"/>
                <a:pt x="7531233" y="3045759"/>
              </a:cubicBezTo>
              <a:cubicBezTo>
                <a:pt x="7528267" y="3039935"/>
                <a:pt x="7523178" y="3036155"/>
                <a:pt x="7515793" y="3036155"/>
              </a:cubicBezTo>
              <a:cubicBezTo>
                <a:pt x="7515299" y="3036155"/>
                <a:pt x="7514804" y="3036173"/>
                <a:pt x="7514281" y="3036207"/>
              </a:cubicBezTo>
              <a:cubicBezTo>
                <a:pt x="7506924" y="3036690"/>
                <a:pt x="7500615" y="3041089"/>
                <a:pt x="7498608" y="3049664"/>
              </a:cubicBezTo>
              <a:cubicBezTo>
                <a:pt x="7495032" y="3065087"/>
                <a:pt x="7511984" y="3080856"/>
                <a:pt x="7531233" y="3096194"/>
              </a:cubicBezTo>
              <a:cubicBezTo>
                <a:pt x="7551674" y="3080961"/>
                <a:pt x="7567638" y="3063741"/>
                <a:pt x="7563829" y="3048903"/>
              </a:cubicBezTo>
              <a:lnTo>
                <a:pt x="7563829" y="3048900"/>
              </a:lnTo>
              <a:cubicBezTo>
                <a:pt x="7561968" y="3041659"/>
                <a:pt x="7556123" y="3037077"/>
                <a:pt x="7548069" y="3036207"/>
              </a:cubicBezTo>
              <a:cubicBezTo>
                <a:pt x="7547371" y="3036132"/>
                <a:pt x="7546702" y="3036094"/>
                <a:pt x="7546034" y="3036094"/>
              </a:cubicBezTo>
              <a:close/>
              <a:moveTo>
                <a:pt x="7986265" y="3072004"/>
              </a:moveTo>
              <a:cubicBezTo>
                <a:pt x="7979287" y="3072004"/>
                <a:pt x="7974314" y="3076086"/>
                <a:pt x="7971465" y="3081669"/>
              </a:cubicBezTo>
              <a:cubicBezTo>
                <a:pt x="7968499" y="3075845"/>
                <a:pt x="7963410" y="3072065"/>
                <a:pt x="7956025" y="3072065"/>
              </a:cubicBezTo>
              <a:cubicBezTo>
                <a:pt x="7955531" y="3072065"/>
                <a:pt x="7955036" y="3072082"/>
                <a:pt x="7954513" y="3072117"/>
              </a:cubicBezTo>
              <a:cubicBezTo>
                <a:pt x="7947156" y="3072600"/>
                <a:pt x="7940846" y="3076999"/>
                <a:pt x="7938840" y="3085574"/>
              </a:cubicBezTo>
              <a:cubicBezTo>
                <a:pt x="7935264" y="3100997"/>
                <a:pt x="7952216" y="3116766"/>
                <a:pt x="7971465" y="3132104"/>
              </a:cubicBezTo>
              <a:cubicBezTo>
                <a:pt x="7991906" y="3116870"/>
                <a:pt x="8007870" y="3099651"/>
                <a:pt x="8004061" y="3084810"/>
              </a:cubicBezTo>
              <a:cubicBezTo>
                <a:pt x="8002200" y="3077569"/>
                <a:pt x="7996355" y="3072984"/>
                <a:pt x="7988301" y="3072117"/>
              </a:cubicBezTo>
              <a:cubicBezTo>
                <a:pt x="7987603" y="3072042"/>
                <a:pt x="7986934" y="3072004"/>
                <a:pt x="7986265" y="3072004"/>
              </a:cubicBezTo>
              <a:close/>
              <a:moveTo>
                <a:pt x="8107810" y="3126263"/>
              </a:moveTo>
              <a:cubicBezTo>
                <a:pt x="8100831" y="3126263"/>
                <a:pt x="8095859" y="3130345"/>
                <a:pt x="8093009" y="3135928"/>
              </a:cubicBezTo>
              <a:cubicBezTo>
                <a:pt x="8090043" y="3130101"/>
                <a:pt x="8084955" y="3126324"/>
                <a:pt x="8077569" y="3126324"/>
              </a:cubicBezTo>
              <a:cubicBezTo>
                <a:pt x="8077075" y="3126324"/>
                <a:pt x="8076580" y="3126342"/>
                <a:pt x="8076057" y="3126376"/>
              </a:cubicBezTo>
              <a:cubicBezTo>
                <a:pt x="8068701" y="3126859"/>
                <a:pt x="8062391" y="3131259"/>
                <a:pt x="8060384" y="3139833"/>
              </a:cubicBezTo>
              <a:cubicBezTo>
                <a:pt x="8056808" y="3155256"/>
                <a:pt x="8073760" y="3171025"/>
                <a:pt x="8093009" y="3186363"/>
              </a:cubicBezTo>
              <a:cubicBezTo>
                <a:pt x="8113450" y="3171129"/>
                <a:pt x="8129414" y="3153910"/>
                <a:pt x="8125605" y="3139072"/>
              </a:cubicBezTo>
              <a:lnTo>
                <a:pt x="8125605" y="3139069"/>
              </a:lnTo>
              <a:cubicBezTo>
                <a:pt x="8123744" y="3131828"/>
                <a:pt x="8117899" y="3127246"/>
                <a:pt x="8109845" y="3126376"/>
              </a:cubicBezTo>
              <a:cubicBezTo>
                <a:pt x="8109147" y="3126301"/>
                <a:pt x="8108478" y="3126263"/>
                <a:pt x="8107810" y="3126263"/>
              </a:cubicBezTo>
              <a:close/>
              <a:moveTo>
                <a:pt x="5936598" y="2637384"/>
              </a:moveTo>
              <a:cubicBezTo>
                <a:pt x="5929619" y="2637384"/>
                <a:pt x="5924646" y="2641466"/>
                <a:pt x="5921797" y="2647046"/>
              </a:cubicBezTo>
              <a:cubicBezTo>
                <a:pt x="5918831" y="2641222"/>
                <a:pt x="5913742" y="2637445"/>
                <a:pt x="5906357" y="2637445"/>
              </a:cubicBezTo>
              <a:cubicBezTo>
                <a:pt x="5905863" y="2637445"/>
                <a:pt x="5905368" y="2637462"/>
                <a:pt x="5904845" y="2637497"/>
              </a:cubicBezTo>
              <a:cubicBezTo>
                <a:pt x="5897488" y="2637980"/>
                <a:pt x="5891179" y="2642379"/>
                <a:pt x="5889172" y="2650954"/>
              </a:cubicBezTo>
              <a:cubicBezTo>
                <a:pt x="5885596" y="2666377"/>
                <a:pt x="5902548" y="2682146"/>
                <a:pt x="5921797" y="2697484"/>
              </a:cubicBezTo>
              <a:cubicBezTo>
                <a:pt x="5942238" y="2682250"/>
                <a:pt x="5958202" y="2665031"/>
                <a:pt x="5954393" y="2650193"/>
              </a:cubicBezTo>
              <a:lnTo>
                <a:pt x="5954393" y="2650190"/>
              </a:lnTo>
              <a:cubicBezTo>
                <a:pt x="5952532" y="2642949"/>
                <a:pt x="5946687" y="2638367"/>
                <a:pt x="5938633" y="2637497"/>
              </a:cubicBezTo>
              <a:cubicBezTo>
                <a:pt x="5937935" y="2637422"/>
                <a:pt x="5937266" y="2637384"/>
                <a:pt x="5936598" y="2637384"/>
              </a:cubicBezTo>
              <a:close/>
              <a:moveTo>
                <a:pt x="6003766" y="2652969"/>
              </a:moveTo>
              <a:cubicBezTo>
                <a:pt x="5996787" y="2652969"/>
                <a:pt x="5991815" y="2657051"/>
                <a:pt x="5988965" y="2662634"/>
              </a:cubicBezTo>
              <a:cubicBezTo>
                <a:pt x="5985999" y="2656807"/>
                <a:pt x="5980911" y="2653030"/>
                <a:pt x="5973525" y="2653030"/>
              </a:cubicBezTo>
              <a:cubicBezTo>
                <a:pt x="5973031" y="2653030"/>
                <a:pt x="5972536" y="2653048"/>
                <a:pt x="5972013" y="2653082"/>
              </a:cubicBezTo>
              <a:cubicBezTo>
                <a:pt x="5964656" y="2653565"/>
                <a:pt x="5958347" y="2657965"/>
                <a:pt x="5956340" y="2666539"/>
              </a:cubicBezTo>
              <a:cubicBezTo>
                <a:pt x="5952764" y="2681962"/>
                <a:pt x="5969716" y="2697731"/>
                <a:pt x="5988965" y="2713069"/>
              </a:cubicBezTo>
              <a:cubicBezTo>
                <a:pt x="6009406" y="2697835"/>
                <a:pt x="6025370" y="2680616"/>
                <a:pt x="6021561" y="2665778"/>
              </a:cubicBezTo>
              <a:lnTo>
                <a:pt x="6021561" y="2665775"/>
              </a:lnTo>
              <a:cubicBezTo>
                <a:pt x="6019700" y="2658534"/>
                <a:pt x="6013855" y="2653952"/>
                <a:pt x="6005801" y="2653082"/>
              </a:cubicBezTo>
              <a:cubicBezTo>
                <a:pt x="6005103" y="2653007"/>
                <a:pt x="6004434" y="2652969"/>
                <a:pt x="6003766" y="2652969"/>
              </a:cubicBezTo>
              <a:close/>
              <a:moveTo>
                <a:pt x="6070935" y="2712316"/>
              </a:moveTo>
              <a:cubicBezTo>
                <a:pt x="6063956" y="2712316"/>
                <a:pt x="6058984" y="2716398"/>
                <a:pt x="6056134" y="2721981"/>
              </a:cubicBezTo>
              <a:cubicBezTo>
                <a:pt x="6053168" y="2716154"/>
                <a:pt x="6048080" y="2712377"/>
                <a:pt x="6040694" y="2712377"/>
              </a:cubicBezTo>
              <a:cubicBezTo>
                <a:pt x="6040200" y="2712377"/>
                <a:pt x="6039705" y="2712395"/>
                <a:pt x="6039182" y="2712429"/>
              </a:cubicBezTo>
              <a:cubicBezTo>
                <a:pt x="6031826" y="2712912"/>
                <a:pt x="6025516" y="2717311"/>
                <a:pt x="6023509" y="2725886"/>
              </a:cubicBezTo>
              <a:cubicBezTo>
                <a:pt x="6019933" y="2741309"/>
                <a:pt x="6036885" y="2757078"/>
                <a:pt x="6056134" y="2772416"/>
              </a:cubicBezTo>
              <a:cubicBezTo>
                <a:pt x="6076575" y="2757182"/>
                <a:pt x="6092539" y="2739963"/>
                <a:pt x="6088730" y="2725125"/>
              </a:cubicBezTo>
              <a:lnTo>
                <a:pt x="6088730" y="2725122"/>
              </a:lnTo>
              <a:cubicBezTo>
                <a:pt x="6086869" y="2717881"/>
                <a:pt x="6081024" y="2713296"/>
                <a:pt x="6072970" y="2712429"/>
              </a:cubicBezTo>
              <a:cubicBezTo>
                <a:pt x="6072272" y="2712354"/>
                <a:pt x="6071603" y="2712316"/>
                <a:pt x="6070935" y="2712316"/>
              </a:cubicBezTo>
              <a:close/>
              <a:moveTo>
                <a:pt x="6151771" y="2714439"/>
              </a:moveTo>
              <a:cubicBezTo>
                <a:pt x="6144792" y="2714439"/>
                <a:pt x="6139819" y="2718521"/>
                <a:pt x="6136970" y="2724104"/>
              </a:cubicBezTo>
              <a:cubicBezTo>
                <a:pt x="6134004" y="2718280"/>
                <a:pt x="6128915" y="2714500"/>
                <a:pt x="6121530" y="2714500"/>
              </a:cubicBezTo>
              <a:cubicBezTo>
                <a:pt x="6121036" y="2714500"/>
                <a:pt x="6120541" y="2714517"/>
                <a:pt x="6120018" y="2714552"/>
              </a:cubicBezTo>
              <a:cubicBezTo>
                <a:pt x="6112661" y="2715035"/>
                <a:pt x="6106352" y="2719434"/>
                <a:pt x="6104345" y="2728009"/>
              </a:cubicBezTo>
              <a:cubicBezTo>
                <a:pt x="6100769" y="2743432"/>
                <a:pt x="6117721" y="2759201"/>
                <a:pt x="6136970" y="2774539"/>
              </a:cubicBezTo>
              <a:cubicBezTo>
                <a:pt x="6157411" y="2759305"/>
                <a:pt x="6173375" y="2742086"/>
                <a:pt x="6169566" y="2727248"/>
              </a:cubicBezTo>
              <a:lnTo>
                <a:pt x="6169566" y="2727245"/>
              </a:lnTo>
              <a:cubicBezTo>
                <a:pt x="6167705" y="2720004"/>
                <a:pt x="6161860" y="2715422"/>
                <a:pt x="6153806" y="2714552"/>
              </a:cubicBezTo>
              <a:cubicBezTo>
                <a:pt x="6153108" y="2714477"/>
                <a:pt x="6152439" y="2714439"/>
                <a:pt x="6151771" y="2714439"/>
              </a:cubicBezTo>
              <a:close/>
              <a:moveTo>
                <a:pt x="6360546" y="2723802"/>
              </a:moveTo>
              <a:cubicBezTo>
                <a:pt x="6353568" y="2723802"/>
                <a:pt x="6348596" y="2727884"/>
                <a:pt x="6345746" y="2733467"/>
              </a:cubicBezTo>
              <a:cubicBezTo>
                <a:pt x="6342780" y="2727643"/>
                <a:pt x="6337692" y="2723863"/>
                <a:pt x="6330306" y="2723863"/>
              </a:cubicBezTo>
              <a:cubicBezTo>
                <a:pt x="6329812" y="2723863"/>
                <a:pt x="6329317" y="2723880"/>
                <a:pt x="6328794" y="2723915"/>
              </a:cubicBezTo>
              <a:cubicBezTo>
                <a:pt x="6321437" y="2724398"/>
                <a:pt x="6315127" y="2728797"/>
                <a:pt x="6313121" y="2737372"/>
              </a:cubicBezTo>
              <a:cubicBezTo>
                <a:pt x="6309544" y="2752795"/>
                <a:pt x="6326497" y="2768564"/>
                <a:pt x="6345746" y="2783902"/>
              </a:cubicBezTo>
              <a:cubicBezTo>
                <a:pt x="6366188" y="2768668"/>
                <a:pt x="6382151" y="2751449"/>
                <a:pt x="6378342" y="2736611"/>
              </a:cubicBezTo>
              <a:lnTo>
                <a:pt x="6378342" y="2736608"/>
              </a:lnTo>
              <a:cubicBezTo>
                <a:pt x="6376481" y="2729367"/>
                <a:pt x="6370636" y="2724785"/>
                <a:pt x="6362582" y="2723915"/>
              </a:cubicBezTo>
              <a:cubicBezTo>
                <a:pt x="6361884" y="2723840"/>
                <a:pt x="6361215" y="2723802"/>
                <a:pt x="6360546" y="2723802"/>
              </a:cubicBezTo>
              <a:close/>
              <a:moveTo>
                <a:pt x="6629222" y="2740201"/>
              </a:moveTo>
              <a:cubicBezTo>
                <a:pt x="6622243" y="2740201"/>
                <a:pt x="6617271" y="2744283"/>
                <a:pt x="6614421" y="2749866"/>
              </a:cubicBezTo>
              <a:cubicBezTo>
                <a:pt x="6611455" y="2744039"/>
                <a:pt x="6606367" y="2740262"/>
                <a:pt x="6598981" y="2740262"/>
              </a:cubicBezTo>
              <a:cubicBezTo>
                <a:pt x="6598487" y="2740262"/>
                <a:pt x="6597992" y="2740280"/>
                <a:pt x="6597469" y="2740314"/>
              </a:cubicBezTo>
              <a:cubicBezTo>
                <a:pt x="6590113" y="2740797"/>
                <a:pt x="6583803" y="2745197"/>
                <a:pt x="6581796" y="2753771"/>
              </a:cubicBezTo>
              <a:cubicBezTo>
                <a:pt x="6578220" y="2769194"/>
                <a:pt x="6595172" y="2784963"/>
                <a:pt x="6614421" y="2800301"/>
              </a:cubicBezTo>
              <a:cubicBezTo>
                <a:pt x="6634862" y="2785067"/>
                <a:pt x="6650826" y="2767848"/>
                <a:pt x="6647017" y="2753010"/>
              </a:cubicBezTo>
              <a:lnTo>
                <a:pt x="6647017" y="2753007"/>
              </a:lnTo>
              <a:cubicBezTo>
                <a:pt x="6645156" y="2745766"/>
                <a:pt x="6639311" y="2741181"/>
                <a:pt x="6631257" y="2740314"/>
              </a:cubicBezTo>
              <a:cubicBezTo>
                <a:pt x="6630559" y="2740239"/>
                <a:pt x="6629890" y="2740201"/>
                <a:pt x="6629222" y="2740201"/>
              </a:cubicBezTo>
              <a:close/>
              <a:moveTo>
                <a:pt x="6689703" y="2796757"/>
              </a:moveTo>
              <a:cubicBezTo>
                <a:pt x="6682724" y="2796757"/>
                <a:pt x="6677751" y="2800839"/>
                <a:pt x="6674902" y="2806422"/>
              </a:cubicBezTo>
              <a:cubicBezTo>
                <a:pt x="6671936" y="2800598"/>
                <a:pt x="6666847" y="2796818"/>
                <a:pt x="6659462" y="2796818"/>
              </a:cubicBezTo>
              <a:cubicBezTo>
                <a:pt x="6658968" y="2796818"/>
                <a:pt x="6658473" y="2796835"/>
                <a:pt x="6657950" y="2796870"/>
              </a:cubicBezTo>
              <a:cubicBezTo>
                <a:pt x="6650593" y="2797353"/>
                <a:pt x="6644284" y="2801752"/>
                <a:pt x="6642277" y="2810327"/>
              </a:cubicBezTo>
              <a:cubicBezTo>
                <a:pt x="6638701" y="2825750"/>
                <a:pt x="6655653" y="2841519"/>
                <a:pt x="6674902" y="2856857"/>
              </a:cubicBezTo>
              <a:cubicBezTo>
                <a:pt x="6695343" y="2841623"/>
                <a:pt x="6711307" y="2824404"/>
                <a:pt x="6707498" y="2809566"/>
              </a:cubicBezTo>
              <a:lnTo>
                <a:pt x="6707498" y="2809563"/>
              </a:lnTo>
              <a:cubicBezTo>
                <a:pt x="6705637" y="2802322"/>
                <a:pt x="6699792" y="2797740"/>
                <a:pt x="6691738" y="2796870"/>
              </a:cubicBezTo>
              <a:cubicBezTo>
                <a:pt x="6691040" y="2796795"/>
                <a:pt x="6690371" y="2796757"/>
                <a:pt x="6689703" y="2796757"/>
              </a:cubicBezTo>
              <a:close/>
              <a:moveTo>
                <a:pt x="6731866" y="2852208"/>
              </a:moveTo>
              <a:cubicBezTo>
                <a:pt x="6724887" y="2852208"/>
                <a:pt x="6719914" y="2856291"/>
                <a:pt x="6717065" y="2861873"/>
              </a:cubicBezTo>
              <a:cubicBezTo>
                <a:pt x="6714099" y="2856049"/>
                <a:pt x="6709010" y="2852269"/>
                <a:pt x="6701625" y="2852269"/>
              </a:cubicBezTo>
              <a:cubicBezTo>
                <a:pt x="6701131" y="2852269"/>
                <a:pt x="6700636" y="2852287"/>
                <a:pt x="6700113" y="2852321"/>
              </a:cubicBezTo>
              <a:cubicBezTo>
                <a:pt x="6692756" y="2852804"/>
                <a:pt x="6686447" y="2857204"/>
                <a:pt x="6684440" y="2865779"/>
              </a:cubicBezTo>
              <a:cubicBezTo>
                <a:pt x="6680864" y="2881201"/>
                <a:pt x="6697816" y="2896970"/>
                <a:pt x="6717065" y="2912308"/>
              </a:cubicBezTo>
              <a:cubicBezTo>
                <a:pt x="6737506" y="2897075"/>
                <a:pt x="6753470" y="2879855"/>
                <a:pt x="6749661" y="2865017"/>
              </a:cubicBezTo>
              <a:lnTo>
                <a:pt x="6749661" y="2865014"/>
              </a:lnTo>
              <a:cubicBezTo>
                <a:pt x="6747800" y="2857773"/>
                <a:pt x="6741955" y="2853191"/>
                <a:pt x="6733901" y="2852321"/>
              </a:cubicBezTo>
              <a:cubicBezTo>
                <a:pt x="6733203" y="2852246"/>
                <a:pt x="6732534" y="2852208"/>
                <a:pt x="6731866" y="2852208"/>
              </a:cubicBezTo>
              <a:close/>
              <a:moveTo>
                <a:pt x="6807175" y="2860088"/>
              </a:moveTo>
              <a:cubicBezTo>
                <a:pt x="6800197" y="2860088"/>
                <a:pt x="6795224" y="2864170"/>
                <a:pt x="6792375" y="2869753"/>
              </a:cubicBezTo>
              <a:cubicBezTo>
                <a:pt x="6789409" y="2863929"/>
                <a:pt x="6784320" y="2860149"/>
                <a:pt x="6776935" y="2860149"/>
              </a:cubicBezTo>
              <a:cubicBezTo>
                <a:pt x="6776441" y="2860149"/>
                <a:pt x="6775946" y="2860166"/>
                <a:pt x="6775423" y="2860201"/>
              </a:cubicBezTo>
              <a:cubicBezTo>
                <a:pt x="6768066" y="2860684"/>
                <a:pt x="6761756" y="2865083"/>
                <a:pt x="6759750" y="2873658"/>
              </a:cubicBezTo>
              <a:cubicBezTo>
                <a:pt x="6756174" y="2889081"/>
                <a:pt x="6773126" y="2904850"/>
                <a:pt x="6792375" y="2920188"/>
              </a:cubicBezTo>
              <a:cubicBezTo>
                <a:pt x="6812816" y="2904954"/>
                <a:pt x="6828780" y="2887735"/>
                <a:pt x="6824971" y="2872897"/>
              </a:cubicBezTo>
              <a:lnTo>
                <a:pt x="6824971" y="2872894"/>
              </a:lnTo>
              <a:cubicBezTo>
                <a:pt x="6823110" y="2865653"/>
                <a:pt x="6817265" y="2861071"/>
                <a:pt x="6809211" y="2860201"/>
              </a:cubicBezTo>
              <a:cubicBezTo>
                <a:pt x="6808513" y="2860126"/>
                <a:pt x="6807844" y="2860088"/>
                <a:pt x="6807175" y="2860088"/>
              </a:cubicBezTo>
              <a:close/>
              <a:moveTo>
                <a:pt x="6858352" y="2904111"/>
              </a:moveTo>
              <a:cubicBezTo>
                <a:pt x="6851373" y="2904111"/>
                <a:pt x="6846400" y="2908194"/>
                <a:pt x="6843551" y="2913776"/>
              </a:cubicBezTo>
              <a:cubicBezTo>
                <a:pt x="6840585" y="2907949"/>
                <a:pt x="6835496" y="2904172"/>
                <a:pt x="6828111" y="2904172"/>
              </a:cubicBezTo>
              <a:cubicBezTo>
                <a:pt x="6827617" y="2904172"/>
                <a:pt x="6827122" y="2904190"/>
                <a:pt x="6826599" y="2904224"/>
              </a:cubicBezTo>
              <a:cubicBezTo>
                <a:pt x="6819242" y="2904707"/>
                <a:pt x="6812933" y="2909107"/>
                <a:pt x="6810926" y="2917682"/>
              </a:cubicBezTo>
              <a:cubicBezTo>
                <a:pt x="6807350" y="2933104"/>
                <a:pt x="6824302" y="2948873"/>
                <a:pt x="6843551" y="2964211"/>
              </a:cubicBezTo>
              <a:cubicBezTo>
                <a:pt x="6863992" y="2948977"/>
                <a:pt x="6879956" y="2931758"/>
                <a:pt x="6876147" y="2916920"/>
              </a:cubicBezTo>
              <a:lnTo>
                <a:pt x="6876147" y="2916917"/>
              </a:lnTo>
              <a:cubicBezTo>
                <a:pt x="6874286" y="2909676"/>
                <a:pt x="6868441" y="2905091"/>
                <a:pt x="6860387" y="2904224"/>
              </a:cubicBezTo>
              <a:cubicBezTo>
                <a:pt x="6859689" y="2904149"/>
                <a:pt x="6859020" y="2904111"/>
                <a:pt x="6858352" y="2904111"/>
              </a:cubicBezTo>
              <a:close/>
              <a:moveTo>
                <a:pt x="6898188" y="2961364"/>
              </a:moveTo>
              <a:cubicBezTo>
                <a:pt x="6891209" y="2961364"/>
                <a:pt x="6886237" y="2965446"/>
                <a:pt x="6883387" y="2971029"/>
              </a:cubicBezTo>
              <a:cubicBezTo>
                <a:pt x="6880421" y="2965202"/>
                <a:pt x="6875333" y="2961425"/>
                <a:pt x="6867947" y="2961425"/>
              </a:cubicBezTo>
              <a:cubicBezTo>
                <a:pt x="6867453" y="2961425"/>
                <a:pt x="6866958" y="2961443"/>
                <a:pt x="6866435" y="2961477"/>
              </a:cubicBezTo>
              <a:cubicBezTo>
                <a:pt x="6859079" y="2961960"/>
                <a:pt x="6852769" y="2966360"/>
                <a:pt x="6850762" y="2974934"/>
              </a:cubicBezTo>
              <a:cubicBezTo>
                <a:pt x="6847186" y="2990357"/>
                <a:pt x="6864138" y="3006126"/>
                <a:pt x="6883387" y="3021464"/>
              </a:cubicBezTo>
              <a:cubicBezTo>
                <a:pt x="6903828" y="3006230"/>
                <a:pt x="6919792" y="2989011"/>
                <a:pt x="6915983" y="2974173"/>
              </a:cubicBezTo>
              <a:lnTo>
                <a:pt x="6915983" y="2974170"/>
              </a:lnTo>
              <a:cubicBezTo>
                <a:pt x="6914122" y="2966929"/>
                <a:pt x="6908277" y="2962347"/>
                <a:pt x="6900223" y="2961477"/>
              </a:cubicBezTo>
              <a:cubicBezTo>
                <a:pt x="6899525" y="2961402"/>
                <a:pt x="6898856" y="2961364"/>
                <a:pt x="6898188" y="2961364"/>
              </a:cubicBezTo>
              <a:close/>
              <a:moveTo>
                <a:pt x="6956633" y="3012454"/>
              </a:moveTo>
              <a:cubicBezTo>
                <a:pt x="6949655" y="3012454"/>
                <a:pt x="6944683" y="3016536"/>
                <a:pt x="6941833" y="3022119"/>
              </a:cubicBezTo>
              <a:cubicBezTo>
                <a:pt x="6938867" y="3016292"/>
                <a:pt x="6933779" y="3012515"/>
                <a:pt x="6926393" y="3012515"/>
              </a:cubicBezTo>
              <a:cubicBezTo>
                <a:pt x="6925899" y="3012515"/>
                <a:pt x="6925404" y="3012533"/>
                <a:pt x="6924881" y="3012567"/>
              </a:cubicBezTo>
              <a:cubicBezTo>
                <a:pt x="6917524" y="3013050"/>
                <a:pt x="6911214" y="3017449"/>
                <a:pt x="6909208" y="3026024"/>
              </a:cubicBezTo>
              <a:cubicBezTo>
                <a:pt x="6905631" y="3041447"/>
                <a:pt x="6922584" y="3057216"/>
                <a:pt x="6941833" y="3072554"/>
              </a:cubicBezTo>
              <a:cubicBezTo>
                <a:pt x="6962275" y="3057321"/>
                <a:pt x="6978238" y="3040101"/>
                <a:pt x="6974429" y="3025260"/>
              </a:cubicBezTo>
              <a:cubicBezTo>
                <a:pt x="6972568" y="3018019"/>
                <a:pt x="6966723" y="3013434"/>
                <a:pt x="6958669" y="3012567"/>
              </a:cubicBezTo>
              <a:cubicBezTo>
                <a:pt x="6957971" y="3012492"/>
                <a:pt x="6957302" y="3012454"/>
                <a:pt x="6956633" y="3012454"/>
              </a:cubicBezTo>
              <a:close/>
              <a:moveTo>
                <a:pt x="7490787" y="3065316"/>
              </a:moveTo>
              <a:cubicBezTo>
                <a:pt x="7483808" y="3065316"/>
                <a:pt x="7478835" y="3069398"/>
                <a:pt x="7475986" y="3074981"/>
              </a:cubicBezTo>
              <a:cubicBezTo>
                <a:pt x="7473020" y="3069154"/>
                <a:pt x="7467931" y="3065377"/>
                <a:pt x="7460546" y="3065377"/>
              </a:cubicBezTo>
              <a:cubicBezTo>
                <a:pt x="7460052" y="3065377"/>
                <a:pt x="7459557" y="3065394"/>
                <a:pt x="7459034" y="3065429"/>
              </a:cubicBezTo>
              <a:cubicBezTo>
                <a:pt x="7451677" y="3065912"/>
                <a:pt x="7445368" y="3070311"/>
                <a:pt x="7443361" y="3078886"/>
              </a:cubicBezTo>
              <a:cubicBezTo>
                <a:pt x="7439785" y="3094309"/>
                <a:pt x="7456737" y="3110078"/>
                <a:pt x="7475986" y="3125416"/>
              </a:cubicBezTo>
              <a:cubicBezTo>
                <a:pt x="7496427" y="3110182"/>
                <a:pt x="7512391" y="3092963"/>
                <a:pt x="7508582" y="3078125"/>
              </a:cubicBezTo>
              <a:lnTo>
                <a:pt x="7508582" y="3078122"/>
              </a:lnTo>
              <a:cubicBezTo>
                <a:pt x="7506721" y="3070881"/>
                <a:pt x="7500876" y="3066296"/>
                <a:pt x="7492822" y="3065429"/>
              </a:cubicBezTo>
              <a:cubicBezTo>
                <a:pt x="7492124" y="3065354"/>
                <a:pt x="7491455" y="3065316"/>
                <a:pt x="7490787" y="3065316"/>
              </a:cubicBezTo>
              <a:close/>
              <a:moveTo>
                <a:pt x="6453013" y="2749186"/>
              </a:moveTo>
              <a:cubicBezTo>
                <a:pt x="6446034" y="2749186"/>
                <a:pt x="6441062" y="2753268"/>
                <a:pt x="6438212" y="2758851"/>
              </a:cubicBezTo>
              <a:cubicBezTo>
                <a:pt x="6435246" y="2753024"/>
                <a:pt x="6430158" y="2749247"/>
                <a:pt x="6422772" y="2749247"/>
              </a:cubicBezTo>
              <a:cubicBezTo>
                <a:pt x="6422278" y="2749247"/>
                <a:pt x="6421783" y="2749265"/>
                <a:pt x="6421260" y="2749299"/>
              </a:cubicBezTo>
              <a:cubicBezTo>
                <a:pt x="6413903" y="2749782"/>
                <a:pt x="6407594" y="2754182"/>
                <a:pt x="6405587" y="2762756"/>
              </a:cubicBezTo>
              <a:cubicBezTo>
                <a:pt x="6402011" y="2778179"/>
                <a:pt x="6418963" y="2793948"/>
                <a:pt x="6438212" y="2809286"/>
              </a:cubicBezTo>
              <a:cubicBezTo>
                <a:pt x="6458653" y="2794052"/>
                <a:pt x="6474617" y="2776833"/>
                <a:pt x="6470808" y="2761995"/>
              </a:cubicBezTo>
              <a:lnTo>
                <a:pt x="6470808" y="2761992"/>
              </a:lnTo>
              <a:cubicBezTo>
                <a:pt x="6468947" y="2754751"/>
                <a:pt x="6463102" y="2750169"/>
                <a:pt x="6455048" y="2749299"/>
              </a:cubicBezTo>
              <a:cubicBezTo>
                <a:pt x="6454350" y="2749224"/>
                <a:pt x="6453681" y="2749186"/>
                <a:pt x="6453013" y="2749186"/>
              </a:cubicBezTo>
              <a:close/>
              <a:moveTo>
                <a:pt x="6535593" y="2754973"/>
              </a:moveTo>
              <a:cubicBezTo>
                <a:pt x="6528614" y="2754973"/>
                <a:pt x="6523641" y="2759055"/>
                <a:pt x="6520792" y="2764638"/>
              </a:cubicBezTo>
              <a:cubicBezTo>
                <a:pt x="6517826" y="2758811"/>
                <a:pt x="6512737" y="2755034"/>
                <a:pt x="6505352" y="2755034"/>
              </a:cubicBezTo>
              <a:cubicBezTo>
                <a:pt x="6504858" y="2755034"/>
                <a:pt x="6504363" y="2755051"/>
                <a:pt x="6503840" y="2755086"/>
              </a:cubicBezTo>
              <a:cubicBezTo>
                <a:pt x="6496483" y="2755569"/>
                <a:pt x="6490174" y="2759968"/>
                <a:pt x="6488167" y="2768543"/>
              </a:cubicBezTo>
              <a:cubicBezTo>
                <a:pt x="6484591" y="2783966"/>
                <a:pt x="6501543" y="2799735"/>
                <a:pt x="6520792" y="2815073"/>
              </a:cubicBezTo>
              <a:cubicBezTo>
                <a:pt x="6541233" y="2799839"/>
                <a:pt x="6557197" y="2782620"/>
                <a:pt x="6553388" y="2767782"/>
              </a:cubicBezTo>
              <a:lnTo>
                <a:pt x="6553388" y="2767779"/>
              </a:lnTo>
              <a:cubicBezTo>
                <a:pt x="6551527" y="2760538"/>
                <a:pt x="6545682" y="2755956"/>
                <a:pt x="6537628" y="2755086"/>
              </a:cubicBezTo>
              <a:cubicBezTo>
                <a:pt x="6536930" y="2755011"/>
                <a:pt x="6536261" y="2754973"/>
                <a:pt x="6535593" y="2754973"/>
              </a:cubicBezTo>
              <a:close/>
              <a:moveTo>
                <a:pt x="6218066" y="2756078"/>
              </a:moveTo>
              <a:cubicBezTo>
                <a:pt x="6211088" y="2756078"/>
                <a:pt x="6206116" y="2760161"/>
                <a:pt x="6203266" y="2765743"/>
              </a:cubicBezTo>
              <a:cubicBezTo>
                <a:pt x="6200300" y="2759919"/>
                <a:pt x="6195212" y="2756139"/>
                <a:pt x="6187826" y="2756139"/>
              </a:cubicBezTo>
              <a:cubicBezTo>
                <a:pt x="6187332" y="2756139"/>
                <a:pt x="6186837" y="2756157"/>
                <a:pt x="6186314" y="2756191"/>
              </a:cubicBezTo>
              <a:cubicBezTo>
                <a:pt x="6178957" y="2756674"/>
                <a:pt x="6172647" y="2761074"/>
                <a:pt x="6170641" y="2769649"/>
              </a:cubicBezTo>
              <a:cubicBezTo>
                <a:pt x="6167064" y="2785071"/>
                <a:pt x="6184017" y="2800840"/>
                <a:pt x="6203266" y="2816178"/>
              </a:cubicBezTo>
              <a:cubicBezTo>
                <a:pt x="6223708" y="2800945"/>
                <a:pt x="6239671" y="2783725"/>
                <a:pt x="6235862" y="2768887"/>
              </a:cubicBezTo>
              <a:lnTo>
                <a:pt x="6235862" y="2768884"/>
              </a:lnTo>
              <a:cubicBezTo>
                <a:pt x="6234001" y="2761643"/>
                <a:pt x="6228156" y="2757061"/>
                <a:pt x="6220102" y="2756191"/>
              </a:cubicBezTo>
              <a:cubicBezTo>
                <a:pt x="6219404" y="2756116"/>
                <a:pt x="6218735" y="2756078"/>
                <a:pt x="6218066" y="2756078"/>
              </a:cubicBezTo>
              <a:close/>
              <a:moveTo>
                <a:pt x="6298612" y="2770529"/>
              </a:moveTo>
              <a:cubicBezTo>
                <a:pt x="6291633" y="2770529"/>
                <a:pt x="6286660" y="2774612"/>
                <a:pt x="6283811" y="2780194"/>
              </a:cubicBezTo>
              <a:cubicBezTo>
                <a:pt x="6280845" y="2774367"/>
                <a:pt x="6275756" y="2770590"/>
                <a:pt x="6268371" y="2770590"/>
              </a:cubicBezTo>
              <a:cubicBezTo>
                <a:pt x="6267877" y="2770590"/>
                <a:pt x="6267382" y="2770608"/>
                <a:pt x="6266859" y="2770642"/>
              </a:cubicBezTo>
              <a:cubicBezTo>
                <a:pt x="6259502" y="2771125"/>
                <a:pt x="6253193" y="2775525"/>
                <a:pt x="6251186" y="2784100"/>
              </a:cubicBezTo>
              <a:cubicBezTo>
                <a:pt x="6247610" y="2799522"/>
                <a:pt x="6264562" y="2815291"/>
                <a:pt x="6283811" y="2830629"/>
              </a:cubicBezTo>
              <a:cubicBezTo>
                <a:pt x="6304252" y="2815396"/>
                <a:pt x="6320216" y="2798176"/>
                <a:pt x="6316407" y="2783338"/>
              </a:cubicBezTo>
              <a:lnTo>
                <a:pt x="6316407" y="2783335"/>
              </a:lnTo>
              <a:cubicBezTo>
                <a:pt x="6314546" y="2776094"/>
                <a:pt x="6308701" y="2771512"/>
                <a:pt x="6300647" y="2770642"/>
              </a:cubicBezTo>
              <a:cubicBezTo>
                <a:pt x="6299949" y="2770567"/>
                <a:pt x="6299280" y="2770529"/>
                <a:pt x="6298612" y="2770529"/>
              </a:cubicBezTo>
              <a:close/>
              <a:moveTo>
                <a:pt x="6397475" y="2787598"/>
              </a:moveTo>
              <a:cubicBezTo>
                <a:pt x="6390496" y="2787598"/>
                <a:pt x="6385523" y="2791681"/>
                <a:pt x="6382674" y="2797263"/>
              </a:cubicBezTo>
              <a:cubicBezTo>
                <a:pt x="6379708" y="2791439"/>
                <a:pt x="6374619" y="2787659"/>
                <a:pt x="6367234" y="2787659"/>
              </a:cubicBezTo>
              <a:cubicBezTo>
                <a:pt x="6366740" y="2787659"/>
                <a:pt x="6366245" y="2787677"/>
                <a:pt x="6365722" y="2787711"/>
              </a:cubicBezTo>
              <a:cubicBezTo>
                <a:pt x="6358365" y="2788194"/>
                <a:pt x="6352056" y="2792594"/>
                <a:pt x="6350049" y="2801169"/>
              </a:cubicBezTo>
              <a:cubicBezTo>
                <a:pt x="6346473" y="2816591"/>
                <a:pt x="6363425" y="2832360"/>
                <a:pt x="6382674" y="2847698"/>
              </a:cubicBezTo>
              <a:cubicBezTo>
                <a:pt x="6403115" y="2832465"/>
                <a:pt x="6419079" y="2815245"/>
                <a:pt x="6415270" y="2800407"/>
              </a:cubicBezTo>
              <a:lnTo>
                <a:pt x="6415270" y="2800404"/>
              </a:lnTo>
              <a:cubicBezTo>
                <a:pt x="6413409" y="2793163"/>
                <a:pt x="6407564" y="2788581"/>
                <a:pt x="6399510" y="2787711"/>
              </a:cubicBezTo>
              <a:cubicBezTo>
                <a:pt x="6398812" y="2787636"/>
                <a:pt x="6398143" y="2787598"/>
                <a:pt x="6397475" y="2787598"/>
              </a:cubicBezTo>
              <a:close/>
              <a:moveTo>
                <a:pt x="6484998" y="2820630"/>
              </a:moveTo>
              <a:cubicBezTo>
                <a:pt x="6478019" y="2820630"/>
                <a:pt x="6473047" y="2824712"/>
                <a:pt x="6470197" y="2830295"/>
              </a:cubicBezTo>
              <a:cubicBezTo>
                <a:pt x="6467231" y="2824468"/>
                <a:pt x="6462143" y="2820691"/>
                <a:pt x="6454757" y="2820691"/>
              </a:cubicBezTo>
              <a:cubicBezTo>
                <a:pt x="6454263" y="2820691"/>
                <a:pt x="6453768" y="2820709"/>
                <a:pt x="6453245" y="2820743"/>
              </a:cubicBezTo>
              <a:cubicBezTo>
                <a:pt x="6445888" y="2821226"/>
                <a:pt x="6439579" y="2825625"/>
                <a:pt x="6437572" y="2834200"/>
              </a:cubicBezTo>
              <a:cubicBezTo>
                <a:pt x="6433996" y="2849623"/>
                <a:pt x="6450948" y="2865392"/>
                <a:pt x="6470197" y="2880730"/>
              </a:cubicBezTo>
              <a:cubicBezTo>
                <a:pt x="6490638" y="2865496"/>
                <a:pt x="6506602" y="2848277"/>
                <a:pt x="6502793" y="2833439"/>
              </a:cubicBezTo>
              <a:lnTo>
                <a:pt x="6502793" y="2833436"/>
              </a:lnTo>
              <a:cubicBezTo>
                <a:pt x="6500932" y="2826195"/>
                <a:pt x="6495087" y="2821613"/>
                <a:pt x="6487033" y="2820743"/>
              </a:cubicBezTo>
              <a:cubicBezTo>
                <a:pt x="6486335" y="2820668"/>
                <a:pt x="6485666" y="2820630"/>
                <a:pt x="6484998" y="2820630"/>
              </a:cubicBezTo>
              <a:close/>
              <a:moveTo>
                <a:pt x="6570194" y="2830342"/>
              </a:moveTo>
              <a:cubicBezTo>
                <a:pt x="6563216" y="2830342"/>
                <a:pt x="6558243" y="2834424"/>
                <a:pt x="6555394" y="2840007"/>
              </a:cubicBezTo>
              <a:cubicBezTo>
                <a:pt x="6552428" y="2834180"/>
                <a:pt x="6547339" y="2830403"/>
                <a:pt x="6539954" y="2830403"/>
              </a:cubicBezTo>
              <a:cubicBezTo>
                <a:pt x="6539460" y="2830403"/>
                <a:pt x="6538965" y="2830421"/>
                <a:pt x="6538442" y="2830455"/>
              </a:cubicBezTo>
              <a:cubicBezTo>
                <a:pt x="6531085" y="2830938"/>
                <a:pt x="6524775" y="2835338"/>
                <a:pt x="6522769" y="2843912"/>
              </a:cubicBezTo>
              <a:cubicBezTo>
                <a:pt x="6519193" y="2859335"/>
                <a:pt x="6536145" y="2875104"/>
                <a:pt x="6555394" y="2890442"/>
              </a:cubicBezTo>
              <a:cubicBezTo>
                <a:pt x="6575835" y="2875208"/>
                <a:pt x="6591799" y="2857989"/>
                <a:pt x="6587990" y="2843148"/>
              </a:cubicBezTo>
              <a:cubicBezTo>
                <a:pt x="6586129" y="2835907"/>
                <a:pt x="6580284" y="2831322"/>
                <a:pt x="6572230" y="2830455"/>
              </a:cubicBezTo>
              <a:cubicBezTo>
                <a:pt x="6571532" y="2830380"/>
                <a:pt x="6570863" y="2830342"/>
                <a:pt x="6570194" y="2830342"/>
              </a:cubicBezTo>
              <a:close/>
              <a:moveTo>
                <a:pt x="3874777" y="2488216"/>
              </a:moveTo>
              <a:cubicBezTo>
                <a:pt x="3867783" y="2488216"/>
                <a:pt x="3862808" y="2492298"/>
                <a:pt x="3859965" y="2497881"/>
              </a:cubicBezTo>
              <a:cubicBezTo>
                <a:pt x="3856993" y="2492054"/>
                <a:pt x="3851922" y="2488277"/>
                <a:pt x="3844524" y="2488277"/>
              </a:cubicBezTo>
              <a:cubicBezTo>
                <a:pt x="3844036" y="2488277"/>
                <a:pt x="3843536" y="2488295"/>
                <a:pt x="3843027" y="2488329"/>
              </a:cubicBezTo>
              <a:cubicBezTo>
                <a:pt x="3835670" y="2488812"/>
                <a:pt x="3829352" y="2493212"/>
                <a:pt x="3827360" y="2501786"/>
              </a:cubicBezTo>
              <a:cubicBezTo>
                <a:pt x="3823780" y="2517209"/>
                <a:pt x="3840730" y="2532978"/>
                <a:pt x="3859965" y="2548316"/>
              </a:cubicBezTo>
              <a:cubicBezTo>
                <a:pt x="3880420" y="2533082"/>
                <a:pt x="3896378" y="2515863"/>
                <a:pt x="3892569" y="2501025"/>
              </a:cubicBezTo>
              <a:lnTo>
                <a:pt x="3892569" y="2501022"/>
              </a:lnTo>
              <a:cubicBezTo>
                <a:pt x="3890711" y="2493781"/>
                <a:pt x="3884864" y="2489199"/>
                <a:pt x="3876818" y="2488329"/>
              </a:cubicBezTo>
              <a:cubicBezTo>
                <a:pt x="3876120" y="2488254"/>
                <a:pt x="3875439" y="2488216"/>
                <a:pt x="3874777" y="2488216"/>
              </a:cubicBezTo>
              <a:close/>
              <a:moveTo>
                <a:pt x="2730958" y="2061098"/>
              </a:moveTo>
              <a:cubicBezTo>
                <a:pt x="2723964" y="2061098"/>
                <a:pt x="2718989" y="2065180"/>
                <a:pt x="2716145" y="2070763"/>
              </a:cubicBezTo>
              <a:cubicBezTo>
                <a:pt x="2713174" y="2064939"/>
                <a:pt x="2708103" y="2061159"/>
                <a:pt x="2700705" y="2061159"/>
              </a:cubicBezTo>
              <a:cubicBezTo>
                <a:pt x="2700217" y="2061159"/>
                <a:pt x="2699717" y="2061177"/>
                <a:pt x="2699208" y="2061211"/>
              </a:cubicBezTo>
              <a:cubicBezTo>
                <a:pt x="2691851" y="2061694"/>
                <a:pt x="2685533" y="2066094"/>
                <a:pt x="2683541" y="2074668"/>
              </a:cubicBezTo>
              <a:cubicBezTo>
                <a:pt x="2679962" y="2090091"/>
                <a:pt x="2696911" y="2105860"/>
                <a:pt x="2716145" y="2121198"/>
              </a:cubicBezTo>
              <a:cubicBezTo>
                <a:pt x="2736601" y="2105965"/>
                <a:pt x="2752562" y="2088745"/>
                <a:pt x="2748750" y="2073907"/>
              </a:cubicBezTo>
              <a:lnTo>
                <a:pt x="2748750" y="2073904"/>
              </a:lnTo>
              <a:cubicBezTo>
                <a:pt x="2746892" y="2066663"/>
                <a:pt x="2741044" y="2062081"/>
                <a:pt x="2732999" y="2061211"/>
              </a:cubicBezTo>
              <a:cubicBezTo>
                <a:pt x="2732301" y="2061136"/>
                <a:pt x="2731621" y="2061098"/>
                <a:pt x="2730958" y="2061098"/>
              </a:cubicBezTo>
              <a:close/>
              <a:moveTo>
                <a:pt x="2649948" y="2062930"/>
              </a:moveTo>
              <a:cubicBezTo>
                <a:pt x="2642954" y="2062930"/>
                <a:pt x="2637979" y="2067012"/>
                <a:pt x="2635135" y="2072595"/>
              </a:cubicBezTo>
              <a:cubicBezTo>
                <a:pt x="2632164" y="2066768"/>
                <a:pt x="2627093" y="2062991"/>
                <a:pt x="2619695" y="2062991"/>
              </a:cubicBezTo>
              <a:cubicBezTo>
                <a:pt x="2619207" y="2062991"/>
                <a:pt x="2618707" y="2063009"/>
                <a:pt x="2618198" y="2063043"/>
              </a:cubicBezTo>
              <a:cubicBezTo>
                <a:pt x="2610841" y="2063526"/>
                <a:pt x="2604523" y="2067926"/>
                <a:pt x="2602531" y="2076500"/>
              </a:cubicBezTo>
              <a:cubicBezTo>
                <a:pt x="2598952" y="2091923"/>
                <a:pt x="2615901" y="2107692"/>
                <a:pt x="2635135" y="2123030"/>
              </a:cubicBezTo>
              <a:cubicBezTo>
                <a:pt x="2655591" y="2107797"/>
                <a:pt x="2671549" y="2090577"/>
                <a:pt x="2667740" y="2075739"/>
              </a:cubicBezTo>
              <a:lnTo>
                <a:pt x="2667740" y="2075736"/>
              </a:lnTo>
              <a:cubicBezTo>
                <a:pt x="2665882" y="2068495"/>
                <a:pt x="2660034" y="2063913"/>
                <a:pt x="2651989" y="2063043"/>
              </a:cubicBezTo>
              <a:cubicBezTo>
                <a:pt x="2651291" y="2062968"/>
                <a:pt x="2650611" y="2062930"/>
                <a:pt x="2649948" y="2062930"/>
              </a:cubicBezTo>
              <a:close/>
              <a:moveTo>
                <a:pt x="2447319" y="2071188"/>
              </a:moveTo>
              <a:cubicBezTo>
                <a:pt x="2440327" y="2071188"/>
                <a:pt x="2435352" y="2075270"/>
                <a:pt x="2432508" y="2080853"/>
              </a:cubicBezTo>
              <a:cubicBezTo>
                <a:pt x="2429536" y="2075029"/>
                <a:pt x="2424464" y="2071249"/>
                <a:pt x="2417068" y="2071249"/>
              </a:cubicBezTo>
              <a:cubicBezTo>
                <a:pt x="2416579" y="2071249"/>
                <a:pt x="2416079" y="2071267"/>
                <a:pt x="2415569" y="2071301"/>
              </a:cubicBezTo>
              <a:cubicBezTo>
                <a:pt x="2408213" y="2071784"/>
                <a:pt x="2401894" y="2076184"/>
                <a:pt x="2399903" y="2084758"/>
              </a:cubicBezTo>
              <a:cubicBezTo>
                <a:pt x="2396322" y="2100181"/>
                <a:pt x="2413273" y="2115950"/>
                <a:pt x="2432508" y="2131288"/>
              </a:cubicBezTo>
              <a:cubicBezTo>
                <a:pt x="2452964" y="2116055"/>
                <a:pt x="2468924" y="2098835"/>
                <a:pt x="2465112" y="2083997"/>
              </a:cubicBezTo>
              <a:lnTo>
                <a:pt x="2465112" y="2083994"/>
              </a:lnTo>
              <a:cubicBezTo>
                <a:pt x="2463252" y="2076753"/>
                <a:pt x="2457405" y="2072171"/>
                <a:pt x="2449361" y="2071301"/>
              </a:cubicBezTo>
              <a:cubicBezTo>
                <a:pt x="2448662" y="2071226"/>
                <a:pt x="2447982" y="2071188"/>
                <a:pt x="2447319" y="2071188"/>
              </a:cubicBezTo>
              <a:close/>
              <a:moveTo>
                <a:pt x="2512702" y="2083749"/>
              </a:moveTo>
              <a:cubicBezTo>
                <a:pt x="2505709" y="2083749"/>
                <a:pt x="2500734" y="2087831"/>
                <a:pt x="2497891" y="2093414"/>
              </a:cubicBezTo>
              <a:cubicBezTo>
                <a:pt x="2494919" y="2087587"/>
                <a:pt x="2489847" y="2083810"/>
                <a:pt x="2482451" y="2083810"/>
              </a:cubicBezTo>
              <a:cubicBezTo>
                <a:pt x="2481962" y="2083810"/>
                <a:pt x="2481462" y="2083827"/>
                <a:pt x="2480952" y="2083862"/>
              </a:cubicBezTo>
              <a:cubicBezTo>
                <a:pt x="2473596" y="2084345"/>
                <a:pt x="2467277" y="2088745"/>
                <a:pt x="2465286" y="2097319"/>
              </a:cubicBezTo>
              <a:cubicBezTo>
                <a:pt x="2461705" y="2112742"/>
                <a:pt x="2478656" y="2128511"/>
                <a:pt x="2497891" y="2143849"/>
              </a:cubicBezTo>
              <a:cubicBezTo>
                <a:pt x="2518346" y="2128615"/>
                <a:pt x="2534307" y="2111396"/>
                <a:pt x="2530495" y="2096558"/>
              </a:cubicBezTo>
              <a:lnTo>
                <a:pt x="2530495" y="2096555"/>
              </a:lnTo>
              <a:cubicBezTo>
                <a:pt x="2528636" y="2089314"/>
                <a:pt x="2522789" y="2084732"/>
                <a:pt x="2514743" y="2083862"/>
              </a:cubicBezTo>
              <a:cubicBezTo>
                <a:pt x="2514045" y="2083787"/>
                <a:pt x="2513365" y="2083749"/>
                <a:pt x="2512702" y="2083749"/>
              </a:cubicBezTo>
              <a:close/>
              <a:moveTo>
                <a:pt x="2581994" y="2122190"/>
              </a:moveTo>
              <a:cubicBezTo>
                <a:pt x="2575000" y="2122190"/>
                <a:pt x="2570025" y="2126272"/>
                <a:pt x="2567181" y="2131855"/>
              </a:cubicBezTo>
              <a:cubicBezTo>
                <a:pt x="2564210" y="2126028"/>
                <a:pt x="2559139" y="2122251"/>
                <a:pt x="2551741" y="2122251"/>
              </a:cubicBezTo>
              <a:cubicBezTo>
                <a:pt x="2551253" y="2122251"/>
                <a:pt x="2550753" y="2122268"/>
                <a:pt x="2550244" y="2122303"/>
              </a:cubicBezTo>
              <a:cubicBezTo>
                <a:pt x="2542887" y="2122786"/>
                <a:pt x="2536569" y="2127186"/>
                <a:pt x="2534577" y="2135760"/>
              </a:cubicBezTo>
              <a:cubicBezTo>
                <a:pt x="2530998" y="2151183"/>
                <a:pt x="2547947" y="2166952"/>
                <a:pt x="2567181" y="2182290"/>
              </a:cubicBezTo>
              <a:cubicBezTo>
                <a:pt x="2587637" y="2167056"/>
                <a:pt x="2603598" y="2149837"/>
                <a:pt x="2599786" y="2134999"/>
              </a:cubicBezTo>
              <a:lnTo>
                <a:pt x="2599786" y="2134996"/>
              </a:lnTo>
              <a:cubicBezTo>
                <a:pt x="2597928" y="2127755"/>
                <a:pt x="2592080" y="2123173"/>
                <a:pt x="2584035" y="2122303"/>
              </a:cubicBezTo>
              <a:cubicBezTo>
                <a:pt x="2583337" y="2122228"/>
                <a:pt x="2582657" y="2122190"/>
                <a:pt x="2581994" y="2122190"/>
              </a:cubicBezTo>
              <a:close/>
              <a:moveTo>
                <a:pt x="3311198" y="2402671"/>
              </a:moveTo>
              <a:cubicBezTo>
                <a:pt x="3304204" y="2402671"/>
                <a:pt x="3299229" y="2406753"/>
                <a:pt x="3296386" y="2412336"/>
              </a:cubicBezTo>
              <a:cubicBezTo>
                <a:pt x="3293414" y="2406512"/>
                <a:pt x="3288343" y="2402732"/>
                <a:pt x="3280945" y="2402732"/>
              </a:cubicBezTo>
              <a:cubicBezTo>
                <a:pt x="3280457" y="2402732"/>
                <a:pt x="3279957" y="2402749"/>
                <a:pt x="3279448" y="2402781"/>
              </a:cubicBezTo>
              <a:cubicBezTo>
                <a:pt x="3272091" y="2403267"/>
                <a:pt x="3265773" y="2407666"/>
                <a:pt x="3263781" y="2416241"/>
              </a:cubicBezTo>
              <a:cubicBezTo>
                <a:pt x="3260202" y="2431664"/>
                <a:pt x="3277151" y="2447433"/>
                <a:pt x="3296386" y="2462771"/>
              </a:cubicBezTo>
              <a:cubicBezTo>
                <a:pt x="3316841" y="2447537"/>
                <a:pt x="3332802" y="2430318"/>
                <a:pt x="3328990" y="2415480"/>
              </a:cubicBezTo>
              <a:lnTo>
                <a:pt x="3328990" y="2415477"/>
              </a:lnTo>
              <a:cubicBezTo>
                <a:pt x="3327132" y="2408236"/>
                <a:pt x="3321284" y="2403654"/>
                <a:pt x="3313239" y="2402784"/>
              </a:cubicBezTo>
              <a:cubicBezTo>
                <a:pt x="3312541" y="2402709"/>
                <a:pt x="3311860" y="2402671"/>
                <a:pt x="3311198" y="2402671"/>
              </a:cubicBezTo>
              <a:close/>
              <a:moveTo>
                <a:pt x="3380344" y="2443844"/>
              </a:moveTo>
              <a:cubicBezTo>
                <a:pt x="3373350" y="2443844"/>
                <a:pt x="3368375" y="2447926"/>
                <a:pt x="3365532" y="2453509"/>
              </a:cubicBezTo>
              <a:cubicBezTo>
                <a:pt x="3362560" y="2447685"/>
                <a:pt x="3357489" y="2443905"/>
                <a:pt x="3350091" y="2443905"/>
              </a:cubicBezTo>
              <a:cubicBezTo>
                <a:pt x="3349603" y="2443905"/>
                <a:pt x="3349103" y="2443922"/>
                <a:pt x="3348594" y="2443957"/>
              </a:cubicBezTo>
              <a:cubicBezTo>
                <a:pt x="3341237" y="2444440"/>
                <a:pt x="3334919" y="2448839"/>
                <a:pt x="3332927" y="2457414"/>
              </a:cubicBezTo>
              <a:cubicBezTo>
                <a:pt x="3329348" y="2472837"/>
                <a:pt x="3346297" y="2488606"/>
                <a:pt x="3365532" y="2503944"/>
              </a:cubicBezTo>
              <a:cubicBezTo>
                <a:pt x="3385987" y="2488710"/>
                <a:pt x="3401948" y="2471491"/>
                <a:pt x="3398136" y="2456653"/>
              </a:cubicBezTo>
              <a:lnTo>
                <a:pt x="3398136" y="2456650"/>
              </a:lnTo>
              <a:cubicBezTo>
                <a:pt x="3396278" y="2449409"/>
                <a:pt x="3390430" y="2444827"/>
                <a:pt x="3382385" y="2443957"/>
              </a:cubicBezTo>
              <a:cubicBezTo>
                <a:pt x="3381687" y="2443882"/>
                <a:pt x="3381006" y="2443844"/>
                <a:pt x="3380344" y="2443844"/>
              </a:cubicBezTo>
              <a:close/>
              <a:moveTo>
                <a:pt x="3491769" y="2462018"/>
              </a:moveTo>
              <a:cubicBezTo>
                <a:pt x="3484775" y="2462018"/>
                <a:pt x="3479800" y="2466100"/>
                <a:pt x="3476956" y="2471683"/>
              </a:cubicBezTo>
              <a:cubicBezTo>
                <a:pt x="3473985" y="2465859"/>
                <a:pt x="3468914" y="2462079"/>
                <a:pt x="3461516" y="2462079"/>
              </a:cubicBezTo>
              <a:cubicBezTo>
                <a:pt x="3461028" y="2462079"/>
                <a:pt x="3460528" y="2462096"/>
                <a:pt x="3460019" y="2462131"/>
              </a:cubicBezTo>
              <a:cubicBezTo>
                <a:pt x="3452662" y="2462614"/>
                <a:pt x="3446344" y="2467013"/>
                <a:pt x="3444352" y="2475588"/>
              </a:cubicBezTo>
              <a:cubicBezTo>
                <a:pt x="3440772" y="2491011"/>
                <a:pt x="3457722" y="2506780"/>
                <a:pt x="3476956" y="2522118"/>
              </a:cubicBezTo>
              <a:cubicBezTo>
                <a:pt x="3497412" y="2506884"/>
                <a:pt x="3513373" y="2489665"/>
                <a:pt x="3509561" y="2474827"/>
              </a:cubicBezTo>
              <a:lnTo>
                <a:pt x="3509561" y="2474824"/>
              </a:lnTo>
              <a:cubicBezTo>
                <a:pt x="3507703" y="2467583"/>
                <a:pt x="3501856" y="2463001"/>
                <a:pt x="3493810" y="2462131"/>
              </a:cubicBezTo>
              <a:cubicBezTo>
                <a:pt x="3493112" y="2462056"/>
                <a:pt x="3492432" y="2462018"/>
                <a:pt x="3491769" y="2462018"/>
              </a:cubicBezTo>
              <a:close/>
              <a:moveTo>
                <a:pt x="3566585" y="2490019"/>
              </a:moveTo>
              <a:cubicBezTo>
                <a:pt x="3559591" y="2490019"/>
                <a:pt x="3554616" y="2494102"/>
                <a:pt x="3551773" y="2499684"/>
              </a:cubicBezTo>
              <a:cubicBezTo>
                <a:pt x="3548801" y="2493860"/>
                <a:pt x="3543730" y="2490080"/>
                <a:pt x="3536332" y="2490080"/>
              </a:cubicBezTo>
              <a:cubicBezTo>
                <a:pt x="3535844" y="2490080"/>
                <a:pt x="3535344" y="2490098"/>
                <a:pt x="3534835" y="2490132"/>
              </a:cubicBezTo>
              <a:cubicBezTo>
                <a:pt x="3527478" y="2490615"/>
                <a:pt x="3521160" y="2495015"/>
                <a:pt x="3519168" y="2503590"/>
              </a:cubicBezTo>
              <a:cubicBezTo>
                <a:pt x="3515589" y="2519012"/>
                <a:pt x="3532538" y="2534781"/>
                <a:pt x="3551773" y="2550119"/>
              </a:cubicBezTo>
              <a:cubicBezTo>
                <a:pt x="3572228" y="2534886"/>
                <a:pt x="3588189" y="2517666"/>
                <a:pt x="3584377" y="2502828"/>
              </a:cubicBezTo>
              <a:lnTo>
                <a:pt x="3584377" y="2502825"/>
              </a:lnTo>
              <a:cubicBezTo>
                <a:pt x="3582519" y="2495584"/>
                <a:pt x="3576671" y="2491002"/>
                <a:pt x="3568626" y="2490132"/>
              </a:cubicBezTo>
              <a:cubicBezTo>
                <a:pt x="3567928" y="2490057"/>
                <a:pt x="3567247" y="2490019"/>
                <a:pt x="3566585" y="2490019"/>
              </a:cubicBezTo>
              <a:close/>
              <a:moveTo>
                <a:pt x="3646781" y="2530030"/>
              </a:moveTo>
              <a:cubicBezTo>
                <a:pt x="3639787" y="2530030"/>
                <a:pt x="3634812" y="2534112"/>
                <a:pt x="3631968" y="2539695"/>
              </a:cubicBezTo>
              <a:cubicBezTo>
                <a:pt x="3628997" y="2533868"/>
                <a:pt x="3623926" y="2530091"/>
                <a:pt x="3616528" y="2530091"/>
              </a:cubicBezTo>
              <a:cubicBezTo>
                <a:pt x="3616040" y="2530091"/>
                <a:pt x="3615540" y="2530109"/>
                <a:pt x="3615031" y="2530143"/>
              </a:cubicBezTo>
              <a:cubicBezTo>
                <a:pt x="3607674" y="2530626"/>
                <a:pt x="3601356" y="2535025"/>
                <a:pt x="3599364" y="2543600"/>
              </a:cubicBezTo>
              <a:cubicBezTo>
                <a:pt x="3595785" y="2559023"/>
                <a:pt x="3612734" y="2574792"/>
                <a:pt x="3631968" y="2590130"/>
              </a:cubicBezTo>
              <a:cubicBezTo>
                <a:pt x="3652424" y="2574896"/>
                <a:pt x="3668385" y="2557677"/>
                <a:pt x="3664573" y="2542839"/>
              </a:cubicBezTo>
              <a:lnTo>
                <a:pt x="3664573" y="2542836"/>
              </a:lnTo>
              <a:cubicBezTo>
                <a:pt x="3662715" y="2535595"/>
                <a:pt x="3656867" y="2531013"/>
                <a:pt x="3648822" y="2530143"/>
              </a:cubicBezTo>
              <a:cubicBezTo>
                <a:pt x="3648124" y="2530068"/>
                <a:pt x="3647443" y="2530030"/>
                <a:pt x="3646781" y="2530030"/>
              </a:cubicBezTo>
              <a:close/>
              <a:moveTo>
                <a:pt x="3818105" y="2543638"/>
              </a:moveTo>
              <a:cubicBezTo>
                <a:pt x="3811111" y="2543638"/>
                <a:pt x="3806136" y="2547721"/>
                <a:pt x="3803293" y="2553303"/>
              </a:cubicBezTo>
              <a:cubicBezTo>
                <a:pt x="3800321" y="2547476"/>
                <a:pt x="3795250" y="2543699"/>
                <a:pt x="3787852" y="2543699"/>
              </a:cubicBezTo>
              <a:cubicBezTo>
                <a:pt x="3787364" y="2543699"/>
                <a:pt x="3786864" y="2543717"/>
                <a:pt x="3786355" y="2543751"/>
              </a:cubicBezTo>
              <a:cubicBezTo>
                <a:pt x="3778998" y="2544234"/>
                <a:pt x="3772680" y="2548634"/>
                <a:pt x="3770688" y="2557209"/>
              </a:cubicBezTo>
              <a:cubicBezTo>
                <a:pt x="3767108" y="2572631"/>
                <a:pt x="3784058" y="2588400"/>
                <a:pt x="3803293" y="2603738"/>
              </a:cubicBezTo>
              <a:cubicBezTo>
                <a:pt x="3823748" y="2588505"/>
                <a:pt x="3839709" y="2571285"/>
                <a:pt x="3835897" y="2556447"/>
              </a:cubicBezTo>
              <a:lnTo>
                <a:pt x="3835897" y="2556444"/>
              </a:lnTo>
              <a:cubicBezTo>
                <a:pt x="3834039" y="2549203"/>
                <a:pt x="3828192" y="2544621"/>
                <a:pt x="3820146" y="2543751"/>
              </a:cubicBezTo>
              <a:cubicBezTo>
                <a:pt x="3819448" y="2543676"/>
                <a:pt x="3818767" y="2543638"/>
                <a:pt x="3818105" y="2543638"/>
              </a:cubicBezTo>
              <a:close/>
              <a:moveTo>
                <a:pt x="3917085" y="2560125"/>
              </a:moveTo>
              <a:cubicBezTo>
                <a:pt x="3910091" y="2560125"/>
                <a:pt x="3905116" y="2564207"/>
                <a:pt x="3902273" y="2569790"/>
              </a:cubicBezTo>
              <a:cubicBezTo>
                <a:pt x="3899301" y="2563966"/>
                <a:pt x="3894230" y="2560186"/>
                <a:pt x="3886832" y="2560186"/>
              </a:cubicBezTo>
              <a:cubicBezTo>
                <a:pt x="3886344" y="2560186"/>
                <a:pt x="3885844" y="2560204"/>
                <a:pt x="3885335" y="2560238"/>
              </a:cubicBezTo>
              <a:cubicBezTo>
                <a:pt x="3877978" y="2560721"/>
                <a:pt x="3871660" y="2565120"/>
                <a:pt x="3869668" y="2573695"/>
              </a:cubicBezTo>
              <a:cubicBezTo>
                <a:pt x="3866088" y="2589118"/>
                <a:pt x="3883038" y="2604887"/>
                <a:pt x="3902273" y="2620225"/>
              </a:cubicBezTo>
              <a:cubicBezTo>
                <a:pt x="3922728" y="2604991"/>
                <a:pt x="3938689" y="2587772"/>
                <a:pt x="3934877" y="2572934"/>
              </a:cubicBezTo>
              <a:lnTo>
                <a:pt x="3934877" y="2572931"/>
              </a:lnTo>
              <a:cubicBezTo>
                <a:pt x="3933019" y="2565690"/>
                <a:pt x="3927172" y="2561108"/>
                <a:pt x="3919126" y="2560238"/>
              </a:cubicBezTo>
              <a:cubicBezTo>
                <a:pt x="3918428" y="2560163"/>
                <a:pt x="3917748" y="2560125"/>
                <a:pt x="3917085" y="2560125"/>
              </a:cubicBezTo>
              <a:close/>
              <a:moveTo>
                <a:pt x="4047381" y="2601008"/>
              </a:moveTo>
              <a:cubicBezTo>
                <a:pt x="4040388" y="2601008"/>
                <a:pt x="4035412" y="2605090"/>
                <a:pt x="4032569" y="2610673"/>
              </a:cubicBezTo>
              <a:cubicBezTo>
                <a:pt x="4029597" y="2604846"/>
                <a:pt x="4024526" y="2601069"/>
                <a:pt x="4017128" y="2601069"/>
              </a:cubicBezTo>
              <a:cubicBezTo>
                <a:pt x="4016640" y="2601069"/>
                <a:pt x="4016140" y="2601087"/>
                <a:pt x="4015631" y="2601121"/>
              </a:cubicBezTo>
              <a:cubicBezTo>
                <a:pt x="4008274" y="2601604"/>
                <a:pt x="4001956" y="2606003"/>
                <a:pt x="3999964" y="2614578"/>
              </a:cubicBezTo>
              <a:cubicBezTo>
                <a:pt x="3996384" y="2630001"/>
                <a:pt x="4013334" y="2645770"/>
                <a:pt x="4032569" y="2661108"/>
              </a:cubicBezTo>
              <a:cubicBezTo>
                <a:pt x="4053024" y="2645874"/>
                <a:pt x="4068985" y="2628655"/>
                <a:pt x="4065173" y="2613817"/>
              </a:cubicBezTo>
              <a:lnTo>
                <a:pt x="4065173" y="2613814"/>
              </a:lnTo>
              <a:cubicBezTo>
                <a:pt x="4063315" y="2606573"/>
                <a:pt x="4057468" y="2601991"/>
                <a:pt x="4049422" y="2601121"/>
              </a:cubicBezTo>
              <a:cubicBezTo>
                <a:pt x="4048724" y="2601046"/>
                <a:pt x="4048044" y="2601008"/>
                <a:pt x="4047381" y="2601008"/>
              </a:cubicBezTo>
              <a:close/>
              <a:moveTo>
                <a:pt x="4117225" y="2615256"/>
              </a:moveTo>
              <a:cubicBezTo>
                <a:pt x="4110231" y="2615256"/>
                <a:pt x="4105256" y="2619338"/>
                <a:pt x="4102413" y="2624921"/>
              </a:cubicBezTo>
              <a:cubicBezTo>
                <a:pt x="4099441" y="2619094"/>
                <a:pt x="4094370" y="2615317"/>
                <a:pt x="4086972" y="2615317"/>
              </a:cubicBezTo>
              <a:cubicBezTo>
                <a:pt x="4086484" y="2615317"/>
                <a:pt x="4085984" y="2615335"/>
                <a:pt x="4085475" y="2615369"/>
              </a:cubicBezTo>
              <a:cubicBezTo>
                <a:pt x="4078118" y="2615852"/>
                <a:pt x="4071800" y="2620252"/>
                <a:pt x="4069808" y="2628826"/>
              </a:cubicBezTo>
              <a:cubicBezTo>
                <a:pt x="4066228" y="2644249"/>
                <a:pt x="4083178" y="2660018"/>
                <a:pt x="4102413" y="2675356"/>
              </a:cubicBezTo>
              <a:cubicBezTo>
                <a:pt x="4122868" y="2660122"/>
                <a:pt x="4138829" y="2642903"/>
                <a:pt x="4135017" y="2628065"/>
              </a:cubicBezTo>
              <a:lnTo>
                <a:pt x="4135017" y="2628062"/>
              </a:lnTo>
              <a:cubicBezTo>
                <a:pt x="4133159" y="2620821"/>
                <a:pt x="4127312" y="2616239"/>
                <a:pt x="4119266" y="2615369"/>
              </a:cubicBezTo>
              <a:cubicBezTo>
                <a:pt x="4118568" y="2615294"/>
                <a:pt x="4117887" y="2615256"/>
                <a:pt x="4117225" y="2615256"/>
              </a:cubicBezTo>
              <a:close/>
              <a:moveTo>
                <a:pt x="4181573" y="2640088"/>
              </a:moveTo>
              <a:cubicBezTo>
                <a:pt x="4174579" y="2640088"/>
                <a:pt x="4169604" y="2644170"/>
                <a:pt x="4166761" y="2649750"/>
              </a:cubicBezTo>
              <a:cubicBezTo>
                <a:pt x="4163789" y="2643926"/>
                <a:pt x="4158718" y="2640149"/>
                <a:pt x="4151320" y="2640149"/>
              </a:cubicBezTo>
              <a:cubicBezTo>
                <a:pt x="4150832" y="2640149"/>
                <a:pt x="4150332" y="2640167"/>
                <a:pt x="4149823" y="2640201"/>
              </a:cubicBezTo>
              <a:cubicBezTo>
                <a:pt x="4142466" y="2640684"/>
                <a:pt x="4136148" y="2645083"/>
                <a:pt x="4134156" y="2653658"/>
              </a:cubicBezTo>
              <a:cubicBezTo>
                <a:pt x="4130576" y="2669081"/>
                <a:pt x="4147526" y="2684850"/>
                <a:pt x="4166761" y="2700188"/>
              </a:cubicBezTo>
              <a:cubicBezTo>
                <a:pt x="4187216" y="2684954"/>
                <a:pt x="4203177" y="2667735"/>
                <a:pt x="4199365" y="2652897"/>
              </a:cubicBezTo>
              <a:lnTo>
                <a:pt x="4199365" y="2652894"/>
              </a:lnTo>
              <a:cubicBezTo>
                <a:pt x="4197507" y="2645653"/>
                <a:pt x="4191660" y="2641068"/>
                <a:pt x="4183614" y="2640201"/>
              </a:cubicBezTo>
              <a:cubicBezTo>
                <a:pt x="4182916" y="2640126"/>
                <a:pt x="4182235" y="2640088"/>
                <a:pt x="4181573" y="2640088"/>
              </a:cubicBezTo>
              <a:close/>
              <a:moveTo>
                <a:pt x="5866520" y="2666112"/>
              </a:moveTo>
              <a:cubicBezTo>
                <a:pt x="5859542" y="2666112"/>
                <a:pt x="5854569" y="2670195"/>
                <a:pt x="5851720" y="2675777"/>
              </a:cubicBezTo>
              <a:cubicBezTo>
                <a:pt x="5848754" y="2669953"/>
                <a:pt x="5843665" y="2666173"/>
                <a:pt x="5836280" y="2666173"/>
              </a:cubicBezTo>
              <a:cubicBezTo>
                <a:pt x="5835786" y="2666173"/>
                <a:pt x="5835291" y="2666191"/>
                <a:pt x="5834768" y="2666225"/>
              </a:cubicBezTo>
              <a:cubicBezTo>
                <a:pt x="5827411" y="2666708"/>
                <a:pt x="5821101" y="2671108"/>
                <a:pt x="5819095" y="2679683"/>
              </a:cubicBezTo>
              <a:cubicBezTo>
                <a:pt x="5815519" y="2695105"/>
                <a:pt x="5832471" y="2710874"/>
                <a:pt x="5851720" y="2726212"/>
              </a:cubicBezTo>
              <a:cubicBezTo>
                <a:pt x="5872161" y="2710979"/>
                <a:pt x="5888125" y="2693759"/>
                <a:pt x="5884316" y="2678918"/>
              </a:cubicBezTo>
              <a:cubicBezTo>
                <a:pt x="5882455" y="2671677"/>
                <a:pt x="5876610" y="2667095"/>
                <a:pt x="5868556" y="2666225"/>
              </a:cubicBezTo>
              <a:cubicBezTo>
                <a:pt x="5867858" y="2666150"/>
                <a:pt x="5867189" y="2666112"/>
                <a:pt x="5866520" y="2666112"/>
              </a:cubicBezTo>
              <a:close/>
              <a:moveTo>
                <a:pt x="5933690" y="2711909"/>
              </a:moveTo>
              <a:cubicBezTo>
                <a:pt x="5926711" y="2711909"/>
                <a:pt x="5921738" y="2715992"/>
                <a:pt x="5918889" y="2721574"/>
              </a:cubicBezTo>
              <a:cubicBezTo>
                <a:pt x="5915923" y="2715750"/>
                <a:pt x="5910834" y="2711970"/>
                <a:pt x="5903449" y="2711970"/>
              </a:cubicBezTo>
              <a:cubicBezTo>
                <a:pt x="5902955" y="2711970"/>
                <a:pt x="5902460" y="2711988"/>
                <a:pt x="5901937" y="2712022"/>
              </a:cubicBezTo>
              <a:cubicBezTo>
                <a:pt x="5894580" y="2712505"/>
                <a:pt x="5888271" y="2716905"/>
                <a:pt x="5886264" y="2725480"/>
              </a:cubicBezTo>
              <a:cubicBezTo>
                <a:pt x="5882688" y="2740902"/>
                <a:pt x="5899640" y="2756671"/>
                <a:pt x="5918889" y="2772009"/>
              </a:cubicBezTo>
              <a:cubicBezTo>
                <a:pt x="5939330" y="2756776"/>
                <a:pt x="5955294" y="2739556"/>
                <a:pt x="5951485" y="2724718"/>
              </a:cubicBezTo>
              <a:lnTo>
                <a:pt x="5951485" y="2724715"/>
              </a:lnTo>
              <a:cubicBezTo>
                <a:pt x="5949624" y="2717474"/>
                <a:pt x="5943779" y="2712892"/>
                <a:pt x="5935725" y="2712022"/>
              </a:cubicBezTo>
              <a:cubicBezTo>
                <a:pt x="5935027" y="2711947"/>
                <a:pt x="5934358" y="2711909"/>
                <a:pt x="5933690" y="2711909"/>
              </a:cubicBezTo>
              <a:close/>
              <a:moveTo>
                <a:pt x="5997660" y="2745668"/>
              </a:moveTo>
              <a:cubicBezTo>
                <a:pt x="5990681" y="2745668"/>
                <a:pt x="5985708" y="2749750"/>
                <a:pt x="5982859" y="2755333"/>
              </a:cubicBezTo>
              <a:cubicBezTo>
                <a:pt x="5979893" y="2749506"/>
                <a:pt x="5974804" y="2745729"/>
                <a:pt x="5967419" y="2745729"/>
              </a:cubicBezTo>
              <a:cubicBezTo>
                <a:pt x="5966925" y="2745729"/>
                <a:pt x="5966430" y="2745747"/>
                <a:pt x="5965907" y="2745781"/>
              </a:cubicBezTo>
              <a:cubicBezTo>
                <a:pt x="5958550" y="2746264"/>
                <a:pt x="5952241" y="2750663"/>
                <a:pt x="5950234" y="2759238"/>
              </a:cubicBezTo>
              <a:cubicBezTo>
                <a:pt x="5946658" y="2774661"/>
                <a:pt x="5963610" y="2790430"/>
                <a:pt x="5982859" y="2805768"/>
              </a:cubicBezTo>
              <a:cubicBezTo>
                <a:pt x="6003300" y="2790534"/>
                <a:pt x="6019264" y="2773315"/>
                <a:pt x="6015455" y="2758474"/>
              </a:cubicBezTo>
              <a:cubicBezTo>
                <a:pt x="6013594" y="2751233"/>
                <a:pt x="6007749" y="2746648"/>
                <a:pt x="5999695" y="2745781"/>
              </a:cubicBezTo>
              <a:cubicBezTo>
                <a:pt x="5998997" y="2745706"/>
                <a:pt x="5998328" y="2745668"/>
                <a:pt x="5997660" y="2745668"/>
              </a:cubicBezTo>
              <a:close/>
              <a:moveTo>
                <a:pt x="6126763" y="2780735"/>
              </a:moveTo>
              <a:cubicBezTo>
                <a:pt x="6119785" y="2780735"/>
                <a:pt x="6114812" y="2784817"/>
                <a:pt x="6111963" y="2790400"/>
              </a:cubicBezTo>
              <a:cubicBezTo>
                <a:pt x="6108997" y="2784573"/>
                <a:pt x="6103908" y="2780796"/>
                <a:pt x="6096523" y="2780796"/>
              </a:cubicBezTo>
              <a:cubicBezTo>
                <a:pt x="6096029" y="2780796"/>
                <a:pt x="6095534" y="2780814"/>
                <a:pt x="6095011" y="2780848"/>
              </a:cubicBezTo>
              <a:cubicBezTo>
                <a:pt x="6087654" y="2781331"/>
                <a:pt x="6081344" y="2785730"/>
                <a:pt x="6079338" y="2794305"/>
              </a:cubicBezTo>
              <a:cubicBezTo>
                <a:pt x="6075762" y="2809728"/>
                <a:pt x="6092714" y="2825497"/>
                <a:pt x="6111963" y="2840835"/>
              </a:cubicBezTo>
              <a:cubicBezTo>
                <a:pt x="6132404" y="2825601"/>
                <a:pt x="6148368" y="2808382"/>
                <a:pt x="6144559" y="2793541"/>
              </a:cubicBezTo>
              <a:cubicBezTo>
                <a:pt x="6142698" y="2786300"/>
                <a:pt x="6136853" y="2781715"/>
                <a:pt x="6128799" y="2780848"/>
              </a:cubicBezTo>
              <a:cubicBezTo>
                <a:pt x="6128101" y="2780773"/>
                <a:pt x="6127432" y="2780735"/>
                <a:pt x="6126763" y="2780735"/>
              </a:cubicBezTo>
              <a:close/>
              <a:moveTo>
                <a:pt x="6253250" y="2830778"/>
              </a:moveTo>
              <a:cubicBezTo>
                <a:pt x="6246272" y="2830778"/>
                <a:pt x="6241299" y="2834861"/>
                <a:pt x="6238450" y="2840443"/>
              </a:cubicBezTo>
              <a:cubicBezTo>
                <a:pt x="6235484" y="2834616"/>
                <a:pt x="6230395" y="2830839"/>
                <a:pt x="6223010" y="2830839"/>
              </a:cubicBezTo>
              <a:cubicBezTo>
                <a:pt x="6222516" y="2830839"/>
                <a:pt x="6222021" y="2830857"/>
                <a:pt x="6221498" y="2830891"/>
              </a:cubicBezTo>
              <a:cubicBezTo>
                <a:pt x="6214141" y="2831374"/>
                <a:pt x="6207831" y="2835774"/>
                <a:pt x="6205825" y="2844349"/>
              </a:cubicBezTo>
              <a:cubicBezTo>
                <a:pt x="6202249" y="2859771"/>
                <a:pt x="6219201" y="2875540"/>
                <a:pt x="6238450" y="2890878"/>
              </a:cubicBezTo>
              <a:cubicBezTo>
                <a:pt x="6258891" y="2875645"/>
                <a:pt x="6274855" y="2858425"/>
                <a:pt x="6271046" y="2843584"/>
              </a:cubicBezTo>
              <a:cubicBezTo>
                <a:pt x="6269185" y="2836343"/>
                <a:pt x="6263340" y="2831758"/>
                <a:pt x="6255286" y="2830891"/>
              </a:cubicBezTo>
              <a:cubicBezTo>
                <a:pt x="6254588" y="2830816"/>
                <a:pt x="6253919" y="2830778"/>
                <a:pt x="6253250" y="2830778"/>
              </a:cubicBezTo>
              <a:close/>
              <a:moveTo>
                <a:pt x="6339611" y="2831185"/>
              </a:moveTo>
              <a:cubicBezTo>
                <a:pt x="6332632" y="2831185"/>
                <a:pt x="6327660" y="2835267"/>
                <a:pt x="6324810" y="2840847"/>
              </a:cubicBezTo>
              <a:cubicBezTo>
                <a:pt x="6321844" y="2835023"/>
                <a:pt x="6316756" y="2831246"/>
                <a:pt x="6309370" y="2831246"/>
              </a:cubicBezTo>
              <a:cubicBezTo>
                <a:pt x="6308876" y="2831246"/>
                <a:pt x="6308381" y="2831264"/>
                <a:pt x="6307858" y="2831298"/>
              </a:cubicBezTo>
              <a:cubicBezTo>
                <a:pt x="6300501" y="2831781"/>
                <a:pt x="6294192" y="2836180"/>
                <a:pt x="6292185" y="2844755"/>
              </a:cubicBezTo>
              <a:cubicBezTo>
                <a:pt x="6288609" y="2860178"/>
                <a:pt x="6305561" y="2875947"/>
                <a:pt x="6324810" y="2891285"/>
              </a:cubicBezTo>
              <a:cubicBezTo>
                <a:pt x="6345251" y="2876051"/>
                <a:pt x="6361215" y="2858832"/>
                <a:pt x="6357406" y="2843994"/>
              </a:cubicBezTo>
              <a:lnTo>
                <a:pt x="6357406" y="2843991"/>
              </a:lnTo>
              <a:cubicBezTo>
                <a:pt x="6355545" y="2836750"/>
                <a:pt x="6349700" y="2832165"/>
                <a:pt x="6341646" y="2831298"/>
              </a:cubicBezTo>
              <a:cubicBezTo>
                <a:pt x="6340948" y="2831223"/>
                <a:pt x="6340279" y="2831185"/>
                <a:pt x="6339611" y="2831185"/>
              </a:cubicBezTo>
              <a:close/>
              <a:moveTo>
                <a:pt x="6408233" y="2857907"/>
              </a:moveTo>
              <a:cubicBezTo>
                <a:pt x="6401254" y="2857907"/>
                <a:pt x="6396282" y="2861989"/>
                <a:pt x="6393432" y="2867572"/>
              </a:cubicBezTo>
              <a:cubicBezTo>
                <a:pt x="6390466" y="2861748"/>
                <a:pt x="6385378" y="2857968"/>
                <a:pt x="6377992" y="2857968"/>
              </a:cubicBezTo>
              <a:cubicBezTo>
                <a:pt x="6377498" y="2857968"/>
                <a:pt x="6377003" y="2857985"/>
                <a:pt x="6376480" y="2858020"/>
              </a:cubicBezTo>
              <a:cubicBezTo>
                <a:pt x="6369124" y="2858503"/>
                <a:pt x="6362814" y="2862902"/>
                <a:pt x="6360807" y="2871477"/>
              </a:cubicBezTo>
              <a:cubicBezTo>
                <a:pt x="6357231" y="2886900"/>
                <a:pt x="6374183" y="2902669"/>
                <a:pt x="6393432" y="2918007"/>
              </a:cubicBezTo>
              <a:cubicBezTo>
                <a:pt x="6413873" y="2902773"/>
                <a:pt x="6429837" y="2885554"/>
                <a:pt x="6426028" y="2870716"/>
              </a:cubicBezTo>
              <a:lnTo>
                <a:pt x="6426028" y="2870713"/>
              </a:lnTo>
              <a:cubicBezTo>
                <a:pt x="6424167" y="2863472"/>
                <a:pt x="6418322" y="2858890"/>
                <a:pt x="6410268" y="2858020"/>
              </a:cubicBezTo>
              <a:cubicBezTo>
                <a:pt x="6409570" y="2857945"/>
                <a:pt x="6408901" y="2857907"/>
                <a:pt x="6408233" y="2857907"/>
              </a:cubicBezTo>
              <a:close/>
              <a:moveTo>
                <a:pt x="6531813" y="2891666"/>
              </a:moveTo>
              <a:cubicBezTo>
                <a:pt x="6524834" y="2891666"/>
                <a:pt x="6519862" y="2895748"/>
                <a:pt x="6517012" y="2901331"/>
              </a:cubicBezTo>
              <a:cubicBezTo>
                <a:pt x="6514046" y="2895504"/>
                <a:pt x="6508958" y="2891727"/>
                <a:pt x="6501572" y="2891727"/>
              </a:cubicBezTo>
              <a:cubicBezTo>
                <a:pt x="6501078" y="2891727"/>
                <a:pt x="6500583" y="2891745"/>
                <a:pt x="6500060" y="2891779"/>
              </a:cubicBezTo>
              <a:cubicBezTo>
                <a:pt x="6492704" y="2892262"/>
                <a:pt x="6486394" y="2896662"/>
                <a:pt x="6484387" y="2905236"/>
              </a:cubicBezTo>
              <a:cubicBezTo>
                <a:pt x="6480811" y="2920659"/>
                <a:pt x="6497763" y="2936428"/>
                <a:pt x="6517012" y="2951766"/>
              </a:cubicBezTo>
              <a:cubicBezTo>
                <a:pt x="6537453" y="2936532"/>
                <a:pt x="6553417" y="2919313"/>
                <a:pt x="6549608" y="2904475"/>
              </a:cubicBezTo>
              <a:lnTo>
                <a:pt x="6549608" y="2904472"/>
              </a:lnTo>
              <a:cubicBezTo>
                <a:pt x="6547747" y="2897231"/>
                <a:pt x="6541902" y="2892649"/>
                <a:pt x="6533848" y="2891779"/>
              </a:cubicBezTo>
              <a:cubicBezTo>
                <a:pt x="6533150" y="2891704"/>
                <a:pt x="6532481" y="2891666"/>
                <a:pt x="6531813" y="2891666"/>
              </a:cubicBezTo>
              <a:close/>
              <a:moveTo>
                <a:pt x="6614683" y="2908502"/>
              </a:moveTo>
              <a:cubicBezTo>
                <a:pt x="6607704" y="2908502"/>
                <a:pt x="6602732" y="2912584"/>
                <a:pt x="6599882" y="2918167"/>
              </a:cubicBezTo>
              <a:cubicBezTo>
                <a:pt x="6596916" y="2912340"/>
                <a:pt x="6591828" y="2908563"/>
                <a:pt x="6584442" y="2908563"/>
              </a:cubicBezTo>
              <a:cubicBezTo>
                <a:pt x="6583948" y="2908563"/>
                <a:pt x="6583453" y="2908581"/>
                <a:pt x="6582930" y="2908615"/>
              </a:cubicBezTo>
              <a:cubicBezTo>
                <a:pt x="6575574" y="2909098"/>
                <a:pt x="6569264" y="2913497"/>
                <a:pt x="6567257" y="2922072"/>
              </a:cubicBezTo>
              <a:cubicBezTo>
                <a:pt x="6563681" y="2937495"/>
                <a:pt x="6580633" y="2953264"/>
                <a:pt x="6599882" y="2968602"/>
              </a:cubicBezTo>
              <a:cubicBezTo>
                <a:pt x="6620323" y="2953368"/>
                <a:pt x="6636287" y="2936149"/>
                <a:pt x="6632478" y="2921308"/>
              </a:cubicBezTo>
              <a:cubicBezTo>
                <a:pt x="6630617" y="2914067"/>
                <a:pt x="6624772" y="2909482"/>
                <a:pt x="6616718" y="2908615"/>
              </a:cubicBezTo>
              <a:cubicBezTo>
                <a:pt x="6616020" y="2908540"/>
                <a:pt x="6615351" y="2908502"/>
                <a:pt x="6614683" y="2908502"/>
              </a:cubicBezTo>
              <a:close/>
              <a:moveTo>
                <a:pt x="6764432" y="2919929"/>
              </a:moveTo>
              <a:cubicBezTo>
                <a:pt x="6757453" y="2919929"/>
                <a:pt x="6752481" y="2924011"/>
                <a:pt x="6749631" y="2929594"/>
              </a:cubicBezTo>
              <a:cubicBezTo>
                <a:pt x="6746665" y="2923767"/>
                <a:pt x="6741577" y="2919990"/>
                <a:pt x="6734191" y="2919990"/>
              </a:cubicBezTo>
              <a:cubicBezTo>
                <a:pt x="6733697" y="2919990"/>
                <a:pt x="6733202" y="2920008"/>
                <a:pt x="6732679" y="2920042"/>
              </a:cubicBezTo>
              <a:cubicBezTo>
                <a:pt x="6725323" y="2920525"/>
                <a:pt x="6719013" y="2924925"/>
                <a:pt x="6717006" y="2933499"/>
              </a:cubicBezTo>
              <a:cubicBezTo>
                <a:pt x="6713430" y="2948922"/>
                <a:pt x="6730382" y="2964691"/>
                <a:pt x="6749631" y="2980029"/>
              </a:cubicBezTo>
              <a:cubicBezTo>
                <a:pt x="6770072" y="2964793"/>
                <a:pt x="6786036" y="2947576"/>
                <a:pt x="6782227" y="2932738"/>
              </a:cubicBezTo>
              <a:lnTo>
                <a:pt x="6782227" y="2932735"/>
              </a:lnTo>
              <a:cubicBezTo>
                <a:pt x="6780366" y="2925494"/>
                <a:pt x="6774521" y="2920909"/>
                <a:pt x="6766467" y="2920042"/>
              </a:cubicBezTo>
              <a:cubicBezTo>
                <a:pt x="6765769" y="2919967"/>
                <a:pt x="6765100" y="2919929"/>
                <a:pt x="6764432" y="2919929"/>
              </a:cubicBezTo>
              <a:close/>
              <a:moveTo>
                <a:pt x="6815608" y="2976805"/>
              </a:moveTo>
              <a:cubicBezTo>
                <a:pt x="6808630" y="2976805"/>
                <a:pt x="6803658" y="2980888"/>
                <a:pt x="6800808" y="2986470"/>
              </a:cubicBezTo>
              <a:cubicBezTo>
                <a:pt x="6797842" y="2980643"/>
                <a:pt x="6792754" y="2976866"/>
                <a:pt x="6785368" y="2976866"/>
              </a:cubicBezTo>
              <a:cubicBezTo>
                <a:pt x="6784874" y="2976866"/>
                <a:pt x="6784379" y="2976884"/>
                <a:pt x="6783856" y="2976918"/>
              </a:cubicBezTo>
              <a:cubicBezTo>
                <a:pt x="6776499" y="2977401"/>
                <a:pt x="6770189" y="2981801"/>
                <a:pt x="6768183" y="2990376"/>
              </a:cubicBezTo>
              <a:cubicBezTo>
                <a:pt x="6764606" y="3005798"/>
                <a:pt x="6781559" y="3021567"/>
                <a:pt x="6800808" y="3036905"/>
              </a:cubicBezTo>
              <a:cubicBezTo>
                <a:pt x="6821250" y="3021671"/>
                <a:pt x="6837213" y="3004452"/>
                <a:pt x="6833404" y="2989614"/>
              </a:cubicBezTo>
              <a:lnTo>
                <a:pt x="6833404" y="2989611"/>
              </a:lnTo>
              <a:cubicBezTo>
                <a:pt x="6831543" y="2982370"/>
                <a:pt x="6825698" y="2977788"/>
                <a:pt x="6817644" y="2976918"/>
              </a:cubicBezTo>
              <a:cubicBezTo>
                <a:pt x="6816946" y="2976843"/>
                <a:pt x="6816277" y="2976805"/>
                <a:pt x="6815608" y="2976805"/>
              </a:cubicBezTo>
              <a:close/>
              <a:moveTo>
                <a:pt x="6888884" y="3034233"/>
              </a:moveTo>
              <a:cubicBezTo>
                <a:pt x="6881905" y="3034233"/>
                <a:pt x="6876932" y="3038316"/>
                <a:pt x="6874083" y="3043898"/>
              </a:cubicBezTo>
              <a:cubicBezTo>
                <a:pt x="6871117" y="3038071"/>
                <a:pt x="6866028" y="3034294"/>
                <a:pt x="6858643" y="3034294"/>
              </a:cubicBezTo>
              <a:cubicBezTo>
                <a:pt x="6858149" y="3034294"/>
                <a:pt x="6857654" y="3034312"/>
                <a:pt x="6857131" y="3034346"/>
              </a:cubicBezTo>
              <a:cubicBezTo>
                <a:pt x="6849774" y="3034829"/>
                <a:pt x="6843465" y="3039229"/>
                <a:pt x="6841458" y="3047804"/>
              </a:cubicBezTo>
              <a:cubicBezTo>
                <a:pt x="6837882" y="3063226"/>
                <a:pt x="6854834" y="3078995"/>
                <a:pt x="6874083" y="3094333"/>
              </a:cubicBezTo>
              <a:cubicBezTo>
                <a:pt x="6894524" y="3079100"/>
                <a:pt x="6910488" y="3061880"/>
                <a:pt x="6906679" y="3047042"/>
              </a:cubicBezTo>
              <a:lnTo>
                <a:pt x="6906679" y="3047039"/>
              </a:lnTo>
              <a:cubicBezTo>
                <a:pt x="6904818" y="3039798"/>
                <a:pt x="6898973" y="3035216"/>
                <a:pt x="6890919" y="3034346"/>
              </a:cubicBezTo>
              <a:cubicBezTo>
                <a:pt x="6890221" y="3034271"/>
                <a:pt x="6889552" y="3034233"/>
                <a:pt x="6888884" y="3034233"/>
              </a:cubicBezTo>
              <a:close/>
              <a:moveTo>
                <a:pt x="6460573" y="2897510"/>
              </a:moveTo>
              <a:cubicBezTo>
                <a:pt x="6453594" y="2897510"/>
                <a:pt x="6448622" y="2901592"/>
                <a:pt x="6445772" y="2907172"/>
              </a:cubicBezTo>
              <a:cubicBezTo>
                <a:pt x="6442806" y="2901348"/>
                <a:pt x="6437718" y="2897571"/>
                <a:pt x="6430332" y="2897571"/>
              </a:cubicBezTo>
              <a:cubicBezTo>
                <a:pt x="6429838" y="2897571"/>
                <a:pt x="6429343" y="2897589"/>
                <a:pt x="6428820" y="2897623"/>
              </a:cubicBezTo>
              <a:cubicBezTo>
                <a:pt x="6421464" y="2898106"/>
                <a:pt x="6415154" y="2902505"/>
                <a:pt x="6413147" y="2911080"/>
              </a:cubicBezTo>
              <a:cubicBezTo>
                <a:pt x="6409571" y="2926503"/>
                <a:pt x="6426523" y="2942272"/>
                <a:pt x="6445772" y="2957610"/>
              </a:cubicBezTo>
              <a:cubicBezTo>
                <a:pt x="6466213" y="2942376"/>
                <a:pt x="6482177" y="2925157"/>
                <a:pt x="6478368" y="2910319"/>
              </a:cubicBezTo>
              <a:lnTo>
                <a:pt x="6478368" y="2910316"/>
              </a:lnTo>
              <a:cubicBezTo>
                <a:pt x="6476507" y="2903075"/>
                <a:pt x="6470662" y="2898490"/>
                <a:pt x="6462608" y="2897623"/>
              </a:cubicBezTo>
              <a:cubicBezTo>
                <a:pt x="6461910" y="2897548"/>
                <a:pt x="6461241" y="2897510"/>
                <a:pt x="6460573" y="2897510"/>
              </a:cubicBezTo>
              <a:close/>
              <a:moveTo>
                <a:pt x="6301228" y="2888991"/>
              </a:moveTo>
              <a:cubicBezTo>
                <a:pt x="6294250" y="2888991"/>
                <a:pt x="6289277" y="2893073"/>
                <a:pt x="6286428" y="2898653"/>
              </a:cubicBezTo>
              <a:cubicBezTo>
                <a:pt x="6283462" y="2892829"/>
                <a:pt x="6278373" y="2889052"/>
                <a:pt x="6270988" y="2889052"/>
              </a:cubicBezTo>
              <a:cubicBezTo>
                <a:pt x="6270494" y="2889052"/>
                <a:pt x="6269999" y="2889069"/>
                <a:pt x="6269476" y="2889104"/>
              </a:cubicBezTo>
              <a:cubicBezTo>
                <a:pt x="6262119" y="2889587"/>
                <a:pt x="6255809" y="2893986"/>
                <a:pt x="6253803" y="2902561"/>
              </a:cubicBezTo>
              <a:cubicBezTo>
                <a:pt x="6250227" y="2917984"/>
                <a:pt x="6267179" y="2933753"/>
                <a:pt x="6286428" y="2949091"/>
              </a:cubicBezTo>
              <a:cubicBezTo>
                <a:pt x="6306869" y="2933857"/>
                <a:pt x="6322833" y="2916638"/>
                <a:pt x="6319024" y="2901800"/>
              </a:cubicBezTo>
              <a:lnTo>
                <a:pt x="6319024" y="2901797"/>
              </a:lnTo>
              <a:cubicBezTo>
                <a:pt x="6317163" y="2894556"/>
                <a:pt x="6311318" y="2889974"/>
                <a:pt x="6303264" y="2889104"/>
              </a:cubicBezTo>
              <a:cubicBezTo>
                <a:pt x="6302566" y="2889029"/>
                <a:pt x="6301897" y="2888991"/>
                <a:pt x="6301228" y="2888991"/>
              </a:cubicBezTo>
              <a:close/>
              <a:moveTo>
                <a:pt x="6366652" y="2920947"/>
              </a:moveTo>
              <a:cubicBezTo>
                <a:pt x="6359674" y="2920947"/>
                <a:pt x="6354701" y="2925029"/>
                <a:pt x="6351852" y="2930612"/>
              </a:cubicBezTo>
              <a:cubicBezTo>
                <a:pt x="6348886" y="2924785"/>
                <a:pt x="6343797" y="2921008"/>
                <a:pt x="6336412" y="2921008"/>
              </a:cubicBezTo>
              <a:cubicBezTo>
                <a:pt x="6335918" y="2921008"/>
                <a:pt x="6335423" y="2921026"/>
                <a:pt x="6334900" y="2921060"/>
              </a:cubicBezTo>
              <a:cubicBezTo>
                <a:pt x="6327543" y="2921543"/>
                <a:pt x="6321233" y="2925942"/>
                <a:pt x="6319227" y="2934517"/>
              </a:cubicBezTo>
              <a:cubicBezTo>
                <a:pt x="6315651" y="2949940"/>
                <a:pt x="6332603" y="2965709"/>
                <a:pt x="6351852" y="2981047"/>
              </a:cubicBezTo>
              <a:cubicBezTo>
                <a:pt x="6372293" y="2965813"/>
                <a:pt x="6388257" y="2948594"/>
                <a:pt x="6384448" y="2933756"/>
              </a:cubicBezTo>
              <a:lnTo>
                <a:pt x="6384448" y="2933753"/>
              </a:lnTo>
              <a:cubicBezTo>
                <a:pt x="6382587" y="2926512"/>
                <a:pt x="6376742" y="2921930"/>
                <a:pt x="6368688" y="2921060"/>
              </a:cubicBezTo>
              <a:cubicBezTo>
                <a:pt x="6367990" y="2920985"/>
                <a:pt x="6367321" y="2920947"/>
                <a:pt x="6366652" y="2920947"/>
              </a:cubicBezTo>
              <a:close/>
              <a:moveTo>
                <a:pt x="6421318" y="2960812"/>
              </a:moveTo>
              <a:cubicBezTo>
                <a:pt x="6414339" y="2960812"/>
                <a:pt x="6409367" y="2964895"/>
                <a:pt x="6406517" y="2970477"/>
              </a:cubicBezTo>
              <a:cubicBezTo>
                <a:pt x="6403551" y="2964650"/>
                <a:pt x="6398463" y="2960873"/>
                <a:pt x="6391077" y="2960873"/>
              </a:cubicBezTo>
              <a:cubicBezTo>
                <a:pt x="6390583" y="2960873"/>
                <a:pt x="6390088" y="2960891"/>
                <a:pt x="6389565" y="2960925"/>
              </a:cubicBezTo>
              <a:cubicBezTo>
                <a:pt x="6382209" y="2961408"/>
                <a:pt x="6375899" y="2965808"/>
                <a:pt x="6373892" y="2974383"/>
              </a:cubicBezTo>
              <a:cubicBezTo>
                <a:pt x="6370316" y="2989805"/>
                <a:pt x="6387268" y="3005574"/>
                <a:pt x="6406517" y="3020912"/>
              </a:cubicBezTo>
              <a:cubicBezTo>
                <a:pt x="6426958" y="3005678"/>
                <a:pt x="6442922" y="2988459"/>
                <a:pt x="6439113" y="2973621"/>
              </a:cubicBezTo>
              <a:lnTo>
                <a:pt x="6439113" y="2973618"/>
              </a:lnTo>
              <a:cubicBezTo>
                <a:pt x="6437252" y="2966377"/>
                <a:pt x="6431407" y="2961795"/>
                <a:pt x="6423353" y="2960925"/>
              </a:cubicBezTo>
              <a:cubicBezTo>
                <a:pt x="6422655" y="2960850"/>
                <a:pt x="6421986" y="2960812"/>
                <a:pt x="6421318" y="2960812"/>
              </a:cubicBezTo>
              <a:close/>
              <a:moveTo>
                <a:pt x="6497500" y="2963022"/>
              </a:moveTo>
              <a:cubicBezTo>
                <a:pt x="6490522" y="2963022"/>
                <a:pt x="6485549" y="2967104"/>
                <a:pt x="6482700" y="2972687"/>
              </a:cubicBezTo>
              <a:cubicBezTo>
                <a:pt x="6479734" y="2966860"/>
                <a:pt x="6474645" y="2963083"/>
                <a:pt x="6467260" y="2963083"/>
              </a:cubicBezTo>
              <a:cubicBezTo>
                <a:pt x="6466766" y="2963083"/>
                <a:pt x="6466271" y="2963101"/>
                <a:pt x="6465748" y="2963135"/>
              </a:cubicBezTo>
              <a:cubicBezTo>
                <a:pt x="6458391" y="2963618"/>
                <a:pt x="6452081" y="2968017"/>
                <a:pt x="6450075" y="2976592"/>
              </a:cubicBezTo>
              <a:cubicBezTo>
                <a:pt x="6446499" y="2992015"/>
                <a:pt x="6463451" y="3007784"/>
                <a:pt x="6482700" y="3023122"/>
              </a:cubicBezTo>
              <a:cubicBezTo>
                <a:pt x="6503141" y="3007888"/>
                <a:pt x="6519105" y="2990669"/>
                <a:pt x="6515296" y="2975828"/>
              </a:cubicBezTo>
              <a:cubicBezTo>
                <a:pt x="6513435" y="2968587"/>
                <a:pt x="6507590" y="2964002"/>
                <a:pt x="6499536" y="2963135"/>
              </a:cubicBezTo>
              <a:cubicBezTo>
                <a:pt x="6498838" y="2963060"/>
                <a:pt x="6498169" y="2963022"/>
                <a:pt x="6497500" y="2963022"/>
              </a:cubicBezTo>
              <a:close/>
              <a:moveTo>
                <a:pt x="6569032" y="2966918"/>
              </a:moveTo>
              <a:cubicBezTo>
                <a:pt x="6562053" y="2966918"/>
                <a:pt x="6557080" y="2971000"/>
                <a:pt x="6554231" y="2976583"/>
              </a:cubicBezTo>
              <a:cubicBezTo>
                <a:pt x="6551265" y="2970756"/>
                <a:pt x="6546176" y="2966979"/>
                <a:pt x="6538791" y="2966979"/>
              </a:cubicBezTo>
              <a:cubicBezTo>
                <a:pt x="6538297" y="2966979"/>
                <a:pt x="6537802" y="2966997"/>
                <a:pt x="6537279" y="2967031"/>
              </a:cubicBezTo>
              <a:cubicBezTo>
                <a:pt x="6529922" y="2967514"/>
                <a:pt x="6523613" y="2971913"/>
                <a:pt x="6521606" y="2980488"/>
              </a:cubicBezTo>
              <a:cubicBezTo>
                <a:pt x="6518030" y="2995911"/>
                <a:pt x="6534982" y="3011680"/>
                <a:pt x="6554231" y="3027018"/>
              </a:cubicBezTo>
              <a:cubicBezTo>
                <a:pt x="6574672" y="3011784"/>
                <a:pt x="6590636" y="2994565"/>
                <a:pt x="6586827" y="2979724"/>
              </a:cubicBezTo>
              <a:cubicBezTo>
                <a:pt x="6584966" y="2972483"/>
                <a:pt x="6579121" y="2967898"/>
                <a:pt x="6571067" y="2967031"/>
              </a:cubicBezTo>
              <a:cubicBezTo>
                <a:pt x="6570369" y="2966956"/>
                <a:pt x="6569700" y="2966918"/>
                <a:pt x="6569032" y="2966918"/>
              </a:cubicBezTo>
              <a:close/>
              <a:moveTo>
                <a:pt x="6644924" y="2984568"/>
              </a:moveTo>
              <a:cubicBezTo>
                <a:pt x="6637945" y="2984568"/>
                <a:pt x="6632973" y="2988650"/>
                <a:pt x="6630123" y="2994233"/>
              </a:cubicBezTo>
              <a:cubicBezTo>
                <a:pt x="6627157" y="2988409"/>
                <a:pt x="6622069" y="2984629"/>
                <a:pt x="6614683" y="2984629"/>
              </a:cubicBezTo>
              <a:cubicBezTo>
                <a:pt x="6614189" y="2984629"/>
                <a:pt x="6613694" y="2984647"/>
                <a:pt x="6613171" y="2984681"/>
              </a:cubicBezTo>
              <a:cubicBezTo>
                <a:pt x="6605814" y="2985164"/>
                <a:pt x="6599505" y="2989563"/>
                <a:pt x="6597498" y="2998138"/>
              </a:cubicBezTo>
              <a:cubicBezTo>
                <a:pt x="6593922" y="3013561"/>
                <a:pt x="6610874" y="3029330"/>
                <a:pt x="6630123" y="3044668"/>
              </a:cubicBezTo>
              <a:cubicBezTo>
                <a:pt x="6650564" y="3029434"/>
                <a:pt x="6666528" y="3012215"/>
                <a:pt x="6662719" y="2997374"/>
              </a:cubicBezTo>
              <a:cubicBezTo>
                <a:pt x="6660858" y="2990133"/>
                <a:pt x="6655013" y="2985548"/>
                <a:pt x="6646959" y="2984681"/>
              </a:cubicBezTo>
              <a:cubicBezTo>
                <a:pt x="6646261" y="2984606"/>
                <a:pt x="6645592" y="2984568"/>
                <a:pt x="6644924" y="2984568"/>
              </a:cubicBezTo>
              <a:close/>
              <a:moveTo>
                <a:pt x="6180556" y="2833744"/>
              </a:moveTo>
              <a:cubicBezTo>
                <a:pt x="6173578" y="2833744"/>
                <a:pt x="6168605" y="2837826"/>
                <a:pt x="6165756" y="2843409"/>
              </a:cubicBezTo>
              <a:cubicBezTo>
                <a:pt x="6162790" y="2837585"/>
                <a:pt x="6157701" y="2833805"/>
                <a:pt x="6150316" y="2833805"/>
              </a:cubicBezTo>
              <a:cubicBezTo>
                <a:pt x="6149822" y="2833805"/>
                <a:pt x="6149327" y="2833822"/>
                <a:pt x="6148804" y="2833857"/>
              </a:cubicBezTo>
              <a:cubicBezTo>
                <a:pt x="6141447" y="2834340"/>
                <a:pt x="6135137" y="2838739"/>
                <a:pt x="6133131" y="2847314"/>
              </a:cubicBezTo>
              <a:cubicBezTo>
                <a:pt x="6129555" y="2862737"/>
                <a:pt x="6146507" y="2878506"/>
                <a:pt x="6165756" y="2893844"/>
              </a:cubicBezTo>
              <a:cubicBezTo>
                <a:pt x="6186197" y="2878610"/>
                <a:pt x="6202161" y="2861391"/>
                <a:pt x="6198352" y="2846553"/>
              </a:cubicBezTo>
              <a:lnTo>
                <a:pt x="6198352" y="2846550"/>
              </a:lnTo>
              <a:cubicBezTo>
                <a:pt x="6196491" y="2839309"/>
                <a:pt x="6190646" y="2834727"/>
                <a:pt x="6182592" y="2833857"/>
              </a:cubicBezTo>
              <a:cubicBezTo>
                <a:pt x="6181894" y="2833782"/>
                <a:pt x="6181225" y="2833744"/>
                <a:pt x="6180556" y="2833744"/>
              </a:cubicBezTo>
              <a:close/>
              <a:moveTo>
                <a:pt x="6051453" y="2801002"/>
              </a:moveTo>
              <a:cubicBezTo>
                <a:pt x="6044474" y="2801002"/>
                <a:pt x="6039501" y="2805084"/>
                <a:pt x="6036652" y="2810667"/>
              </a:cubicBezTo>
              <a:cubicBezTo>
                <a:pt x="6033686" y="2804840"/>
                <a:pt x="6028597" y="2801063"/>
                <a:pt x="6021212" y="2801063"/>
              </a:cubicBezTo>
              <a:cubicBezTo>
                <a:pt x="6020718" y="2801063"/>
                <a:pt x="6020223" y="2801081"/>
                <a:pt x="6019700" y="2801115"/>
              </a:cubicBezTo>
              <a:cubicBezTo>
                <a:pt x="6012343" y="2801598"/>
                <a:pt x="6006034" y="2805997"/>
                <a:pt x="6004027" y="2814572"/>
              </a:cubicBezTo>
              <a:cubicBezTo>
                <a:pt x="6000451" y="2829995"/>
                <a:pt x="6017403" y="2845764"/>
                <a:pt x="6036652" y="2861102"/>
              </a:cubicBezTo>
              <a:cubicBezTo>
                <a:pt x="6057093" y="2845868"/>
                <a:pt x="6073057" y="2828649"/>
                <a:pt x="6069248" y="2813811"/>
              </a:cubicBezTo>
              <a:lnTo>
                <a:pt x="6069248" y="2813808"/>
              </a:lnTo>
              <a:cubicBezTo>
                <a:pt x="6067387" y="2806567"/>
                <a:pt x="6061542" y="2801985"/>
                <a:pt x="6053488" y="2801115"/>
              </a:cubicBezTo>
              <a:cubicBezTo>
                <a:pt x="6052790" y="2801040"/>
                <a:pt x="6052121" y="2801002"/>
                <a:pt x="6051453" y="2801002"/>
              </a:cubicBezTo>
              <a:close/>
              <a:moveTo>
                <a:pt x="6104664" y="2859361"/>
              </a:moveTo>
              <a:cubicBezTo>
                <a:pt x="6097686" y="2859361"/>
                <a:pt x="6092714" y="2863443"/>
                <a:pt x="6089864" y="2869026"/>
              </a:cubicBezTo>
              <a:cubicBezTo>
                <a:pt x="6086898" y="2863202"/>
                <a:pt x="6081810" y="2859422"/>
                <a:pt x="6074424" y="2859422"/>
              </a:cubicBezTo>
              <a:cubicBezTo>
                <a:pt x="6073930" y="2859422"/>
                <a:pt x="6073435" y="2859439"/>
                <a:pt x="6072912" y="2859474"/>
              </a:cubicBezTo>
              <a:cubicBezTo>
                <a:pt x="6065555" y="2859957"/>
                <a:pt x="6059245" y="2864356"/>
                <a:pt x="6057239" y="2872931"/>
              </a:cubicBezTo>
              <a:cubicBezTo>
                <a:pt x="6053662" y="2888354"/>
                <a:pt x="6070615" y="2904123"/>
                <a:pt x="6089864" y="2919461"/>
              </a:cubicBezTo>
              <a:cubicBezTo>
                <a:pt x="6110306" y="2904227"/>
                <a:pt x="6126269" y="2887008"/>
                <a:pt x="6122460" y="2872170"/>
              </a:cubicBezTo>
              <a:lnTo>
                <a:pt x="6122460" y="2872167"/>
              </a:lnTo>
              <a:cubicBezTo>
                <a:pt x="6120599" y="2864926"/>
                <a:pt x="6114754" y="2860344"/>
                <a:pt x="6106700" y="2859474"/>
              </a:cubicBezTo>
              <a:cubicBezTo>
                <a:pt x="6106002" y="2859399"/>
                <a:pt x="6105333" y="2859361"/>
                <a:pt x="6104664" y="2859361"/>
              </a:cubicBezTo>
              <a:close/>
              <a:moveTo>
                <a:pt x="6161948" y="2908414"/>
              </a:moveTo>
              <a:cubicBezTo>
                <a:pt x="6154969" y="2908414"/>
                <a:pt x="6149996" y="2912496"/>
                <a:pt x="6147147" y="2918079"/>
              </a:cubicBezTo>
              <a:cubicBezTo>
                <a:pt x="6144181" y="2912252"/>
                <a:pt x="6139092" y="2908475"/>
                <a:pt x="6131707" y="2908475"/>
              </a:cubicBezTo>
              <a:cubicBezTo>
                <a:pt x="6131213" y="2908475"/>
                <a:pt x="6130718" y="2908493"/>
                <a:pt x="6130195" y="2908527"/>
              </a:cubicBezTo>
              <a:cubicBezTo>
                <a:pt x="6122838" y="2909010"/>
                <a:pt x="6116529" y="2913409"/>
                <a:pt x="6114522" y="2921984"/>
              </a:cubicBezTo>
              <a:cubicBezTo>
                <a:pt x="6110946" y="2937407"/>
                <a:pt x="6127898" y="2953176"/>
                <a:pt x="6147147" y="2968514"/>
              </a:cubicBezTo>
              <a:cubicBezTo>
                <a:pt x="6167588" y="2953280"/>
                <a:pt x="6183552" y="2936061"/>
                <a:pt x="6179743" y="2921223"/>
              </a:cubicBezTo>
              <a:lnTo>
                <a:pt x="6179743" y="2921220"/>
              </a:lnTo>
              <a:cubicBezTo>
                <a:pt x="6177882" y="2913979"/>
                <a:pt x="6172037" y="2909397"/>
                <a:pt x="6163983" y="2908527"/>
              </a:cubicBezTo>
              <a:cubicBezTo>
                <a:pt x="6163285" y="2908452"/>
                <a:pt x="6162616" y="2908414"/>
                <a:pt x="6161948" y="2908414"/>
              </a:cubicBezTo>
              <a:close/>
              <a:moveTo>
                <a:pt x="6231442" y="2910392"/>
              </a:moveTo>
              <a:cubicBezTo>
                <a:pt x="6224464" y="2910392"/>
                <a:pt x="6219491" y="2914474"/>
                <a:pt x="6216642" y="2920057"/>
              </a:cubicBezTo>
              <a:cubicBezTo>
                <a:pt x="6213676" y="2914230"/>
                <a:pt x="6208587" y="2910453"/>
                <a:pt x="6201202" y="2910453"/>
              </a:cubicBezTo>
              <a:cubicBezTo>
                <a:pt x="6200708" y="2910453"/>
                <a:pt x="6200213" y="2910471"/>
                <a:pt x="6199690" y="2910505"/>
              </a:cubicBezTo>
              <a:cubicBezTo>
                <a:pt x="6192333" y="2910988"/>
                <a:pt x="6186023" y="2915388"/>
                <a:pt x="6184017" y="2923962"/>
              </a:cubicBezTo>
              <a:cubicBezTo>
                <a:pt x="6180441" y="2939385"/>
                <a:pt x="6197393" y="2955154"/>
                <a:pt x="6216642" y="2970492"/>
              </a:cubicBezTo>
              <a:cubicBezTo>
                <a:pt x="6237083" y="2955258"/>
                <a:pt x="6253047" y="2938039"/>
                <a:pt x="6249238" y="2923201"/>
              </a:cubicBezTo>
              <a:lnTo>
                <a:pt x="6249238" y="2923198"/>
              </a:lnTo>
              <a:cubicBezTo>
                <a:pt x="6247377" y="2915957"/>
                <a:pt x="6241532" y="2911375"/>
                <a:pt x="6233478" y="2910505"/>
              </a:cubicBezTo>
              <a:cubicBezTo>
                <a:pt x="6232780" y="2910430"/>
                <a:pt x="6232111" y="2910392"/>
                <a:pt x="6231442" y="2910392"/>
              </a:cubicBezTo>
              <a:close/>
              <a:moveTo>
                <a:pt x="6300937" y="2963167"/>
              </a:moveTo>
              <a:cubicBezTo>
                <a:pt x="6293959" y="2963167"/>
                <a:pt x="6288987" y="2967250"/>
                <a:pt x="6286137" y="2972832"/>
              </a:cubicBezTo>
              <a:cubicBezTo>
                <a:pt x="6283171" y="2967005"/>
                <a:pt x="6278083" y="2963228"/>
                <a:pt x="6270697" y="2963228"/>
              </a:cubicBezTo>
              <a:cubicBezTo>
                <a:pt x="6270203" y="2963228"/>
                <a:pt x="6269708" y="2963246"/>
                <a:pt x="6269185" y="2963280"/>
              </a:cubicBezTo>
              <a:cubicBezTo>
                <a:pt x="6261828" y="2963763"/>
                <a:pt x="6255518" y="2968163"/>
                <a:pt x="6253512" y="2976738"/>
              </a:cubicBezTo>
              <a:cubicBezTo>
                <a:pt x="6249935" y="2992160"/>
                <a:pt x="6266888" y="3007929"/>
                <a:pt x="6286137" y="3023267"/>
              </a:cubicBezTo>
              <a:cubicBezTo>
                <a:pt x="6306579" y="3008034"/>
                <a:pt x="6322542" y="2990814"/>
                <a:pt x="6318733" y="2975973"/>
              </a:cubicBezTo>
              <a:cubicBezTo>
                <a:pt x="6316872" y="2968732"/>
                <a:pt x="6311027" y="2964150"/>
                <a:pt x="6302973" y="2963280"/>
              </a:cubicBezTo>
              <a:cubicBezTo>
                <a:pt x="6302275" y="2963205"/>
                <a:pt x="6301606" y="2963167"/>
                <a:pt x="6300937" y="2963167"/>
              </a:cubicBezTo>
              <a:close/>
              <a:moveTo>
                <a:pt x="6356767" y="3011610"/>
              </a:moveTo>
              <a:cubicBezTo>
                <a:pt x="6349788" y="3011610"/>
                <a:pt x="6344815" y="3015692"/>
                <a:pt x="6341966" y="3021275"/>
              </a:cubicBezTo>
              <a:cubicBezTo>
                <a:pt x="6339000" y="3015448"/>
                <a:pt x="6333911" y="3011671"/>
                <a:pt x="6326526" y="3011671"/>
              </a:cubicBezTo>
              <a:cubicBezTo>
                <a:pt x="6326032" y="3011671"/>
                <a:pt x="6325537" y="3011689"/>
                <a:pt x="6325014" y="3011723"/>
              </a:cubicBezTo>
              <a:cubicBezTo>
                <a:pt x="6317657" y="3012206"/>
                <a:pt x="6311348" y="3016606"/>
                <a:pt x="6309341" y="3025180"/>
              </a:cubicBezTo>
              <a:cubicBezTo>
                <a:pt x="6305765" y="3040603"/>
                <a:pt x="6322717" y="3056372"/>
                <a:pt x="6341966" y="3071710"/>
              </a:cubicBezTo>
              <a:cubicBezTo>
                <a:pt x="6362407" y="3056476"/>
                <a:pt x="6378371" y="3039257"/>
                <a:pt x="6374562" y="3024416"/>
              </a:cubicBezTo>
              <a:cubicBezTo>
                <a:pt x="6372701" y="3017175"/>
                <a:pt x="6366856" y="3012590"/>
                <a:pt x="6358802" y="3011723"/>
              </a:cubicBezTo>
              <a:cubicBezTo>
                <a:pt x="6358104" y="3011648"/>
                <a:pt x="6357435" y="3011610"/>
                <a:pt x="6356767" y="3011610"/>
              </a:cubicBezTo>
              <a:close/>
              <a:moveTo>
                <a:pt x="6440509" y="3025887"/>
              </a:moveTo>
              <a:cubicBezTo>
                <a:pt x="6433531" y="3025887"/>
                <a:pt x="6428559" y="3029969"/>
                <a:pt x="6425709" y="3035552"/>
              </a:cubicBezTo>
              <a:cubicBezTo>
                <a:pt x="6422743" y="3029725"/>
                <a:pt x="6417655" y="3025948"/>
                <a:pt x="6410269" y="3025948"/>
              </a:cubicBezTo>
              <a:cubicBezTo>
                <a:pt x="6409775" y="3025948"/>
                <a:pt x="6409280" y="3025966"/>
                <a:pt x="6408757" y="3026000"/>
              </a:cubicBezTo>
              <a:cubicBezTo>
                <a:pt x="6401400" y="3026483"/>
                <a:pt x="6395090" y="3030883"/>
                <a:pt x="6393084" y="3039457"/>
              </a:cubicBezTo>
              <a:cubicBezTo>
                <a:pt x="6389507" y="3054880"/>
                <a:pt x="6406460" y="3070649"/>
                <a:pt x="6425709" y="3085987"/>
              </a:cubicBezTo>
              <a:cubicBezTo>
                <a:pt x="6446151" y="3070754"/>
                <a:pt x="6462114" y="3053534"/>
                <a:pt x="6458305" y="3038696"/>
              </a:cubicBezTo>
              <a:lnTo>
                <a:pt x="6458305" y="3038693"/>
              </a:lnTo>
              <a:cubicBezTo>
                <a:pt x="6456444" y="3031452"/>
                <a:pt x="6450599" y="3026867"/>
                <a:pt x="6442545" y="3026000"/>
              </a:cubicBezTo>
              <a:cubicBezTo>
                <a:pt x="6441847" y="3025925"/>
                <a:pt x="6441178" y="3025887"/>
                <a:pt x="6440509" y="3025887"/>
              </a:cubicBezTo>
              <a:close/>
              <a:moveTo>
                <a:pt x="6516692" y="3033825"/>
              </a:moveTo>
              <a:cubicBezTo>
                <a:pt x="6509713" y="3033825"/>
                <a:pt x="6504740" y="3037907"/>
                <a:pt x="6501891" y="3043490"/>
              </a:cubicBezTo>
              <a:cubicBezTo>
                <a:pt x="6498925" y="3037666"/>
                <a:pt x="6493836" y="3033886"/>
                <a:pt x="6486451" y="3033886"/>
              </a:cubicBezTo>
              <a:cubicBezTo>
                <a:pt x="6485957" y="3033886"/>
                <a:pt x="6485462" y="3033903"/>
                <a:pt x="6484939" y="3033938"/>
              </a:cubicBezTo>
              <a:cubicBezTo>
                <a:pt x="6477582" y="3034421"/>
                <a:pt x="6471273" y="3038820"/>
                <a:pt x="6469266" y="3047395"/>
              </a:cubicBezTo>
              <a:cubicBezTo>
                <a:pt x="6465690" y="3062818"/>
                <a:pt x="6482642" y="3078587"/>
                <a:pt x="6501891" y="3093925"/>
              </a:cubicBezTo>
              <a:cubicBezTo>
                <a:pt x="6522332" y="3078691"/>
                <a:pt x="6538296" y="3061472"/>
                <a:pt x="6534487" y="3046634"/>
              </a:cubicBezTo>
              <a:lnTo>
                <a:pt x="6534487" y="3046631"/>
              </a:lnTo>
              <a:cubicBezTo>
                <a:pt x="6532626" y="3039390"/>
                <a:pt x="6526781" y="3034808"/>
                <a:pt x="6518727" y="3033938"/>
              </a:cubicBezTo>
              <a:cubicBezTo>
                <a:pt x="6518029" y="3033863"/>
                <a:pt x="6517360" y="3033825"/>
                <a:pt x="6516692" y="3033825"/>
              </a:cubicBezTo>
              <a:close/>
              <a:moveTo>
                <a:pt x="6594619" y="3040542"/>
              </a:moveTo>
              <a:cubicBezTo>
                <a:pt x="6587641" y="3040542"/>
                <a:pt x="6582669" y="3044624"/>
                <a:pt x="6579819" y="3050207"/>
              </a:cubicBezTo>
              <a:cubicBezTo>
                <a:pt x="6576853" y="3044383"/>
                <a:pt x="6571765" y="3040603"/>
                <a:pt x="6564379" y="3040603"/>
              </a:cubicBezTo>
              <a:cubicBezTo>
                <a:pt x="6563885" y="3040603"/>
                <a:pt x="6563390" y="3040621"/>
                <a:pt x="6562867" y="3040655"/>
              </a:cubicBezTo>
              <a:cubicBezTo>
                <a:pt x="6555510" y="3041138"/>
                <a:pt x="6549200" y="3045537"/>
                <a:pt x="6547194" y="3054112"/>
              </a:cubicBezTo>
              <a:cubicBezTo>
                <a:pt x="6543617" y="3069535"/>
                <a:pt x="6560570" y="3085304"/>
                <a:pt x="6579819" y="3100642"/>
              </a:cubicBezTo>
              <a:cubicBezTo>
                <a:pt x="6600261" y="3085408"/>
                <a:pt x="6616224" y="3068189"/>
                <a:pt x="6612415" y="3053351"/>
              </a:cubicBezTo>
              <a:lnTo>
                <a:pt x="6612415" y="3053348"/>
              </a:lnTo>
              <a:cubicBezTo>
                <a:pt x="6610554" y="3046107"/>
                <a:pt x="6604709" y="3041525"/>
                <a:pt x="6596655" y="3040655"/>
              </a:cubicBezTo>
              <a:cubicBezTo>
                <a:pt x="6595957" y="3040580"/>
                <a:pt x="6595288" y="3040542"/>
                <a:pt x="6594619" y="3040542"/>
              </a:cubicBezTo>
              <a:close/>
              <a:moveTo>
                <a:pt x="6681271" y="3053889"/>
              </a:moveTo>
              <a:cubicBezTo>
                <a:pt x="6674292" y="3053889"/>
                <a:pt x="6669320" y="3057972"/>
                <a:pt x="6666470" y="3063554"/>
              </a:cubicBezTo>
              <a:cubicBezTo>
                <a:pt x="6663504" y="3057730"/>
                <a:pt x="6658416" y="3053950"/>
                <a:pt x="6651030" y="3053950"/>
              </a:cubicBezTo>
              <a:cubicBezTo>
                <a:pt x="6650536" y="3053950"/>
                <a:pt x="6650041" y="3053968"/>
                <a:pt x="6649518" y="3054002"/>
              </a:cubicBezTo>
              <a:cubicBezTo>
                <a:pt x="6642161" y="3054485"/>
                <a:pt x="6635852" y="3058884"/>
                <a:pt x="6633845" y="3067460"/>
              </a:cubicBezTo>
              <a:cubicBezTo>
                <a:pt x="6630269" y="3082882"/>
                <a:pt x="6647221" y="3098651"/>
                <a:pt x="6666470" y="3113989"/>
              </a:cubicBezTo>
              <a:cubicBezTo>
                <a:pt x="6686911" y="3098753"/>
                <a:pt x="6702875" y="3081536"/>
                <a:pt x="6699066" y="3066698"/>
              </a:cubicBezTo>
              <a:lnTo>
                <a:pt x="6699066" y="3066695"/>
              </a:lnTo>
              <a:cubicBezTo>
                <a:pt x="6697205" y="3059454"/>
                <a:pt x="6691360" y="3054869"/>
                <a:pt x="6683306" y="3054002"/>
              </a:cubicBezTo>
              <a:cubicBezTo>
                <a:pt x="6682608" y="3053927"/>
                <a:pt x="6681939" y="3053889"/>
                <a:pt x="6681271" y="3053889"/>
              </a:cubicBezTo>
              <a:close/>
              <a:moveTo>
                <a:pt x="6828692" y="3054761"/>
              </a:moveTo>
              <a:cubicBezTo>
                <a:pt x="6821714" y="3054761"/>
                <a:pt x="6816742" y="3058844"/>
                <a:pt x="6813892" y="3064426"/>
              </a:cubicBezTo>
              <a:cubicBezTo>
                <a:pt x="6810926" y="3058602"/>
                <a:pt x="6805838" y="3054822"/>
                <a:pt x="6798452" y="3054822"/>
              </a:cubicBezTo>
              <a:cubicBezTo>
                <a:pt x="6797958" y="3054822"/>
                <a:pt x="6797463" y="3054840"/>
                <a:pt x="6796940" y="3054874"/>
              </a:cubicBezTo>
              <a:cubicBezTo>
                <a:pt x="6789583" y="3055357"/>
                <a:pt x="6783273" y="3059756"/>
                <a:pt x="6781267" y="3068332"/>
              </a:cubicBezTo>
              <a:cubicBezTo>
                <a:pt x="6777690" y="3083754"/>
                <a:pt x="6794643" y="3099523"/>
                <a:pt x="6813892" y="3114861"/>
              </a:cubicBezTo>
              <a:cubicBezTo>
                <a:pt x="6834334" y="3099628"/>
                <a:pt x="6850297" y="3082408"/>
                <a:pt x="6846488" y="3067570"/>
              </a:cubicBezTo>
              <a:lnTo>
                <a:pt x="6846488" y="3067567"/>
              </a:lnTo>
              <a:cubicBezTo>
                <a:pt x="6844627" y="3060327"/>
                <a:pt x="6838782" y="3055744"/>
                <a:pt x="6830728" y="3054874"/>
              </a:cubicBezTo>
              <a:cubicBezTo>
                <a:pt x="6830030" y="3054799"/>
                <a:pt x="6829361" y="3054761"/>
                <a:pt x="6828692" y="3054761"/>
              </a:cubicBezTo>
              <a:close/>
              <a:moveTo>
                <a:pt x="5790047" y="2673381"/>
              </a:moveTo>
              <a:cubicBezTo>
                <a:pt x="5783068" y="2673381"/>
                <a:pt x="5778096" y="2677464"/>
                <a:pt x="5775246" y="2683046"/>
              </a:cubicBezTo>
              <a:cubicBezTo>
                <a:pt x="5772280" y="2677222"/>
                <a:pt x="5767192" y="2673442"/>
                <a:pt x="5759806" y="2673442"/>
              </a:cubicBezTo>
              <a:cubicBezTo>
                <a:pt x="5759312" y="2673442"/>
                <a:pt x="5758817" y="2673460"/>
                <a:pt x="5758294" y="2673494"/>
              </a:cubicBezTo>
              <a:cubicBezTo>
                <a:pt x="5750937" y="2673977"/>
                <a:pt x="5744628" y="2678377"/>
                <a:pt x="5742621" y="2686952"/>
              </a:cubicBezTo>
              <a:cubicBezTo>
                <a:pt x="5739045" y="2702374"/>
                <a:pt x="5755997" y="2718143"/>
                <a:pt x="5775246" y="2733481"/>
              </a:cubicBezTo>
              <a:cubicBezTo>
                <a:pt x="5795687" y="2718248"/>
                <a:pt x="5811651" y="2701028"/>
                <a:pt x="5807842" y="2686190"/>
              </a:cubicBezTo>
              <a:lnTo>
                <a:pt x="5807842" y="2686187"/>
              </a:lnTo>
              <a:cubicBezTo>
                <a:pt x="5805981" y="2678946"/>
                <a:pt x="5800136" y="2674364"/>
                <a:pt x="5792082" y="2673494"/>
              </a:cubicBezTo>
              <a:cubicBezTo>
                <a:pt x="5791384" y="2673419"/>
                <a:pt x="5790715" y="2673381"/>
                <a:pt x="5790047" y="2673381"/>
              </a:cubicBezTo>
              <a:close/>
              <a:moveTo>
                <a:pt x="3977421" y="2615081"/>
              </a:moveTo>
              <a:cubicBezTo>
                <a:pt x="3970427" y="2615081"/>
                <a:pt x="3965452" y="2619163"/>
                <a:pt x="3962609" y="2624746"/>
              </a:cubicBezTo>
              <a:cubicBezTo>
                <a:pt x="3959637" y="2618919"/>
                <a:pt x="3954566" y="2615142"/>
                <a:pt x="3947168" y="2615142"/>
              </a:cubicBezTo>
              <a:cubicBezTo>
                <a:pt x="3946680" y="2615142"/>
                <a:pt x="3946180" y="2615160"/>
                <a:pt x="3945671" y="2615194"/>
              </a:cubicBezTo>
              <a:cubicBezTo>
                <a:pt x="3938314" y="2615677"/>
                <a:pt x="3931996" y="2620076"/>
                <a:pt x="3930004" y="2628651"/>
              </a:cubicBezTo>
              <a:cubicBezTo>
                <a:pt x="3926424" y="2644074"/>
                <a:pt x="3943374" y="2659843"/>
                <a:pt x="3962609" y="2675181"/>
              </a:cubicBezTo>
              <a:cubicBezTo>
                <a:pt x="3983064" y="2659947"/>
                <a:pt x="3999025" y="2642728"/>
                <a:pt x="3995213" y="2627890"/>
              </a:cubicBezTo>
              <a:lnTo>
                <a:pt x="3995213" y="2627887"/>
              </a:lnTo>
              <a:cubicBezTo>
                <a:pt x="3993355" y="2620646"/>
                <a:pt x="3987508" y="2616064"/>
                <a:pt x="3979462" y="2615194"/>
              </a:cubicBezTo>
              <a:cubicBezTo>
                <a:pt x="3978764" y="2615119"/>
                <a:pt x="3978084" y="2615081"/>
                <a:pt x="3977421" y="2615081"/>
              </a:cubicBezTo>
              <a:close/>
              <a:moveTo>
                <a:pt x="3731251" y="2545848"/>
              </a:moveTo>
              <a:cubicBezTo>
                <a:pt x="3724257" y="2545848"/>
                <a:pt x="3719282" y="2549930"/>
                <a:pt x="3716438" y="2555513"/>
              </a:cubicBezTo>
              <a:cubicBezTo>
                <a:pt x="3713467" y="2549686"/>
                <a:pt x="3708396" y="2545909"/>
                <a:pt x="3700998" y="2545909"/>
              </a:cubicBezTo>
              <a:cubicBezTo>
                <a:pt x="3700510" y="2545909"/>
                <a:pt x="3700010" y="2545927"/>
                <a:pt x="3699501" y="2545961"/>
              </a:cubicBezTo>
              <a:cubicBezTo>
                <a:pt x="3692144" y="2546444"/>
                <a:pt x="3685826" y="2550843"/>
                <a:pt x="3683834" y="2559418"/>
              </a:cubicBezTo>
              <a:cubicBezTo>
                <a:pt x="3680255" y="2574841"/>
                <a:pt x="3697204" y="2590610"/>
                <a:pt x="3716438" y="2605948"/>
              </a:cubicBezTo>
              <a:cubicBezTo>
                <a:pt x="3736894" y="2590714"/>
                <a:pt x="3752855" y="2573495"/>
                <a:pt x="3749043" y="2558657"/>
              </a:cubicBezTo>
              <a:lnTo>
                <a:pt x="3749043" y="2558654"/>
              </a:lnTo>
              <a:cubicBezTo>
                <a:pt x="3747185" y="2551413"/>
                <a:pt x="3741338" y="2546831"/>
                <a:pt x="3733292" y="2545961"/>
              </a:cubicBezTo>
              <a:cubicBezTo>
                <a:pt x="3732594" y="2545886"/>
                <a:pt x="3731913" y="2545848"/>
                <a:pt x="3731251" y="2545848"/>
              </a:cubicBezTo>
              <a:close/>
              <a:moveTo>
                <a:pt x="3436464" y="2492723"/>
              </a:moveTo>
              <a:cubicBezTo>
                <a:pt x="3429470" y="2492723"/>
                <a:pt x="3424495" y="2496805"/>
                <a:pt x="3421652" y="2502388"/>
              </a:cubicBezTo>
              <a:cubicBezTo>
                <a:pt x="3418680" y="2496564"/>
                <a:pt x="3413609" y="2492784"/>
                <a:pt x="3406211" y="2492784"/>
              </a:cubicBezTo>
              <a:cubicBezTo>
                <a:pt x="3405723" y="2492784"/>
                <a:pt x="3405223" y="2492801"/>
                <a:pt x="3404714" y="2492833"/>
              </a:cubicBezTo>
              <a:cubicBezTo>
                <a:pt x="3397357" y="2493319"/>
                <a:pt x="3391039" y="2497718"/>
                <a:pt x="3389047" y="2506293"/>
              </a:cubicBezTo>
              <a:cubicBezTo>
                <a:pt x="3385468" y="2521716"/>
                <a:pt x="3402417" y="2537485"/>
                <a:pt x="3421652" y="2552823"/>
              </a:cubicBezTo>
              <a:cubicBezTo>
                <a:pt x="3442107" y="2537589"/>
                <a:pt x="3458068" y="2520370"/>
                <a:pt x="3454256" y="2505532"/>
              </a:cubicBezTo>
              <a:lnTo>
                <a:pt x="3454256" y="2505529"/>
              </a:lnTo>
              <a:cubicBezTo>
                <a:pt x="3452398" y="2498288"/>
                <a:pt x="3446550" y="2493706"/>
                <a:pt x="3438505" y="2492836"/>
              </a:cubicBezTo>
              <a:cubicBezTo>
                <a:pt x="3437807" y="2492761"/>
                <a:pt x="3437126" y="2492723"/>
                <a:pt x="3436464" y="2492723"/>
              </a:cubicBezTo>
              <a:close/>
              <a:moveTo>
                <a:pt x="3496538" y="2543871"/>
              </a:moveTo>
              <a:cubicBezTo>
                <a:pt x="3489544" y="2543871"/>
                <a:pt x="3484569" y="2547953"/>
                <a:pt x="3481726" y="2553536"/>
              </a:cubicBezTo>
              <a:cubicBezTo>
                <a:pt x="3478754" y="2547712"/>
                <a:pt x="3473683" y="2543932"/>
                <a:pt x="3466285" y="2543932"/>
              </a:cubicBezTo>
              <a:cubicBezTo>
                <a:pt x="3465797" y="2543932"/>
                <a:pt x="3465297" y="2543949"/>
                <a:pt x="3464788" y="2543981"/>
              </a:cubicBezTo>
              <a:cubicBezTo>
                <a:pt x="3457431" y="2544467"/>
                <a:pt x="3451113" y="2548866"/>
                <a:pt x="3449121" y="2557441"/>
              </a:cubicBezTo>
              <a:cubicBezTo>
                <a:pt x="3445542" y="2572864"/>
                <a:pt x="3462491" y="2588633"/>
                <a:pt x="3481726" y="2603971"/>
              </a:cubicBezTo>
              <a:cubicBezTo>
                <a:pt x="3502181" y="2588737"/>
                <a:pt x="3518142" y="2571518"/>
                <a:pt x="3514330" y="2556680"/>
              </a:cubicBezTo>
              <a:lnTo>
                <a:pt x="3514330" y="2556677"/>
              </a:lnTo>
              <a:cubicBezTo>
                <a:pt x="3512472" y="2549436"/>
                <a:pt x="3506624" y="2544854"/>
                <a:pt x="3498579" y="2543984"/>
              </a:cubicBezTo>
              <a:cubicBezTo>
                <a:pt x="3497881" y="2543909"/>
                <a:pt x="3497200" y="2543871"/>
                <a:pt x="3496538" y="2543871"/>
              </a:cubicBezTo>
              <a:close/>
              <a:moveTo>
                <a:pt x="3568243" y="2565591"/>
              </a:moveTo>
              <a:cubicBezTo>
                <a:pt x="3561249" y="2565591"/>
                <a:pt x="3556274" y="2569673"/>
                <a:pt x="3553431" y="2575256"/>
              </a:cubicBezTo>
              <a:cubicBezTo>
                <a:pt x="3550459" y="2569432"/>
                <a:pt x="3545388" y="2565652"/>
                <a:pt x="3537990" y="2565652"/>
              </a:cubicBezTo>
              <a:cubicBezTo>
                <a:pt x="3537502" y="2565652"/>
                <a:pt x="3537002" y="2565669"/>
                <a:pt x="3536493" y="2565701"/>
              </a:cubicBezTo>
              <a:cubicBezTo>
                <a:pt x="3529136" y="2566187"/>
                <a:pt x="3522818" y="2570586"/>
                <a:pt x="3520826" y="2579161"/>
              </a:cubicBezTo>
              <a:cubicBezTo>
                <a:pt x="3517247" y="2594584"/>
                <a:pt x="3534196" y="2610353"/>
                <a:pt x="3553431" y="2625691"/>
              </a:cubicBezTo>
              <a:cubicBezTo>
                <a:pt x="3573886" y="2610457"/>
                <a:pt x="3589847" y="2593238"/>
                <a:pt x="3586035" y="2578400"/>
              </a:cubicBezTo>
              <a:lnTo>
                <a:pt x="3586035" y="2578397"/>
              </a:lnTo>
              <a:cubicBezTo>
                <a:pt x="3584177" y="2571156"/>
                <a:pt x="3578329" y="2566574"/>
                <a:pt x="3570284" y="2565704"/>
              </a:cubicBezTo>
              <a:cubicBezTo>
                <a:pt x="3569586" y="2565629"/>
                <a:pt x="3568905" y="2565591"/>
                <a:pt x="3568243" y="2565591"/>
              </a:cubicBezTo>
              <a:close/>
              <a:moveTo>
                <a:pt x="3629015" y="2602433"/>
              </a:moveTo>
              <a:cubicBezTo>
                <a:pt x="3622021" y="2602433"/>
                <a:pt x="3617046" y="2606516"/>
                <a:pt x="3614203" y="2612098"/>
              </a:cubicBezTo>
              <a:cubicBezTo>
                <a:pt x="3611231" y="2606271"/>
                <a:pt x="3606160" y="2602494"/>
                <a:pt x="3598762" y="2602494"/>
              </a:cubicBezTo>
              <a:cubicBezTo>
                <a:pt x="3598274" y="2602494"/>
                <a:pt x="3597774" y="2602512"/>
                <a:pt x="3597265" y="2602546"/>
              </a:cubicBezTo>
              <a:cubicBezTo>
                <a:pt x="3589908" y="2603029"/>
                <a:pt x="3583590" y="2607429"/>
                <a:pt x="3581598" y="2616004"/>
              </a:cubicBezTo>
              <a:cubicBezTo>
                <a:pt x="3578019" y="2631426"/>
                <a:pt x="3594968" y="2647195"/>
                <a:pt x="3614203" y="2662533"/>
              </a:cubicBezTo>
              <a:cubicBezTo>
                <a:pt x="3634658" y="2647297"/>
                <a:pt x="3650619" y="2630080"/>
                <a:pt x="3646807" y="2615242"/>
              </a:cubicBezTo>
              <a:lnTo>
                <a:pt x="3646807" y="2615239"/>
              </a:lnTo>
              <a:cubicBezTo>
                <a:pt x="3644949" y="2607998"/>
                <a:pt x="3639101" y="2603413"/>
                <a:pt x="3631056" y="2602546"/>
              </a:cubicBezTo>
              <a:cubicBezTo>
                <a:pt x="3630358" y="2602471"/>
                <a:pt x="3629677" y="2602433"/>
                <a:pt x="3629015" y="2602433"/>
              </a:cubicBezTo>
              <a:close/>
              <a:moveTo>
                <a:pt x="3847532" y="2607085"/>
              </a:moveTo>
              <a:cubicBezTo>
                <a:pt x="3840538" y="2607085"/>
                <a:pt x="3835563" y="2611167"/>
                <a:pt x="3832720" y="2616750"/>
              </a:cubicBezTo>
              <a:cubicBezTo>
                <a:pt x="3829748" y="2610923"/>
                <a:pt x="3824677" y="2607146"/>
                <a:pt x="3817279" y="2607146"/>
              </a:cubicBezTo>
              <a:cubicBezTo>
                <a:pt x="3816791" y="2607146"/>
                <a:pt x="3816291" y="2607164"/>
                <a:pt x="3815782" y="2607198"/>
              </a:cubicBezTo>
              <a:cubicBezTo>
                <a:pt x="3808425" y="2607681"/>
                <a:pt x="3802107" y="2612080"/>
                <a:pt x="3800115" y="2620655"/>
              </a:cubicBezTo>
              <a:cubicBezTo>
                <a:pt x="3796535" y="2636078"/>
                <a:pt x="3813485" y="2651847"/>
                <a:pt x="3832720" y="2667185"/>
              </a:cubicBezTo>
              <a:cubicBezTo>
                <a:pt x="3853175" y="2651951"/>
                <a:pt x="3869136" y="2634732"/>
                <a:pt x="3865324" y="2619894"/>
              </a:cubicBezTo>
              <a:lnTo>
                <a:pt x="3865324" y="2619891"/>
              </a:lnTo>
              <a:cubicBezTo>
                <a:pt x="3863466" y="2612650"/>
                <a:pt x="3857619" y="2608068"/>
                <a:pt x="3849573" y="2607198"/>
              </a:cubicBezTo>
              <a:cubicBezTo>
                <a:pt x="3848875" y="2607123"/>
                <a:pt x="3848194" y="2607085"/>
                <a:pt x="3847532" y="2607085"/>
              </a:cubicBezTo>
              <a:close/>
              <a:moveTo>
                <a:pt x="3907053" y="2646747"/>
              </a:moveTo>
              <a:cubicBezTo>
                <a:pt x="3900059" y="2646747"/>
                <a:pt x="3895084" y="2650829"/>
                <a:pt x="3892240" y="2656412"/>
              </a:cubicBezTo>
              <a:cubicBezTo>
                <a:pt x="3889269" y="2650588"/>
                <a:pt x="3884198" y="2646808"/>
                <a:pt x="3876800" y="2646808"/>
              </a:cubicBezTo>
              <a:cubicBezTo>
                <a:pt x="3876312" y="2646808"/>
                <a:pt x="3875812" y="2646825"/>
                <a:pt x="3875303" y="2646860"/>
              </a:cubicBezTo>
              <a:cubicBezTo>
                <a:pt x="3867946" y="2647343"/>
                <a:pt x="3861628" y="2651742"/>
                <a:pt x="3859636" y="2660317"/>
              </a:cubicBezTo>
              <a:cubicBezTo>
                <a:pt x="3856057" y="2675740"/>
                <a:pt x="3873006" y="2691509"/>
                <a:pt x="3892240" y="2706847"/>
              </a:cubicBezTo>
              <a:cubicBezTo>
                <a:pt x="3912697" y="2691613"/>
                <a:pt x="3928657" y="2674394"/>
                <a:pt x="3924845" y="2659553"/>
              </a:cubicBezTo>
              <a:cubicBezTo>
                <a:pt x="3922987" y="2652312"/>
                <a:pt x="3917139" y="2647730"/>
                <a:pt x="3909094" y="2646860"/>
              </a:cubicBezTo>
              <a:cubicBezTo>
                <a:pt x="3908396" y="2646785"/>
                <a:pt x="3907716" y="2646747"/>
                <a:pt x="3907053" y="2646747"/>
              </a:cubicBezTo>
              <a:close/>
              <a:moveTo>
                <a:pt x="4045520" y="2683181"/>
              </a:moveTo>
              <a:cubicBezTo>
                <a:pt x="4038526" y="2683181"/>
                <a:pt x="4033551" y="2687263"/>
                <a:pt x="4030707" y="2692846"/>
              </a:cubicBezTo>
              <a:cubicBezTo>
                <a:pt x="4027736" y="2687022"/>
                <a:pt x="4022665" y="2683242"/>
                <a:pt x="4015267" y="2683242"/>
              </a:cubicBezTo>
              <a:cubicBezTo>
                <a:pt x="4014779" y="2683242"/>
                <a:pt x="4014279" y="2683259"/>
                <a:pt x="4013770" y="2683294"/>
              </a:cubicBezTo>
              <a:cubicBezTo>
                <a:pt x="4006413" y="2683777"/>
                <a:pt x="4000095" y="2688176"/>
                <a:pt x="3998103" y="2696751"/>
              </a:cubicBezTo>
              <a:cubicBezTo>
                <a:pt x="3994524" y="2712174"/>
                <a:pt x="4011473" y="2727943"/>
                <a:pt x="4030707" y="2743281"/>
              </a:cubicBezTo>
              <a:cubicBezTo>
                <a:pt x="4051164" y="2728047"/>
                <a:pt x="4067124" y="2710828"/>
                <a:pt x="4063312" y="2695990"/>
              </a:cubicBezTo>
              <a:lnTo>
                <a:pt x="4063312" y="2695987"/>
              </a:lnTo>
              <a:cubicBezTo>
                <a:pt x="4061454" y="2688746"/>
                <a:pt x="4055606" y="2684164"/>
                <a:pt x="4047561" y="2683294"/>
              </a:cubicBezTo>
              <a:cubicBezTo>
                <a:pt x="4046863" y="2683219"/>
                <a:pt x="4046183" y="2683181"/>
                <a:pt x="4045520" y="2683181"/>
              </a:cubicBezTo>
              <a:close/>
              <a:moveTo>
                <a:pt x="4127664" y="2704494"/>
              </a:moveTo>
              <a:cubicBezTo>
                <a:pt x="4120670" y="2704494"/>
                <a:pt x="4115695" y="2708576"/>
                <a:pt x="4112851" y="2714159"/>
              </a:cubicBezTo>
              <a:cubicBezTo>
                <a:pt x="4109880" y="2708332"/>
                <a:pt x="4104809" y="2704555"/>
                <a:pt x="4097411" y="2704555"/>
              </a:cubicBezTo>
              <a:cubicBezTo>
                <a:pt x="4096923" y="2704555"/>
                <a:pt x="4096423" y="2704573"/>
                <a:pt x="4095914" y="2704607"/>
              </a:cubicBezTo>
              <a:cubicBezTo>
                <a:pt x="4088557" y="2705090"/>
                <a:pt x="4082239" y="2709489"/>
                <a:pt x="4080247" y="2718064"/>
              </a:cubicBezTo>
              <a:cubicBezTo>
                <a:pt x="4076668" y="2733487"/>
                <a:pt x="4093617" y="2749256"/>
                <a:pt x="4112851" y="2764594"/>
              </a:cubicBezTo>
              <a:cubicBezTo>
                <a:pt x="4133308" y="2749360"/>
                <a:pt x="4149268" y="2732141"/>
                <a:pt x="4145456" y="2717303"/>
              </a:cubicBezTo>
              <a:lnTo>
                <a:pt x="4145456" y="2717300"/>
              </a:lnTo>
              <a:cubicBezTo>
                <a:pt x="4143598" y="2710059"/>
                <a:pt x="4137750" y="2705477"/>
                <a:pt x="4129705" y="2704607"/>
              </a:cubicBezTo>
              <a:cubicBezTo>
                <a:pt x="4129007" y="2704532"/>
                <a:pt x="4128327" y="2704494"/>
                <a:pt x="4127664" y="2704494"/>
              </a:cubicBezTo>
              <a:close/>
              <a:moveTo>
                <a:pt x="5726657" y="2713857"/>
              </a:moveTo>
              <a:cubicBezTo>
                <a:pt x="5719679" y="2713857"/>
                <a:pt x="5714707" y="2717939"/>
                <a:pt x="5711857" y="2723522"/>
              </a:cubicBezTo>
              <a:cubicBezTo>
                <a:pt x="5708891" y="2717695"/>
                <a:pt x="5703803" y="2713918"/>
                <a:pt x="5696417" y="2713918"/>
              </a:cubicBezTo>
              <a:cubicBezTo>
                <a:pt x="5695923" y="2713918"/>
                <a:pt x="5695428" y="2713936"/>
                <a:pt x="5694905" y="2713970"/>
              </a:cubicBezTo>
              <a:cubicBezTo>
                <a:pt x="5687548" y="2714453"/>
                <a:pt x="5681238" y="2718852"/>
                <a:pt x="5679232" y="2727427"/>
              </a:cubicBezTo>
              <a:cubicBezTo>
                <a:pt x="5675655" y="2742850"/>
                <a:pt x="5692608" y="2758619"/>
                <a:pt x="5711857" y="2773957"/>
              </a:cubicBezTo>
              <a:cubicBezTo>
                <a:pt x="5732299" y="2758723"/>
                <a:pt x="5748262" y="2741504"/>
                <a:pt x="5744453" y="2726666"/>
              </a:cubicBezTo>
              <a:lnTo>
                <a:pt x="5744453" y="2726663"/>
              </a:lnTo>
              <a:cubicBezTo>
                <a:pt x="5742592" y="2719422"/>
                <a:pt x="5736747" y="2714840"/>
                <a:pt x="5728693" y="2713970"/>
              </a:cubicBezTo>
              <a:cubicBezTo>
                <a:pt x="5727995" y="2713895"/>
                <a:pt x="5727326" y="2713857"/>
                <a:pt x="5726657" y="2713857"/>
              </a:cubicBezTo>
              <a:close/>
              <a:moveTo>
                <a:pt x="5855762" y="2738457"/>
              </a:moveTo>
              <a:cubicBezTo>
                <a:pt x="5848783" y="2738457"/>
                <a:pt x="5843811" y="2742540"/>
                <a:pt x="5840961" y="2748122"/>
              </a:cubicBezTo>
              <a:cubicBezTo>
                <a:pt x="5837995" y="2742295"/>
                <a:pt x="5832907" y="2738518"/>
                <a:pt x="5825521" y="2738518"/>
              </a:cubicBezTo>
              <a:cubicBezTo>
                <a:pt x="5825027" y="2738518"/>
                <a:pt x="5824532" y="2738536"/>
                <a:pt x="5824009" y="2738570"/>
              </a:cubicBezTo>
              <a:cubicBezTo>
                <a:pt x="5816653" y="2739053"/>
                <a:pt x="5810343" y="2743453"/>
                <a:pt x="5808336" y="2752028"/>
              </a:cubicBezTo>
              <a:cubicBezTo>
                <a:pt x="5804760" y="2767450"/>
                <a:pt x="5821712" y="2783219"/>
                <a:pt x="5840961" y="2798557"/>
              </a:cubicBezTo>
              <a:cubicBezTo>
                <a:pt x="5861402" y="2783324"/>
                <a:pt x="5877366" y="2766104"/>
                <a:pt x="5873557" y="2751263"/>
              </a:cubicBezTo>
              <a:cubicBezTo>
                <a:pt x="5871696" y="2744022"/>
                <a:pt x="5865851" y="2739437"/>
                <a:pt x="5857797" y="2738570"/>
              </a:cubicBezTo>
              <a:cubicBezTo>
                <a:pt x="5857099" y="2738495"/>
                <a:pt x="5856430" y="2738457"/>
                <a:pt x="5855762" y="2738457"/>
              </a:cubicBezTo>
              <a:close/>
              <a:moveTo>
                <a:pt x="5919442" y="2788906"/>
              </a:moveTo>
              <a:cubicBezTo>
                <a:pt x="5912463" y="2788906"/>
                <a:pt x="5907491" y="2792988"/>
                <a:pt x="5904641" y="2798571"/>
              </a:cubicBezTo>
              <a:cubicBezTo>
                <a:pt x="5901675" y="2792744"/>
                <a:pt x="5896587" y="2788967"/>
                <a:pt x="5889201" y="2788967"/>
              </a:cubicBezTo>
              <a:cubicBezTo>
                <a:pt x="5888707" y="2788967"/>
                <a:pt x="5888212" y="2788985"/>
                <a:pt x="5887689" y="2789019"/>
              </a:cubicBezTo>
              <a:cubicBezTo>
                <a:pt x="5880332" y="2789502"/>
                <a:pt x="5874023" y="2793902"/>
                <a:pt x="5872016" y="2802476"/>
              </a:cubicBezTo>
              <a:cubicBezTo>
                <a:pt x="5868440" y="2817899"/>
                <a:pt x="5885392" y="2833668"/>
                <a:pt x="5904641" y="2849006"/>
              </a:cubicBezTo>
              <a:cubicBezTo>
                <a:pt x="5925082" y="2833772"/>
                <a:pt x="5941046" y="2816553"/>
                <a:pt x="5937237" y="2801715"/>
              </a:cubicBezTo>
              <a:lnTo>
                <a:pt x="5937237" y="2801712"/>
              </a:lnTo>
              <a:cubicBezTo>
                <a:pt x="5935376" y="2794471"/>
                <a:pt x="5929531" y="2789889"/>
                <a:pt x="5921477" y="2789019"/>
              </a:cubicBezTo>
              <a:cubicBezTo>
                <a:pt x="5920779" y="2788944"/>
                <a:pt x="5920110" y="2788906"/>
                <a:pt x="5919442" y="2788906"/>
              </a:cubicBezTo>
              <a:close/>
              <a:moveTo>
                <a:pt x="5979631" y="2833511"/>
              </a:moveTo>
              <a:cubicBezTo>
                <a:pt x="5972653" y="2833511"/>
                <a:pt x="5967681" y="2837593"/>
                <a:pt x="5964831" y="2843176"/>
              </a:cubicBezTo>
              <a:cubicBezTo>
                <a:pt x="5961865" y="2837349"/>
                <a:pt x="5956777" y="2833572"/>
                <a:pt x="5949391" y="2833572"/>
              </a:cubicBezTo>
              <a:cubicBezTo>
                <a:pt x="5948897" y="2833572"/>
                <a:pt x="5948402" y="2833590"/>
                <a:pt x="5947879" y="2833624"/>
              </a:cubicBezTo>
              <a:cubicBezTo>
                <a:pt x="5940522" y="2834107"/>
                <a:pt x="5934212" y="2838507"/>
                <a:pt x="5932206" y="2847081"/>
              </a:cubicBezTo>
              <a:cubicBezTo>
                <a:pt x="5928629" y="2862504"/>
                <a:pt x="5945582" y="2878273"/>
                <a:pt x="5964831" y="2893611"/>
              </a:cubicBezTo>
              <a:cubicBezTo>
                <a:pt x="5985273" y="2878377"/>
                <a:pt x="6001236" y="2861158"/>
                <a:pt x="5997427" y="2846320"/>
              </a:cubicBezTo>
              <a:lnTo>
                <a:pt x="5997427" y="2846317"/>
              </a:lnTo>
              <a:cubicBezTo>
                <a:pt x="5995566" y="2839076"/>
                <a:pt x="5989721" y="2834494"/>
                <a:pt x="5981667" y="2833624"/>
              </a:cubicBezTo>
              <a:cubicBezTo>
                <a:pt x="5980969" y="2833549"/>
                <a:pt x="5980300" y="2833511"/>
                <a:pt x="5979631" y="2833511"/>
              </a:cubicBezTo>
              <a:close/>
              <a:moveTo>
                <a:pt x="6036332" y="2888874"/>
              </a:moveTo>
              <a:cubicBezTo>
                <a:pt x="6029354" y="2888874"/>
                <a:pt x="6024382" y="2892956"/>
                <a:pt x="6021532" y="2898536"/>
              </a:cubicBezTo>
              <a:cubicBezTo>
                <a:pt x="6018566" y="2892712"/>
                <a:pt x="6013478" y="2888935"/>
                <a:pt x="6006092" y="2888935"/>
              </a:cubicBezTo>
              <a:cubicBezTo>
                <a:pt x="6005598" y="2888935"/>
                <a:pt x="6005103" y="2888953"/>
                <a:pt x="6004580" y="2888987"/>
              </a:cubicBezTo>
              <a:cubicBezTo>
                <a:pt x="5997223" y="2889470"/>
                <a:pt x="5990913" y="2893869"/>
                <a:pt x="5988907" y="2902444"/>
              </a:cubicBezTo>
              <a:cubicBezTo>
                <a:pt x="5985330" y="2917867"/>
                <a:pt x="6002283" y="2933636"/>
                <a:pt x="6021532" y="2948974"/>
              </a:cubicBezTo>
              <a:cubicBezTo>
                <a:pt x="6041974" y="2933740"/>
                <a:pt x="6057937" y="2916521"/>
                <a:pt x="6054128" y="2901683"/>
              </a:cubicBezTo>
              <a:lnTo>
                <a:pt x="6054128" y="2901680"/>
              </a:lnTo>
              <a:cubicBezTo>
                <a:pt x="6052267" y="2894439"/>
                <a:pt x="6046422" y="2889854"/>
                <a:pt x="6038368" y="2888987"/>
              </a:cubicBezTo>
              <a:cubicBezTo>
                <a:pt x="6037670" y="2888912"/>
                <a:pt x="6037001" y="2888874"/>
                <a:pt x="6036332" y="2888874"/>
              </a:cubicBezTo>
              <a:close/>
              <a:moveTo>
                <a:pt x="6095651" y="2943569"/>
              </a:moveTo>
              <a:cubicBezTo>
                <a:pt x="6088672" y="2943569"/>
                <a:pt x="6083700" y="2947651"/>
                <a:pt x="6080850" y="2953234"/>
              </a:cubicBezTo>
              <a:cubicBezTo>
                <a:pt x="6077884" y="2947407"/>
                <a:pt x="6072796" y="2943630"/>
                <a:pt x="6065410" y="2943630"/>
              </a:cubicBezTo>
              <a:cubicBezTo>
                <a:pt x="6064916" y="2943630"/>
                <a:pt x="6064421" y="2943648"/>
                <a:pt x="6063898" y="2943682"/>
              </a:cubicBezTo>
              <a:cubicBezTo>
                <a:pt x="6056542" y="2944165"/>
                <a:pt x="6050232" y="2948564"/>
                <a:pt x="6048225" y="2957139"/>
              </a:cubicBezTo>
              <a:cubicBezTo>
                <a:pt x="6044649" y="2972562"/>
                <a:pt x="6061601" y="2988331"/>
                <a:pt x="6080850" y="3003669"/>
              </a:cubicBezTo>
              <a:cubicBezTo>
                <a:pt x="6101291" y="2988435"/>
                <a:pt x="6117255" y="2971216"/>
                <a:pt x="6113446" y="2956375"/>
              </a:cubicBezTo>
              <a:cubicBezTo>
                <a:pt x="6111585" y="2949134"/>
                <a:pt x="6105740" y="2944549"/>
                <a:pt x="6097686" y="2943682"/>
              </a:cubicBezTo>
              <a:cubicBezTo>
                <a:pt x="6096988" y="2943607"/>
                <a:pt x="6096319" y="2943569"/>
                <a:pt x="6095651" y="2943569"/>
              </a:cubicBezTo>
              <a:close/>
              <a:moveTo>
                <a:pt x="6159040" y="2983260"/>
              </a:moveTo>
              <a:cubicBezTo>
                <a:pt x="6152061" y="2983260"/>
                <a:pt x="6147088" y="2987342"/>
                <a:pt x="6144239" y="2992925"/>
              </a:cubicBezTo>
              <a:cubicBezTo>
                <a:pt x="6141273" y="2987098"/>
                <a:pt x="6136184" y="2983321"/>
                <a:pt x="6128799" y="2983321"/>
              </a:cubicBezTo>
              <a:cubicBezTo>
                <a:pt x="6128305" y="2983321"/>
                <a:pt x="6127810" y="2983339"/>
                <a:pt x="6127287" y="2983373"/>
              </a:cubicBezTo>
              <a:cubicBezTo>
                <a:pt x="6119930" y="2983856"/>
                <a:pt x="6113621" y="2988256"/>
                <a:pt x="6111614" y="2996830"/>
              </a:cubicBezTo>
              <a:cubicBezTo>
                <a:pt x="6108038" y="3012253"/>
                <a:pt x="6124990" y="3028022"/>
                <a:pt x="6144239" y="3043360"/>
              </a:cubicBezTo>
              <a:cubicBezTo>
                <a:pt x="6164680" y="3028126"/>
                <a:pt x="6180644" y="3010907"/>
                <a:pt x="6176835" y="2996069"/>
              </a:cubicBezTo>
              <a:lnTo>
                <a:pt x="6176835" y="2996066"/>
              </a:lnTo>
              <a:cubicBezTo>
                <a:pt x="6174974" y="2988825"/>
                <a:pt x="6169129" y="2984243"/>
                <a:pt x="6161075" y="2983373"/>
              </a:cubicBezTo>
              <a:cubicBezTo>
                <a:pt x="6160377" y="2983298"/>
                <a:pt x="6159708" y="2983260"/>
                <a:pt x="6159040" y="2983260"/>
              </a:cubicBezTo>
              <a:close/>
              <a:moveTo>
                <a:pt x="6231442" y="2984859"/>
              </a:moveTo>
              <a:cubicBezTo>
                <a:pt x="6224464" y="2984859"/>
                <a:pt x="6219491" y="2988941"/>
                <a:pt x="6216642" y="2994521"/>
              </a:cubicBezTo>
              <a:cubicBezTo>
                <a:pt x="6213676" y="2988697"/>
                <a:pt x="6208587" y="2984920"/>
                <a:pt x="6201202" y="2984920"/>
              </a:cubicBezTo>
              <a:cubicBezTo>
                <a:pt x="6200708" y="2984920"/>
                <a:pt x="6200213" y="2984937"/>
                <a:pt x="6199690" y="2984972"/>
              </a:cubicBezTo>
              <a:cubicBezTo>
                <a:pt x="6192333" y="2985455"/>
                <a:pt x="6186023" y="2989854"/>
                <a:pt x="6184017" y="2998429"/>
              </a:cubicBezTo>
              <a:cubicBezTo>
                <a:pt x="6180441" y="3013852"/>
                <a:pt x="6197393" y="3029621"/>
                <a:pt x="6216642" y="3044959"/>
              </a:cubicBezTo>
              <a:cubicBezTo>
                <a:pt x="6237083" y="3029725"/>
                <a:pt x="6253047" y="3012506"/>
                <a:pt x="6249238" y="2997668"/>
              </a:cubicBezTo>
              <a:lnTo>
                <a:pt x="6249238" y="2997665"/>
              </a:lnTo>
              <a:cubicBezTo>
                <a:pt x="6247377" y="2990424"/>
                <a:pt x="6241532" y="2985842"/>
                <a:pt x="6233478" y="2984972"/>
              </a:cubicBezTo>
              <a:cubicBezTo>
                <a:pt x="6232780" y="2984897"/>
                <a:pt x="6232111" y="2984859"/>
                <a:pt x="6231442" y="2984859"/>
              </a:cubicBezTo>
              <a:close/>
              <a:moveTo>
                <a:pt x="6276512" y="3040949"/>
              </a:moveTo>
              <a:cubicBezTo>
                <a:pt x="6269534" y="3040949"/>
                <a:pt x="6264561" y="3045032"/>
                <a:pt x="6261712" y="3050614"/>
              </a:cubicBezTo>
              <a:cubicBezTo>
                <a:pt x="6258746" y="3044787"/>
                <a:pt x="6253657" y="3041010"/>
                <a:pt x="6246272" y="3041010"/>
              </a:cubicBezTo>
              <a:cubicBezTo>
                <a:pt x="6245778" y="3041010"/>
                <a:pt x="6245283" y="3041028"/>
                <a:pt x="6244760" y="3041062"/>
              </a:cubicBezTo>
              <a:cubicBezTo>
                <a:pt x="6237403" y="3041545"/>
                <a:pt x="6231093" y="3045945"/>
                <a:pt x="6229087" y="3054520"/>
              </a:cubicBezTo>
              <a:cubicBezTo>
                <a:pt x="6225511" y="3069942"/>
                <a:pt x="6242463" y="3085711"/>
                <a:pt x="6261712" y="3101049"/>
              </a:cubicBezTo>
              <a:cubicBezTo>
                <a:pt x="6282153" y="3085816"/>
                <a:pt x="6298117" y="3068596"/>
                <a:pt x="6294308" y="3053758"/>
              </a:cubicBezTo>
              <a:lnTo>
                <a:pt x="6294308" y="3053755"/>
              </a:lnTo>
              <a:cubicBezTo>
                <a:pt x="6292447" y="3046514"/>
                <a:pt x="6286602" y="3041932"/>
                <a:pt x="6278548" y="3041062"/>
              </a:cubicBezTo>
              <a:cubicBezTo>
                <a:pt x="6277850" y="3040987"/>
                <a:pt x="6277181" y="3040949"/>
                <a:pt x="6276512" y="3040949"/>
              </a:cubicBezTo>
              <a:close/>
              <a:moveTo>
                <a:pt x="6387589" y="3080785"/>
              </a:moveTo>
              <a:cubicBezTo>
                <a:pt x="6380610" y="3080785"/>
                <a:pt x="6375638" y="3084868"/>
                <a:pt x="6372788" y="3090450"/>
              </a:cubicBezTo>
              <a:cubicBezTo>
                <a:pt x="6369822" y="3084626"/>
                <a:pt x="6364734" y="3080846"/>
                <a:pt x="6357348" y="3080846"/>
              </a:cubicBezTo>
              <a:cubicBezTo>
                <a:pt x="6356854" y="3080846"/>
                <a:pt x="6356359" y="3080864"/>
                <a:pt x="6355836" y="3080898"/>
              </a:cubicBezTo>
              <a:cubicBezTo>
                <a:pt x="6348479" y="3081381"/>
                <a:pt x="6342170" y="3085781"/>
                <a:pt x="6340163" y="3094356"/>
              </a:cubicBezTo>
              <a:cubicBezTo>
                <a:pt x="6336587" y="3109778"/>
                <a:pt x="6353539" y="3125547"/>
                <a:pt x="6372788" y="3140885"/>
              </a:cubicBezTo>
              <a:cubicBezTo>
                <a:pt x="6393229" y="3125652"/>
                <a:pt x="6409193" y="3108432"/>
                <a:pt x="6405384" y="3093594"/>
              </a:cubicBezTo>
              <a:lnTo>
                <a:pt x="6405384" y="3093591"/>
              </a:lnTo>
              <a:cubicBezTo>
                <a:pt x="6403523" y="3086350"/>
                <a:pt x="6397678" y="3081768"/>
                <a:pt x="6389624" y="3080898"/>
              </a:cubicBezTo>
              <a:cubicBezTo>
                <a:pt x="6388926" y="3080823"/>
                <a:pt x="6388257" y="3080785"/>
                <a:pt x="6387589" y="3080785"/>
              </a:cubicBezTo>
              <a:close/>
              <a:moveTo>
                <a:pt x="6458828" y="3096516"/>
              </a:moveTo>
              <a:cubicBezTo>
                <a:pt x="6451849" y="3096516"/>
                <a:pt x="6446877" y="3100598"/>
                <a:pt x="6444027" y="3106181"/>
              </a:cubicBezTo>
              <a:cubicBezTo>
                <a:pt x="6441061" y="3100357"/>
                <a:pt x="6435973" y="3096577"/>
                <a:pt x="6428587" y="3096577"/>
              </a:cubicBezTo>
              <a:cubicBezTo>
                <a:pt x="6428093" y="3096577"/>
                <a:pt x="6427598" y="3096594"/>
                <a:pt x="6427075" y="3096629"/>
              </a:cubicBezTo>
              <a:cubicBezTo>
                <a:pt x="6419718" y="3097112"/>
                <a:pt x="6413409" y="3101512"/>
                <a:pt x="6411402" y="3110086"/>
              </a:cubicBezTo>
              <a:cubicBezTo>
                <a:pt x="6407826" y="3125509"/>
                <a:pt x="6424778" y="3141278"/>
                <a:pt x="6444027" y="3156616"/>
              </a:cubicBezTo>
              <a:cubicBezTo>
                <a:pt x="6464468" y="3141382"/>
                <a:pt x="6480432" y="3124163"/>
                <a:pt x="6476623" y="3109322"/>
              </a:cubicBezTo>
              <a:cubicBezTo>
                <a:pt x="6474762" y="3102081"/>
                <a:pt x="6468917" y="3097499"/>
                <a:pt x="6460863" y="3096629"/>
              </a:cubicBezTo>
              <a:cubicBezTo>
                <a:pt x="6460165" y="3096554"/>
                <a:pt x="6459496" y="3096516"/>
                <a:pt x="6458828" y="3096516"/>
              </a:cubicBezTo>
              <a:close/>
              <a:moveTo>
                <a:pt x="6537047" y="3103931"/>
              </a:moveTo>
              <a:cubicBezTo>
                <a:pt x="6530068" y="3103931"/>
                <a:pt x="6525095" y="3108013"/>
                <a:pt x="6522246" y="3113596"/>
              </a:cubicBezTo>
              <a:cubicBezTo>
                <a:pt x="6519280" y="3107769"/>
                <a:pt x="6514191" y="3103992"/>
                <a:pt x="6506806" y="3103992"/>
              </a:cubicBezTo>
              <a:cubicBezTo>
                <a:pt x="6506312" y="3103992"/>
                <a:pt x="6505817" y="3104009"/>
                <a:pt x="6505294" y="3104044"/>
              </a:cubicBezTo>
              <a:cubicBezTo>
                <a:pt x="6497937" y="3104527"/>
                <a:pt x="6491628" y="3108927"/>
                <a:pt x="6489621" y="3117501"/>
              </a:cubicBezTo>
              <a:cubicBezTo>
                <a:pt x="6486045" y="3132924"/>
                <a:pt x="6502997" y="3148693"/>
                <a:pt x="6522246" y="3164031"/>
              </a:cubicBezTo>
              <a:cubicBezTo>
                <a:pt x="6542687" y="3148797"/>
                <a:pt x="6558651" y="3131578"/>
                <a:pt x="6554842" y="3116740"/>
              </a:cubicBezTo>
              <a:lnTo>
                <a:pt x="6554842" y="3116737"/>
              </a:lnTo>
              <a:cubicBezTo>
                <a:pt x="6552981" y="3109496"/>
                <a:pt x="6547136" y="3104914"/>
                <a:pt x="6539082" y="3104044"/>
              </a:cubicBezTo>
              <a:cubicBezTo>
                <a:pt x="6538384" y="3103969"/>
                <a:pt x="6537715" y="3103931"/>
                <a:pt x="6537047" y="3103931"/>
              </a:cubicBezTo>
              <a:close/>
              <a:moveTo>
                <a:pt x="6616137" y="3108264"/>
              </a:moveTo>
              <a:cubicBezTo>
                <a:pt x="6609158" y="3108264"/>
                <a:pt x="6604186" y="3112346"/>
                <a:pt x="6601336" y="3117929"/>
              </a:cubicBezTo>
              <a:cubicBezTo>
                <a:pt x="6598370" y="3112102"/>
                <a:pt x="6593282" y="3108325"/>
                <a:pt x="6585896" y="3108325"/>
              </a:cubicBezTo>
              <a:cubicBezTo>
                <a:pt x="6585402" y="3108325"/>
                <a:pt x="6584907" y="3108343"/>
                <a:pt x="6584384" y="3108377"/>
              </a:cubicBezTo>
              <a:cubicBezTo>
                <a:pt x="6577028" y="3108860"/>
                <a:pt x="6570718" y="3113260"/>
                <a:pt x="6568711" y="3121834"/>
              </a:cubicBezTo>
              <a:cubicBezTo>
                <a:pt x="6565135" y="3137257"/>
                <a:pt x="6582087" y="3153026"/>
                <a:pt x="6601336" y="3168364"/>
              </a:cubicBezTo>
              <a:cubicBezTo>
                <a:pt x="6621777" y="3153130"/>
                <a:pt x="6637741" y="3135911"/>
                <a:pt x="6633932" y="3121073"/>
              </a:cubicBezTo>
              <a:lnTo>
                <a:pt x="6633932" y="3121070"/>
              </a:lnTo>
              <a:cubicBezTo>
                <a:pt x="6632071" y="3113829"/>
                <a:pt x="6626226" y="3109247"/>
                <a:pt x="6618172" y="3108377"/>
              </a:cubicBezTo>
              <a:cubicBezTo>
                <a:pt x="6617474" y="3108302"/>
                <a:pt x="6616805" y="3108264"/>
                <a:pt x="6616137" y="3108264"/>
              </a:cubicBezTo>
              <a:close/>
              <a:moveTo>
                <a:pt x="6753382" y="3115155"/>
              </a:moveTo>
              <a:cubicBezTo>
                <a:pt x="6746404" y="3115155"/>
                <a:pt x="6741431" y="3119237"/>
                <a:pt x="6738582" y="3124820"/>
              </a:cubicBezTo>
              <a:cubicBezTo>
                <a:pt x="6735616" y="3118993"/>
                <a:pt x="6730527" y="3115216"/>
                <a:pt x="6723142" y="3115216"/>
              </a:cubicBezTo>
              <a:cubicBezTo>
                <a:pt x="6722648" y="3115216"/>
                <a:pt x="6722153" y="3115234"/>
                <a:pt x="6721630" y="3115268"/>
              </a:cubicBezTo>
              <a:cubicBezTo>
                <a:pt x="6714273" y="3115751"/>
                <a:pt x="6707963" y="3120151"/>
                <a:pt x="6705957" y="3128725"/>
              </a:cubicBezTo>
              <a:lnTo>
                <a:pt x="6706787" y="3139655"/>
              </a:lnTo>
              <a:lnTo>
                <a:pt x="6692320" y="3128004"/>
              </a:lnTo>
              <a:cubicBezTo>
                <a:pt x="6691622" y="3127929"/>
                <a:pt x="6690953" y="3127891"/>
                <a:pt x="6690285" y="3127891"/>
              </a:cubicBezTo>
              <a:cubicBezTo>
                <a:pt x="6683306" y="3127891"/>
                <a:pt x="6678334" y="3131973"/>
                <a:pt x="6675484" y="3137553"/>
              </a:cubicBezTo>
              <a:cubicBezTo>
                <a:pt x="6672518" y="3131729"/>
                <a:pt x="6667430" y="3127952"/>
                <a:pt x="6660044" y="3127952"/>
              </a:cubicBezTo>
              <a:cubicBezTo>
                <a:pt x="6659550" y="3127952"/>
                <a:pt x="6659055" y="3127970"/>
                <a:pt x="6658532" y="3128004"/>
              </a:cubicBezTo>
              <a:cubicBezTo>
                <a:pt x="6651176" y="3128487"/>
                <a:pt x="6644866" y="3132887"/>
                <a:pt x="6642859" y="3141461"/>
              </a:cubicBezTo>
              <a:cubicBezTo>
                <a:pt x="6639283" y="3156884"/>
                <a:pt x="6656235" y="3172653"/>
                <a:pt x="6675484" y="3187991"/>
              </a:cubicBezTo>
              <a:cubicBezTo>
                <a:pt x="6685705" y="3180374"/>
                <a:pt x="6694806" y="3172261"/>
                <a:pt x="6700876" y="3164197"/>
              </a:cubicBezTo>
              <a:lnTo>
                <a:pt x="6707727" y="3141853"/>
              </a:lnTo>
              <a:lnTo>
                <a:pt x="6713710" y="3152022"/>
              </a:lnTo>
              <a:cubicBezTo>
                <a:pt x="6719907" y="3159809"/>
                <a:pt x="6728958" y="3167586"/>
                <a:pt x="6738582" y="3175255"/>
              </a:cubicBezTo>
              <a:cubicBezTo>
                <a:pt x="6759023" y="3160021"/>
                <a:pt x="6774987" y="3142802"/>
                <a:pt x="6771178" y="3127964"/>
              </a:cubicBezTo>
              <a:lnTo>
                <a:pt x="6771178" y="3127961"/>
              </a:lnTo>
              <a:cubicBezTo>
                <a:pt x="6769317" y="3120720"/>
                <a:pt x="6763472" y="3116138"/>
                <a:pt x="6755418" y="3115268"/>
              </a:cubicBezTo>
              <a:cubicBezTo>
                <a:pt x="6754720" y="3115193"/>
                <a:pt x="6754051" y="3115155"/>
                <a:pt x="6753382" y="3115155"/>
              </a:cubicBezTo>
              <a:close/>
              <a:moveTo>
                <a:pt x="7529169" y="3131584"/>
              </a:moveTo>
              <a:cubicBezTo>
                <a:pt x="7522190" y="3131584"/>
                <a:pt x="7517218" y="3135666"/>
                <a:pt x="7514368" y="3141249"/>
              </a:cubicBezTo>
              <a:cubicBezTo>
                <a:pt x="7511402" y="3135422"/>
                <a:pt x="7506314" y="3131645"/>
                <a:pt x="7498928" y="3131645"/>
              </a:cubicBezTo>
              <a:cubicBezTo>
                <a:pt x="7498434" y="3131645"/>
                <a:pt x="7497939" y="3131662"/>
                <a:pt x="7497416" y="3131697"/>
              </a:cubicBezTo>
              <a:cubicBezTo>
                <a:pt x="7490060" y="3132180"/>
                <a:pt x="7483750" y="3136580"/>
                <a:pt x="7481743" y="3145154"/>
              </a:cubicBezTo>
              <a:cubicBezTo>
                <a:pt x="7478167" y="3160577"/>
                <a:pt x="7495119" y="3176346"/>
                <a:pt x="7514368" y="3191684"/>
              </a:cubicBezTo>
              <a:cubicBezTo>
                <a:pt x="7534809" y="3176450"/>
                <a:pt x="7550773" y="3159231"/>
                <a:pt x="7546964" y="3144393"/>
              </a:cubicBezTo>
              <a:lnTo>
                <a:pt x="7546964" y="3144390"/>
              </a:lnTo>
              <a:cubicBezTo>
                <a:pt x="7545103" y="3137149"/>
                <a:pt x="7539258" y="3132567"/>
                <a:pt x="7531204" y="3131697"/>
              </a:cubicBezTo>
              <a:cubicBezTo>
                <a:pt x="7530506" y="3131622"/>
                <a:pt x="7529837" y="3131584"/>
                <a:pt x="7529169" y="3131584"/>
              </a:cubicBezTo>
              <a:close/>
              <a:moveTo>
                <a:pt x="6912436" y="3168977"/>
              </a:moveTo>
              <a:cubicBezTo>
                <a:pt x="6905457" y="3168977"/>
                <a:pt x="6900485" y="3173059"/>
                <a:pt x="6897635" y="3178642"/>
              </a:cubicBezTo>
              <a:cubicBezTo>
                <a:pt x="6894669" y="3172815"/>
                <a:pt x="6889581" y="3169038"/>
                <a:pt x="6882195" y="3169038"/>
              </a:cubicBezTo>
              <a:cubicBezTo>
                <a:pt x="6881701" y="3169038"/>
                <a:pt x="6881206" y="3169056"/>
                <a:pt x="6880683" y="3169090"/>
              </a:cubicBezTo>
              <a:cubicBezTo>
                <a:pt x="6873326" y="3169573"/>
                <a:pt x="6867017" y="3173973"/>
                <a:pt x="6865010" y="3182547"/>
              </a:cubicBezTo>
              <a:cubicBezTo>
                <a:pt x="6861434" y="3197970"/>
                <a:pt x="6878386" y="3213739"/>
                <a:pt x="6897635" y="3229077"/>
              </a:cubicBezTo>
              <a:cubicBezTo>
                <a:pt x="6918076" y="3213843"/>
                <a:pt x="6934040" y="3196624"/>
                <a:pt x="6930231" y="3181786"/>
              </a:cubicBezTo>
              <a:lnTo>
                <a:pt x="6930231" y="3181783"/>
              </a:lnTo>
              <a:cubicBezTo>
                <a:pt x="6928370" y="3174542"/>
                <a:pt x="6922525" y="3169960"/>
                <a:pt x="6914471" y="3169090"/>
              </a:cubicBezTo>
              <a:cubicBezTo>
                <a:pt x="6913773" y="3169015"/>
                <a:pt x="6913104" y="3168977"/>
                <a:pt x="6912436" y="3168977"/>
              </a:cubicBezTo>
              <a:close/>
              <a:moveTo>
                <a:pt x="8522745" y="3209162"/>
              </a:moveTo>
              <a:cubicBezTo>
                <a:pt x="8515766" y="3209162"/>
                <a:pt x="8510793" y="3213244"/>
                <a:pt x="8507944" y="3218824"/>
              </a:cubicBezTo>
              <a:cubicBezTo>
                <a:pt x="8504978" y="3213000"/>
                <a:pt x="8499889" y="3209223"/>
                <a:pt x="8492504" y="3209223"/>
              </a:cubicBezTo>
              <a:cubicBezTo>
                <a:pt x="8492010" y="3209223"/>
                <a:pt x="8491515" y="3209240"/>
                <a:pt x="8490992" y="3209275"/>
              </a:cubicBezTo>
              <a:cubicBezTo>
                <a:pt x="8483635" y="3209758"/>
                <a:pt x="8477325" y="3214158"/>
                <a:pt x="8475319" y="3222732"/>
              </a:cubicBezTo>
              <a:cubicBezTo>
                <a:pt x="8471743" y="3238155"/>
                <a:pt x="8488695" y="3253924"/>
                <a:pt x="8507944" y="3269262"/>
              </a:cubicBezTo>
              <a:cubicBezTo>
                <a:pt x="8528385" y="3254028"/>
                <a:pt x="8544349" y="3236809"/>
                <a:pt x="8540540" y="3221971"/>
              </a:cubicBezTo>
              <a:lnTo>
                <a:pt x="8540540" y="3221968"/>
              </a:lnTo>
              <a:cubicBezTo>
                <a:pt x="8538679" y="3214727"/>
                <a:pt x="8532834" y="3210145"/>
                <a:pt x="8524780" y="3209275"/>
              </a:cubicBezTo>
              <a:cubicBezTo>
                <a:pt x="8524082" y="3209200"/>
                <a:pt x="8523413" y="3209162"/>
                <a:pt x="8522745" y="3209162"/>
              </a:cubicBezTo>
              <a:close/>
              <a:moveTo>
                <a:pt x="7588778" y="3212972"/>
              </a:moveTo>
              <a:cubicBezTo>
                <a:pt x="7581799" y="3212972"/>
                <a:pt x="7576827" y="3217054"/>
                <a:pt x="7573977" y="3222637"/>
              </a:cubicBezTo>
              <a:cubicBezTo>
                <a:pt x="7571011" y="3216810"/>
                <a:pt x="7565923" y="3213033"/>
                <a:pt x="7558537" y="3213033"/>
              </a:cubicBezTo>
              <a:cubicBezTo>
                <a:pt x="7558043" y="3213033"/>
                <a:pt x="7557548" y="3213050"/>
                <a:pt x="7557025" y="3213085"/>
              </a:cubicBezTo>
              <a:cubicBezTo>
                <a:pt x="7549669" y="3213568"/>
                <a:pt x="7543359" y="3217968"/>
                <a:pt x="7541352" y="3226542"/>
              </a:cubicBezTo>
              <a:cubicBezTo>
                <a:pt x="7537776" y="3241965"/>
                <a:pt x="7554728" y="3257734"/>
                <a:pt x="7573977" y="3273072"/>
              </a:cubicBezTo>
              <a:cubicBezTo>
                <a:pt x="7594418" y="3257838"/>
                <a:pt x="7610382" y="3240619"/>
                <a:pt x="7606573" y="3225781"/>
              </a:cubicBezTo>
              <a:lnTo>
                <a:pt x="7606573" y="3225778"/>
              </a:lnTo>
              <a:cubicBezTo>
                <a:pt x="7604712" y="3218537"/>
                <a:pt x="7598867" y="3213955"/>
                <a:pt x="7590813" y="3213085"/>
              </a:cubicBezTo>
              <a:cubicBezTo>
                <a:pt x="7590115" y="3213010"/>
                <a:pt x="7589446" y="3212972"/>
                <a:pt x="7588778" y="3212972"/>
              </a:cubicBezTo>
              <a:close/>
              <a:moveTo>
                <a:pt x="8023485" y="3252895"/>
              </a:moveTo>
              <a:cubicBezTo>
                <a:pt x="8016506" y="3252895"/>
                <a:pt x="8011534" y="3256978"/>
                <a:pt x="8008684" y="3262560"/>
              </a:cubicBezTo>
              <a:cubicBezTo>
                <a:pt x="8005718" y="3256733"/>
                <a:pt x="8000630" y="3252956"/>
                <a:pt x="7993244" y="3252956"/>
              </a:cubicBezTo>
              <a:cubicBezTo>
                <a:pt x="7992750" y="3252956"/>
                <a:pt x="7992255" y="3252974"/>
                <a:pt x="7991732" y="3253008"/>
              </a:cubicBezTo>
              <a:cubicBezTo>
                <a:pt x="7984376" y="3253491"/>
                <a:pt x="7978066" y="3257891"/>
                <a:pt x="7976059" y="3266466"/>
              </a:cubicBezTo>
              <a:cubicBezTo>
                <a:pt x="7972483" y="3281888"/>
                <a:pt x="7989435" y="3297657"/>
                <a:pt x="8008684" y="3312995"/>
              </a:cubicBezTo>
              <a:cubicBezTo>
                <a:pt x="8029125" y="3297762"/>
                <a:pt x="8045089" y="3280542"/>
                <a:pt x="8041280" y="3265704"/>
              </a:cubicBezTo>
              <a:lnTo>
                <a:pt x="8041280" y="3265701"/>
              </a:lnTo>
              <a:cubicBezTo>
                <a:pt x="8039419" y="3258460"/>
                <a:pt x="8033574" y="3253878"/>
                <a:pt x="8025520" y="3253008"/>
              </a:cubicBezTo>
              <a:cubicBezTo>
                <a:pt x="8024822" y="3252933"/>
                <a:pt x="8024153" y="3252895"/>
                <a:pt x="8023485" y="3252895"/>
              </a:cubicBezTo>
              <a:close/>
              <a:moveTo>
                <a:pt x="8328798" y="3310817"/>
              </a:moveTo>
              <a:cubicBezTo>
                <a:pt x="8321820" y="3310817"/>
                <a:pt x="8316847" y="3314899"/>
                <a:pt x="8313998" y="3320482"/>
              </a:cubicBezTo>
              <a:cubicBezTo>
                <a:pt x="8311032" y="3314655"/>
                <a:pt x="8305943" y="3310878"/>
                <a:pt x="8298558" y="3310878"/>
              </a:cubicBezTo>
              <a:cubicBezTo>
                <a:pt x="8298064" y="3310878"/>
                <a:pt x="8297569" y="3310895"/>
                <a:pt x="8297046" y="3310930"/>
              </a:cubicBezTo>
              <a:cubicBezTo>
                <a:pt x="8289689" y="3311413"/>
                <a:pt x="8283379" y="3315812"/>
                <a:pt x="8281373" y="3324387"/>
              </a:cubicBezTo>
              <a:cubicBezTo>
                <a:pt x="8280479" y="3328243"/>
                <a:pt x="8280868" y="3332120"/>
                <a:pt x="8282255" y="3336007"/>
              </a:cubicBezTo>
              <a:lnTo>
                <a:pt x="8285945" y="3342278"/>
              </a:lnTo>
              <a:lnTo>
                <a:pt x="8279046" y="3348202"/>
              </a:lnTo>
              <a:cubicBezTo>
                <a:pt x="8275470" y="3363625"/>
                <a:pt x="8292422" y="3379394"/>
                <a:pt x="8311671" y="3394732"/>
              </a:cubicBezTo>
              <a:cubicBezTo>
                <a:pt x="8332112" y="3379498"/>
                <a:pt x="8348076" y="3362279"/>
                <a:pt x="8344267" y="3347441"/>
              </a:cubicBezTo>
              <a:lnTo>
                <a:pt x="8344267" y="3347438"/>
              </a:lnTo>
              <a:lnTo>
                <a:pt x="8340279" y="3344226"/>
              </a:lnTo>
              <a:lnTo>
                <a:pt x="8346594" y="3323626"/>
              </a:lnTo>
              <a:lnTo>
                <a:pt x="8346594" y="3323623"/>
              </a:lnTo>
              <a:cubicBezTo>
                <a:pt x="8344733" y="3316382"/>
                <a:pt x="8338888" y="3311797"/>
                <a:pt x="8330834" y="3310930"/>
              </a:cubicBezTo>
              <a:cubicBezTo>
                <a:pt x="8330136" y="3310855"/>
                <a:pt x="8329467" y="3310817"/>
                <a:pt x="8328798" y="3310817"/>
              </a:cubicBezTo>
              <a:close/>
              <a:moveTo>
                <a:pt x="6732447" y="3187151"/>
              </a:moveTo>
              <a:cubicBezTo>
                <a:pt x="6725468" y="3187151"/>
                <a:pt x="6720496" y="3191233"/>
                <a:pt x="6717646" y="3196813"/>
              </a:cubicBezTo>
              <a:cubicBezTo>
                <a:pt x="6714680" y="3190989"/>
                <a:pt x="6709592" y="3187212"/>
                <a:pt x="6702206" y="3187212"/>
              </a:cubicBezTo>
              <a:cubicBezTo>
                <a:pt x="6701712" y="3187212"/>
                <a:pt x="6701217" y="3187230"/>
                <a:pt x="6700694" y="3187264"/>
              </a:cubicBezTo>
              <a:cubicBezTo>
                <a:pt x="6693338" y="3187747"/>
                <a:pt x="6687028" y="3192147"/>
                <a:pt x="6685021" y="3200721"/>
              </a:cubicBezTo>
              <a:cubicBezTo>
                <a:pt x="6681445" y="3216144"/>
                <a:pt x="6698397" y="3231913"/>
                <a:pt x="6717646" y="3247251"/>
              </a:cubicBezTo>
              <a:cubicBezTo>
                <a:pt x="6738087" y="3232017"/>
                <a:pt x="6754051" y="3214798"/>
                <a:pt x="6750242" y="3199960"/>
              </a:cubicBezTo>
              <a:lnTo>
                <a:pt x="6750242" y="3199957"/>
              </a:lnTo>
              <a:cubicBezTo>
                <a:pt x="6748381" y="3192716"/>
                <a:pt x="6742536" y="3188134"/>
                <a:pt x="6734482" y="3187264"/>
              </a:cubicBezTo>
              <a:cubicBezTo>
                <a:pt x="6733784" y="3187189"/>
                <a:pt x="6733115" y="3187151"/>
                <a:pt x="6732447" y="3187151"/>
              </a:cubicBezTo>
              <a:close/>
              <a:moveTo>
                <a:pt x="6815608" y="3188401"/>
              </a:moveTo>
              <a:cubicBezTo>
                <a:pt x="6808630" y="3188401"/>
                <a:pt x="6803658" y="3192483"/>
                <a:pt x="6800808" y="3198066"/>
              </a:cubicBezTo>
              <a:cubicBezTo>
                <a:pt x="6797842" y="3192239"/>
                <a:pt x="6792754" y="3188462"/>
                <a:pt x="6785368" y="3188462"/>
              </a:cubicBezTo>
              <a:cubicBezTo>
                <a:pt x="6784874" y="3188462"/>
                <a:pt x="6784379" y="3188480"/>
                <a:pt x="6783856" y="3188514"/>
              </a:cubicBezTo>
              <a:cubicBezTo>
                <a:pt x="6776499" y="3188997"/>
                <a:pt x="6770189" y="3193397"/>
                <a:pt x="6768183" y="3201971"/>
              </a:cubicBezTo>
              <a:cubicBezTo>
                <a:pt x="6764606" y="3217394"/>
                <a:pt x="6781559" y="3233163"/>
                <a:pt x="6800808" y="3248501"/>
              </a:cubicBezTo>
              <a:cubicBezTo>
                <a:pt x="6821250" y="3233267"/>
                <a:pt x="6837213" y="3216048"/>
                <a:pt x="6833404" y="3201210"/>
              </a:cubicBezTo>
              <a:lnTo>
                <a:pt x="6833404" y="3201207"/>
              </a:lnTo>
              <a:cubicBezTo>
                <a:pt x="6831543" y="3193966"/>
                <a:pt x="6825698" y="3189384"/>
                <a:pt x="6817644" y="3188514"/>
              </a:cubicBezTo>
              <a:cubicBezTo>
                <a:pt x="6816946" y="3188439"/>
                <a:pt x="6816277" y="3188401"/>
                <a:pt x="6815608" y="3188401"/>
              </a:cubicBezTo>
              <a:close/>
              <a:moveTo>
                <a:pt x="6878415" y="3230767"/>
              </a:moveTo>
              <a:cubicBezTo>
                <a:pt x="6871437" y="3230767"/>
                <a:pt x="6866464" y="3234849"/>
                <a:pt x="6863615" y="3240432"/>
              </a:cubicBezTo>
              <a:cubicBezTo>
                <a:pt x="6860649" y="3234605"/>
                <a:pt x="6855560" y="3230828"/>
                <a:pt x="6848175" y="3230828"/>
              </a:cubicBezTo>
              <a:cubicBezTo>
                <a:pt x="6847681" y="3230828"/>
                <a:pt x="6847186" y="3230846"/>
                <a:pt x="6846663" y="3230880"/>
              </a:cubicBezTo>
              <a:cubicBezTo>
                <a:pt x="6839306" y="3231363"/>
                <a:pt x="6832996" y="3235763"/>
                <a:pt x="6830990" y="3244337"/>
              </a:cubicBezTo>
              <a:cubicBezTo>
                <a:pt x="6827414" y="3259760"/>
                <a:pt x="6844366" y="3275529"/>
                <a:pt x="6863615" y="3290867"/>
              </a:cubicBezTo>
              <a:cubicBezTo>
                <a:pt x="6884056" y="3275633"/>
                <a:pt x="6900020" y="3258414"/>
                <a:pt x="6896211" y="3243576"/>
              </a:cubicBezTo>
              <a:lnTo>
                <a:pt x="6896211" y="3243573"/>
              </a:lnTo>
              <a:cubicBezTo>
                <a:pt x="6894350" y="3236332"/>
                <a:pt x="6888505" y="3231750"/>
                <a:pt x="6880451" y="3230880"/>
              </a:cubicBezTo>
              <a:cubicBezTo>
                <a:pt x="6879753" y="3230805"/>
                <a:pt x="6879084" y="3230767"/>
                <a:pt x="6878415" y="3230767"/>
              </a:cubicBezTo>
              <a:close/>
              <a:moveTo>
                <a:pt x="6319837" y="3094655"/>
              </a:moveTo>
              <a:cubicBezTo>
                <a:pt x="6312859" y="3094655"/>
                <a:pt x="6307887" y="3098737"/>
                <a:pt x="6305037" y="3104317"/>
              </a:cubicBezTo>
              <a:cubicBezTo>
                <a:pt x="6302071" y="3098493"/>
                <a:pt x="6296983" y="3094716"/>
                <a:pt x="6289597" y="3094716"/>
              </a:cubicBezTo>
              <a:cubicBezTo>
                <a:pt x="6289103" y="3094716"/>
                <a:pt x="6288608" y="3094734"/>
                <a:pt x="6288085" y="3094768"/>
              </a:cubicBezTo>
              <a:cubicBezTo>
                <a:pt x="6280728" y="3095251"/>
                <a:pt x="6274418" y="3099651"/>
                <a:pt x="6272412" y="3108225"/>
              </a:cubicBezTo>
              <a:cubicBezTo>
                <a:pt x="6268835" y="3123648"/>
                <a:pt x="6285788" y="3139417"/>
                <a:pt x="6305037" y="3154755"/>
              </a:cubicBezTo>
              <a:cubicBezTo>
                <a:pt x="6325479" y="3139521"/>
                <a:pt x="6341442" y="3122302"/>
                <a:pt x="6337633" y="3107464"/>
              </a:cubicBezTo>
              <a:lnTo>
                <a:pt x="6337633" y="3107461"/>
              </a:lnTo>
              <a:cubicBezTo>
                <a:pt x="6335772" y="3100220"/>
                <a:pt x="6329927" y="3095638"/>
                <a:pt x="6321873" y="3094768"/>
              </a:cubicBezTo>
              <a:cubicBezTo>
                <a:pt x="6321175" y="3094693"/>
                <a:pt x="6320506" y="3094655"/>
                <a:pt x="6319837" y="3094655"/>
              </a:cubicBezTo>
              <a:close/>
              <a:moveTo>
                <a:pt x="5783649" y="2761399"/>
              </a:moveTo>
              <a:cubicBezTo>
                <a:pt x="5776671" y="2761399"/>
                <a:pt x="5771698" y="2765481"/>
                <a:pt x="5768849" y="2771064"/>
              </a:cubicBezTo>
              <a:cubicBezTo>
                <a:pt x="5765883" y="2765240"/>
                <a:pt x="5760794" y="2761460"/>
                <a:pt x="5753409" y="2761460"/>
              </a:cubicBezTo>
              <a:cubicBezTo>
                <a:pt x="5752915" y="2761460"/>
                <a:pt x="5752420" y="2761478"/>
                <a:pt x="5751897" y="2761512"/>
              </a:cubicBezTo>
              <a:cubicBezTo>
                <a:pt x="5744540" y="2761995"/>
                <a:pt x="5738230" y="2766394"/>
                <a:pt x="5736224" y="2774969"/>
              </a:cubicBezTo>
              <a:cubicBezTo>
                <a:pt x="5732648" y="2790392"/>
                <a:pt x="5749600" y="2806161"/>
                <a:pt x="5768849" y="2821499"/>
              </a:cubicBezTo>
              <a:cubicBezTo>
                <a:pt x="5789290" y="2806265"/>
                <a:pt x="5805254" y="2789046"/>
                <a:pt x="5801445" y="2774208"/>
              </a:cubicBezTo>
              <a:lnTo>
                <a:pt x="5801445" y="2774205"/>
              </a:lnTo>
              <a:cubicBezTo>
                <a:pt x="5799584" y="2766964"/>
                <a:pt x="5793739" y="2762382"/>
                <a:pt x="5785685" y="2761512"/>
              </a:cubicBezTo>
              <a:cubicBezTo>
                <a:pt x="5784987" y="2761437"/>
                <a:pt x="5784318" y="2761399"/>
                <a:pt x="5783649" y="2761399"/>
              </a:cubicBezTo>
              <a:close/>
              <a:moveTo>
                <a:pt x="5842096" y="2816210"/>
              </a:moveTo>
              <a:cubicBezTo>
                <a:pt x="5835117" y="2816210"/>
                <a:pt x="5830144" y="2820292"/>
                <a:pt x="5827295" y="2825875"/>
              </a:cubicBezTo>
              <a:cubicBezTo>
                <a:pt x="5824329" y="2820051"/>
                <a:pt x="5819240" y="2816271"/>
                <a:pt x="5811855" y="2816271"/>
              </a:cubicBezTo>
              <a:cubicBezTo>
                <a:pt x="5811361" y="2816271"/>
                <a:pt x="5810866" y="2816288"/>
                <a:pt x="5810343" y="2816323"/>
              </a:cubicBezTo>
              <a:cubicBezTo>
                <a:pt x="5802986" y="2816806"/>
                <a:pt x="5796677" y="2821205"/>
                <a:pt x="5794670" y="2829780"/>
              </a:cubicBezTo>
              <a:cubicBezTo>
                <a:pt x="5791094" y="2845203"/>
                <a:pt x="5808046" y="2860972"/>
                <a:pt x="5827295" y="2876310"/>
              </a:cubicBezTo>
              <a:cubicBezTo>
                <a:pt x="5847736" y="2861076"/>
                <a:pt x="5863700" y="2843857"/>
                <a:pt x="5859891" y="2829019"/>
              </a:cubicBezTo>
              <a:lnTo>
                <a:pt x="5859891" y="2829016"/>
              </a:lnTo>
              <a:cubicBezTo>
                <a:pt x="5858030" y="2821775"/>
                <a:pt x="5852185" y="2817193"/>
                <a:pt x="5844131" y="2816323"/>
              </a:cubicBezTo>
              <a:cubicBezTo>
                <a:pt x="5843433" y="2816248"/>
                <a:pt x="5842764" y="2816210"/>
                <a:pt x="5842096" y="2816210"/>
              </a:cubicBezTo>
              <a:close/>
              <a:moveTo>
                <a:pt x="5903158" y="2870788"/>
              </a:moveTo>
              <a:cubicBezTo>
                <a:pt x="5896179" y="2870788"/>
                <a:pt x="5891206" y="2874870"/>
                <a:pt x="5888357" y="2880453"/>
              </a:cubicBezTo>
              <a:cubicBezTo>
                <a:pt x="5885391" y="2874626"/>
                <a:pt x="5880302" y="2870849"/>
                <a:pt x="5872917" y="2870849"/>
              </a:cubicBezTo>
              <a:cubicBezTo>
                <a:pt x="5872423" y="2870849"/>
                <a:pt x="5871928" y="2870867"/>
                <a:pt x="5871405" y="2870901"/>
              </a:cubicBezTo>
              <a:cubicBezTo>
                <a:pt x="5864048" y="2871384"/>
                <a:pt x="5857739" y="2875783"/>
                <a:pt x="5855732" y="2884358"/>
              </a:cubicBezTo>
              <a:cubicBezTo>
                <a:pt x="5852156" y="2899781"/>
                <a:pt x="5869108" y="2915550"/>
                <a:pt x="5888357" y="2930888"/>
              </a:cubicBezTo>
              <a:cubicBezTo>
                <a:pt x="5908798" y="2915654"/>
                <a:pt x="5924762" y="2898435"/>
                <a:pt x="5920953" y="2883597"/>
              </a:cubicBezTo>
              <a:lnTo>
                <a:pt x="5920953" y="2883594"/>
              </a:lnTo>
              <a:cubicBezTo>
                <a:pt x="5919092" y="2876353"/>
                <a:pt x="5913247" y="2871771"/>
                <a:pt x="5905193" y="2870901"/>
              </a:cubicBezTo>
              <a:cubicBezTo>
                <a:pt x="5904495" y="2870826"/>
                <a:pt x="5903826" y="2870788"/>
                <a:pt x="5903158" y="2870788"/>
              </a:cubicBezTo>
              <a:close/>
              <a:moveTo>
                <a:pt x="5965092" y="2915248"/>
              </a:moveTo>
              <a:cubicBezTo>
                <a:pt x="5958114" y="2915248"/>
                <a:pt x="5953142" y="2919330"/>
                <a:pt x="5950292" y="2924913"/>
              </a:cubicBezTo>
              <a:cubicBezTo>
                <a:pt x="5947326" y="2919089"/>
                <a:pt x="5942238" y="2915309"/>
                <a:pt x="5934852" y="2915309"/>
              </a:cubicBezTo>
              <a:cubicBezTo>
                <a:pt x="5934358" y="2915309"/>
                <a:pt x="5933863" y="2915326"/>
                <a:pt x="5933340" y="2915361"/>
              </a:cubicBezTo>
              <a:cubicBezTo>
                <a:pt x="5925983" y="2915844"/>
                <a:pt x="5919673" y="2920243"/>
                <a:pt x="5917667" y="2928818"/>
              </a:cubicBezTo>
              <a:cubicBezTo>
                <a:pt x="5914090" y="2944241"/>
                <a:pt x="5931043" y="2960010"/>
                <a:pt x="5950292" y="2975348"/>
              </a:cubicBezTo>
              <a:cubicBezTo>
                <a:pt x="5970734" y="2960114"/>
                <a:pt x="5986697" y="2942895"/>
                <a:pt x="5982888" y="2928057"/>
              </a:cubicBezTo>
              <a:lnTo>
                <a:pt x="5982888" y="2928054"/>
              </a:lnTo>
              <a:cubicBezTo>
                <a:pt x="5981027" y="2920813"/>
                <a:pt x="5975182" y="2916231"/>
                <a:pt x="5967128" y="2915361"/>
              </a:cubicBezTo>
              <a:cubicBezTo>
                <a:pt x="5966430" y="2915286"/>
                <a:pt x="5965761" y="2915248"/>
                <a:pt x="5965092" y="2915248"/>
              </a:cubicBezTo>
              <a:close/>
              <a:moveTo>
                <a:pt x="6031390" y="2973141"/>
              </a:moveTo>
              <a:cubicBezTo>
                <a:pt x="6024411" y="2973141"/>
                <a:pt x="6019439" y="2977223"/>
                <a:pt x="6016589" y="2982806"/>
              </a:cubicBezTo>
              <a:cubicBezTo>
                <a:pt x="6013623" y="2976982"/>
                <a:pt x="6008535" y="2973202"/>
                <a:pt x="6001149" y="2973202"/>
              </a:cubicBezTo>
              <a:cubicBezTo>
                <a:pt x="6000655" y="2973202"/>
                <a:pt x="6000160" y="2973219"/>
                <a:pt x="5999637" y="2973254"/>
              </a:cubicBezTo>
              <a:cubicBezTo>
                <a:pt x="5992280" y="2973737"/>
                <a:pt x="5985971" y="2978136"/>
                <a:pt x="5983964" y="2986711"/>
              </a:cubicBezTo>
              <a:cubicBezTo>
                <a:pt x="5980388" y="3002134"/>
                <a:pt x="5997340" y="3017903"/>
                <a:pt x="6016589" y="3033241"/>
              </a:cubicBezTo>
              <a:cubicBezTo>
                <a:pt x="6037030" y="3018007"/>
                <a:pt x="6052994" y="3000788"/>
                <a:pt x="6049185" y="2985950"/>
              </a:cubicBezTo>
              <a:lnTo>
                <a:pt x="6049185" y="2985947"/>
              </a:lnTo>
              <a:cubicBezTo>
                <a:pt x="6047324" y="2978706"/>
                <a:pt x="6041479" y="2974124"/>
                <a:pt x="6033425" y="2973254"/>
              </a:cubicBezTo>
              <a:cubicBezTo>
                <a:pt x="6032727" y="2973179"/>
                <a:pt x="6032058" y="2973141"/>
                <a:pt x="6031390" y="2973141"/>
              </a:cubicBezTo>
              <a:close/>
              <a:moveTo>
                <a:pt x="6093324" y="3031994"/>
              </a:moveTo>
              <a:cubicBezTo>
                <a:pt x="6086346" y="3031994"/>
                <a:pt x="6081373" y="3036076"/>
                <a:pt x="6078524" y="3041659"/>
              </a:cubicBezTo>
              <a:cubicBezTo>
                <a:pt x="6075558" y="3035832"/>
                <a:pt x="6070469" y="3032055"/>
                <a:pt x="6063084" y="3032055"/>
              </a:cubicBezTo>
              <a:cubicBezTo>
                <a:pt x="6062590" y="3032055"/>
                <a:pt x="6062095" y="3032073"/>
                <a:pt x="6061572" y="3032107"/>
              </a:cubicBezTo>
              <a:cubicBezTo>
                <a:pt x="6054215" y="3032590"/>
                <a:pt x="6047905" y="3036989"/>
                <a:pt x="6045899" y="3045564"/>
              </a:cubicBezTo>
              <a:cubicBezTo>
                <a:pt x="6042323" y="3060987"/>
                <a:pt x="6059275" y="3076756"/>
                <a:pt x="6078524" y="3092094"/>
              </a:cubicBezTo>
              <a:cubicBezTo>
                <a:pt x="6098965" y="3076860"/>
                <a:pt x="6114929" y="3059641"/>
                <a:pt x="6111120" y="3044803"/>
              </a:cubicBezTo>
              <a:lnTo>
                <a:pt x="6111120" y="3044800"/>
              </a:lnTo>
              <a:cubicBezTo>
                <a:pt x="6109259" y="3037559"/>
                <a:pt x="6103414" y="3032977"/>
                <a:pt x="6095360" y="3032107"/>
              </a:cubicBezTo>
              <a:cubicBezTo>
                <a:pt x="6094662" y="3032032"/>
                <a:pt x="6093993" y="3031994"/>
                <a:pt x="6093324" y="3031994"/>
              </a:cubicBezTo>
              <a:close/>
              <a:moveTo>
                <a:pt x="6191025" y="3048103"/>
              </a:moveTo>
              <a:cubicBezTo>
                <a:pt x="6184046" y="3048103"/>
                <a:pt x="6179073" y="3052185"/>
                <a:pt x="6176224" y="3057768"/>
              </a:cubicBezTo>
              <a:cubicBezTo>
                <a:pt x="6173258" y="3051944"/>
                <a:pt x="6168169" y="3048164"/>
                <a:pt x="6160784" y="3048164"/>
              </a:cubicBezTo>
              <a:cubicBezTo>
                <a:pt x="6160290" y="3048164"/>
                <a:pt x="6159795" y="3048181"/>
                <a:pt x="6159272" y="3048216"/>
              </a:cubicBezTo>
              <a:cubicBezTo>
                <a:pt x="6151915" y="3048699"/>
                <a:pt x="6145606" y="3053098"/>
                <a:pt x="6143599" y="3061673"/>
              </a:cubicBezTo>
              <a:cubicBezTo>
                <a:pt x="6140023" y="3077096"/>
                <a:pt x="6156975" y="3092865"/>
                <a:pt x="6176224" y="3108203"/>
              </a:cubicBezTo>
              <a:cubicBezTo>
                <a:pt x="6196665" y="3092969"/>
                <a:pt x="6212629" y="3075750"/>
                <a:pt x="6208820" y="3060912"/>
              </a:cubicBezTo>
              <a:lnTo>
                <a:pt x="6208820" y="3060909"/>
              </a:lnTo>
              <a:cubicBezTo>
                <a:pt x="6206959" y="3053668"/>
                <a:pt x="6201114" y="3049086"/>
                <a:pt x="6193060" y="3048216"/>
              </a:cubicBezTo>
              <a:cubicBezTo>
                <a:pt x="6192362" y="3048141"/>
                <a:pt x="6191693" y="3048103"/>
                <a:pt x="6191025" y="3048103"/>
              </a:cubicBezTo>
              <a:close/>
              <a:moveTo>
                <a:pt x="3963754" y="2701819"/>
              </a:moveTo>
              <a:cubicBezTo>
                <a:pt x="3956760" y="2701819"/>
                <a:pt x="3951785" y="2705902"/>
                <a:pt x="3948941" y="2711484"/>
              </a:cubicBezTo>
              <a:cubicBezTo>
                <a:pt x="3945970" y="2705660"/>
                <a:pt x="3940899" y="2701880"/>
                <a:pt x="3933501" y="2701880"/>
              </a:cubicBezTo>
              <a:cubicBezTo>
                <a:pt x="3933013" y="2701880"/>
                <a:pt x="3932513" y="2701898"/>
                <a:pt x="3932004" y="2701932"/>
              </a:cubicBezTo>
              <a:cubicBezTo>
                <a:pt x="3924647" y="2702415"/>
                <a:pt x="3918329" y="2706815"/>
                <a:pt x="3916337" y="2715390"/>
              </a:cubicBezTo>
              <a:cubicBezTo>
                <a:pt x="3912758" y="2730812"/>
                <a:pt x="3929707" y="2746581"/>
                <a:pt x="3948941" y="2761919"/>
              </a:cubicBezTo>
              <a:cubicBezTo>
                <a:pt x="3969398" y="2746686"/>
                <a:pt x="3985358" y="2729466"/>
                <a:pt x="3981546" y="2714628"/>
              </a:cubicBezTo>
              <a:lnTo>
                <a:pt x="3981546" y="2714625"/>
              </a:lnTo>
              <a:cubicBezTo>
                <a:pt x="3979688" y="2707384"/>
                <a:pt x="3973840" y="2702802"/>
                <a:pt x="3965795" y="2701932"/>
              </a:cubicBezTo>
              <a:cubicBezTo>
                <a:pt x="3965097" y="2701857"/>
                <a:pt x="3964417" y="2701819"/>
                <a:pt x="3963754" y="2701819"/>
              </a:cubicBezTo>
              <a:close/>
              <a:moveTo>
                <a:pt x="3767510" y="2614790"/>
              </a:moveTo>
              <a:cubicBezTo>
                <a:pt x="3760517" y="2614790"/>
                <a:pt x="3755541" y="2618873"/>
                <a:pt x="3752698" y="2624455"/>
              </a:cubicBezTo>
              <a:cubicBezTo>
                <a:pt x="3749726" y="2618628"/>
                <a:pt x="3744655" y="2614851"/>
                <a:pt x="3737257" y="2614851"/>
              </a:cubicBezTo>
              <a:cubicBezTo>
                <a:pt x="3736769" y="2614851"/>
                <a:pt x="3736269" y="2614869"/>
                <a:pt x="3735760" y="2614903"/>
              </a:cubicBezTo>
              <a:cubicBezTo>
                <a:pt x="3728403" y="2615386"/>
                <a:pt x="3722085" y="2619786"/>
                <a:pt x="3720093" y="2628361"/>
              </a:cubicBezTo>
              <a:cubicBezTo>
                <a:pt x="3716513" y="2643783"/>
                <a:pt x="3733463" y="2659552"/>
                <a:pt x="3752698" y="2674890"/>
              </a:cubicBezTo>
              <a:cubicBezTo>
                <a:pt x="3773153" y="2659656"/>
                <a:pt x="3789114" y="2642437"/>
                <a:pt x="3785302" y="2627599"/>
              </a:cubicBezTo>
              <a:lnTo>
                <a:pt x="3785302" y="2627596"/>
              </a:lnTo>
              <a:cubicBezTo>
                <a:pt x="3783444" y="2620355"/>
                <a:pt x="3777597" y="2615773"/>
                <a:pt x="3769551" y="2614903"/>
              </a:cubicBezTo>
              <a:cubicBezTo>
                <a:pt x="3768853" y="2614828"/>
                <a:pt x="3768173" y="2614790"/>
                <a:pt x="3767510" y="2614790"/>
              </a:cubicBezTo>
              <a:close/>
              <a:moveTo>
                <a:pt x="3695573" y="2616884"/>
              </a:moveTo>
              <a:cubicBezTo>
                <a:pt x="3688579" y="2616884"/>
                <a:pt x="3683604" y="2620966"/>
                <a:pt x="3680761" y="2626549"/>
              </a:cubicBezTo>
              <a:cubicBezTo>
                <a:pt x="3677789" y="2620722"/>
                <a:pt x="3672718" y="2616945"/>
                <a:pt x="3665320" y="2616945"/>
              </a:cubicBezTo>
              <a:cubicBezTo>
                <a:pt x="3664832" y="2616945"/>
                <a:pt x="3664332" y="2616963"/>
                <a:pt x="3663823" y="2616997"/>
              </a:cubicBezTo>
              <a:cubicBezTo>
                <a:pt x="3656466" y="2617480"/>
                <a:pt x="3650148" y="2621880"/>
                <a:pt x="3648156" y="2630454"/>
              </a:cubicBezTo>
              <a:cubicBezTo>
                <a:pt x="3644577" y="2645877"/>
                <a:pt x="3661526" y="2661646"/>
                <a:pt x="3680761" y="2676984"/>
              </a:cubicBezTo>
              <a:cubicBezTo>
                <a:pt x="3701216" y="2661750"/>
                <a:pt x="3717177" y="2644531"/>
                <a:pt x="3713365" y="2629693"/>
              </a:cubicBezTo>
              <a:lnTo>
                <a:pt x="3713365" y="2629690"/>
              </a:lnTo>
              <a:cubicBezTo>
                <a:pt x="3711507" y="2622449"/>
                <a:pt x="3705659" y="2617867"/>
                <a:pt x="3697614" y="2616997"/>
              </a:cubicBezTo>
              <a:cubicBezTo>
                <a:pt x="3696916" y="2616922"/>
                <a:pt x="3696235" y="2616884"/>
                <a:pt x="3695573" y="2616884"/>
              </a:cubicBezTo>
              <a:close/>
              <a:moveTo>
                <a:pt x="3813482" y="2676289"/>
              </a:moveTo>
              <a:cubicBezTo>
                <a:pt x="3806489" y="2676289"/>
                <a:pt x="3801513" y="2680372"/>
                <a:pt x="3798670" y="2685954"/>
              </a:cubicBezTo>
              <a:cubicBezTo>
                <a:pt x="3795698" y="2680130"/>
                <a:pt x="3790627" y="2676350"/>
                <a:pt x="3783229" y="2676350"/>
              </a:cubicBezTo>
              <a:cubicBezTo>
                <a:pt x="3782741" y="2676350"/>
                <a:pt x="3782241" y="2676368"/>
                <a:pt x="3781732" y="2676402"/>
              </a:cubicBezTo>
              <a:cubicBezTo>
                <a:pt x="3774375" y="2676885"/>
                <a:pt x="3768057" y="2681285"/>
                <a:pt x="3766065" y="2689860"/>
              </a:cubicBezTo>
              <a:cubicBezTo>
                <a:pt x="3762485" y="2705282"/>
                <a:pt x="3779435" y="2721051"/>
                <a:pt x="3798670" y="2736389"/>
              </a:cubicBezTo>
              <a:cubicBezTo>
                <a:pt x="3819125" y="2721156"/>
                <a:pt x="3835086" y="2703936"/>
                <a:pt x="3831274" y="2689098"/>
              </a:cubicBezTo>
              <a:lnTo>
                <a:pt x="3831274" y="2689095"/>
              </a:lnTo>
              <a:cubicBezTo>
                <a:pt x="3829416" y="2681854"/>
                <a:pt x="3823569" y="2677272"/>
                <a:pt x="3815523" y="2676402"/>
              </a:cubicBezTo>
              <a:cubicBezTo>
                <a:pt x="3814825" y="2676327"/>
                <a:pt x="3814145" y="2676289"/>
                <a:pt x="3813482" y="2676289"/>
              </a:cubicBezTo>
              <a:close/>
              <a:moveTo>
                <a:pt x="3875853" y="2716823"/>
              </a:moveTo>
              <a:cubicBezTo>
                <a:pt x="3868859" y="2716823"/>
                <a:pt x="3863884" y="2720906"/>
                <a:pt x="3861041" y="2726488"/>
              </a:cubicBezTo>
              <a:cubicBezTo>
                <a:pt x="3858069" y="2720664"/>
                <a:pt x="3852998" y="2716884"/>
                <a:pt x="3845600" y="2716884"/>
              </a:cubicBezTo>
              <a:cubicBezTo>
                <a:pt x="3845112" y="2716884"/>
                <a:pt x="3844612" y="2716902"/>
                <a:pt x="3844103" y="2716936"/>
              </a:cubicBezTo>
              <a:cubicBezTo>
                <a:pt x="3836746" y="2717419"/>
                <a:pt x="3830428" y="2721819"/>
                <a:pt x="3828436" y="2730394"/>
              </a:cubicBezTo>
              <a:cubicBezTo>
                <a:pt x="3824856" y="2745816"/>
                <a:pt x="3841806" y="2761585"/>
                <a:pt x="3861041" y="2776923"/>
              </a:cubicBezTo>
              <a:cubicBezTo>
                <a:pt x="3881496" y="2761690"/>
                <a:pt x="3897457" y="2744470"/>
                <a:pt x="3893645" y="2729632"/>
              </a:cubicBezTo>
              <a:lnTo>
                <a:pt x="3893645" y="2729629"/>
              </a:lnTo>
              <a:cubicBezTo>
                <a:pt x="3891787" y="2722388"/>
                <a:pt x="3885940" y="2717806"/>
                <a:pt x="3877894" y="2716936"/>
              </a:cubicBezTo>
              <a:cubicBezTo>
                <a:pt x="3877196" y="2716861"/>
                <a:pt x="3876515" y="2716823"/>
                <a:pt x="3875853" y="2716823"/>
              </a:cubicBezTo>
              <a:close/>
              <a:moveTo>
                <a:pt x="3308609" y="2479464"/>
              </a:moveTo>
              <a:cubicBezTo>
                <a:pt x="3301616" y="2479464"/>
                <a:pt x="3296641" y="2483546"/>
                <a:pt x="3293797" y="2489129"/>
              </a:cubicBezTo>
              <a:cubicBezTo>
                <a:pt x="3290826" y="2483305"/>
                <a:pt x="3285755" y="2479525"/>
                <a:pt x="3278357" y="2479525"/>
              </a:cubicBezTo>
              <a:cubicBezTo>
                <a:pt x="3277869" y="2479525"/>
                <a:pt x="3277369" y="2479542"/>
                <a:pt x="3276860" y="2479577"/>
              </a:cubicBezTo>
              <a:cubicBezTo>
                <a:pt x="3269503" y="2480060"/>
                <a:pt x="3263185" y="2484459"/>
                <a:pt x="3261193" y="2493034"/>
              </a:cubicBezTo>
              <a:cubicBezTo>
                <a:pt x="3257613" y="2508457"/>
                <a:pt x="3274563" y="2524226"/>
                <a:pt x="3293797" y="2539564"/>
              </a:cubicBezTo>
              <a:cubicBezTo>
                <a:pt x="3314253" y="2524330"/>
                <a:pt x="3330214" y="2507111"/>
                <a:pt x="3326402" y="2492273"/>
              </a:cubicBezTo>
              <a:lnTo>
                <a:pt x="3326402" y="2492270"/>
              </a:lnTo>
              <a:cubicBezTo>
                <a:pt x="3324544" y="2485029"/>
                <a:pt x="3318696" y="2480447"/>
                <a:pt x="3310651" y="2479577"/>
              </a:cubicBezTo>
              <a:cubicBezTo>
                <a:pt x="3309953" y="2479502"/>
                <a:pt x="3309272" y="2479464"/>
                <a:pt x="3308609" y="2479464"/>
              </a:cubicBezTo>
              <a:close/>
              <a:moveTo>
                <a:pt x="3378803" y="2524418"/>
              </a:moveTo>
              <a:cubicBezTo>
                <a:pt x="3371809" y="2524418"/>
                <a:pt x="3366834" y="2528500"/>
                <a:pt x="3363991" y="2534083"/>
              </a:cubicBezTo>
              <a:cubicBezTo>
                <a:pt x="3361019" y="2528259"/>
                <a:pt x="3355948" y="2524479"/>
                <a:pt x="3348550" y="2524479"/>
              </a:cubicBezTo>
              <a:cubicBezTo>
                <a:pt x="3348062" y="2524479"/>
                <a:pt x="3347562" y="2524497"/>
                <a:pt x="3347053" y="2524528"/>
              </a:cubicBezTo>
              <a:cubicBezTo>
                <a:pt x="3339696" y="2525014"/>
                <a:pt x="3333378" y="2529413"/>
                <a:pt x="3331386" y="2537988"/>
              </a:cubicBezTo>
              <a:cubicBezTo>
                <a:pt x="3327807" y="2553411"/>
                <a:pt x="3344756" y="2569180"/>
                <a:pt x="3363991" y="2584518"/>
              </a:cubicBezTo>
              <a:cubicBezTo>
                <a:pt x="3384446" y="2569284"/>
                <a:pt x="3400407" y="2552065"/>
                <a:pt x="3396595" y="2537227"/>
              </a:cubicBezTo>
              <a:lnTo>
                <a:pt x="3396595" y="2537224"/>
              </a:lnTo>
              <a:cubicBezTo>
                <a:pt x="3394737" y="2529983"/>
                <a:pt x="3388889" y="2525401"/>
                <a:pt x="3380844" y="2524531"/>
              </a:cubicBezTo>
              <a:cubicBezTo>
                <a:pt x="3380146" y="2524456"/>
                <a:pt x="3379465" y="2524418"/>
                <a:pt x="3378803" y="2524418"/>
              </a:cubicBezTo>
              <a:close/>
              <a:moveTo>
                <a:pt x="3438674" y="2583212"/>
              </a:moveTo>
              <a:cubicBezTo>
                <a:pt x="3431680" y="2583212"/>
                <a:pt x="3426705" y="2587294"/>
                <a:pt x="3423862" y="2592877"/>
              </a:cubicBezTo>
              <a:cubicBezTo>
                <a:pt x="3420890" y="2587053"/>
                <a:pt x="3415819" y="2583273"/>
                <a:pt x="3408421" y="2583273"/>
              </a:cubicBezTo>
              <a:cubicBezTo>
                <a:pt x="3407933" y="2583273"/>
                <a:pt x="3407433" y="2583291"/>
                <a:pt x="3406924" y="2583322"/>
              </a:cubicBezTo>
              <a:cubicBezTo>
                <a:pt x="3399567" y="2583808"/>
                <a:pt x="3393249" y="2588207"/>
                <a:pt x="3391257" y="2596782"/>
              </a:cubicBezTo>
              <a:cubicBezTo>
                <a:pt x="3387678" y="2612205"/>
                <a:pt x="3404627" y="2627974"/>
                <a:pt x="3423862" y="2643312"/>
              </a:cubicBezTo>
              <a:cubicBezTo>
                <a:pt x="3444317" y="2628078"/>
                <a:pt x="3460278" y="2610859"/>
                <a:pt x="3456466" y="2596021"/>
              </a:cubicBezTo>
              <a:lnTo>
                <a:pt x="3456466" y="2596018"/>
              </a:lnTo>
              <a:cubicBezTo>
                <a:pt x="3454608" y="2588777"/>
                <a:pt x="3448760" y="2584195"/>
                <a:pt x="3440715" y="2583325"/>
              </a:cubicBezTo>
              <a:cubicBezTo>
                <a:pt x="3440017" y="2583250"/>
                <a:pt x="3439336" y="2583212"/>
                <a:pt x="3438674" y="2583212"/>
              </a:cubicBezTo>
              <a:close/>
              <a:moveTo>
                <a:pt x="3510001" y="2620984"/>
              </a:moveTo>
              <a:cubicBezTo>
                <a:pt x="3503007" y="2620984"/>
                <a:pt x="3498032" y="2625066"/>
                <a:pt x="3495189" y="2630649"/>
              </a:cubicBezTo>
              <a:cubicBezTo>
                <a:pt x="3492217" y="2624822"/>
                <a:pt x="3487146" y="2621045"/>
                <a:pt x="3479748" y="2621045"/>
              </a:cubicBezTo>
              <a:cubicBezTo>
                <a:pt x="3479260" y="2621045"/>
                <a:pt x="3478760" y="2621063"/>
                <a:pt x="3478251" y="2621097"/>
              </a:cubicBezTo>
              <a:cubicBezTo>
                <a:pt x="3470894" y="2621580"/>
                <a:pt x="3464576" y="2625980"/>
                <a:pt x="3462584" y="2634554"/>
              </a:cubicBezTo>
              <a:cubicBezTo>
                <a:pt x="3459005" y="2649977"/>
                <a:pt x="3475954" y="2665746"/>
                <a:pt x="3495189" y="2681084"/>
              </a:cubicBezTo>
              <a:cubicBezTo>
                <a:pt x="3515644" y="2665850"/>
                <a:pt x="3531602" y="2648631"/>
                <a:pt x="3527793" y="2633793"/>
              </a:cubicBezTo>
              <a:lnTo>
                <a:pt x="3527793" y="2633790"/>
              </a:lnTo>
              <a:cubicBezTo>
                <a:pt x="3525935" y="2626549"/>
                <a:pt x="3520087" y="2621967"/>
                <a:pt x="3512042" y="2621097"/>
              </a:cubicBezTo>
              <a:cubicBezTo>
                <a:pt x="3511344" y="2621022"/>
                <a:pt x="3510663" y="2620984"/>
                <a:pt x="3510001" y="2620984"/>
              </a:cubicBezTo>
              <a:close/>
              <a:moveTo>
                <a:pt x="3581095" y="2655702"/>
              </a:moveTo>
              <a:cubicBezTo>
                <a:pt x="3574101" y="2655702"/>
                <a:pt x="3569126" y="2659784"/>
                <a:pt x="3566282" y="2665367"/>
              </a:cubicBezTo>
              <a:cubicBezTo>
                <a:pt x="3563311" y="2659540"/>
                <a:pt x="3558240" y="2655763"/>
                <a:pt x="3550842" y="2655763"/>
              </a:cubicBezTo>
              <a:cubicBezTo>
                <a:pt x="3550354" y="2655763"/>
                <a:pt x="3549854" y="2655781"/>
                <a:pt x="3549345" y="2655815"/>
              </a:cubicBezTo>
              <a:cubicBezTo>
                <a:pt x="3541988" y="2656298"/>
                <a:pt x="3535670" y="2660697"/>
                <a:pt x="3533678" y="2669272"/>
              </a:cubicBezTo>
              <a:cubicBezTo>
                <a:pt x="3530098" y="2684695"/>
                <a:pt x="3547048" y="2700464"/>
                <a:pt x="3566282" y="2715802"/>
              </a:cubicBezTo>
              <a:cubicBezTo>
                <a:pt x="3586738" y="2700568"/>
                <a:pt x="3602699" y="2683349"/>
                <a:pt x="3598887" y="2668511"/>
              </a:cubicBezTo>
              <a:lnTo>
                <a:pt x="3598887" y="2668508"/>
              </a:lnTo>
              <a:cubicBezTo>
                <a:pt x="3597029" y="2661267"/>
                <a:pt x="3591182" y="2656685"/>
                <a:pt x="3583136" y="2655815"/>
              </a:cubicBezTo>
              <a:cubicBezTo>
                <a:pt x="3582438" y="2655740"/>
                <a:pt x="3581758" y="2655702"/>
                <a:pt x="3581095" y="2655702"/>
              </a:cubicBezTo>
              <a:close/>
              <a:moveTo>
                <a:pt x="3650183" y="2681669"/>
              </a:moveTo>
              <a:cubicBezTo>
                <a:pt x="3643189" y="2681669"/>
                <a:pt x="3638214" y="2685752"/>
                <a:pt x="3635371" y="2691334"/>
              </a:cubicBezTo>
              <a:cubicBezTo>
                <a:pt x="3632399" y="2685507"/>
                <a:pt x="3627328" y="2681730"/>
                <a:pt x="3619930" y="2681730"/>
              </a:cubicBezTo>
              <a:cubicBezTo>
                <a:pt x="3619442" y="2681730"/>
                <a:pt x="3618942" y="2681748"/>
                <a:pt x="3618433" y="2681782"/>
              </a:cubicBezTo>
              <a:cubicBezTo>
                <a:pt x="3611076" y="2682265"/>
                <a:pt x="3604758" y="2686665"/>
                <a:pt x="3602766" y="2695240"/>
              </a:cubicBezTo>
              <a:cubicBezTo>
                <a:pt x="3599187" y="2710662"/>
                <a:pt x="3616136" y="2726431"/>
                <a:pt x="3635371" y="2741769"/>
              </a:cubicBezTo>
              <a:cubicBezTo>
                <a:pt x="3655826" y="2726535"/>
                <a:pt x="3671787" y="2709316"/>
                <a:pt x="3667975" y="2694478"/>
              </a:cubicBezTo>
              <a:lnTo>
                <a:pt x="3667975" y="2694475"/>
              </a:lnTo>
              <a:cubicBezTo>
                <a:pt x="3666117" y="2687234"/>
                <a:pt x="3660269" y="2682649"/>
                <a:pt x="3652224" y="2681782"/>
              </a:cubicBezTo>
              <a:cubicBezTo>
                <a:pt x="3651526" y="2681707"/>
                <a:pt x="3650845" y="2681669"/>
                <a:pt x="3650183" y="2681669"/>
              </a:cubicBezTo>
              <a:close/>
              <a:moveTo>
                <a:pt x="3734216" y="2697516"/>
              </a:moveTo>
              <a:cubicBezTo>
                <a:pt x="3727223" y="2697516"/>
                <a:pt x="3722248" y="2701598"/>
                <a:pt x="3719404" y="2707181"/>
              </a:cubicBezTo>
              <a:cubicBezTo>
                <a:pt x="3716433" y="2701357"/>
                <a:pt x="3711362" y="2697577"/>
                <a:pt x="3703964" y="2697577"/>
              </a:cubicBezTo>
              <a:cubicBezTo>
                <a:pt x="3703476" y="2697577"/>
                <a:pt x="3702976" y="2697595"/>
                <a:pt x="3702467" y="2697629"/>
              </a:cubicBezTo>
              <a:cubicBezTo>
                <a:pt x="3695110" y="2698112"/>
                <a:pt x="3688792" y="2702511"/>
                <a:pt x="3686800" y="2711086"/>
              </a:cubicBezTo>
              <a:cubicBezTo>
                <a:pt x="3683220" y="2726509"/>
                <a:pt x="3700170" y="2742278"/>
                <a:pt x="3719404" y="2757616"/>
              </a:cubicBezTo>
              <a:cubicBezTo>
                <a:pt x="3739861" y="2742382"/>
                <a:pt x="3755821" y="2725163"/>
                <a:pt x="3752009" y="2710325"/>
              </a:cubicBezTo>
              <a:lnTo>
                <a:pt x="3752009" y="2710322"/>
              </a:lnTo>
              <a:cubicBezTo>
                <a:pt x="3750151" y="2703081"/>
                <a:pt x="3744303" y="2698499"/>
                <a:pt x="3736258" y="2697629"/>
              </a:cubicBezTo>
              <a:cubicBezTo>
                <a:pt x="3735560" y="2697554"/>
                <a:pt x="3734880" y="2697516"/>
                <a:pt x="3734216" y="2697516"/>
              </a:cubicBezTo>
              <a:close/>
              <a:moveTo>
                <a:pt x="3799467" y="2754013"/>
              </a:moveTo>
              <a:cubicBezTo>
                <a:pt x="3792473" y="2754013"/>
                <a:pt x="3787498" y="2758095"/>
                <a:pt x="3784654" y="2763678"/>
              </a:cubicBezTo>
              <a:cubicBezTo>
                <a:pt x="3781683" y="2757851"/>
                <a:pt x="3776612" y="2754074"/>
                <a:pt x="3769214" y="2754074"/>
              </a:cubicBezTo>
              <a:cubicBezTo>
                <a:pt x="3768726" y="2754074"/>
                <a:pt x="3768226" y="2754092"/>
                <a:pt x="3767717" y="2754126"/>
              </a:cubicBezTo>
              <a:cubicBezTo>
                <a:pt x="3760360" y="2754609"/>
                <a:pt x="3754042" y="2759009"/>
                <a:pt x="3752050" y="2767583"/>
              </a:cubicBezTo>
              <a:cubicBezTo>
                <a:pt x="3748471" y="2783006"/>
                <a:pt x="3765420" y="2798775"/>
                <a:pt x="3784654" y="2814113"/>
              </a:cubicBezTo>
              <a:cubicBezTo>
                <a:pt x="3805111" y="2798879"/>
                <a:pt x="3821071" y="2781660"/>
                <a:pt x="3817259" y="2766822"/>
              </a:cubicBezTo>
              <a:lnTo>
                <a:pt x="3817259" y="2766819"/>
              </a:lnTo>
              <a:cubicBezTo>
                <a:pt x="3815401" y="2759578"/>
                <a:pt x="3809553" y="2754993"/>
                <a:pt x="3801508" y="2754126"/>
              </a:cubicBezTo>
              <a:cubicBezTo>
                <a:pt x="3800810" y="2754051"/>
                <a:pt x="3800130" y="2754013"/>
                <a:pt x="3799467" y="2754013"/>
              </a:cubicBezTo>
              <a:close/>
              <a:moveTo>
                <a:pt x="5705432" y="2788848"/>
              </a:moveTo>
              <a:cubicBezTo>
                <a:pt x="5698453" y="2788848"/>
                <a:pt x="5693480" y="2792930"/>
                <a:pt x="5690631" y="2798510"/>
              </a:cubicBezTo>
              <a:cubicBezTo>
                <a:pt x="5687665" y="2792686"/>
                <a:pt x="5682576" y="2788909"/>
                <a:pt x="5675191" y="2788909"/>
              </a:cubicBezTo>
              <a:cubicBezTo>
                <a:pt x="5674697" y="2788909"/>
                <a:pt x="5674202" y="2788926"/>
                <a:pt x="5673679" y="2788958"/>
              </a:cubicBezTo>
              <a:cubicBezTo>
                <a:pt x="5666322" y="2789444"/>
                <a:pt x="5660013" y="2793843"/>
                <a:pt x="5658006" y="2802418"/>
              </a:cubicBezTo>
              <a:cubicBezTo>
                <a:pt x="5654430" y="2817841"/>
                <a:pt x="5671382" y="2833610"/>
                <a:pt x="5690631" y="2848948"/>
              </a:cubicBezTo>
              <a:cubicBezTo>
                <a:pt x="5711072" y="2833714"/>
                <a:pt x="5727036" y="2816495"/>
                <a:pt x="5723227" y="2801657"/>
              </a:cubicBezTo>
              <a:lnTo>
                <a:pt x="5723227" y="2801654"/>
              </a:lnTo>
              <a:cubicBezTo>
                <a:pt x="5721366" y="2794413"/>
                <a:pt x="5715521" y="2789831"/>
                <a:pt x="5707467" y="2788958"/>
              </a:cubicBezTo>
              <a:cubicBezTo>
                <a:pt x="5706769" y="2788886"/>
                <a:pt x="5706100" y="2788848"/>
                <a:pt x="5705432" y="2788848"/>
              </a:cubicBezTo>
              <a:close/>
              <a:moveTo>
                <a:pt x="5763295" y="2841187"/>
              </a:moveTo>
              <a:cubicBezTo>
                <a:pt x="5756317" y="2841187"/>
                <a:pt x="5751344" y="2845269"/>
                <a:pt x="5748495" y="2850849"/>
              </a:cubicBezTo>
              <a:cubicBezTo>
                <a:pt x="5745529" y="2845025"/>
                <a:pt x="5740440" y="2841248"/>
                <a:pt x="5733055" y="2841248"/>
              </a:cubicBezTo>
              <a:cubicBezTo>
                <a:pt x="5732561" y="2841248"/>
                <a:pt x="5732066" y="2841265"/>
                <a:pt x="5731543" y="2841297"/>
              </a:cubicBezTo>
              <a:cubicBezTo>
                <a:pt x="5724186" y="2841783"/>
                <a:pt x="5717876" y="2846182"/>
                <a:pt x="5715870" y="2854757"/>
              </a:cubicBezTo>
              <a:cubicBezTo>
                <a:pt x="5712294" y="2870180"/>
                <a:pt x="5729246" y="2885949"/>
                <a:pt x="5748495" y="2901287"/>
              </a:cubicBezTo>
              <a:cubicBezTo>
                <a:pt x="5768936" y="2886053"/>
                <a:pt x="5784900" y="2868834"/>
                <a:pt x="5781091" y="2853996"/>
              </a:cubicBezTo>
              <a:lnTo>
                <a:pt x="5781091" y="2853993"/>
              </a:lnTo>
              <a:cubicBezTo>
                <a:pt x="5779230" y="2846752"/>
                <a:pt x="5773385" y="2842170"/>
                <a:pt x="5765331" y="2841297"/>
              </a:cubicBezTo>
              <a:cubicBezTo>
                <a:pt x="5764633" y="2841225"/>
                <a:pt x="5763964" y="2841187"/>
                <a:pt x="5763295" y="2841187"/>
              </a:cubicBezTo>
              <a:close/>
              <a:moveTo>
                <a:pt x="5828719" y="2892422"/>
              </a:moveTo>
              <a:cubicBezTo>
                <a:pt x="5821741" y="2892422"/>
                <a:pt x="5816768" y="2896504"/>
                <a:pt x="5813919" y="2902087"/>
              </a:cubicBezTo>
              <a:cubicBezTo>
                <a:pt x="5810953" y="2896260"/>
                <a:pt x="5805864" y="2892483"/>
                <a:pt x="5798479" y="2892483"/>
              </a:cubicBezTo>
              <a:cubicBezTo>
                <a:pt x="5797985" y="2892483"/>
                <a:pt x="5797490" y="2892501"/>
                <a:pt x="5796967" y="2892535"/>
              </a:cubicBezTo>
              <a:cubicBezTo>
                <a:pt x="5789610" y="2893018"/>
                <a:pt x="5783300" y="2897417"/>
                <a:pt x="5781294" y="2905992"/>
              </a:cubicBezTo>
              <a:cubicBezTo>
                <a:pt x="5777718" y="2921415"/>
                <a:pt x="5794670" y="2937184"/>
                <a:pt x="5813919" y="2952522"/>
              </a:cubicBezTo>
              <a:cubicBezTo>
                <a:pt x="5834360" y="2937288"/>
                <a:pt x="5850324" y="2920069"/>
                <a:pt x="5846515" y="2905231"/>
              </a:cubicBezTo>
              <a:lnTo>
                <a:pt x="5846515" y="2905228"/>
              </a:lnTo>
              <a:cubicBezTo>
                <a:pt x="5844654" y="2897987"/>
                <a:pt x="5838809" y="2893405"/>
                <a:pt x="5830755" y="2892535"/>
              </a:cubicBezTo>
              <a:cubicBezTo>
                <a:pt x="5830057" y="2892460"/>
                <a:pt x="5829388" y="2892422"/>
                <a:pt x="5828719" y="2892422"/>
              </a:cubicBezTo>
              <a:close/>
              <a:moveTo>
                <a:pt x="4174624" y="2812692"/>
              </a:moveTo>
              <a:cubicBezTo>
                <a:pt x="4167630" y="2812692"/>
                <a:pt x="4162655" y="2816775"/>
                <a:pt x="4159812" y="2822357"/>
              </a:cubicBezTo>
              <a:cubicBezTo>
                <a:pt x="4156840" y="2816530"/>
                <a:pt x="4151769" y="2812753"/>
                <a:pt x="4144371" y="2812753"/>
              </a:cubicBezTo>
              <a:cubicBezTo>
                <a:pt x="4143883" y="2812753"/>
                <a:pt x="4143383" y="2812771"/>
                <a:pt x="4142874" y="2812805"/>
              </a:cubicBezTo>
              <a:cubicBezTo>
                <a:pt x="4135517" y="2813288"/>
                <a:pt x="4129199" y="2817688"/>
                <a:pt x="4127207" y="2826263"/>
              </a:cubicBezTo>
              <a:cubicBezTo>
                <a:pt x="4123627" y="2841685"/>
                <a:pt x="4140577" y="2857454"/>
                <a:pt x="4159812" y="2872792"/>
              </a:cubicBezTo>
              <a:cubicBezTo>
                <a:pt x="4180267" y="2857559"/>
                <a:pt x="4196228" y="2840339"/>
                <a:pt x="4192416" y="2825498"/>
              </a:cubicBezTo>
              <a:cubicBezTo>
                <a:pt x="4190558" y="2818257"/>
                <a:pt x="4184711" y="2813675"/>
                <a:pt x="4176665" y="2812805"/>
              </a:cubicBezTo>
              <a:cubicBezTo>
                <a:pt x="4175967" y="2812730"/>
                <a:pt x="4175286" y="2812692"/>
                <a:pt x="4174624" y="2812692"/>
              </a:cubicBezTo>
              <a:close/>
              <a:moveTo>
                <a:pt x="5643787" y="2819292"/>
              </a:moveTo>
              <a:cubicBezTo>
                <a:pt x="5636809" y="2819292"/>
                <a:pt x="5631837" y="2823374"/>
                <a:pt x="5628987" y="2828957"/>
              </a:cubicBezTo>
              <a:cubicBezTo>
                <a:pt x="5626021" y="2823133"/>
                <a:pt x="5620933" y="2819353"/>
                <a:pt x="5613547" y="2819353"/>
              </a:cubicBezTo>
              <a:cubicBezTo>
                <a:pt x="5613053" y="2819353"/>
                <a:pt x="5612558" y="2819370"/>
                <a:pt x="5612035" y="2819405"/>
              </a:cubicBezTo>
              <a:cubicBezTo>
                <a:pt x="5604678" y="2819888"/>
                <a:pt x="5598368" y="2824287"/>
                <a:pt x="5596362" y="2832862"/>
              </a:cubicBezTo>
              <a:cubicBezTo>
                <a:pt x="5592785" y="2848285"/>
                <a:pt x="5609738" y="2864054"/>
                <a:pt x="5628987" y="2879392"/>
              </a:cubicBezTo>
              <a:cubicBezTo>
                <a:pt x="5649429" y="2864158"/>
                <a:pt x="5665392" y="2846939"/>
                <a:pt x="5661583" y="2832101"/>
              </a:cubicBezTo>
              <a:lnTo>
                <a:pt x="5661583" y="2832098"/>
              </a:lnTo>
              <a:cubicBezTo>
                <a:pt x="5659722" y="2824857"/>
                <a:pt x="5653877" y="2820275"/>
                <a:pt x="5645823" y="2819405"/>
              </a:cubicBezTo>
              <a:cubicBezTo>
                <a:pt x="5645125" y="2819330"/>
                <a:pt x="5644456" y="2819292"/>
                <a:pt x="5643787" y="2819292"/>
              </a:cubicBezTo>
              <a:close/>
              <a:moveTo>
                <a:pt x="3319485" y="2555065"/>
              </a:moveTo>
              <a:cubicBezTo>
                <a:pt x="3312491" y="2555065"/>
                <a:pt x="3307516" y="2559147"/>
                <a:pt x="3304672" y="2564730"/>
              </a:cubicBezTo>
              <a:cubicBezTo>
                <a:pt x="3301701" y="2558906"/>
                <a:pt x="3296630" y="2555126"/>
                <a:pt x="3289232" y="2555126"/>
              </a:cubicBezTo>
              <a:cubicBezTo>
                <a:pt x="3288744" y="2555126"/>
                <a:pt x="3288244" y="2555143"/>
                <a:pt x="3287735" y="2555175"/>
              </a:cubicBezTo>
              <a:cubicBezTo>
                <a:pt x="3280378" y="2555661"/>
                <a:pt x="3274060" y="2560060"/>
                <a:pt x="3272068" y="2568635"/>
              </a:cubicBezTo>
              <a:cubicBezTo>
                <a:pt x="3268488" y="2584058"/>
                <a:pt x="3285438" y="2599827"/>
                <a:pt x="3304672" y="2615165"/>
              </a:cubicBezTo>
              <a:cubicBezTo>
                <a:pt x="3325128" y="2599931"/>
                <a:pt x="3341089" y="2582712"/>
                <a:pt x="3337277" y="2567874"/>
              </a:cubicBezTo>
              <a:lnTo>
                <a:pt x="3337277" y="2567871"/>
              </a:lnTo>
              <a:cubicBezTo>
                <a:pt x="3335419" y="2560630"/>
                <a:pt x="3329572" y="2556048"/>
                <a:pt x="3321526" y="2555178"/>
              </a:cubicBezTo>
              <a:cubicBezTo>
                <a:pt x="3320828" y="2555103"/>
                <a:pt x="3320148" y="2555065"/>
                <a:pt x="3319485" y="2555065"/>
              </a:cubicBezTo>
              <a:close/>
              <a:moveTo>
                <a:pt x="3378425" y="2610080"/>
              </a:moveTo>
              <a:cubicBezTo>
                <a:pt x="3371431" y="2610080"/>
                <a:pt x="3366456" y="2614162"/>
                <a:pt x="3363613" y="2619745"/>
              </a:cubicBezTo>
              <a:cubicBezTo>
                <a:pt x="3360641" y="2613918"/>
                <a:pt x="3355570" y="2610141"/>
                <a:pt x="3348172" y="2610141"/>
              </a:cubicBezTo>
              <a:cubicBezTo>
                <a:pt x="3347684" y="2610141"/>
                <a:pt x="3347184" y="2610159"/>
                <a:pt x="3346675" y="2610193"/>
              </a:cubicBezTo>
              <a:cubicBezTo>
                <a:pt x="3339318" y="2610676"/>
                <a:pt x="3333000" y="2615076"/>
                <a:pt x="3331008" y="2623650"/>
              </a:cubicBezTo>
              <a:cubicBezTo>
                <a:pt x="3327429" y="2639073"/>
                <a:pt x="3344378" y="2654842"/>
                <a:pt x="3363613" y="2670180"/>
              </a:cubicBezTo>
              <a:cubicBezTo>
                <a:pt x="3384068" y="2654946"/>
                <a:pt x="3400029" y="2637727"/>
                <a:pt x="3396217" y="2622886"/>
              </a:cubicBezTo>
              <a:cubicBezTo>
                <a:pt x="3394359" y="2615645"/>
                <a:pt x="3388511" y="2611060"/>
                <a:pt x="3380466" y="2610193"/>
              </a:cubicBezTo>
              <a:cubicBezTo>
                <a:pt x="3379768" y="2610118"/>
                <a:pt x="3379087" y="2610080"/>
                <a:pt x="3378425" y="2610080"/>
              </a:cubicBezTo>
              <a:close/>
              <a:moveTo>
                <a:pt x="3453561" y="2672626"/>
              </a:moveTo>
              <a:cubicBezTo>
                <a:pt x="3446567" y="2672626"/>
                <a:pt x="3441592" y="2676708"/>
                <a:pt x="3438749" y="2682291"/>
              </a:cubicBezTo>
              <a:cubicBezTo>
                <a:pt x="3435777" y="2676467"/>
                <a:pt x="3430706" y="2672687"/>
                <a:pt x="3423308" y="2672687"/>
              </a:cubicBezTo>
              <a:cubicBezTo>
                <a:pt x="3422820" y="2672687"/>
                <a:pt x="3422320" y="2672705"/>
                <a:pt x="3421811" y="2672739"/>
              </a:cubicBezTo>
              <a:cubicBezTo>
                <a:pt x="3414454" y="2673222"/>
                <a:pt x="3408136" y="2677621"/>
                <a:pt x="3406144" y="2686196"/>
              </a:cubicBezTo>
              <a:cubicBezTo>
                <a:pt x="3402565" y="2701619"/>
                <a:pt x="3419514" y="2717388"/>
                <a:pt x="3438749" y="2732726"/>
              </a:cubicBezTo>
              <a:cubicBezTo>
                <a:pt x="3459204" y="2717492"/>
                <a:pt x="3475165" y="2700273"/>
                <a:pt x="3471353" y="2685435"/>
              </a:cubicBezTo>
              <a:lnTo>
                <a:pt x="3471353" y="2685432"/>
              </a:lnTo>
              <a:cubicBezTo>
                <a:pt x="3469495" y="2678191"/>
                <a:pt x="3463647" y="2673609"/>
                <a:pt x="3455602" y="2672739"/>
              </a:cubicBezTo>
              <a:cubicBezTo>
                <a:pt x="3454904" y="2672664"/>
                <a:pt x="3454223" y="2672626"/>
                <a:pt x="3453561" y="2672626"/>
              </a:cubicBezTo>
              <a:close/>
              <a:moveTo>
                <a:pt x="3533553" y="2701412"/>
              </a:moveTo>
              <a:cubicBezTo>
                <a:pt x="3526559" y="2701412"/>
                <a:pt x="3521584" y="2705494"/>
                <a:pt x="3518741" y="2711077"/>
              </a:cubicBezTo>
              <a:cubicBezTo>
                <a:pt x="3515769" y="2705250"/>
                <a:pt x="3510698" y="2701473"/>
                <a:pt x="3503300" y="2701473"/>
              </a:cubicBezTo>
              <a:cubicBezTo>
                <a:pt x="3502812" y="2701473"/>
                <a:pt x="3502312" y="2701491"/>
                <a:pt x="3501803" y="2701525"/>
              </a:cubicBezTo>
              <a:cubicBezTo>
                <a:pt x="3494446" y="2702008"/>
                <a:pt x="3488128" y="2706407"/>
                <a:pt x="3486136" y="2714982"/>
              </a:cubicBezTo>
              <a:cubicBezTo>
                <a:pt x="3482557" y="2730405"/>
                <a:pt x="3499506" y="2746174"/>
                <a:pt x="3518741" y="2761512"/>
              </a:cubicBezTo>
              <a:cubicBezTo>
                <a:pt x="3539196" y="2746278"/>
                <a:pt x="3555157" y="2729059"/>
                <a:pt x="3551345" y="2714221"/>
              </a:cubicBezTo>
              <a:lnTo>
                <a:pt x="3551345" y="2714218"/>
              </a:lnTo>
              <a:cubicBezTo>
                <a:pt x="3549487" y="2706977"/>
                <a:pt x="3543639" y="2702395"/>
                <a:pt x="3535594" y="2701525"/>
              </a:cubicBezTo>
              <a:cubicBezTo>
                <a:pt x="3534896" y="2701450"/>
                <a:pt x="3534215" y="2701412"/>
                <a:pt x="3533553" y="2701412"/>
              </a:cubicBezTo>
              <a:close/>
              <a:moveTo>
                <a:pt x="3668822" y="2747965"/>
              </a:moveTo>
              <a:cubicBezTo>
                <a:pt x="3661828" y="2747965"/>
                <a:pt x="3656853" y="2752047"/>
                <a:pt x="3654010" y="2757627"/>
              </a:cubicBezTo>
              <a:cubicBezTo>
                <a:pt x="3651038" y="2751803"/>
                <a:pt x="3645967" y="2748026"/>
                <a:pt x="3638569" y="2748026"/>
              </a:cubicBezTo>
              <a:cubicBezTo>
                <a:pt x="3638081" y="2748026"/>
                <a:pt x="3637581" y="2748043"/>
                <a:pt x="3637072" y="2748078"/>
              </a:cubicBezTo>
              <a:cubicBezTo>
                <a:pt x="3629715" y="2748561"/>
                <a:pt x="3623397" y="2752960"/>
                <a:pt x="3621405" y="2761535"/>
              </a:cubicBezTo>
              <a:cubicBezTo>
                <a:pt x="3617826" y="2776958"/>
                <a:pt x="3634775" y="2792727"/>
                <a:pt x="3654010" y="2808065"/>
              </a:cubicBezTo>
              <a:cubicBezTo>
                <a:pt x="3674465" y="2792831"/>
                <a:pt x="3690426" y="2775612"/>
                <a:pt x="3686614" y="2760774"/>
              </a:cubicBezTo>
              <a:lnTo>
                <a:pt x="3686614" y="2760771"/>
              </a:lnTo>
              <a:cubicBezTo>
                <a:pt x="3684756" y="2753530"/>
                <a:pt x="3678908" y="2748948"/>
                <a:pt x="3670863" y="2748078"/>
              </a:cubicBezTo>
              <a:cubicBezTo>
                <a:pt x="3670165" y="2748003"/>
                <a:pt x="3669484" y="2747965"/>
                <a:pt x="3668822" y="2747965"/>
              </a:cubicBezTo>
              <a:close/>
              <a:moveTo>
                <a:pt x="3724417" y="2790883"/>
              </a:moveTo>
              <a:cubicBezTo>
                <a:pt x="3717424" y="2790883"/>
                <a:pt x="3712449" y="2794966"/>
                <a:pt x="3709605" y="2800548"/>
              </a:cubicBezTo>
              <a:cubicBezTo>
                <a:pt x="3706634" y="2794721"/>
                <a:pt x="3701563" y="2790944"/>
                <a:pt x="3694165" y="2790944"/>
              </a:cubicBezTo>
              <a:cubicBezTo>
                <a:pt x="3693677" y="2790944"/>
                <a:pt x="3693177" y="2790962"/>
                <a:pt x="3692668" y="2790996"/>
              </a:cubicBezTo>
              <a:cubicBezTo>
                <a:pt x="3685311" y="2791479"/>
                <a:pt x="3678993" y="2795879"/>
                <a:pt x="3677001" y="2804454"/>
              </a:cubicBezTo>
              <a:cubicBezTo>
                <a:pt x="3673421" y="2819876"/>
                <a:pt x="3690371" y="2835645"/>
                <a:pt x="3709605" y="2850983"/>
              </a:cubicBezTo>
              <a:cubicBezTo>
                <a:pt x="3730061" y="2835750"/>
                <a:pt x="3746022" y="2818530"/>
                <a:pt x="3742210" y="2803689"/>
              </a:cubicBezTo>
              <a:cubicBezTo>
                <a:pt x="3740352" y="2796448"/>
                <a:pt x="3734504" y="2791866"/>
                <a:pt x="3726459" y="2790996"/>
              </a:cubicBezTo>
              <a:cubicBezTo>
                <a:pt x="3725761" y="2790921"/>
                <a:pt x="3725081" y="2790883"/>
                <a:pt x="3724417" y="2790883"/>
              </a:cubicBezTo>
              <a:close/>
              <a:moveTo>
                <a:pt x="3787487" y="2830836"/>
              </a:moveTo>
              <a:cubicBezTo>
                <a:pt x="3780493" y="2830836"/>
                <a:pt x="3775518" y="2834918"/>
                <a:pt x="3772674" y="2840501"/>
              </a:cubicBezTo>
              <a:cubicBezTo>
                <a:pt x="3769703" y="2834677"/>
                <a:pt x="3764632" y="2830897"/>
                <a:pt x="3757234" y="2830897"/>
              </a:cubicBezTo>
              <a:cubicBezTo>
                <a:pt x="3756746" y="2830897"/>
                <a:pt x="3756246" y="2830914"/>
                <a:pt x="3755737" y="2830949"/>
              </a:cubicBezTo>
              <a:cubicBezTo>
                <a:pt x="3748380" y="2831432"/>
                <a:pt x="3742062" y="2835831"/>
                <a:pt x="3740070" y="2844406"/>
              </a:cubicBezTo>
              <a:cubicBezTo>
                <a:pt x="3736491" y="2859829"/>
                <a:pt x="3753440" y="2875598"/>
                <a:pt x="3772674" y="2890936"/>
              </a:cubicBezTo>
              <a:cubicBezTo>
                <a:pt x="3793130" y="2875702"/>
                <a:pt x="3809088" y="2858483"/>
                <a:pt x="3805279" y="2843645"/>
              </a:cubicBezTo>
              <a:lnTo>
                <a:pt x="3805279" y="2843642"/>
              </a:lnTo>
              <a:cubicBezTo>
                <a:pt x="3803421" y="2836401"/>
                <a:pt x="3797573" y="2831819"/>
                <a:pt x="3789528" y="2830949"/>
              </a:cubicBezTo>
              <a:cubicBezTo>
                <a:pt x="3788830" y="2830874"/>
                <a:pt x="3788150" y="2830836"/>
                <a:pt x="3787487" y="2830836"/>
              </a:cubicBezTo>
              <a:close/>
              <a:moveTo>
                <a:pt x="5606859" y="2873609"/>
              </a:moveTo>
              <a:cubicBezTo>
                <a:pt x="5599880" y="2873609"/>
                <a:pt x="5594908" y="2877691"/>
                <a:pt x="5592058" y="2883271"/>
              </a:cubicBezTo>
              <a:cubicBezTo>
                <a:pt x="5589092" y="2877447"/>
                <a:pt x="5584004" y="2873670"/>
                <a:pt x="5576618" y="2873670"/>
              </a:cubicBezTo>
              <a:cubicBezTo>
                <a:pt x="5576124" y="2873670"/>
                <a:pt x="5575629" y="2873688"/>
                <a:pt x="5575106" y="2873722"/>
              </a:cubicBezTo>
              <a:cubicBezTo>
                <a:pt x="5567749" y="2874205"/>
                <a:pt x="5561440" y="2878604"/>
                <a:pt x="5559433" y="2887179"/>
              </a:cubicBezTo>
              <a:cubicBezTo>
                <a:pt x="5555857" y="2902602"/>
                <a:pt x="5572809" y="2918371"/>
                <a:pt x="5592058" y="2933709"/>
              </a:cubicBezTo>
              <a:cubicBezTo>
                <a:pt x="5612499" y="2918475"/>
                <a:pt x="5628463" y="2901256"/>
                <a:pt x="5624654" y="2886418"/>
              </a:cubicBezTo>
              <a:lnTo>
                <a:pt x="5624654" y="2886415"/>
              </a:lnTo>
              <a:cubicBezTo>
                <a:pt x="5622793" y="2879174"/>
                <a:pt x="5616948" y="2874589"/>
                <a:pt x="5608894" y="2873722"/>
              </a:cubicBezTo>
              <a:cubicBezTo>
                <a:pt x="5608196" y="2873647"/>
                <a:pt x="5607527" y="2873609"/>
                <a:pt x="5606859" y="2873609"/>
              </a:cubicBezTo>
              <a:close/>
              <a:moveTo>
                <a:pt x="5690311" y="2881721"/>
              </a:moveTo>
              <a:cubicBezTo>
                <a:pt x="5683333" y="2881721"/>
                <a:pt x="5678361" y="2885803"/>
                <a:pt x="5675511" y="2891386"/>
              </a:cubicBezTo>
              <a:cubicBezTo>
                <a:pt x="5672545" y="2885562"/>
                <a:pt x="5667457" y="2881782"/>
                <a:pt x="5660071" y="2881782"/>
              </a:cubicBezTo>
              <a:cubicBezTo>
                <a:pt x="5659577" y="2881782"/>
                <a:pt x="5659082" y="2881799"/>
                <a:pt x="5658559" y="2881834"/>
              </a:cubicBezTo>
              <a:cubicBezTo>
                <a:pt x="5651202" y="2882317"/>
                <a:pt x="5644892" y="2886716"/>
                <a:pt x="5642886" y="2895291"/>
              </a:cubicBezTo>
              <a:cubicBezTo>
                <a:pt x="5639309" y="2910714"/>
                <a:pt x="5656262" y="2926483"/>
                <a:pt x="5675511" y="2941821"/>
              </a:cubicBezTo>
              <a:cubicBezTo>
                <a:pt x="5695953" y="2926587"/>
                <a:pt x="5711916" y="2909368"/>
                <a:pt x="5708107" y="2894530"/>
              </a:cubicBezTo>
              <a:lnTo>
                <a:pt x="5708107" y="2894527"/>
              </a:lnTo>
              <a:cubicBezTo>
                <a:pt x="5706246" y="2887286"/>
                <a:pt x="5700401" y="2882704"/>
                <a:pt x="5692347" y="2881834"/>
              </a:cubicBezTo>
              <a:cubicBezTo>
                <a:pt x="5691649" y="2881759"/>
                <a:pt x="5690980" y="2881721"/>
                <a:pt x="5690311" y="2881721"/>
              </a:cubicBezTo>
              <a:close/>
              <a:moveTo>
                <a:pt x="5753410" y="2923040"/>
              </a:moveTo>
              <a:cubicBezTo>
                <a:pt x="5746431" y="2923040"/>
                <a:pt x="5741458" y="2927122"/>
                <a:pt x="5738609" y="2932705"/>
              </a:cubicBezTo>
              <a:cubicBezTo>
                <a:pt x="5735643" y="2926878"/>
                <a:pt x="5730554" y="2923101"/>
                <a:pt x="5723169" y="2923101"/>
              </a:cubicBezTo>
              <a:cubicBezTo>
                <a:pt x="5722675" y="2923101"/>
                <a:pt x="5722180" y="2923119"/>
                <a:pt x="5721657" y="2923153"/>
              </a:cubicBezTo>
              <a:cubicBezTo>
                <a:pt x="5714300" y="2923636"/>
                <a:pt x="5707991" y="2928035"/>
                <a:pt x="5705984" y="2936610"/>
              </a:cubicBezTo>
              <a:cubicBezTo>
                <a:pt x="5702408" y="2952033"/>
                <a:pt x="5719360" y="2967802"/>
                <a:pt x="5738609" y="2983140"/>
              </a:cubicBezTo>
              <a:cubicBezTo>
                <a:pt x="5759050" y="2967906"/>
                <a:pt x="5775014" y="2950687"/>
                <a:pt x="5771205" y="2935849"/>
              </a:cubicBezTo>
              <a:lnTo>
                <a:pt x="5771205" y="2935846"/>
              </a:lnTo>
              <a:cubicBezTo>
                <a:pt x="5769344" y="2928605"/>
                <a:pt x="5763499" y="2924023"/>
                <a:pt x="5755445" y="2923153"/>
              </a:cubicBezTo>
              <a:cubicBezTo>
                <a:pt x="5754747" y="2923078"/>
                <a:pt x="5754078" y="2923040"/>
                <a:pt x="5753410" y="2923040"/>
              </a:cubicBezTo>
              <a:close/>
              <a:moveTo>
                <a:pt x="5889491" y="2956247"/>
              </a:moveTo>
              <a:cubicBezTo>
                <a:pt x="5882513" y="2956247"/>
                <a:pt x="5877541" y="2960330"/>
                <a:pt x="5874691" y="2965912"/>
              </a:cubicBezTo>
              <a:cubicBezTo>
                <a:pt x="5871725" y="2960088"/>
                <a:pt x="5866637" y="2956308"/>
                <a:pt x="5859251" y="2956308"/>
              </a:cubicBezTo>
              <a:cubicBezTo>
                <a:pt x="5858757" y="2956308"/>
                <a:pt x="5858262" y="2956326"/>
                <a:pt x="5857739" y="2956360"/>
              </a:cubicBezTo>
              <a:cubicBezTo>
                <a:pt x="5850382" y="2956843"/>
                <a:pt x="5844072" y="2961243"/>
                <a:pt x="5842066" y="2969818"/>
              </a:cubicBezTo>
              <a:cubicBezTo>
                <a:pt x="5838489" y="2985240"/>
                <a:pt x="5855442" y="3001009"/>
                <a:pt x="5874691" y="3016347"/>
              </a:cubicBezTo>
              <a:cubicBezTo>
                <a:pt x="5895133" y="3001114"/>
                <a:pt x="5911096" y="2983894"/>
                <a:pt x="5907287" y="2969056"/>
              </a:cubicBezTo>
              <a:lnTo>
                <a:pt x="5907287" y="2969053"/>
              </a:lnTo>
              <a:cubicBezTo>
                <a:pt x="5905426" y="2961812"/>
                <a:pt x="5899581" y="2957230"/>
                <a:pt x="5891527" y="2956360"/>
              </a:cubicBezTo>
              <a:cubicBezTo>
                <a:pt x="5890829" y="2956285"/>
                <a:pt x="5890160" y="2956247"/>
                <a:pt x="5889491" y="2956247"/>
              </a:cubicBezTo>
              <a:close/>
              <a:moveTo>
                <a:pt x="5956660" y="2988581"/>
              </a:moveTo>
              <a:cubicBezTo>
                <a:pt x="5949682" y="2988581"/>
                <a:pt x="5944709" y="2992663"/>
                <a:pt x="5941860" y="2998243"/>
              </a:cubicBezTo>
              <a:cubicBezTo>
                <a:pt x="5938894" y="2992419"/>
                <a:pt x="5933805" y="2988642"/>
                <a:pt x="5926420" y="2988642"/>
              </a:cubicBezTo>
              <a:cubicBezTo>
                <a:pt x="5925926" y="2988642"/>
                <a:pt x="5925431" y="2988659"/>
                <a:pt x="5924908" y="2988694"/>
              </a:cubicBezTo>
              <a:cubicBezTo>
                <a:pt x="5917551" y="2989177"/>
                <a:pt x="5911241" y="2993576"/>
                <a:pt x="5909235" y="3002151"/>
              </a:cubicBezTo>
              <a:cubicBezTo>
                <a:pt x="5905659" y="3017574"/>
                <a:pt x="5922611" y="3033343"/>
                <a:pt x="5941860" y="3048681"/>
              </a:cubicBezTo>
              <a:cubicBezTo>
                <a:pt x="5962301" y="3033447"/>
                <a:pt x="5978265" y="3016228"/>
                <a:pt x="5974456" y="3001390"/>
              </a:cubicBezTo>
              <a:lnTo>
                <a:pt x="5974456" y="3001387"/>
              </a:lnTo>
              <a:cubicBezTo>
                <a:pt x="5972595" y="2994146"/>
                <a:pt x="5966750" y="2989564"/>
                <a:pt x="5958696" y="2988694"/>
              </a:cubicBezTo>
              <a:cubicBezTo>
                <a:pt x="5957998" y="2988619"/>
                <a:pt x="5957329" y="2988581"/>
                <a:pt x="5956660" y="2988581"/>
              </a:cubicBezTo>
              <a:close/>
              <a:moveTo>
                <a:pt x="6007837" y="3046939"/>
              </a:moveTo>
              <a:cubicBezTo>
                <a:pt x="6000858" y="3046939"/>
                <a:pt x="5995885" y="3051022"/>
                <a:pt x="5993036" y="3056604"/>
              </a:cubicBezTo>
              <a:cubicBezTo>
                <a:pt x="5990070" y="3050780"/>
                <a:pt x="5984981" y="3047000"/>
                <a:pt x="5977596" y="3047000"/>
              </a:cubicBezTo>
              <a:cubicBezTo>
                <a:pt x="5977102" y="3047000"/>
                <a:pt x="5976607" y="3047018"/>
                <a:pt x="5976084" y="3047052"/>
              </a:cubicBezTo>
              <a:cubicBezTo>
                <a:pt x="5968727" y="3047535"/>
                <a:pt x="5962418" y="3051935"/>
                <a:pt x="5960411" y="3060510"/>
              </a:cubicBezTo>
              <a:cubicBezTo>
                <a:pt x="5956835" y="3075932"/>
                <a:pt x="5973787" y="3091701"/>
                <a:pt x="5993036" y="3107039"/>
              </a:cubicBezTo>
              <a:cubicBezTo>
                <a:pt x="6013477" y="3091806"/>
                <a:pt x="6029441" y="3074586"/>
                <a:pt x="6025632" y="3059748"/>
              </a:cubicBezTo>
              <a:lnTo>
                <a:pt x="6025632" y="3059745"/>
              </a:lnTo>
              <a:cubicBezTo>
                <a:pt x="6023771" y="3052504"/>
                <a:pt x="6017926" y="3047922"/>
                <a:pt x="6009872" y="3047052"/>
              </a:cubicBezTo>
              <a:cubicBezTo>
                <a:pt x="6009174" y="3046977"/>
                <a:pt x="6008505" y="3046939"/>
                <a:pt x="6007837" y="3046939"/>
              </a:cubicBezTo>
              <a:close/>
              <a:moveTo>
                <a:pt x="6125892" y="3099802"/>
              </a:moveTo>
              <a:cubicBezTo>
                <a:pt x="6118913" y="3099802"/>
                <a:pt x="6113941" y="3103884"/>
                <a:pt x="6111091" y="3109464"/>
              </a:cubicBezTo>
              <a:cubicBezTo>
                <a:pt x="6108125" y="3103640"/>
                <a:pt x="6103037" y="3099863"/>
                <a:pt x="6095651" y="3099863"/>
              </a:cubicBezTo>
              <a:cubicBezTo>
                <a:pt x="6095157" y="3099863"/>
                <a:pt x="6094662" y="3099880"/>
                <a:pt x="6094139" y="3099915"/>
              </a:cubicBezTo>
              <a:cubicBezTo>
                <a:pt x="6086782" y="3100398"/>
                <a:pt x="6080473" y="3104798"/>
                <a:pt x="6078466" y="3113372"/>
              </a:cubicBezTo>
              <a:cubicBezTo>
                <a:pt x="6074890" y="3128795"/>
                <a:pt x="6091842" y="3144564"/>
                <a:pt x="6111091" y="3159902"/>
              </a:cubicBezTo>
              <a:cubicBezTo>
                <a:pt x="6131532" y="3144668"/>
                <a:pt x="6147496" y="3127449"/>
                <a:pt x="6143687" y="3112611"/>
              </a:cubicBezTo>
              <a:lnTo>
                <a:pt x="6143687" y="3112608"/>
              </a:lnTo>
              <a:cubicBezTo>
                <a:pt x="6141826" y="3105367"/>
                <a:pt x="6135981" y="3100782"/>
                <a:pt x="6127927" y="3099915"/>
              </a:cubicBezTo>
              <a:cubicBezTo>
                <a:pt x="6127229" y="3099840"/>
                <a:pt x="6126560" y="3099802"/>
                <a:pt x="6125892" y="3099802"/>
              </a:cubicBezTo>
              <a:close/>
              <a:moveTo>
                <a:pt x="6237257" y="3114137"/>
              </a:moveTo>
              <a:cubicBezTo>
                <a:pt x="6230279" y="3114137"/>
                <a:pt x="6225306" y="3118219"/>
                <a:pt x="6222457" y="3123802"/>
              </a:cubicBezTo>
              <a:cubicBezTo>
                <a:pt x="6219491" y="3117975"/>
                <a:pt x="6214402" y="3114198"/>
                <a:pt x="6207017" y="3114198"/>
              </a:cubicBezTo>
              <a:cubicBezTo>
                <a:pt x="6206523" y="3114198"/>
                <a:pt x="6206028" y="3114215"/>
                <a:pt x="6205505" y="3114250"/>
              </a:cubicBezTo>
              <a:cubicBezTo>
                <a:pt x="6198148" y="3114733"/>
                <a:pt x="6191838" y="3119133"/>
                <a:pt x="6189832" y="3127707"/>
              </a:cubicBezTo>
              <a:cubicBezTo>
                <a:pt x="6186256" y="3143130"/>
                <a:pt x="6203208" y="3158899"/>
                <a:pt x="6222457" y="3174237"/>
              </a:cubicBezTo>
              <a:cubicBezTo>
                <a:pt x="6242898" y="3159003"/>
                <a:pt x="6258862" y="3141784"/>
                <a:pt x="6255053" y="3126946"/>
              </a:cubicBezTo>
              <a:lnTo>
                <a:pt x="6255053" y="3126943"/>
              </a:lnTo>
              <a:cubicBezTo>
                <a:pt x="6253192" y="3119702"/>
                <a:pt x="6247347" y="3115120"/>
                <a:pt x="6239293" y="3114250"/>
              </a:cubicBezTo>
              <a:cubicBezTo>
                <a:pt x="6238595" y="3114175"/>
                <a:pt x="6237926" y="3114137"/>
                <a:pt x="6237257" y="3114137"/>
              </a:cubicBezTo>
              <a:close/>
              <a:moveTo>
                <a:pt x="6390496" y="3155282"/>
              </a:moveTo>
              <a:cubicBezTo>
                <a:pt x="6383517" y="3155282"/>
                <a:pt x="6378545" y="3159364"/>
                <a:pt x="6375695" y="3164947"/>
              </a:cubicBezTo>
              <a:cubicBezTo>
                <a:pt x="6372729" y="3159123"/>
                <a:pt x="6367641" y="3155343"/>
                <a:pt x="6360255" y="3155343"/>
              </a:cubicBezTo>
              <a:cubicBezTo>
                <a:pt x="6359761" y="3155343"/>
                <a:pt x="6359266" y="3155360"/>
                <a:pt x="6358743" y="3155395"/>
              </a:cubicBezTo>
              <a:cubicBezTo>
                <a:pt x="6351386" y="3155878"/>
                <a:pt x="6345077" y="3160277"/>
                <a:pt x="6343070" y="3168852"/>
              </a:cubicBezTo>
              <a:cubicBezTo>
                <a:pt x="6339494" y="3184275"/>
                <a:pt x="6356446" y="3200044"/>
                <a:pt x="6375695" y="3215382"/>
              </a:cubicBezTo>
              <a:cubicBezTo>
                <a:pt x="6396136" y="3200145"/>
                <a:pt x="6412100" y="3182929"/>
                <a:pt x="6408291" y="3168088"/>
              </a:cubicBezTo>
              <a:cubicBezTo>
                <a:pt x="6406430" y="3160847"/>
                <a:pt x="6400585" y="3156262"/>
                <a:pt x="6392531" y="3155395"/>
              </a:cubicBezTo>
              <a:cubicBezTo>
                <a:pt x="6391833" y="3155320"/>
                <a:pt x="6391164" y="3155282"/>
                <a:pt x="6390496" y="3155282"/>
              </a:cubicBezTo>
              <a:close/>
              <a:moveTo>
                <a:pt x="6477438" y="3162086"/>
              </a:moveTo>
              <a:cubicBezTo>
                <a:pt x="6470459" y="3162086"/>
                <a:pt x="6465486" y="3166168"/>
                <a:pt x="6462637" y="3171751"/>
              </a:cubicBezTo>
              <a:cubicBezTo>
                <a:pt x="6459671" y="3165924"/>
                <a:pt x="6454582" y="3162147"/>
                <a:pt x="6447197" y="3162147"/>
              </a:cubicBezTo>
              <a:cubicBezTo>
                <a:pt x="6446703" y="3162147"/>
                <a:pt x="6446208" y="3162164"/>
                <a:pt x="6445685" y="3162199"/>
              </a:cubicBezTo>
              <a:cubicBezTo>
                <a:pt x="6438328" y="3162682"/>
                <a:pt x="6432019" y="3167082"/>
                <a:pt x="6430012" y="3175656"/>
              </a:cubicBezTo>
              <a:cubicBezTo>
                <a:pt x="6426436" y="3191079"/>
                <a:pt x="6443388" y="3206848"/>
                <a:pt x="6462637" y="3222186"/>
              </a:cubicBezTo>
              <a:cubicBezTo>
                <a:pt x="6483078" y="3206950"/>
                <a:pt x="6499042" y="3189733"/>
                <a:pt x="6495233" y="3174892"/>
              </a:cubicBezTo>
              <a:cubicBezTo>
                <a:pt x="6493372" y="3167651"/>
                <a:pt x="6487527" y="3163069"/>
                <a:pt x="6479473" y="3162199"/>
              </a:cubicBezTo>
              <a:cubicBezTo>
                <a:pt x="6478775" y="3162124"/>
                <a:pt x="6478106" y="3162086"/>
                <a:pt x="6477438" y="3162086"/>
              </a:cubicBezTo>
              <a:close/>
              <a:moveTo>
                <a:pt x="6564670" y="3172379"/>
              </a:moveTo>
              <a:cubicBezTo>
                <a:pt x="6557691" y="3172379"/>
                <a:pt x="6552718" y="3176462"/>
                <a:pt x="6549869" y="3182044"/>
              </a:cubicBezTo>
              <a:cubicBezTo>
                <a:pt x="6546903" y="3176220"/>
                <a:pt x="6541814" y="3172440"/>
                <a:pt x="6534429" y="3172440"/>
              </a:cubicBezTo>
              <a:cubicBezTo>
                <a:pt x="6533935" y="3172440"/>
                <a:pt x="6533440" y="3172458"/>
                <a:pt x="6532917" y="3172492"/>
              </a:cubicBezTo>
              <a:cubicBezTo>
                <a:pt x="6525560" y="3172975"/>
                <a:pt x="6519251" y="3177375"/>
                <a:pt x="6517244" y="3185950"/>
              </a:cubicBezTo>
              <a:cubicBezTo>
                <a:pt x="6513668" y="3201372"/>
                <a:pt x="6530620" y="3217141"/>
                <a:pt x="6549869" y="3232479"/>
              </a:cubicBezTo>
              <a:cubicBezTo>
                <a:pt x="6570310" y="3217246"/>
                <a:pt x="6586274" y="3200026"/>
                <a:pt x="6582465" y="3185188"/>
              </a:cubicBezTo>
              <a:lnTo>
                <a:pt x="6582465" y="3185185"/>
              </a:lnTo>
              <a:cubicBezTo>
                <a:pt x="6580604" y="3177944"/>
                <a:pt x="6574759" y="3173362"/>
                <a:pt x="6566705" y="3172492"/>
              </a:cubicBezTo>
              <a:cubicBezTo>
                <a:pt x="6566007" y="3172417"/>
                <a:pt x="6565338" y="3172379"/>
                <a:pt x="6564670" y="3172379"/>
              </a:cubicBezTo>
              <a:close/>
              <a:moveTo>
                <a:pt x="6643179" y="3180405"/>
              </a:moveTo>
              <a:cubicBezTo>
                <a:pt x="6636200" y="3180405"/>
                <a:pt x="6631227" y="3184487"/>
                <a:pt x="6628378" y="3190070"/>
              </a:cubicBezTo>
              <a:cubicBezTo>
                <a:pt x="6625412" y="3184243"/>
                <a:pt x="6620323" y="3180466"/>
                <a:pt x="6612938" y="3180466"/>
              </a:cubicBezTo>
              <a:cubicBezTo>
                <a:pt x="6612444" y="3180466"/>
                <a:pt x="6611949" y="3180484"/>
                <a:pt x="6611426" y="3180518"/>
              </a:cubicBezTo>
              <a:cubicBezTo>
                <a:pt x="6604069" y="3181001"/>
                <a:pt x="6597760" y="3185401"/>
                <a:pt x="6595753" y="3193975"/>
              </a:cubicBezTo>
              <a:cubicBezTo>
                <a:pt x="6592177" y="3209398"/>
                <a:pt x="6609129" y="3225167"/>
                <a:pt x="6628378" y="3240505"/>
              </a:cubicBezTo>
              <a:cubicBezTo>
                <a:pt x="6648819" y="3225271"/>
                <a:pt x="6664783" y="3208052"/>
                <a:pt x="6660974" y="3193214"/>
              </a:cubicBezTo>
              <a:lnTo>
                <a:pt x="6660974" y="3193211"/>
              </a:lnTo>
              <a:cubicBezTo>
                <a:pt x="6659113" y="3185970"/>
                <a:pt x="6653268" y="3181388"/>
                <a:pt x="6645214" y="3180518"/>
              </a:cubicBezTo>
              <a:cubicBezTo>
                <a:pt x="6644516" y="3180443"/>
                <a:pt x="6643847" y="3180405"/>
                <a:pt x="6643179" y="3180405"/>
              </a:cubicBezTo>
              <a:close/>
              <a:moveTo>
                <a:pt x="6308789" y="3162842"/>
              </a:moveTo>
              <a:cubicBezTo>
                <a:pt x="6301810" y="3162842"/>
                <a:pt x="6296837" y="3166924"/>
                <a:pt x="6293988" y="3172507"/>
              </a:cubicBezTo>
              <a:cubicBezTo>
                <a:pt x="6291022" y="3166680"/>
                <a:pt x="6285933" y="3162903"/>
                <a:pt x="6278548" y="3162903"/>
              </a:cubicBezTo>
              <a:cubicBezTo>
                <a:pt x="6278054" y="3162903"/>
                <a:pt x="6277559" y="3162920"/>
                <a:pt x="6277036" y="3162955"/>
              </a:cubicBezTo>
              <a:cubicBezTo>
                <a:pt x="6269679" y="3163438"/>
                <a:pt x="6263370" y="3167838"/>
                <a:pt x="6261363" y="3176412"/>
              </a:cubicBezTo>
              <a:cubicBezTo>
                <a:pt x="6257787" y="3191835"/>
                <a:pt x="6274739" y="3207604"/>
                <a:pt x="6293988" y="3222942"/>
              </a:cubicBezTo>
              <a:cubicBezTo>
                <a:pt x="6314429" y="3207708"/>
                <a:pt x="6330393" y="3190489"/>
                <a:pt x="6326584" y="3175648"/>
              </a:cubicBezTo>
              <a:cubicBezTo>
                <a:pt x="6324723" y="3168407"/>
                <a:pt x="6318878" y="3163825"/>
                <a:pt x="6310824" y="3162955"/>
              </a:cubicBezTo>
              <a:cubicBezTo>
                <a:pt x="6310126" y="3162880"/>
                <a:pt x="6309457" y="3162842"/>
                <a:pt x="6308789" y="3162842"/>
              </a:cubicBezTo>
              <a:close/>
              <a:moveTo>
                <a:pt x="5813890" y="2966627"/>
              </a:moveTo>
              <a:cubicBezTo>
                <a:pt x="5806912" y="2966627"/>
                <a:pt x="5801940" y="2970710"/>
                <a:pt x="5799090" y="2976292"/>
              </a:cubicBezTo>
              <a:cubicBezTo>
                <a:pt x="5796124" y="2970465"/>
                <a:pt x="5791036" y="2966688"/>
                <a:pt x="5783650" y="2966688"/>
              </a:cubicBezTo>
              <a:cubicBezTo>
                <a:pt x="5783156" y="2966688"/>
                <a:pt x="5782661" y="2966706"/>
                <a:pt x="5782138" y="2966740"/>
              </a:cubicBezTo>
              <a:cubicBezTo>
                <a:pt x="5774781" y="2967223"/>
                <a:pt x="5768471" y="2971623"/>
                <a:pt x="5766465" y="2980198"/>
              </a:cubicBezTo>
              <a:cubicBezTo>
                <a:pt x="5762888" y="2995620"/>
                <a:pt x="5779841" y="3011389"/>
                <a:pt x="5799090" y="3026727"/>
              </a:cubicBezTo>
              <a:cubicBezTo>
                <a:pt x="5819532" y="3011493"/>
                <a:pt x="5835495" y="2994274"/>
                <a:pt x="5831686" y="2979436"/>
              </a:cubicBezTo>
              <a:lnTo>
                <a:pt x="5831686" y="2979433"/>
              </a:lnTo>
              <a:cubicBezTo>
                <a:pt x="5829825" y="2972192"/>
                <a:pt x="5823980" y="2967607"/>
                <a:pt x="5815926" y="2966740"/>
              </a:cubicBezTo>
              <a:cubicBezTo>
                <a:pt x="5815228" y="2966665"/>
                <a:pt x="5814559" y="2966627"/>
                <a:pt x="5813890" y="2966627"/>
              </a:cubicBezTo>
              <a:close/>
              <a:moveTo>
                <a:pt x="3589440" y="2752908"/>
              </a:moveTo>
              <a:cubicBezTo>
                <a:pt x="3582446" y="2752908"/>
                <a:pt x="3577471" y="2756991"/>
                <a:pt x="3574628" y="2762573"/>
              </a:cubicBezTo>
              <a:cubicBezTo>
                <a:pt x="3571656" y="2756746"/>
                <a:pt x="3566585" y="2752969"/>
                <a:pt x="3559187" y="2752969"/>
              </a:cubicBezTo>
              <a:cubicBezTo>
                <a:pt x="3558699" y="2752969"/>
                <a:pt x="3558199" y="2752987"/>
                <a:pt x="3557690" y="2753021"/>
              </a:cubicBezTo>
              <a:cubicBezTo>
                <a:pt x="3550333" y="2753504"/>
                <a:pt x="3544015" y="2757904"/>
                <a:pt x="3542023" y="2766479"/>
              </a:cubicBezTo>
              <a:cubicBezTo>
                <a:pt x="3538444" y="2781901"/>
                <a:pt x="3555393" y="2797670"/>
                <a:pt x="3574628" y="2813008"/>
              </a:cubicBezTo>
              <a:cubicBezTo>
                <a:pt x="3595083" y="2797774"/>
                <a:pt x="3611044" y="2780555"/>
                <a:pt x="3607232" y="2765714"/>
              </a:cubicBezTo>
              <a:cubicBezTo>
                <a:pt x="3605374" y="2758473"/>
                <a:pt x="3599526" y="2753888"/>
                <a:pt x="3591481" y="2753021"/>
              </a:cubicBezTo>
              <a:cubicBezTo>
                <a:pt x="3590783" y="2752946"/>
                <a:pt x="3590102" y="2752908"/>
                <a:pt x="3589440" y="2752908"/>
              </a:cubicBezTo>
              <a:close/>
              <a:moveTo>
                <a:pt x="3508953" y="2800944"/>
              </a:moveTo>
              <a:cubicBezTo>
                <a:pt x="3501960" y="2800944"/>
                <a:pt x="3496985" y="2805026"/>
                <a:pt x="3494141" y="2810609"/>
              </a:cubicBezTo>
              <a:cubicBezTo>
                <a:pt x="3491170" y="2804785"/>
                <a:pt x="3486099" y="2801005"/>
                <a:pt x="3478701" y="2801005"/>
              </a:cubicBezTo>
              <a:cubicBezTo>
                <a:pt x="3478213" y="2801005"/>
                <a:pt x="3477713" y="2801022"/>
                <a:pt x="3477204" y="2801057"/>
              </a:cubicBezTo>
              <a:cubicBezTo>
                <a:pt x="3469847" y="2801540"/>
                <a:pt x="3463529" y="2805939"/>
                <a:pt x="3461537" y="2814514"/>
              </a:cubicBezTo>
              <a:cubicBezTo>
                <a:pt x="3457957" y="2829937"/>
                <a:pt x="3474907" y="2845706"/>
                <a:pt x="3494141" y="2861044"/>
              </a:cubicBezTo>
              <a:cubicBezTo>
                <a:pt x="3514597" y="2845810"/>
                <a:pt x="3530555" y="2828591"/>
                <a:pt x="3526746" y="2813753"/>
              </a:cubicBezTo>
              <a:lnTo>
                <a:pt x="3526746" y="2813750"/>
              </a:lnTo>
              <a:cubicBezTo>
                <a:pt x="3524888" y="2806509"/>
                <a:pt x="3519041" y="2801927"/>
                <a:pt x="3510995" y="2801057"/>
              </a:cubicBezTo>
              <a:cubicBezTo>
                <a:pt x="3510297" y="2800982"/>
                <a:pt x="3509617" y="2800944"/>
                <a:pt x="3508953" y="2800944"/>
              </a:cubicBezTo>
              <a:close/>
              <a:moveTo>
                <a:pt x="3637621" y="2817838"/>
              </a:moveTo>
              <a:cubicBezTo>
                <a:pt x="3630628" y="2817838"/>
                <a:pt x="3625653" y="2821920"/>
                <a:pt x="3622809" y="2827500"/>
              </a:cubicBezTo>
              <a:cubicBezTo>
                <a:pt x="3619838" y="2821676"/>
                <a:pt x="3614767" y="2817899"/>
                <a:pt x="3607369" y="2817899"/>
              </a:cubicBezTo>
              <a:cubicBezTo>
                <a:pt x="3606881" y="2817899"/>
                <a:pt x="3606381" y="2817916"/>
                <a:pt x="3605872" y="2817948"/>
              </a:cubicBezTo>
              <a:cubicBezTo>
                <a:pt x="3598515" y="2818434"/>
                <a:pt x="3592197" y="2822833"/>
                <a:pt x="3590205" y="2831408"/>
              </a:cubicBezTo>
              <a:cubicBezTo>
                <a:pt x="3586625" y="2846831"/>
                <a:pt x="3603575" y="2862600"/>
                <a:pt x="3622809" y="2877938"/>
              </a:cubicBezTo>
              <a:cubicBezTo>
                <a:pt x="3643265" y="2862704"/>
                <a:pt x="3659226" y="2845485"/>
                <a:pt x="3655414" y="2830647"/>
              </a:cubicBezTo>
              <a:lnTo>
                <a:pt x="3655414" y="2830644"/>
              </a:lnTo>
              <a:cubicBezTo>
                <a:pt x="3653556" y="2823403"/>
                <a:pt x="3647709" y="2818821"/>
                <a:pt x="3639663" y="2817948"/>
              </a:cubicBezTo>
              <a:cubicBezTo>
                <a:pt x="3638965" y="2817876"/>
                <a:pt x="3638285" y="2817838"/>
                <a:pt x="3637621" y="2817838"/>
              </a:cubicBezTo>
              <a:close/>
              <a:moveTo>
                <a:pt x="3699091" y="2870527"/>
              </a:moveTo>
              <a:cubicBezTo>
                <a:pt x="3692097" y="2870527"/>
                <a:pt x="3687122" y="2874609"/>
                <a:pt x="3684279" y="2880192"/>
              </a:cubicBezTo>
              <a:cubicBezTo>
                <a:pt x="3681307" y="2874368"/>
                <a:pt x="3676236" y="2870588"/>
                <a:pt x="3668838" y="2870588"/>
              </a:cubicBezTo>
              <a:cubicBezTo>
                <a:pt x="3668350" y="2870588"/>
                <a:pt x="3667850" y="2870606"/>
                <a:pt x="3667341" y="2870640"/>
              </a:cubicBezTo>
              <a:cubicBezTo>
                <a:pt x="3659984" y="2871123"/>
                <a:pt x="3653666" y="2875522"/>
                <a:pt x="3651674" y="2884097"/>
              </a:cubicBezTo>
              <a:cubicBezTo>
                <a:pt x="3648095" y="2899520"/>
                <a:pt x="3665044" y="2915289"/>
                <a:pt x="3684279" y="2930627"/>
              </a:cubicBezTo>
              <a:cubicBezTo>
                <a:pt x="3704734" y="2915393"/>
                <a:pt x="3720692" y="2898174"/>
                <a:pt x="3716883" y="2883336"/>
              </a:cubicBezTo>
              <a:lnTo>
                <a:pt x="3716883" y="2883333"/>
              </a:lnTo>
              <a:cubicBezTo>
                <a:pt x="3715025" y="2876092"/>
                <a:pt x="3709178" y="2871510"/>
                <a:pt x="3701132" y="2870640"/>
              </a:cubicBezTo>
              <a:cubicBezTo>
                <a:pt x="3700434" y="2870565"/>
                <a:pt x="3699753" y="2870527"/>
                <a:pt x="3699091" y="2870527"/>
              </a:cubicBezTo>
              <a:close/>
              <a:moveTo>
                <a:pt x="3783125" y="2903355"/>
              </a:moveTo>
              <a:cubicBezTo>
                <a:pt x="3776131" y="2903355"/>
                <a:pt x="3771156" y="2907437"/>
                <a:pt x="3768312" y="2913017"/>
              </a:cubicBezTo>
              <a:cubicBezTo>
                <a:pt x="3765341" y="2907193"/>
                <a:pt x="3760270" y="2903416"/>
                <a:pt x="3752872" y="2903416"/>
              </a:cubicBezTo>
              <a:cubicBezTo>
                <a:pt x="3752384" y="2903416"/>
                <a:pt x="3751884" y="2903433"/>
                <a:pt x="3751375" y="2903465"/>
              </a:cubicBezTo>
              <a:cubicBezTo>
                <a:pt x="3744018" y="2903951"/>
                <a:pt x="3737700" y="2908350"/>
                <a:pt x="3735708" y="2916925"/>
              </a:cubicBezTo>
              <a:cubicBezTo>
                <a:pt x="3732129" y="2932348"/>
                <a:pt x="3749078" y="2948117"/>
                <a:pt x="3768312" y="2963455"/>
              </a:cubicBezTo>
              <a:cubicBezTo>
                <a:pt x="3788768" y="2948219"/>
                <a:pt x="3804729" y="2931002"/>
                <a:pt x="3800917" y="2916164"/>
              </a:cubicBezTo>
              <a:lnTo>
                <a:pt x="3800917" y="2916161"/>
              </a:lnTo>
              <a:cubicBezTo>
                <a:pt x="3799059" y="2908920"/>
                <a:pt x="3793211" y="2904338"/>
                <a:pt x="3785166" y="2903465"/>
              </a:cubicBezTo>
              <a:cubicBezTo>
                <a:pt x="3784468" y="2903393"/>
                <a:pt x="3783788" y="2903355"/>
                <a:pt x="3783125" y="2903355"/>
              </a:cubicBezTo>
              <a:close/>
              <a:moveTo>
                <a:pt x="5572838" y="2930368"/>
              </a:moveTo>
              <a:cubicBezTo>
                <a:pt x="5565860" y="2930368"/>
                <a:pt x="5560887" y="2934451"/>
                <a:pt x="5558038" y="2940033"/>
              </a:cubicBezTo>
              <a:cubicBezTo>
                <a:pt x="5555072" y="2934206"/>
                <a:pt x="5549983" y="2930429"/>
                <a:pt x="5542598" y="2930429"/>
              </a:cubicBezTo>
              <a:cubicBezTo>
                <a:pt x="5542104" y="2930429"/>
                <a:pt x="5541609" y="2930447"/>
                <a:pt x="5541086" y="2930481"/>
              </a:cubicBezTo>
              <a:cubicBezTo>
                <a:pt x="5533729" y="2930964"/>
                <a:pt x="5527419" y="2935364"/>
                <a:pt x="5525413" y="2943939"/>
              </a:cubicBezTo>
              <a:cubicBezTo>
                <a:pt x="5521837" y="2959361"/>
                <a:pt x="5538789" y="2975130"/>
                <a:pt x="5558038" y="2990468"/>
              </a:cubicBezTo>
              <a:cubicBezTo>
                <a:pt x="5578479" y="2975235"/>
                <a:pt x="5594443" y="2958015"/>
                <a:pt x="5590634" y="2943177"/>
              </a:cubicBezTo>
              <a:lnTo>
                <a:pt x="5590634" y="2943174"/>
              </a:lnTo>
              <a:cubicBezTo>
                <a:pt x="5588773" y="2935933"/>
                <a:pt x="5582928" y="2931348"/>
                <a:pt x="5574874" y="2930481"/>
              </a:cubicBezTo>
              <a:cubicBezTo>
                <a:pt x="5574176" y="2930406"/>
                <a:pt x="5573507" y="2930368"/>
                <a:pt x="5572838" y="2930368"/>
              </a:cubicBezTo>
              <a:close/>
              <a:moveTo>
                <a:pt x="5643206" y="2949210"/>
              </a:moveTo>
              <a:cubicBezTo>
                <a:pt x="5636227" y="2949210"/>
                <a:pt x="5631255" y="2953292"/>
                <a:pt x="5628405" y="2958872"/>
              </a:cubicBezTo>
              <a:cubicBezTo>
                <a:pt x="5625439" y="2953048"/>
                <a:pt x="5620351" y="2949271"/>
                <a:pt x="5612965" y="2949271"/>
              </a:cubicBezTo>
              <a:cubicBezTo>
                <a:pt x="5612471" y="2949271"/>
                <a:pt x="5611976" y="2949289"/>
                <a:pt x="5611453" y="2949320"/>
              </a:cubicBezTo>
              <a:cubicBezTo>
                <a:pt x="5604096" y="2949806"/>
                <a:pt x="5597787" y="2954205"/>
                <a:pt x="5595780" y="2962780"/>
              </a:cubicBezTo>
              <a:cubicBezTo>
                <a:pt x="5592204" y="2978203"/>
                <a:pt x="5609156" y="2993972"/>
                <a:pt x="5628405" y="3009310"/>
              </a:cubicBezTo>
              <a:cubicBezTo>
                <a:pt x="5648846" y="2994076"/>
                <a:pt x="5664810" y="2976857"/>
                <a:pt x="5661001" y="2962019"/>
              </a:cubicBezTo>
              <a:lnTo>
                <a:pt x="5661001" y="2962016"/>
              </a:lnTo>
              <a:cubicBezTo>
                <a:pt x="5659140" y="2954775"/>
                <a:pt x="5653295" y="2950190"/>
                <a:pt x="5645241" y="2949320"/>
              </a:cubicBezTo>
              <a:cubicBezTo>
                <a:pt x="5644543" y="2949248"/>
                <a:pt x="5643874" y="2949210"/>
                <a:pt x="5643206" y="2949210"/>
              </a:cubicBezTo>
              <a:close/>
              <a:moveTo>
                <a:pt x="5706013" y="2982213"/>
              </a:moveTo>
              <a:cubicBezTo>
                <a:pt x="5699034" y="2982213"/>
                <a:pt x="5694062" y="2986295"/>
                <a:pt x="5691212" y="2991878"/>
              </a:cubicBezTo>
              <a:cubicBezTo>
                <a:pt x="5688246" y="2986054"/>
                <a:pt x="5683158" y="2982274"/>
                <a:pt x="5675772" y="2982274"/>
              </a:cubicBezTo>
              <a:cubicBezTo>
                <a:pt x="5675278" y="2982274"/>
                <a:pt x="5674783" y="2982291"/>
                <a:pt x="5674260" y="2982326"/>
              </a:cubicBezTo>
              <a:cubicBezTo>
                <a:pt x="5666904" y="2982809"/>
                <a:pt x="5660594" y="2987208"/>
                <a:pt x="5658587" y="2995783"/>
              </a:cubicBezTo>
              <a:cubicBezTo>
                <a:pt x="5655011" y="3011206"/>
                <a:pt x="5671963" y="3026975"/>
                <a:pt x="5691212" y="3042313"/>
              </a:cubicBezTo>
              <a:cubicBezTo>
                <a:pt x="5711653" y="3027079"/>
                <a:pt x="5727617" y="3009860"/>
                <a:pt x="5723808" y="2995022"/>
              </a:cubicBezTo>
              <a:lnTo>
                <a:pt x="5723808" y="2995019"/>
              </a:lnTo>
              <a:cubicBezTo>
                <a:pt x="5721947" y="2987778"/>
                <a:pt x="5716102" y="2983196"/>
                <a:pt x="5708048" y="2982326"/>
              </a:cubicBezTo>
              <a:cubicBezTo>
                <a:pt x="5707350" y="2982251"/>
                <a:pt x="5706681" y="2982213"/>
                <a:pt x="5706013" y="2982213"/>
              </a:cubicBezTo>
              <a:close/>
              <a:moveTo>
                <a:pt x="5765622" y="3022718"/>
              </a:moveTo>
              <a:cubicBezTo>
                <a:pt x="5758643" y="3022718"/>
                <a:pt x="5753671" y="3026800"/>
                <a:pt x="5750821" y="3032380"/>
              </a:cubicBezTo>
              <a:cubicBezTo>
                <a:pt x="5747855" y="3026556"/>
                <a:pt x="5742767" y="3022779"/>
                <a:pt x="5735381" y="3022779"/>
              </a:cubicBezTo>
              <a:cubicBezTo>
                <a:pt x="5734887" y="3022779"/>
                <a:pt x="5734392" y="3022797"/>
                <a:pt x="5733869" y="3022831"/>
              </a:cubicBezTo>
              <a:cubicBezTo>
                <a:pt x="5726513" y="3023314"/>
                <a:pt x="5720203" y="3027713"/>
                <a:pt x="5718196" y="3036288"/>
              </a:cubicBezTo>
              <a:cubicBezTo>
                <a:pt x="5714620" y="3051711"/>
                <a:pt x="5731572" y="3067480"/>
                <a:pt x="5750821" y="3082818"/>
              </a:cubicBezTo>
              <a:cubicBezTo>
                <a:pt x="5771262" y="3067584"/>
                <a:pt x="5787226" y="3050365"/>
                <a:pt x="5783417" y="3035527"/>
              </a:cubicBezTo>
              <a:lnTo>
                <a:pt x="5783417" y="3035524"/>
              </a:lnTo>
              <a:cubicBezTo>
                <a:pt x="5781556" y="3028283"/>
                <a:pt x="5775711" y="3023698"/>
                <a:pt x="5767657" y="3022831"/>
              </a:cubicBezTo>
              <a:cubicBezTo>
                <a:pt x="5766959" y="3022756"/>
                <a:pt x="5766290" y="3022718"/>
                <a:pt x="5765622" y="3022718"/>
              </a:cubicBezTo>
              <a:close/>
              <a:moveTo>
                <a:pt x="5849947" y="3034814"/>
              </a:moveTo>
              <a:cubicBezTo>
                <a:pt x="5842968" y="3034814"/>
                <a:pt x="5837996" y="3038896"/>
                <a:pt x="5835146" y="3044479"/>
              </a:cubicBezTo>
              <a:cubicBezTo>
                <a:pt x="5832180" y="3038655"/>
                <a:pt x="5827092" y="3034875"/>
                <a:pt x="5819706" y="3034875"/>
              </a:cubicBezTo>
              <a:cubicBezTo>
                <a:pt x="5819212" y="3034875"/>
                <a:pt x="5818717" y="3034893"/>
                <a:pt x="5818194" y="3034927"/>
              </a:cubicBezTo>
              <a:cubicBezTo>
                <a:pt x="5810838" y="3035410"/>
                <a:pt x="5804528" y="3039809"/>
                <a:pt x="5802521" y="3048384"/>
              </a:cubicBezTo>
              <a:cubicBezTo>
                <a:pt x="5798945" y="3063807"/>
                <a:pt x="5815897" y="3079576"/>
                <a:pt x="5835146" y="3094914"/>
              </a:cubicBezTo>
              <a:cubicBezTo>
                <a:pt x="5855587" y="3079681"/>
                <a:pt x="5871551" y="3062461"/>
                <a:pt x="5867742" y="3047623"/>
              </a:cubicBezTo>
              <a:lnTo>
                <a:pt x="5867742" y="3047620"/>
              </a:lnTo>
              <a:cubicBezTo>
                <a:pt x="5865881" y="3040379"/>
                <a:pt x="5860036" y="3035797"/>
                <a:pt x="5851982" y="3034927"/>
              </a:cubicBezTo>
              <a:cubicBezTo>
                <a:pt x="5851284" y="3034852"/>
                <a:pt x="5850615" y="3034814"/>
                <a:pt x="5849947" y="3034814"/>
              </a:cubicBezTo>
              <a:close/>
              <a:moveTo>
                <a:pt x="5921767" y="3050400"/>
              </a:moveTo>
              <a:cubicBezTo>
                <a:pt x="5914789" y="3050400"/>
                <a:pt x="5909816" y="3054483"/>
                <a:pt x="5906967" y="3060065"/>
              </a:cubicBezTo>
              <a:cubicBezTo>
                <a:pt x="5904001" y="3054238"/>
                <a:pt x="5898912" y="3050461"/>
                <a:pt x="5891527" y="3050461"/>
              </a:cubicBezTo>
              <a:cubicBezTo>
                <a:pt x="5891033" y="3050461"/>
                <a:pt x="5890538" y="3050479"/>
                <a:pt x="5890015" y="3050513"/>
              </a:cubicBezTo>
              <a:cubicBezTo>
                <a:pt x="5882658" y="3050996"/>
                <a:pt x="5876348" y="3055395"/>
                <a:pt x="5874342" y="3063971"/>
              </a:cubicBezTo>
              <a:cubicBezTo>
                <a:pt x="5870766" y="3079393"/>
                <a:pt x="5887718" y="3095162"/>
                <a:pt x="5906967" y="3110500"/>
              </a:cubicBezTo>
              <a:cubicBezTo>
                <a:pt x="5927408" y="3095267"/>
                <a:pt x="5943372" y="3078047"/>
                <a:pt x="5939563" y="3063209"/>
              </a:cubicBezTo>
              <a:lnTo>
                <a:pt x="5939563" y="3063206"/>
              </a:lnTo>
              <a:cubicBezTo>
                <a:pt x="5937702" y="3055966"/>
                <a:pt x="5931857" y="3051383"/>
                <a:pt x="5923803" y="3050513"/>
              </a:cubicBezTo>
              <a:cubicBezTo>
                <a:pt x="5923105" y="3050438"/>
                <a:pt x="5922436" y="3050400"/>
                <a:pt x="5921767" y="3050400"/>
              </a:cubicBezTo>
              <a:close/>
              <a:moveTo>
                <a:pt x="6042148" y="3109456"/>
              </a:moveTo>
              <a:cubicBezTo>
                <a:pt x="6035170" y="3109456"/>
                <a:pt x="6030198" y="3113538"/>
                <a:pt x="6027348" y="3119121"/>
              </a:cubicBezTo>
              <a:cubicBezTo>
                <a:pt x="6024382" y="3113297"/>
                <a:pt x="6019294" y="3109517"/>
                <a:pt x="6011908" y="3109517"/>
              </a:cubicBezTo>
              <a:cubicBezTo>
                <a:pt x="6011414" y="3109517"/>
                <a:pt x="6010919" y="3109534"/>
                <a:pt x="6010396" y="3109569"/>
              </a:cubicBezTo>
              <a:cubicBezTo>
                <a:pt x="6003039" y="3110052"/>
                <a:pt x="5996729" y="3114451"/>
                <a:pt x="5994723" y="3123026"/>
              </a:cubicBezTo>
              <a:cubicBezTo>
                <a:pt x="5991146" y="3138449"/>
                <a:pt x="6008099" y="3154218"/>
                <a:pt x="6027348" y="3169556"/>
              </a:cubicBezTo>
              <a:cubicBezTo>
                <a:pt x="6047790" y="3154322"/>
                <a:pt x="6063753" y="3137103"/>
                <a:pt x="6059944" y="3122265"/>
              </a:cubicBezTo>
              <a:lnTo>
                <a:pt x="6059944" y="3122262"/>
              </a:lnTo>
              <a:cubicBezTo>
                <a:pt x="6058083" y="3115021"/>
                <a:pt x="6052238" y="3110439"/>
                <a:pt x="6044184" y="3109569"/>
              </a:cubicBezTo>
              <a:cubicBezTo>
                <a:pt x="6043486" y="3109494"/>
                <a:pt x="6042817" y="3109456"/>
                <a:pt x="6042148" y="3109456"/>
              </a:cubicBezTo>
              <a:close/>
              <a:moveTo>
                <a:pt x="6159911" y="3164732"/>
              </a:moveTo>
              <a:cubicBezTo>
                <a:pt x="6152933" y="3164732"/>
                <a:pt x="6147961" y="3168814"/>
                <a:pt x="6145111" y="3174397"/>
              </a:cubicBezTo>
              <a:cubicBezTo>
                <a:pt x="6142145" y="3168573"/>
                <a:pt x="6137057" y="3164793"/>
                <a:pt x="6129671" y="3164793"/>
              </a:cubicBezTo>
              <a:cubicBezTo>
                <a:pt x="6129177" y="3164793"/>
                <a:pt x="6128682" y="3164810"/>
                <a:pt x="6128159" y="3164845"/>
              </a:cubicBezTo>
              <a:cubicBezTo>
                <a:pt x="6120802" y="3165328"/>
                <a:pt x="6114492" y="3169727"/>
                <a:pt x="6112486" y="3178302"/>
              </a:cubicBezTo>
              <a:cubicBezTo>
                <a:pt x="6108909" y="3193725"/>
                <a:pt x="6125862" y="3209494"/>
                <a:pt x="6145111" y="3224832"/>
              </a:cubicBezTo>
              <a:cubicBezTo>
                <a:pt x="6165553" y="3209598"/>
                <a:pt x="6181516" y="3192379"/>
                <a:pt x="6177707" y="3177541"/>
              </a:cubicBezTo>
              <a:lnTo>
                <a:pt x="6177707" y="3177538"/>
              </a:lnTo>
              <a:cubicBezTo>
                <a:pt x="6175846" y="3170297"/>
                <a:pt x="6170001" y="3165715"/>
                <a:pt x="6161947" y="3164845"/>
              </a:cubicBezTo>
              <a:cubicBezTo>
                <a:pt x="6161249" y="3164770"/>
                <a:pt x="6160580" y="3164732"/>
                <a:pt x="6159911" y="3164732"/>
              </a:cubicBezTo>
              <a:close/>
              <a:moveTo>
                <a:pt x="6231151" y="3186308"/>
              </a:moveTo>
              <a:cubicBezTo>
                <a:pt x="6224173" y="3186308"/>
                <a:pt x="6219201" y="3190390"/>
                <a:pt x="6216351" y="3195973"/>
              </a:cubicBezTo>
              <a:cubicBezTo>
                <a:pt x="6213385" y="3190149"/>
                <a:pt x="6208297" y="3186369"/>
                <a:pt x="6200911" y="3186369"/>
              </a:cubicBezTo>
              <a:cubicBezTo>
                <a:pt x="6200417" y="3186369"/>
                <a:pt x="6199922" y="3186386"/>
                <a:pt x="6199399" y="3186421"/>
              </a:cubicBezTo>
              <a:cubicBezTo>
                <a:pt x="6192042" y="3186904"/>
                <a:pt x="6185732" y="3191304"/>
                <a:pt x="6183726" y="3199878"/>
              </a:cubicBezTo>
              <a:cubicBezTo>
                <a:pt x="6180149" y="3215301"/>
                <a:pt x="6197102" y="3231070"/>
                <a:pt x="6216351" y="3246408"/>
              </a:cubicBezTo>
              <a:cubicBezTo>
                <a:pt x="6236793" y="3231174"/>
                <a:pt x="6252756" y="3213955"/>
                <a:pt x="6248947" y="3199117"/>
              </a:cubicBezTo>
              <a:lnTo>
                <a:pt x="6248947" y="3199114"/>
              </a:lnTo>
              <a:cubicBezTo>
                <a:pt x="6247086" y="3191873"/>
                <a:pt x="6241241" y="3187291"/>
                <a:pt x="6233187" y="3186421"/>
              </a:cubicBezTo>
              <a:cubicBezTo>
                <a:pt x="6232489" y="3186346"/>
                <a:pt x="6231820" y="3186308"/>
                <a:pt x="6231151" y="3186308"/>
              </a:cubicBezTo>
              <a:close/>
              <a:moveTo>
                <a:pt x="6431495" y="3223381"/>
              </a:moveTo>
              <a:cubicBezTo>
                <a:pt x="6424516" y="3223381"/>
                <a:pt x="6419544" y="3227463"/>
                <a:pt x="6416694" y="3233046"/>
              </a:cubicBezTo>
              <a:cubicBezTo>
                <a:pt x="6413728" y="3227222"/>
                <a:pt x="6408640" y="3223442"/>
                <a:pt x="6401254" y="3223442"/>
              </a:cubicBezTo>
              <a:cubicBezTo>
                <a:pt x="6400760" y="3223442"/>
                <a:pt x="6400265" y="3223459"/>
                <a:pt x="6399742" y="3223494"/>
              </a:cubicBezTo>
              <a:cubicBezTo>
                <a:pt x="6392386" y="3223977"/>
                <a:pt x="6386076" y="3228377"/>
                <a:pt x="6384069" y="3236951"/>
              </a:cubicBezTo>
              <a:cubicBezTo>
                <a:pt x="6380493" y="3252374"/>
                <a:pt x="6397445" y="3268143"/>
                <a:pt x="6416694" y="3283481"/>
              </a:cubicBezTo>
              <a:cubicBezTo>
                <a:pt x="6437135" y="3268247"/>
                <a:pt x="6453099" y="3251028"/>
                <a:pt x="6449290" y="3236190"/>
              </a:cubicBezTo>
              <a:lnTo>
                <a:pt x="6449290" y="3236187"/>
              </a:lnTo>
              <a:cubicBezTo>
                <a:pt x="6447429" y="3228946"/>
                <a:pt x="6441584" y="3224364"/>
                <a:pt x="6433530" y="3223494"/>
              </a:cubicBezTo>
              <a:cubicBezTo>
                <a:pt x="6432832" y="3223419"/>
                <a:pt x="6432163" y="3223381"/>
                <a:pt x="6431495" y="3223381"/>
              </a:cubicBezTo>
              <a:close/>
              <a:moveTo>
                <a:pt x="6513202" y="3225010"/>
              </a:moveTo>
              <a:cubicBezTo>
                <a:pt x="6506224" y="3225010"/>
                <a:pt x="6501252" y="3229092"/>
                <a:pt x="6498402" y="3234672"/>
              </a:cubicBezTo>
              <a:cubicBezTo>
                <a:pt x="6495436" y="3228848"/>
                <a:pt x="6490348" y="3225071"/>
                <a:pt x="6482962" y="3225071"/>
              </a:cubicBezTo>
              <a:cubicBezTo>
                <a:pt x="6482468" y="3225071"/>
                <a:pt x="6481973" y="3225088"/>
                <a:pt x="6481450" y="3225123"/>
              </a:cubicBezTo>
              <a:cubicBezTo>
                <a:pt x="6474093" y="3225606"/>
                <a:pt x="6467783" y="3230006"/>
                <a:pt x="6465777" y="3238580"/>
              </a:cubicBezTo>
              <a:cubicBezTo>
                <a:pt x="6462200" y="3254003"/>
                <a:pt x="6479153" y="3269772"/>
                <a:pt x="6498402" y="3285110"/>
              </a:cubicBezTo>
              <a:cubicBezTo>
                <a:pt x="6518844" y="3269876"/>
                <a:pt x="6534807" y="3252657"/>
                <a:pt x="6530998" y="3237819"/>
              </a:cubicBezTo>
              <a:lnTo>
                <a:pt x="6530998" y="3237816"/>
              </a:lnTo>
              <a:cubicBezTo>
                <a:pt x="6529137" y="3230575"/>
                <a:pt x="6523292" y="3225990"/>
                <a:pt x="6515238" y="3225123"/>
              </a:cubicBezTo>
              <a:cubicBezTo>
                <a:pt x="6514540" y="3225048"/>
                <a:pt x="6513871" y="3225010"/>
                <a:pt x="6513202" y="3225010"/>
              </a:cubicBezTo>
              <a:close/>
              <a:moveTo>
                <a:pt x="6602762" y="3242718"/>
              </a:moveTo>
              <a:cubicBezTo>
                <a:pt x="6595783" y="3242718"/>
                <a:pt x="6590811" y="3246801"/>
                <a:pt x="6587961" y="3252383"/>
              </a:cubicBezTo>
              <a:cubicBezTo>
                <a:pt x="6584995" y="3246556"/>
                <a:pt x="6579907" y="3242779"/>
                <a:pt x="6572521" y="3242779"/>
              </a:cubicBezTo>
              <a:cubicBezTo>
                <a:pt x="6572027" y="3242779"/>
                <a:pt x="6571532" y="3242797"/>
                <a:pt x="6571009" y="3242831"/>
              </a:cubicBezTo>
              <a:cubicBezTo>
                <a:pt x="6563652" y="3243314"/>
                <a:pt x="6557343" y="3247714"/>
                <a:pt x="6555336" y="3256289"/>
              </a:cubicBezTo>
              <a:cubicBezTo>
                <a:pt x="6551760" y="3271711"/>
                <a:pt x="6568712" y="3287480"/>
                <a:pt x="6587961" y="3302818"/>
              </a:cubicBezTo>
              <a:cubicBezTo>
                <a:pt x="6608402" y="3287582"/>
                <a:pt x="6624366" y="3270365"/>
                <a:pt x="6620557" y="3255524"/>
              </a:cubicBezTo>
              <a:cubicBezTo>
                <a:pt x="6618696" y="3248283"/>
                <a:pt x="6612851" y="3243698"/>
                <a:pt x="6604797" y="3242831"/>
              </a:cubicBezTo>
              <a:cubicBezTo>
                <a:pt x="6604099" y="3242756"/>
                <a:pt x="6603430" y="3242718"/>
                <a:pt x="6602762" y="3242718"/>
              </a:cubicBezTo>
              <a:close/>
              <a:moveTo>
                <a:pt x="6682142" y="3244346"/>
              </a:moveTo>
              <a:cubicBezTo>
                <a:pt x="6675164" y="3244346"/>
                <a:pt x="6670191" y="3248429"/>
                <a:pt x="6667342" y="3254011"/>
              </a:cubicBezTo>
              <a:cubicBezTo>
                <a:pt x="6664376" y="3248187"/>
                <a:pt x="6659287" y="3244407"/>
                <a:pt x="6651902" y="3244407"/>
              </a:cubicBezTo>
              <a:cubicBezTo>
                <a:pt x="6651408" y="3244407"/>
                <a:pt x="6650913" y="3244425"/>
                <a:pt x="6650390" y="3244459"/>
              </a:cubicBezTo>
              <a:cubicBezTo>
                <a:pt x="6643033" y="3244942"/>
                <a:pt x="6636723" y="3249342"/>
                <a:pt x="6634717" y="3257917"/>
              </a:cubicBezTo>
              <a:cubicBezTo>
                <a:pt x="6631141" y="3273339"/>
                <a:pt x="6648093" y="3289108"/>
                <a:pt x="6667342" y="3304446"/>
              </a:cubicBezTo>
              <a:cubicBezTo>
                <a:pt x="6687783" y="3289213"/>
                <a:pt x="6703747" y="3271993"/>
                <a:pt x="6699938" y="3257155"/>
              </a:cubicBezTo>
              <a:lnTo>
                <a:pt x="6699938" y="3257152"/>
              </a:lnTo>
              <a:cubicBezTo>
                <a:pt x="6698077" y="3249911"/>
                <a:pt x="6692232" y="3245329"/>
                <a:pt x="6684178" y="3244459"/>
              </a:cubicBezTo>
              <a:cubicBezTo>
                <a:pt x="6683480" y="3244384"/>
                <a:pt x="6682811" y="3244346"/>
                <a:pt x="6682142" y="3244346"/>
              </a:cubicBezTo>
              <a:close/>
              <a:moveTo>
                <a:pt x="6762978" y="3252430"/>
              </a:moveTo>
              <a:cubicBezTo>
                <a:pt x="6755999" y="3252430"/>
                <a:pt x="6751027" y="3256512"/>
                <a:pt x="6748177" y="3262092"/>
              </a:cubicBezTo>
              <a:cubicBezTo>
                <a:pt x="6745211" y="3256268"/>
                <a:pt x="6740123" y="3252491"/>
                <a:pt x="6732737" y="3252491"/>
              </a:cubicBezTo>
              <a:cubicBezTo>
                <a:pt x="6732243" y="3252491"/>
                <a:pt x="6731748" y="3252508"/>
                <a:pt x="6731225" y="3252543"/>
              </a:cubicBezTo>
              <a:cubicBezTo>
                <a:pt x="6723869" y="3253026"/>
                <a:pt x="6717559" y="3257426"/>
                <a:pt x="6715552" y="3266000"/>
              </a:cubicBezTo>
              <a:cubicBezTo>
                <a:pt x="6711976" y="3281423"/>
                <a:pt x="6728928" y="3297192"/>
                <a:pt x="6748177" y="3312530"/>
              </a:cubicBezTo>
              <a:cubicBezTo>
                <a:pt x="6768618" y="3297296"/>
                <a:pt x="6784582" y="3280077"/>
                <a:pt x="6780773" y="3265239"/>
              </a:cubicBezTo>
              <a:lnTo>
                <a:pt x="6780773" y="3265236"/>
              </a:lnTo>
              <a:cubicBezTo>
                <a:pt x="6778912" y="3257995"/>
                <a:pt x="6773067" y="3253413"/>
                <a:pt x="6765013" y="3252543"/>
              </a:cubicBezTo>
              <a:cubicBezTo>
                <a:pt x="6764315" y="3252468"/>
                <a:pt x="6763646" y="3252430"/>
                <a:pt x="6762978" y="3252430"/>
              </a:cubicBezTo>
              <a:close/>
              <a:moveTo>
                <a:pt x="6833345" y="3280373"/>
              </a:moveTo>
              <a:cubicBezTo>
                <a:pt x="6826367" y="3280373"/>
                <a:pt x="6821394" y="3284455"/>
                <a:pt x="6818545" y="3290038"/>
              </a:cubicBezTo>
              <a:cubicBezTo>
                <a:pt x="6815579" y="3284211"/>
                <a:pt x="6810490" y="3280434"/>
                <a:pt x="6803105" y="3280434"/>
              </a:cubicBezTo>
              <a:cubicBezTo>
                <a:pt x="6802611" y="3280434"/>
                <a:pt x="6802116" y="3280452"/>
                <a:pt x="6801593" y="3280486"/>
              </a:cubicBezTo>
              <a:cubicBezTo>
                <a:pt x="6794236" y="3280969"/>
                <a:pt x="6787926" y="3285369"/>
                <a:pt x="6785920" y="3293943"/>
              </a:cubicBezTo>
              <a:cubicBezTo>
                <a:pt x="6782344" y="3309366"/>
                <a:pt x="6799296" y="3325135"/>
                <a:pt x="6818545" y="3340473"/>
              </a:cubicBezTo>
              <a:cubicBezTo>
                <a:pt x="6838986" y="3325239"/>
                <a:pt x="6854950" y="3308020"/>
                <a:pt x="6851141" y="3293182"/>
              </a:cubicBezTo>
              <a:lnTo>
                <a:pt x="6851141" y="3293179"/>
              </a:lnTo>
              <a:cubicBezTo>
                <a:pt x="6849280" y="3285938"/>
                <a:pt x="6843435" y="3281356"/>
                <a:pt x="6835381" y="3280486"/>
              </a:cubicBezTo>
              <a:cubicBezTo>
                <a:pt x="6834683" y="3280411"/>
                <a:pt x="6834014" y="3280373"/>
                <a:pt x="6833345" y="3280373"/>
              </a:cubicBezTo>
              <a:close/>
              <a:moveTo>
                <a:pt x="6356767" y="3228499"/>
              </a:moveTo>
              <a:cubicBezTo>
                <a:pt x="6349788" y="3228499"/>
                <a:pt x="6344815" y="3232581"/>
                <a:pt x="6341966" y="3238164"/>
              </a:cubicBezTo>
              <a:cubicBezTo>
                <a:pt x="6339000" y="3232340"/>
                <a:pt x="6333911" y="3228560"/>
                <a:pt x="6326526" y="3228560"/>
              </a:cubicBezTo>
              <a:cubicBezTo>
                <a:pt x="6326032" y="3228560"/>
                <a:pt x="6325537" y="3228577"/>
                <a:pt x="6325014" y="3228612"/>
              </a:cubicBezTo>
              <a:cubicBezTo>
                <a:pt x="6317657" y="3229095"/>
                <a:pt x="6311348" y="3233494"/>
                <a:pt x="6309341" y="3242069"/>
              </a:cubicBezTo>
              <a:cubicBezTo>
                <a:pt x="6305765" y="3257492"/>
                <a:pt x="6322717" y="3273261"/>
                <a:pt x="6341966" y="3288599"/>
              </a:cubicBezTo>
              <a:cubicBezTo>
                <a:pt x="6362407" y="3273365"/>
                <a:pt x="6378371" y="3256146"/>
                <a:pt x="6374562" y="3241308"/>
              </a:cubicBezTo>
              <a:lnTo>
                <a:pt x="6374562" y="3241305"/>
              </a:lnTo>
              <a:cubicBezTo>
                <a:pt x="6372701" y="3234064"/>
                <a:pt x="6366856" y="3229482"/>
                <a:pt x="6358802" y="3228612"/>
              </a:cubicBezTo>
              <a:cubicBezTo>
                <a:pt x="6358104" y="3228537"/>
                <a:pt x="6357435" y="3228499"/>
                <a:pt x="6356767" y="3228499"/>
              </a:cubicBezTo>
              <a:close/>
              <a:moveTo>
                <a:pt x="6286398" y="3231552"/>
              </a:moveTo>
              <a:cubicBezTo>
                <a:pt x="6279420" y="3231552"/>
                <a:pt x="6274448" y="3235634"/>
                <a:pt x="6271598" y="3241217"/>
              </a:cubicBezTo>
              <a:cubicBezTo>
                <a:pt x="6268632" y="3235393"/>
                <a:pt x="6263544" y="3231613"/>
                <a:pt x="6256158" y="3231613"/>
              </a:cubicBezTo>
              <a:cubicBezTo>
                <a:pt x="6255664" y="3231613"/>
                <a:pt x="6255169" y="3231630"/>
                <a:pt x="6254646" y="3231665"/>
              </a:cubicBezTo>
              <a:cubicBezTo>
                <a:pt x="6247289" y="3232148"/>
                <a:pt x="6240979" y="3236548"/>
                <a:pt x="6238973" y="3245122"/>
              </a:cubicBezTo>
              <a:cubicBezTo>
                <a:pt x="6235396" y="3260545"/>
                <a:pt x="6252349" y="3276314"/>
                <a:pt x="6271598" y="3291652"/>
              </a:cubicBezTo>
              <a:cubicBezTo>
                <a:pt x="6292040" y="3276418"/>
                <a:pt x="6308003" y="3259199"/>
                <a:pt x="6304194" y="3244361"/>
              </a:cubicBezTo>
              <a:lnTo>
                <a:pt x="6304194" y="3244358"/>
              </a:lnTo>
              <a:cubicBezTo>
                <a:pt x="6302333" y="3237117"/>
                <a:pt x="6296488" y="3232535"/>
                <a:pt x="6288434" y="3231665"/>
              </a:cubicBezTo>
              <a:cubicBezTo>
                <a:pt x="6287736" y="3231590"/>
                <a:pt x="6287067" y="3231552"/>
                <a:pt x="6286398" y="3231552"/>
              </a:cubicBezTo>
              <a:close/>
              <a:moveTo>
                <a:pt x="6545770" y="3289474"/>
              </a:moveTo>
              <a:cubicBezTo>
                <a:pt x="6538791" y="3289474"/>
                <a:pt x="6533818" y="3293556"/>
                <a:pt x="6530969" y="3299139"/>
              </a:cubicBezTo>
              <a:cubicBezTo>
                <a:pt x="6528003" y="3293312"/>
                <a:pt x="6522914" y="3289535"/>
                <a:pt x="6515529" y="3289535"/>
              </a:cubicBezTo>
              <a:cubicBezTo>
                <a:pt x="6515035" y="3289535"/>
                <a:pt x="6514540" y="3289553"/>
                <a:pt x="6514017" y="3289587"/>
              </a:cubicBezTo>
              <a:cubicBezTo>
                <a:pt x="6506660" y="3290070"/>
                <a:pt x="6500351" y="3294470"/>
                <a:pt x="6498344" y="3303044"/>
              </a:cubicBezTo>
              <a:cubicBezTo>
                <a:pt x="6494768" y="3318467"/>
                <a:pt x="6511720" y="3334236"/>
                <a:pt x="6530969" y="3349574"/>
              </a:cubicBezTo>
              <a:cubicBezTo>
                <a:pt x="6551410" y="3334340"/>
                <a:pt x="6567374" y="3317121"/>
                <a:pt x="6563565" y="3302283"/>
              </a:cubicBezTo>
              <a:lnTo>
                <a:pt x="6563565" y="3302280"/>
              </a:lnTo>
              <a:cubicBezTo>
                <a:pt x="6561704" y="3295039"/>
                <a:pt x="6555859" y="3290457"/>
                <a:pt x="6547805" y="3289587"/>
              </a:cubicBezTo>
              <a:cubicBezTo>
                <a:pt x="6547107" y="3289512"/>
                <a:pt x="6546438" y="3289474"/>
                <a:pt x="6545770" y="3289474"/>
              </a:cubicBezTo>
              <a:close/>
              <a:moveTo>
                <a:pt x="6700752" y="3311079"/>
              </a:moveTo>
              <a:cubicBezTo>
                <a:pt x="6693774" y="3311079"/>
                <a:pt x="6688802" y="3315161"/>
                <a:pt x="6685952" y="3320744"/>
              </a:cubicBezTo>
              <a:cubicBezTo>
                <a:pt x="6682986" y="3314917"/>
                <a:pt x="6677898" y="3311140"/>
                <a:pt x="6670512" y="3311140"/>
              </a:cubicBezTo>
              <a:cubicBezTo>
                <a:pt x="6670018" y="3311140"/>
                <a:pt x="6669523" y="3311158"/>
                <a:pt x="6669000" y="3311192"/>
              </a:cubicBezTo>
              <a:cubicBezTo>
                <a:pt x="6661643" y="3311675"/>
                <a:pt x="6655333" y="3316075"/>
                <a:pt x="6653327" y="3324649"/>
              </a:cubicBezTo>
              <a:cubicBezTo>
                <a:pt x="6649750" y="3340072"/>
                <a:pt x="6666703" y="3355841"/>
                <a:pt x="6685952" y="3371179"/>
              </a:cubicBezTo>
              <a:cubicBezTo>
                <a:pt x="6706394" y="3355945"/>
                <a:pt x="6722357" y="3338726"/>
                <a:pt x="6718548" y="3323888"/>
              </a:cubicBezTo>
              <a:lnTo>
                <a:pt x="6718548" y="3323885"/>
              </a:lnTo>
              <a:cubicBezTo>
                <a:pt x="6716687" y="3316644"/>
                <a:pt x="6710842" y="3312062"/>
                <a:pt x="6702788" y="3311192"/>
              </a:cubicBezTo>
              <a:cubicBezTo>
                <a:pt x="6702090" y="3311117"/>
                <a:pt x="6701421" y="3311079"/>
                <a:pt x="6700752" y="3311079"/>
              </a:cubicBezTo>
              <a:close/>
              <a:moveTo>
                <a:pt x="6776936" y="3326170"/>
              </a:moveTo>
              <a:cubicBezTo>
                <a:pt x="6769957" y="3326170"/>
                <a:pt x="6764984" y="3330252"/>
                <a:pt x="6762135" y="3335832"/>
              </a:cubicBezTo>
              <a:cubicBezTo>
                <a:pt x="6759169" y="3330008"/>
                <a:pt x="6754080" y="3326231"/>
                <a:pt x="6746695" y="3326231"/>
              </a:cubicBezTo>
              <a:cubicBezTo>
                <a:pt x="6746201" y="3326231"/>
                <a:pt x="6745706" y="3326249"/>
                <a:pt x="6745183" y="3326283"/>
              </a:cubicBezTo>
              <a:cubicBezTo>
                <a:pt x="6737826" y="3326766"/>
                <a:pt x="6731517" y="3331166"/>
                <a:pt x="6729510" y="3339740"/>
              </a:cubicBezTo>
              <a:cubicBezTo>
                <a:pt x="6725934" y="3355163"/>
                <a:pt x="6742886" y="3370932"/>
                <a:pt x="6762135" y="3386270"/>
              </a:cubicBezTo>
              <a:cubicBezTo>
                <a:pt x="6782576" y="3371036"/>
                <a:pt x="6798540" y="3353817"/>
                <a:pt x="6794731" y="3338979"/>
              </a:cubicBezTo>
              <a:lnTo>
                <a:pt x="6794731" y="3338976"/>
              </a:lnTo>
              <a:cubicBezTo>
                <a:pt x="6792870" y="3331735"/>
                <a:pt x="6787025" y="3327153"/>
                <a:pt x="6778971" y="3326283"/>
              </a:cubicBezTo>
              <a:cubicBezTo>
                <a:pt x="6778273" y="3326208"/>
                <a:pt x="6777604" y="3326170"/>
                <a:pt x="6776936" y="3326170"/>
              </a:cubicBezTo>
              <a:close/>
              <a:moveTo>
                <a:pt x="8024358" y="3358504"/>
              </a:moveTo>
              <a:cubicBezTo>
                <a:pt x="8017379" y="3358504"/>
                <a:pt x="8012406" y="3362586"/>
                <a:pt x="8009557" y="3368169"/>
              </a:cubicBezTo>
              <a:cubicBezTo>
                <a:pt x="8006591" y="3362342"/>
                <a:pt x="8001502" y="3358565"/>
                <a:pt x="7994117" y="3358565"/>
              </a:cubicBezTo>
              <a:cubicBezTo>
                <a:pt x="7993623" y="3358565"/>
                <a:pt x="7993128" y="3358583"/>
                <a:pt x="7992605" y="3358617"/>
              </a:cubicBezTo>
              <a:cubicBezTo>
                <a:pt x="7985248" y="3359100"/>
                <a:pt x="7978939" y="3363500"/>
                <a:pt x="7976932" y="3372074"/>
              </a:cubicBezTo>
              <a:cubicBezTo>
                <a:pt x="7973356" y="3387497"/>
                <a:pt x="7990308" y="3403266"/>
                <a:pt x="8009557" y="3418604"/>
              </a:cubicBezTo>
              <a:cubicBezTo>
                <a:pt x="8029998" y="3403370"/>
                <a:pt x="8045962" y="3386151"/>
                <a:pt x="8042153" y="3371310"/>
              </a:cubicBezTo>
              <a:cubicBezTo>
                <a:pt x="8040292" y="3364069"/>
                <a:pt x="8034447" y="3359487"/>
                <a:pt x="8026393" y="3358617"/>
              </a:cubicBezTo>
              <a:cubicBezTo>
                <a:pt x="8025695" y="3358542"/>
                <a:pt x="8025026" y="3358504"/>
                <a:pt x="8024358" y="3358504"/>
              </a:cubicBezTo>
              <a:close/>
              <a:moveTo>
                <a:pt x="8257268" y="3380923"/>
              </a:moveTo>
              <a:cubicBezTo>
                <a:pt x="8250289" y="3380923"/>
                <a:pt x="8245316" y="3385005"/>
                <a:pt x="8242467" y="3390585"/>
              </a:cubicBezTo>
              <a:cubicBezTo>
                <a:pt x="8239501" y="3384761"/>
                <a:pt x="8234412" y="3380984"/>
                <a:pt x="8227027" y="3380984"/>
              </a:cubicBezTo>
              <a:cubicBezTo>
                <a:pt x="8226533" y="3380984"/>
                <a:pt x="8226038" y="3381001"/>
                <a:pt x="8225515" y="3381036"/>
              </a:cubicBezTo>
              <a:cubicBezTo>
                <a:pt x="8218159" y="3381519"/>
                <a:pt x="8211848" y="3385919"/>
                <a:pt x="8209842" y="3394493"/>
              </a:cubicBezTo>
              <a:cubicBezTo>
                <a:pt x="8206266" y="3409916"/>
                <a:pt x="8223218" y="3425685"/>
                <a:pt x="8242467" y="3441023"/>
              </a:cubicBezTo>
              <a:cubicBezTo>
                <a:pt x="8262908" y="3425789"/>
                <a:pt x="8278872" y="3408570"/>
                <a:pt x="8275063" y="3393732"/>
              </a:cubicBezTo>
              <a:lnTo>
                <a:pt x="8275063" y="3393729"/>
              </a:lnTo>
              <a:cubicBezTo>
                <a:pt x="8273202" y="3386488"/>
                <a:pt x="8267357" y="3381906"/>
                <a:pt x="8259303" y="3381036"/>
              </a:cubicBezTo>
              <a:cubicBezTo>
                <a:pt x="8258605" y="3380961"/>
                <a:pt x="8257936" y="3380923"/>
                <a:pt x="8257268" y="3380923"/>
              </a:cubicBezTo>
              <a:close/>
              <a:moveTo>
                <a:pt x="8761762" y="3436722"/>
              </a:moveTo>
              <a:cubicBezTo>
                <a:pt x="8754783" y="3436722"/>
                <a:pt x="8749810" y="3440804"/>
                <a:pt x="8746961" y="3446387"/>
              </a:cubicBezTo>
              <a:cubicBezTo>
                <a:pt x="8743995" y="3440563"/>
                <a:pt x="8738906" y="3436783"/>
                <a:pt x="8731521" y="3436783"/>
              </a:cubicBezTo>
              <a:cubicBezTo>
                <a:pt x="8731027" y="3436783"/>
                <a:pt x="8730532" y="3436800"/>
                <a:pt x="8730009" y="3436835"/>
              </a:cubicBezTo>
              <a:cubicBezTo>
                <a:pt x="8722653" y="3437318"/>
                <a:pt x="8716342" y="3441718"/>
                <a:pt x="8714336" y="3450292"/>
              </a:cubicBezTo>
              <a:cubicBezTo>
                <a:pt x="8710760" y="3465715"/>
                <a:pt x="8727712" y="3481484"/>
                <a:pt x="8746961" y="3496822"/>
              </a:cubicBezTo>
              <a:cubicBezTo>
                <a:pt x="8767402" y="3481588"/>
                <a:pt x="8783366" y="3464369"/>
                <a:pt x="8779557" y="3449528"/>
              </a:cubicBezTo>
              <a:cubicBezTo>
                <a:pt x="8777696" y="3442287"/>
                <a:pt x="8771851" y="3437705"/>
                <a:pt x="8763797" y="3436835"/>
              </a:cubicBezTo>
              <a:cubicBezTo>
                <a:pt x="8763099" y="3436760"/>
                <a:pt x="8762430" y="3436722"/>
                <a:pt x="8761762" y="3436722"/>
              </a:cubicBezTo>
              <a:close/>
              <a:moveTo>
                <a:pt x="8862079" y="3493075"/>
              </a:moveTo>
              <a:cubicBezTo>
                <a:pt x="8855100" y="3493075"/>
                <a:pt x="8850127" y="3497157"/>
                <a:pt x="8847278" y="3502740"/>
              </a:cubicBezTo>
              <a:cubicBezTo>
                <a:pt x="8844312" y="3496916"/>
                <a:pt x="8839223" y="3493136"/>
                <a:pt x="8831838" y="3493136"/>
              </a:cubicBezTo>
              <a:cubicBezTo>
                <a:pt x="8831344" y="3493136"/>
                <a:pt x="8830849" y="3493153"/>
                <a:pt x="8830326" y="3493188"/>
              </a:cubicBezTo>
              <a:cubicBezTo>
                <a:pt x="8822970" y="3493671"/>
                <a:pt x="8816659" y="3498071"/>
                <a:pt x="8814653" y="3506645"/>
              </a:cubicBezTo>
              <a:cubicBezTo>
                <a:pt x="8811077" y="3522068"/>
                <a:pt x="8828029" y="3537837"/>
                <a:pt x="8847278" y="3553175"/>
              </a:cubicBezTo>
              <a:cubicBezTo>
                <a:pt x="8867719" y="3537941"/>
                <a:pt x="8883683" y="3520722"/>
                <a:pt x="8879874" y="3505884"/>
              </a:cubicBezTo>
              <a:lnTo>
                <a:pt x="8879874" y="3505881"/>
              </a:lnTo>
              <a:cubicBezTo>
                <a:pt x="8878013" y="3498640"/>
                <a:pt x="8872168" y="3494058"/>
                <a:pt x="8864114" y="3493188"/>
              </a:cubicBezTo>
              <a:cubicBezTo>
                <a:pt x="8863416" y="3493113"/>
                <a:pt x="8862747" y="3493075"/>
                <a:pt x="8862079" y="3493075"/>
              </a:cubicBezTo>
              <a:close/>
              <a:moveTo>
                <a:pt x="8957453" y="3517354"/>
              </a:moveTo>
              <a:cubicBezTo>
                <a:pt x="8950474" y="3517354"/>
                <a:pt x="8945501" y="3521436"/>
                <a:pt x="8942652" y="3527016"/>
              </a:cubicBezTo>
              <a:cubicBezTo>
                <a:pt x="8939686" y="3521192"/>
                <a:pt x="8934597" y="3517415"/>
                <a:pt x="8927212" y="3517415"/>
              </a:cubicBezTo>
              <a:cubicBezTo>
                <a:pt x="8926718" y="3517415"/>
                <a:pt x="8926223" y="3517433"/>
                <a:pt x="8925700" y="3517467"/>
              </a:cubicBezTo>
              <a:cubicBezTo>
                <a:pt x="8918343" y="3517950"/>
                <a:pt x="8912033" y="3522350"/>
                <a:pt x="8910027" y="3530924"/>
              </a:cubicBezTo>
              <a:cubicBezTo>
                <a:pt x="8906451" y="3546347"/>
                <a:pt x="8923403" y="3562116"/>
                <a:pt x="8942652" y="3577454"/>
              </a:cubicBezTo>
              <a:cubicBezTo>
                <a:pt x="8963093" y="3562220"/>
                <a:pt x="8979057" y="3545001"/>
                <a:pt x="8975248" y="3530163"/>
              </a:cubicBezTo>
              <a:lnTo>
                <a:pt x="8975248" y="3530160"/>
              </a:lnTo>
              <a:cubicBezTo>
                <a:pt x="8973387" y="3522919"/>
                <a:pt x="8967542" y="3518337"/>
                <a:pt x="8959488" y="3517467"/>
              </a:cubicBezTo>
              <a:cubicBezTo>
                <a:pt x="8958790" y="3517392"/>
                <a:pt x="8958121" y="3517354"/>
                <a:pt x="8957453" y="3517354"/>
              </a:cubicBezTo>
              <a:close/>
              <a:moveTo>
                <a:pt x="6611485" y="3320035"/>
              </a:moveTo>
              <a:cubicBezTo>
                <a:pt x="6604506" y="3320035"/>
                <a:pt x="6599534" y="3324117"/>
                <a:pt x="6596684" y="3329697"/>
              </a:cubicBezTo>
              <a:cubicBezTo>
                <a:pt x="6593718" y="3323873"/>
                <a:pt x="6588630" y="3320096"/>
                <a:pt x="6581244" y="3320096"/>
              </a:cubicBezTo>
              <a:cubicBezTo>
                <a:pt x="6580750" y="3320096"/>
                <a:pt x="6580255" y="3320113"/>
                <a:pt x="6579732" y="3320148"/>
              </a:cubicBezTo>
              <a:cubicBezTo>
                <a:pt x="6572375" y="3320631"/>
                <a:pt x="6566066" y="3325031"/>
                <a:pt x="6564059" y="3333605"/>
              </a:cubicBezTo>
              <a:cubicBezTo>
                <a:pt x="6560483" y="3349028"/>
                <a:pt x="6577435" y="3364797"/>
                <a:pt x="6596684" y="3380135"/>
              </a:cubicBezTo>
              <a:cubicBezTo>
                <a:pt x="6617125" y="3364901"/>
                <a:pt x="6633089" y="3347682"/>
                <a:pt x="6629280" y="3332844"/>
              </a:cubicBezTo>
              <a:lnTo>
                <a:pt x="6629280" y="3332841"/>
              </a:lnTo>
              <a:cubicBezTo>
                <a:pt x="6627419" y="3325600"/>
                <a:pt x="6621574" y="3321018"/>
                <a:pt x="6613520" y="3320148"/>
              </a:cubicBezTo>
              <a:cubicBezTo>
                <a:pt x="6612822" y="3320073"/>
                <a:pt x="6612153" y="3320035"/>
                <a:pt x="6611485" y="3320035"/>
              </a:cubicBezTo>
              <a:close/>
              <a:moveTo>
                <a:pt x="6652484" y="3378742"/>
              </a:moveTo>
              <a:cubicBezTo>
                <a:pt x="6645505" y="3378742"/>
                <a:pt x="6640533" y="3382824"/>
                <a:pt x="6637683" y="3388407"/>
              </a:cubicBezTo>
              <a:cubicBezTo>
                <a:pt x="6634717" y="3382580"/>
                <a:pt x="6629629" y="3378803"/>
                <a:pt x="6622243" y="3378803"/>
              </a:cubicBezTo>
              <a:cubicBezTo>
                <a:pt x="6621749" y="3378803"/>
                <a:pt x="6621254" y="3378820"/>
                <a:pt x="6620731" y="3378855"/>
              </a:cubicBezTo>
              <a:cubicBezTo>
                <a:pt x="6613375" y="3379338"/>
                <a:pt x="6607065" y="3383738"/>
                <a:pt x="6605058" y="3392312"/>
              </a:cubicBezTo>
              <a:cubicBezTo>
                <a:pt x="6601482" y="3407735"/>
                <a:pt x="6618434" y="3423504"/>
                <a:pt x="6637683" y="3438842"/>
              </a:cubicBezTo>
              <a:cubicBezTo>
                <a:pt x="6658124" y="3423608"/>
                <a:pt x="6674088" y="3406389"/>
                <a:pt x="6670279" y="3391548"/>
              </a:cubicBezTo>
              <a:cubicBezTo>
                <a:pt x="6668418" y="3384307"/>
                <a:pt x="6662573" y="3379725"/>
                <a:pt x="6654519" y="3378855"/>
              </a:cubicBezTo>
              <a:cubicBezTo>
                <a:pt x="6653821" y="3378780"/>
                <a:pt x="6653152" y="3378742"/>
                <a:pt x="6652484" y="3378742"/>
              </a:cubicBezTo>
              <a:close/>
              <a:moveTo>
                <a:pt x="6729829" y="3379498"/>
              </a:moveTo>
              <a:cubicBezTo>
                <a:pt x="6722851" y="3379498"/>
                <a:pt x="6717879" y="3383580"/>
                <a:pt x="6715029" y="3389160"/>
              </a:cubicBezTo>
              <a:cubicBezTo>
                <a:pt x="6712063" y="3383336"/>
                <a:pt x="6706975" y="3379559"/>
                <a:pt x="6699589" y="3379559"/>
              </a:cubicBezTo>
              <a:cubicBezTo>
                <a:pt x="6699095" y="3379559"/>
                <a:pt x="6698600" y="3379576"/>
                <a:pt x="6698077" y="3379611"/>
              </a:cubicBezTo>
              <a:cubicBezTo>
                <a:pt x="6690720" y="3380094"/>
                <a:pt x="6684410" y="3384493"/>
                <a:pt x="6682404" y="3393068"/>
              </a:cubicBezTo>
              <a:cubicBezTo>
                <a:pt x="6678827" y="3408491"/>
                <a:pt x="6695780" y="3424260"/>
                <a:pt x="6715029" y="3439598"/>
              </a:cubicBezTo>
              <a:cubicBezTo>
                <a:pt x="6735471" y="3424364"/>
                <a:pt x="6751434" y="3407145"/>
                <a:pt x="6747625" y="3392307"/>
              </a:cubicBezTo>
              <a:lnTo>
                <a:pt x="6747625" y="3392304"/>
              </a:lnTo>
              <a:cubicBezTo>
                <a:pt x="6745764" y="3385063"/>
                <a:pt x="6739919" y="3380478"/>
                <a:pt x="6731865" y="3379611"/>
              </a:cubicBezTo>
              <a:cubicBezTo>
                <a:pt x="6731167" y="3379536"/>
                <a:pt x="6730498" y="3379498"/>
                <a:pt x="6729829" y="3379498"/>
              </a:cubicBezTo>
              <a:close/>
              <a:moveTo>
                <a:pt x="8074952" y="3438089"/>
              </a:moveTo>
              <a:cubicBezTo>
                <a:pt x="8067974" y="3438089"/>
                <a:pt x="8063001" y="3442172"/>
                <a:pt x="8060152" y="3447754"/>
              </a:cubicBezTo>
              <a:cubicBezTo>
                <a:pt x="8057186" y="3441927"/>
                <a:pt x="8052097" y="3438150"/>
                <a:pt x="8044712" y="3438150"/>
              </a:cubicBezTo>
              <a:cubicBezTo>
                <a:pt x="8044218" y="3438150"/>
                <a:pt x="8043723" y="3438168"/>
                <a:pt x="8043200" y="3438202"/>
              </a:cubicBezTo>
              <a:cubicBezTo>
                <a:pt x="8035843" y="3438685"/>
                <a:pt x="8029533" y="3443085"/>
                <a:pt x="8027527" y="3451660"/>
              </a:cubicBezTo>
              <a:cubicBezTo>
                <a:pt x="8023951" y="3467082"/>
                <a:pt x="8040903" y="3482851"/>
                <a:pt x="8060152" y="3498189"/>
              </a:cubicBezTo>
              <a:cubicBezTo>
                <a:pt x="8080593" y="3482956"/>
                <a:pt x="8096557" y="3465736"/>
                <a:pt x="8092748" y="3450898"/>
              </a:cubicBezTo>
              <a:lnTo>
                <a:pt x="8092748" y="3450895"/>
              </a:lnTo>
              <a:cubicBezTo>
                <a:pt x="8090887" y="3443654"/>
                <a:pt x="8085042" y="3439072"/>
                <a:pt x="8076988" y="3438202"/>
              </a:cubicBezTo>
              <a:cubicBezTo>
                <a:pt x="8076290" y="3438127"/>
                <a:pt x="8075621" y="3438089"/>
                <a:pt x="8074952" y="3438089"/>
              </a:cubicBezTo>
              <a:close/>
              <a:moveTo>
                <a:pt x="6473948" y="3290579"/>
              </a:moveTo>
              <a:cubicBezTo>
                <a:pt x="6466970" y="3290579"/>
                <a:pt x="6461998" y="3294661"/>
                <a:pt x="6459148" y="3300244"/>
              </a:cubicBezTo>
              <a:cubicBezTo>
                <a:pt x="6456182" y="3294417"/>
                <a:pt x="6451094" y="3290640"/>
                <a:pt x="6443708" y="3290640"/>
              </a:cubicBezTo>
              <a:cubicBezTo>
                <a:pt x="6443214" y="3290640"/>
                <a:pt x="6442719" y="3290657"/>
                <a:pt x="6442196" y="3290692"/>
              </a:cubicBezTo>
              <a:cubicBezTo>
                <a:pt x="6434839" y="3291175"/>
                <a:pt x="6428529" y="3295575"/>
                <a:pt x="6426523" y="3304149"/>
              </a:cubicBezTo>
              <a:cubicBezTo>
                <a:pt x="6422946" y="3319572"/>
                <a:pt x="6439899" y="3335341"/>
                <a:pt x="6459148" y="3350679"/>
              </a:cubicBezTo>
              <a:cubicBezTo>
                <a:pt x="6479590" y="3335445"/>
                <a:pt x="6495553" y="3318226"/>
                <a:pt x="6491744" y="3303388"/>
              </a:cubicBezTo>
              <a:lnTo>
                <a:pt x="6491744" y="3303385"/>
              </a:lnTo>
              <a:cubicBezTo>
                <a:pt x="6489883" y="3296144"/>
                <a:pt x="6484038" y="3291562"/>
                <a:pt x="6475984" y="3290692"/>
              </a:cubicBezTo>
              <a:cubicBezTo>
                <a:pt x="6475286" y="3290617"/>
                <a:pt x="6474617" y="3290579"/>
                <a:pt x="6473948" y="3290579"/>
              </a:cubicBezTo>
              <a:close/>
              <a:moveTo>
                <a:pt x="3720260" y="2945517"/>
              </a:moveTo>
              <a:cubicBezTo>
                <a:pt x="3713267" y="2945517"/>
                <a:pt x="3708291" y="2949599"/>
                <a:pt x="3705448" y="2955182"/>
              </a:cubicBezTo>
              <a:cubicBezTo>
                <a:pt x="3702476" y="2949358"/>
                <a:pt x="3697405" y="2945578"/>
                <a:pt x="3690007" y="2945578"/>
              </a:cubicBezTo>
              <a:cubicBezTo>
                <a:pt x="3689519" y="2945578"/>
                <a:pt x="3689019" y="2945595"/>
                <a:pt x="3688510" y="2945630"/>
              </a:cubicBezTo>
              <a:cubicBezTo>
                <a:pt x="3681153" y="2946113"/>
                <a:pt x="3674835" y="2950512"/>
                <a:pt x="3672843" y="2959087"/>
              </a:cubicBezTo>
              <a:cubicBezTo>
                <a:pt x="3669264" y="2974510"/>
                <a:pt x="3686213" y="2990279"/>
                <a:pt x="3705448" y="3005617"/>
              </a:cubicBezTo>
              <a:cubicBezTo>
                <a:pt x="3725903" y="2990383"/>
                <a:pt x="3741864" y="2973164"/>
                <a:pt x="3738052" y="2958326"/>
              </a:cubicBezTo>
              <a:lnTo>
                <a:pt x="3738052" y="2958323"/>
              </a:lnTo>
              <a:cubicBezTo>
                <a:pt x="3736194" y="2951082"/>
                <a:pt x="3730346" y="2946500"/>
                <a:pt x="3722301" y="2945630"/>
              </a:cubicBezTo>
              <a:cubicBezTo>
                <a:pt x="3721603" y="2945555"/>
                <a:pt x="3720923" y="2945517"/>
                <a:pt x="3720260" y="2945517"/>
              </a:cubicBezTo>
              <a:close/>
              <a:moveTo>
                <a:pt x="4006702" y="2963487"/>
              </a:moveTo>
              <a:cubicBezTo>
                <a:pt x="3999708" y="2963487"/>
                <a:pt x="3994733" y="2967569"/>
                <a:pt x="3991890" y="2973152"/>
              </a:cubicBezTo>
              <a:cubicBezTo>
                <a:pt x="3988918" y="2967328"/>
                <a:pt x="3983847" y="2963548"/>
                <a:pt x="3976449" y="2963548"/>
              </a:cubicBezTo>
              <a:cubicBezTo>
                <a:pt x="3975961" y="2963548"/>
                <a:pt x="3975461" y="2963566"/>
                <a:pt x="3974952" y="2963600"/>
              </a:cubicBezTo>
              <a:cubicBezTo>
                <a:pt x="3967595" y="2964083"/>
                <a:pt x="3961277" y="2968482"/>
                <a:pt x="3959285" y="2977057"/>
              </a:cubicBezTo>
              <a:cubicBezTo>
                <a:pt x="3955705" y="2992480"/>
                <a:pt x="3972655" y="3008249"/>
                <a:pt x="3991890" y="3023587"/>
              </a:cubicBezTo>
              <a:cubicBezTo>
                <a:pt x="4012345" y="3008353"/>
                <a:pt x="4028306" y="2991134"/>
                <a:pt x="4024494" y="2976296"/>
              </a:cubicBezTo>
              <a:lnTo>
                <a:pt x="4024494" y="2976293"/>
              </a:lnTo>
              <a:cubicBezTo>
                <a:pt x="4022636" y="2969052"/>
                <a:pt x="4016789" y="2964470"/>
                <a:pt x="4008743" y="2963600"/>
              </a:cubicBezTo>
              <a:cubicBezTo>
                <a:pt x="4008045" y="2963525"/>
                <a:pt x="4007364" y="2963487"/>
                <a:pt x="4006702" y="2963487"/>
              </a:cubicBezTo>
              <a:close/>
              <a:moveTo>
                <a:pt x="4393606" y="2969215"/>
              </a:moveTo>
              <a:cubicBezTo>
                <a:pt x="4386612" y="2969215"/>
                <a:pt x="4381637" y="2973297"/>
                <a:pt x="4378794" y="2978880"/>
              </a:cubicBezTo>
              <a:cubicBezTo>
                <a:pt x="4375822" y="2973056"/>
                <a:pt x="4370751" y="2969276"/>
                <a:pt x="4363353" y="2969276"/>
              </a:cubicBezTo>
              <a:cubicBezTo>
                <a:pt x="4362865" y="2969276"/>
                <a:pt x="4362365" y="2969294"/>
                <a:pt x="4361856" y="2969328"/>
              </a:cubicBezTo>
              <a:cubicBezTo>
                <a:pt x="4354499" y="2969811"/>
                <a:pt x="4348181" y="2974210"/>
                <a:pt x="4346189" y="2982785"/>
              </a:cubicBezTo>
              <a:cubicBezTo>
                <a:pt x="4342609" y="2998208"/>
                <a:pt x="4359559" y="3013977"/>
                <a:pt x="4378794" y="3029315"/>
              </a:cubicBezTo>
              <a:cubicBezTo>
                <a:pt x="4399249" y="3014081"/>
                <a:pt x="4415210" y="2996862"/>
                <a:pt x="4411398" y="2982021"/>
              </a:cubicBezTo>
              <a:cubicBezTo>
                <a:pt x="4409540" y="2974780"/>
                <a:pt x="4403693" y="2970198"/>
                <a:pt x="4395647" y="2969328"/>
              </a:cubicBezTo>
              <a:cubicBezTo>
                <a:pt x="4394949" y="2969253"/>
                <a:pt x="4394268" y="2969215"/>
                <a:pt x="4393606" y="2969215"/>
              </a:cubicBezTo>
              <a:close/>
              <a:moveTo>
                <a:pt x="5583888" y="3009168"/>
              </a:moveTo>
              <a:cubicBezTo>
                <a:pt x="5576909" y="3009168"/>
                <a:pt x="5571937" y="3013250"/>
                <a:pt x="5569087" y="3018833"/>
              </a:cubicBezTo>
              <a:cubicBezTo>
                <a:pt x="5566121" y="3013006"/>
                <a:pt x="5561033" y="3009229"/>
                <a:pt x="5553647" y="3009229"/>
              </a:cubicBezTo>
              <a:cubicBezTo>
                <a:pt x="5553153" y="3009229"/>
                <a:pt x="5552658" y="3009247"/>
                <a:pt x="5552135" y="3009281"/>
              </a:cubicBezTo>
              <a:cubicBezTo>
                <a:pt x="5544779" y="3009764"/>
                <a:pt x="5538469" y="3014164"/>
                <a:pt x="5536462" y="3022738"/>
              </a:cubicBezTo>
              <a:cubicBezTo>
                <a:pt x="5532886" y="3038161"/>
                <a:pt x="5549838" y="3053930"/>
                <a:pt x="5569087" y="3069268"/>
              </a:cubicBezTo>
              <a:cubicBezTo>
                <a:pt x="5589528" y="3054034"/>
                <a:pt x="5605492" y="3036815"/>
                <a:pt x="5601683" y="3021977"/>
              </a:cubicBezTo>
              <a:lnTo>
                <a:pt x="5601683" y="3021974"/>
              </a:lnTo>
              <a:cubicBezTo>
                <a:pt x="5599822" y="3014733"/>
                <a:pt x="5593977" y="3010151"/>
                <a:pt x="5585923" y="3009281"/>
              </a:cubicBezTo>
              <a:cubicBezTo>
                <a:pt x="5585225" y="3009206"/>
                <a:pt x="5584556" y="3009168"/>
                <a:pt x="5583888" y="3009168"/>
              </a:cubicBezTo>
              <a:close/>
              <a:moveTo>
                <a:pt x="5649602" y="3039059"/>
              </a:moveTo>
              <a:cubicBezTo>
                <a:pt x="5642624" y="3039059"/>
                <a:pt x="5637652" y="3043141"/>
                <a:pt x="5634802" y="3048724"/>
              </a:cubicBezTo>
              <a:cubicBezTo>
                <a:pt x="5631836" y="3042897"/>
                <a:pt x="5626748" y="3039120"/>
                <a:pt x="5619362" y="3039120"/>
              </a:cubicBezTo>
              <a:cubicBezTo>
                <a:pt x="5618868" y="3039120"/>
                <a:pt x="5618373" y="3039138"/>
                <a:pt x="5617850" y="3039172"/>
              </a:cubicBezTo>
              <a:cubicBezTo>
                <a:pt x="5610493" y="3039655"/>
                <a:pt x="5604183" y="3044055"/>
                <a:pt x="5602177" y="3052629"/>
              </a:cubicBezTo>
              <a:cubicBezTo>
                <a:pt x="5598600" y="3068052"/>
                <a:pt x="5615553" y="3083821"/>
                <a:pt x="5634802" y="3099159"/>
              </a:cubicBezTo>
              <a:cubicBezTo>
                <a:pt x="5655244" y="3083923"/>
                <a:pt x="5671207" y="3066706"/>
                <a:pt x="5667398" y="3051868"/>
              </a:cubicBezTo>
              <a:lnTo>
                <a:pt x="5667398" y="3051865"/>
              </a:lnTo>
              <a:cubicBezTo>
                <a:pt x="5665537" y="3044624"/>
                <a:pt x="5659692" y="3040039"/>
                <a:pt x="5651638" y="3039172"/>
              </a:cubicBezTo>
              <a:cubicBezTo>
                <a:pt x="5650940" y="3039097"/>
                <a:pt x="5650271" y="3039059"/>
                <a:pt x="5649602" y="3039059"/>
              </a:cubicBezTo>
              <a:close/>
              <a:moveTo>
                <a:pt x="5709211" y="3078866"/>
              </a:moveTo>
              <a:cubicBezTo>
                <a:pt x="5702233" y="3078866"/>
                <a:pt x="5697261" y="3082948"/>
                <a:pt x="5694411" y="3088531"/>
              </a:cubicBezTo>
              <a:cubicBezTo>
                <a:pt x="5691445" y="3082704"/>
                <a:pt x="5686357" y="3078927"/>
                <a:pt x="5678971" y="3078927"/>
              </a:cubicBezTo>
              <a:cubicBezTo>
                <a:pt x="5678477" y="3078927"/>
                <a:pt x="5677982" y="3078944"/>
                <a:pt x="5677459" y="3078979"/>
              </a:cubicBezTo>
              <a:cubicBezTo>
                <a:pt x="5670102" y="3079462"/>
                <a:pt x="5663792" y="3083862"/>
                <a:pt x="5661786" y="3092436"/>
              </a:cubicBezTo>
              <a:cubicBezTo>
                <a:pt x="5658209" y="3107859"/>
                <a:pt x="5675162" y="3123628"/>
                <a:pt x="5694411" y="3138966"/>
              </a:cubicBezTo>
              <a:cubicBezTo>
                <a:pt x="5714853" y="3123732"/>
                <a:pt x="5730816" y="3106513"/>
                <a:pt x="5727007" y="3091675"/>
              </a:cubicBezTo>
              <a:lnTo>
                <a:pt x="5727007" y="3091672"/>
              </a:lnTo>
              <a:cubicBezTo>
                <a:pt x="5725146" y="3084431"/>
                <a:pt x="5719301" y="3079849"/>
                <a:pt x="5711247" y="3078979"/>
              </a:cubicBezTo>
              <a:cubicBezTo>
                <a:pt x="5710549" y="3078904"/>
                <a:pt x="5709880" y="3078866"/>
                <a:pt x="5709211" y="3078866"/>
              </a:cubicBezTo>
              <a:close/>
              <a:moveTo>
                <a:pt x="5794118" y="3093027"/>
              </a:moveTo>
              <a:cubicBezTo>
                <a:pt x="5787139" y="3093027"/>
                <a:pt x="5782166" y="3097109"/>
                <a:pt x="5779317" y="3102692"/>
              </a:cubicBezTo>
              <a:cubicBezTo>
                <a:pt x="5776351" y="3096865"/>
                <a:pt x="5771262" y="3093088"/>
                <a:pt x="5763877" y="3093088"/>
              </a:cubicBezTo>
              <a:cubicBezTo>
                <a:pt x="5763383" y="3093088"/>
                <a:pt x="5762888" y="3093105"/>
                <a:pt x="5762365" y="3093140"/>
              </a:cubicBezTo>
              <a:cubicBezTo>
                <a:pt x="5755008" y="3093623"/>
                <a:pt x="5748699" y="3098023"/>
                <a:pt x="5746692" y="3106597"/>
              </a:cubicBezTo>
              <a:cubicBezTo>
                <a:pt x="5743116" y="3122020"/>
                <a:pt x="5760068" y="3137789"/>
                <a:pt x="5779317" y="3153127"/>
              </a:cubicBezTo>
              <a:cubicBezTo>
                <a:pt x="5799758" y="3137893"/>
                <a:pt x="5815722" y="3120674"/>
                <a:pt x="5811913" y="3105836"/>
              </a:cubicBezTo>
              <a:lnTo>
                <a:pt x="5811913" y="3105833"/>
              </a:lnTo>
              <a:cubicBezTo>
                <a:pt x="5810052" y="3098592"/>
                <a:pt x="5804207" y="3094010"/>
                <a:pt x="5796153" y="3093140"/>
              </a:cubicBezTo>
              <a:cubicBezTo>
                <a:pt x="5795455" y="3093065"/>
                <a:pt x="5794786" y="3093027"/>
                <a:pt x="5794118" y="3093027"/>
              </a:cubicBezTo>
              <a:close/>
              <a:moveTo>
                <a:pt x="5959568" y="3117394"/>
              </a:moveTo>
              <a:cubicBezTo>
                <a:pt x="5952590" y="3117394"/>
                <a:pt x="5947617" y="3121476"/>
                <a:pt x="5944768" y="3127056"/>
              </a:cubicBezTo>
              <a:cubicBezTo>
                <a:pt x="5941802" y="3121232"/>
                <a:pt x="5936713" y="3117455"/>
                <a:pt x="5929328" y="3117455"/>
              </a:cubicBezTo>
              <a:cubicBezTo>
                <a:pt x="5928834" y="3117455"/>
                <a:pt x="5928339" y="3117472"/>
                <a:pt x="5927816" y="3117507"/>
              </a:cubicBezTo>
              <a:cubicBezTo>
                <a:pt x="5920459" y="3117990"/>
                <a:pt x="5914149" y="3122390"/>
                <a:pt x="5912143" y="3130964"/>
              </a:cubicBezTo>
              <a:cubicBezTo>
                <a:pt x="5908567" y="3146387"/>
                <a:pt x="5925519" y="3162156"/>
                <a:pt x="5944768" y="3177494"/>
              </a:cubicBezTo>
              <a:cubicBezTo>
                <a:pt x="5965209" y="3162260"/>
                <a:pt x="5981173" y="3145041"/>
                <a:pt x="5977364" y="3130203"/>
              </a:cubicBezTo>
              <a:lnTo>
                <a:pt x="5977364" y="3130200"/>
              </a:lnTo>
              <a:cubicBezTo>
                <a:pt x="5975503" y="3122959"/>
                <a:pt x="5969658" y="3118377"/>
                <a:pt x="5961604" y="3117507"/>
              </a:cubicBezTo>
              <a:cubicBezTo>
                <a:pt x="5960906" y="3117432"/>
                <a:pt x="5960237" y="3117394"/>
                <a:pt x="5959568" y="3117394"/>
              </a:cubicBezTo>
              <a:close/>
              <a:moveTo>
                <a:pt x="6078205" y="3170780"/>
              </a:moveTo>
              <a:cubicBezTo>
                <a:pt x="6071226" y="3170780"/>
                <a:pt x="6066254" y="3174862"/>
                <a:pt x="6063404" y="3180445"/>
              </a:cubicBezTo>
              <a:cubicBezTo>
                <a:pt x="6060438" y="3174618"/>
                <a:pt x="6055350" y="3170841"/>
                <a:pt x="6047964" y="3170841"/>
              </a:cubicBezTo>
              <a:cubicBezTo>
                <a:pt x="6047470" y="3170841"/>
                <a:pt x="6046975" y="3170859"/>
                <a:pt x="6046452" y="3170893"/>
              </a:cubicBezTo>
              <a:cubicBezTo>
                <a:pt x="6039096" y="3171376"/>
                <a:pt x="6032786" y="3175776"/>
                <a:pt x="6030779" y="3184350"/>
              </a:cubicBezTo>
              <a:cubicBezTo>
                <a:pt x="6027203" y="3199773"/>
                <a:pt x="6044155" y="3215542"/>
                <a:pt x="6063404" y="3230880"/>
              </a:cubicBezTo>
              <a:cubicBezTo>
                <a:pt x="6083845" y="3215646"/>
                <a:pt x="6099809" y="3198427"/>
                <a:pt x="6096000" y="3183589"/>
              </a:cubicBezTo>
              <a:lnTo>
                <a:pt x="6096000" y="3183586"/>
              </a:lnTo>
              <a:cubicBezTo>
                <a:pt x="6094139" y="3176345"/>
                <a:pt x="6088294" y="3171763"/>
                <a:pt x="6080240" y="3170893"/>
              </a:cubicBezTo>
              <a:cubicBezTo>
                <a:pt x="6079542" y="3170818"/>
                <a:pt x="6078873" y="3170780"/>
                <a:pt x="6078205" y="3170780"/>
              </a:cubicBezTo>
              <a:close/>
              <a:moveTo>
                <a:pt x="5874952" y="3119720"/>
              </a:moveTo>
              <a:cubicBezTo>
                <a:pt x="5867974" y="3119720"/>
                <a:pt x="5863002" y="3123802"/>
                <a:pt x="5860152" y="3129382"/>
              </a:cubicBezTo>
              <a:cubicBezTo>
                <a:pt x="5857186" y="3123558"/>
                <a:pt x="5852098" y="3119781"/>
                <a:pt x="5844712" y="3119781"/>
              </a:cubicBezTo>
              <a:cubicBezTo>
                <a:pt x="5844218" y="3119781"/>
                <a:pt x="5843723" y="3119799"/>
                <a:pt x="5843200" y="3119833"/>
              </a:cubicBezTo>
              <a:cubicBezTo>
                <a:pt x="5835843" y="3120316"/>
                <a:pt x="5829533" y="3124716"/>
                <a:pt x="5827527" y="3133290"/>
              </a:cubicBezTo>
              <a:cubicBezTo>
                <a:pt x="5823950" y="3148713"/>
                <a:pt x="5840903" y="3164482"/>
                <a:pt x="5860152" y="3179820"/>
              </a:cubicBezTo>
              <a:cubicBezTo>
                <a:pt x="5880594" y="3164584"/>
                <a:pt x="5896557" y="3147367"/>
                <a:pt x="5892748" y="3132529"/>
              </a:cubicBezTo>
              <a:lnTo>
                <a:pt x="5892748" y="3132526"/>
              </a:lnTo>
              <a:cubicBezTo>
                <a:pt x="5890887" y="3125285"/>
                <a:pt x="5885042" y="3120703"/>
                <a:pt x="5876988" y="3119833"/>
              </a:cubicBezTo>
              <a:cubicBezTo>
                <a:pt x="5876290" y="3119758"/>
                <a:pt x="5875621" y="3119720"/>
                <a:pt x="5874952" y="3119720"/>
              </a:cubicBezTo>
              <a:close/>
              <a:moveTo>
                <a:pt x="3806387" y="2979131"/>
              </a:moveTo>
              <a:cubicBezTo>
                <a:pt x="3799393" y="2979131"/>
                <a:pt x="3794418" y="2983213"/>
                <a:pt x="3791574" y="2988796"/>
              </a:cubicBezTo>
              <a:cubicBezTo>
                <a:pt x="3788603" y="2982972"/>
                <a:pt x="3783532" y="2979192"/>
                <a:pt x="3776134" y="2979192"/>
              </a:cubicBezTo>
              <a:cubicBezTo>
                <a:pt x="3775646" y="2979192"/>
                <a:pt x="3775146" y="2979209"/>
                <a:pt x="3774637" y="2979244"/>
              </a:cubicBezTo>
              <a:cubicBezTo>
                <a:pt x="3767280" y="2979727"/>
                <a:pt x="3760962" y="2984126"/>
                <a:pt x="3758970" y="2992701"/>
              </a:cubicBezTo>
              <a:cubicBezTo>
                <a:pt x="3755391" y="3008124"/>
                <a:pt x="3772340" y="3023893"/>
                <a:pt x="3791574" y="3039231"/>
              </a:cubicBezTo>
              <a:cubicBezTo>
                <a:pt x="3812030" y="3023997"/>
                <a:pt x="3827991" y="3006778"/>
                <a:pt x="3824179" y="2991937"/>
              </a:cubicBezTo>
              <a:cubicBezTo>
                <a:pt x="3822321" y="2984696"/>
                <a:pt x="3816473" y="2980114"/>
                <a:pt x="3808428" y="2979244"/>
              </a:cubicBezTo>
              <a:cubicBezTo>
                <a:pt x="3807730" y="2979169"/>
                <a:pt x="3807050" y="2979131"/>
                <a:pt x="3806387" y="2979131"/>
              </a:cubicBezTo>
              <a:close/>
              <a:moveTo>
                <a:pt x="3889636" y="3008761"/>
              </a:moveTo>
              <a:cubicBezTo>
                <a:pt x="3882643" y="3008761"/>
                <a:pt x="3877667" y="3012843"/>
                <a:pt x="3874824" y="3018426"/>
              </a:cubicBezTo>
              <a:cubicBezTo>
                <a:pt x="3871852" y="3012602"/>
                <a:pt x="3866781" y="3008822"/>
                <a:pt x="3859383" y="3008822"/>
              </a:cubicBezTo>
              <a:cubicBezTo>
                <a:pt x="3858895" y="3008822"/>
                <a:pt x="3858395" y="3008839"/>
                <a:pt x="3857886" y="3008874"/>
              </a:cubicBezTo>
              <a:cubicBezTo>
                <a:pt x="3850529" y="3009357"/>
                <a:pt x="3844211" y="3013756"/>
                <a:pt x="3842219" y="3022331"/>
              </a:cubicBezTo>
              <a:cubicBezTo>
                <a:pt x="3838639" y="3037754"/>
                <a:pt x="3855589" y="3053523"/>
                <a:pt x="3874824" y="3068861"/>
              </a:cubicBezTo>
              <a:cubicBezTo>
                <a:pt x="3895279" y="3053627"/>
                <a:pt x="3911240" y="3036408"/>
                <a:pt x="3907428" y="3021570"/>
              </a:cubicBezTo>
              <a:lnTo>
                <a:pt x="3907428" y="3021567"/>
              </a:lnTo>
              <a:cubicBezTo>
                <a:pt x="3905570" y="3014326"/>
                <a:pt x="3899723" y="3009744"/>
                <a:pt x="3891677" y="3008874"/>
              </a:cubicBezTo>
              <a:cubicBezTo>
                <a:pt x="3890979" y="3008799"/>
                <a:pt x="3890299" y="3008761"/>
                <a:pt x="3889636" y="3008761"/>
              </a:cubicBezTo>
              <a:close/>
              <a:moveTo>
                <a:pt x="3983207" y="3038362"/>
              </a:moveTo>
              <a:cubicBezTo>
                <a:pt x="3976213" y="3038362"/>
                <a:pt x="3971238" y="3042444"/>
                <a:pt x="3968394" y="3048024"/>
              </a:cubicBezTo>
              <a:cubicBezTo>
                <a:pt x="3965423" y="3042200"/>
                <a:pt x="3960352" y="3038423"/>
                <a:pt x="3952954" y="3038423"/>
              </a:cubicBezTo>
              <a:cubicBezTo>
                <a:pt x="3952466" y="3038423"/>
                <a:pt x="3951966" y="3038441"/>
                <a:pt x="3951457" y="3038472"/>
              </a:cubicBezTo>
              <a:cubicBezTo>
                <a:pt x="3944100" y="3038958"/>
                <a:pt x="3937782" y="3043357"/>
                <a:pt x="3935790" y="3051932"/>
              </a:cubicBezTo>
              <a:cubicBezTo>
                <a:pt x="3932211" y="3067355"/>
                <a:pt x="3949160" y="3083124"/>
                <a:pt x="3968394" y="3098462"/>
              </a:cubicBezTo>
              <a:cubicBezTo>
                <a:pt x="3988850" y="3083228"/>
                <a:pt x="4004808" y="3066009"/>
                <a:pt x="4000999" y="3051171"/>
              </a:cubicBezTo>
              <a:lnTo>
                <a:pt x="4000999" y="3051168"/>
              </a:lnTo>
              <a:cubicBezTo>
                <a:pt x="3999141" y="3043927"/>
                <a:pt x="3993293" y="3039342"/>
                <a:pt x="3985248" y="3038472"/>
              </a:cubicBezTo>
              <a:cubicBezTo>
                <a:pt x="3984550" y="3038400"/>
                <a:pt x="3983870" y="3038362"/>
                <a:pt x="3983207" y="3038362"/>
              </a:cubicBezTo>
              <a:close/>
              <a:moveTo>
                <a:pt x="5577491" y="3084391"/>
              </a:moveTo>
              <a:cubicBezTo>
                <a:pt x="5570512" y="3084391"/>
                <a:pt x="5565539" y="3088473"/>
                <a:pt x="5562690" y="3094056"/>
              </a:cubicBezTo>
              <a:cubicBezTo>
                <a:pt x="5559724" y="3088232"/>
                <a:pt x="5554635" y="3084452"/>
                <a:pt x="5547250" y="3084452"/>
              </a:cubicBezTo>
              <a:cubicBezTo>
                <a:pt x="5546756" y="3084452"/>
                <a:pt x="5546261" y="3084469"/>
                <a:pt x="5545738" y="3084504"/>
              </a:cubicBezTo>
              <a:cubicBezTo>
                <a:pt x="5538381" y="3084987"/>
                <a:pt x="5532072" y="3089386"/>
                <a:pt x="5530065" y="3097961"/>
              </a:cubicBezTo>
              <a:cubicBezTo>
                <a:pt x="5526489" y="3113384"/>
                <a:pt x="5543441" y="3129153"/>
                <a:pt x="5562690" y="3144491"/>
              </a:cubicBezTo>
              <a:cubicBezTo>
                <a:pt x="5583131" y="3129257"/>
                <a:pt x="5599095" y="3112038"/>
                <a:pt x="5595286" y="3097200"/>
              </a:cubicBezTo>
              <a:lnTo>
                <a:pt x="5595286" y="3097197"/>
              </a:lnTo>
              <a:cubicBezTo>
                <a:pt x="5593425" y="3089956"/>
                <a:pt x="5587580" y="3085374"/>
                <a:pt x="5579526" y="3084504"/>
              </a:cubicBezTo>
              <a:cubicBezTo>
                <a:pt x="5578828" y="3084429"/>
                <a:pt x="5578159" y="3084391"/>
                <a:pt x="5577491" y="3084391"/>
              </a:cubicBezTo>
              <a:close/>
              <a:moveTo>
                <a:pt x="5635646" y="3128705"/>
              </a:moveTo>
              <a:cubicBezTo>
                <a:pt x="5628667" y="3128705"/>
                <a:pt x="5623694" y="3132787"/>
                <a:pt x="5620845" y="3138370"/>
              </a:cubicBezTo>
              <a:cubicBezTo>
                <a:pt x="5617879" y="3132546"/>
                <a:pt x="5612790" y="3128766"/>
                <a:pt x="5605405" y="3128766"/>
              </a:cubicBezTo>
              <a:cubicBezTo>
                <a:pt x="5604911" y="3128766"/>
                <a:pt x="5604416" y="3128783"/>
                <a:pt x="5603893" y="3128818"/>
              </a:cubicBezTo>
              <a:cubicBezTo>
                <a:pt x="5596536" y="3129301"/>
                <a:pt x="5590227" y="3133700"/>
                <a:pt x="5588220" y="3142275"/>
              </a:cubicBezTo>
              <a:cubicBezTo>
                <a:pt x="5584644" y="3157698"/>
                <a:pt x="5601596" y="3173467"/>
                <a:pt x="5620845" y="3188805"/>
              </a:cubicBezTo>
              <a:cubicBezTo>
                <a:pt x="5641286" y="3173571"/>
                <a:pt x="5657250" y="3156352"/>
                <a:pt x="5653441" y="3141514"/>
              </a:cubicBezTo>
              <a:lnTo>
                <a:pt x="5653441" y="3141511"/>
              </a:lnTo>
              <a:cubicBezTo>
                <a:pt x="5651580" y="3134270"/>
                <a:pt x="5645735" y="3129688"/>
                <a:pt x="5637681" y="3128818"/>
              </a:cubicBezTo>
              <a:cubicBezTo>
                <a:pt x="5636983" y="3128743"/>
                <a:pt x="5636314" y="3128705"/>
                <a:pt x="5635646" y="3128705"/>
              </a:cubicBezTo>
              <a:close/>
              <a:moveTo>
                <a:pt x="5729275" y="3149205"/>
              </a:moveTo>
              <a:cubicBezTo>
                <a:pt x="5722296" y="3149205"/>
                <a:pt x="5717324" y="3153287"/>
                <a:pt x="5714474" y="3158870"/>
              </a:cubicBezTo>
              <a:cubicBezTo>
                <a:pt x="5711508" y="3153043"/>
                <a:pt x="5706420" y="3149266"/>
                <a:pt x="5699034" y="3149266"/>
              </a:cubicBezTo>
              <a:cubicBezTo>
                <a:pt x="5698540" y="3149266"/>
                <a:pt x="5698045" y="3149283"/>
                <a:pt x="5697522" y="3149318"/>
              </a:cubicBezTo>
              <a:cubicBezTo>
                <a:pt x="5690166" y="3149801"/>
                <a:pt x="5683856" y="3154201"/>
                <a:pt x="5681849" y="3162775"/>
              </a:cubicBezTo>
              <a:cubicBezTo>
                <a:pt x="5678273" y="3178198"/>
                <a:pt x="5695225" y="3193967"/>
                <a:pt x="5714474" y="3209305"/>
              </a:cubicBezTo>
              <a:cubicBezTo>
                <a:pt x="5734915" y="3194071"/>
                <a:pt x="5750879" y="3176852"/>
                <a:pt x="5747070" y="3162011"/>
              </a:cubicBezTo>
              <a:cubicBezTo>
                <a:pt x="5745209" y="3154770"/>
                <a:pt x="5739364" y="3150188"/>
                <a:pt x="5731310" y="3149318"/>
              </a:cubicBezTo>
              <a:cubicBezTo>
                <a:pt x="5730612" y="3149243"/>
                <a:pt x="5729943" y="3149205"/>
                <a:pt x="5729275" y="3149205"/>
              </a:cubicBezTo>
              <a:close/>
              <a:moveTo>
                <a:pt x="5808365" y="3166651"/>
              </a:moveTo>
              <a:cubicBezTo>
                <a:pt x="5801387" y="3166651"/>
                <a:pt x="5796414" y="3170733"/>
                <a:pt x="5793565" y="3176316"/>
              </a:cubicBezTo>
              <a:cubicBezTo>
                <a:pt x="5790599" y="3170489"/>
                <a:pt x="5785510" y="3166712"/>
                <a:pt x="5778125" y="3166712"/>
              </a:cubicBezTo>
              <a:cubicBezTo>
                <a:pt x="5777631" y="3166712"/>
                <a:pt x="5777136" y="3166729"/>
                <a:pt x="5776613" y="3166764"/>
              </a:cubicBezTo>
              <a:cubicBezTo>
                <a:pt x="5769256" y="3167247"/>
                <a:pt x="5762946" y="3171647"/>
                <a:pt x="5760940" y="3180221"/>
              </a:cubicBezTo>
              <a:cubicBezTo>
                <a:pt x="5757364" y="3195644"/>
                <a:pt x="5774316" y="3211413"/>
                <a:pt x="5793565" y="3226751"/>
              </a:cubicBezTo>
              <a:cubicBezTo>
                <a:pt x="5814006" y="3211517"/>
                <a:pt x="5829970" y="3194298"/>
                <a:pt x="5826161" y="3179460"/>
              </a:cubicBezTo>
              <a:lnTo>
                <a:pt x="5826161" y="3179457"/>
              </a:lnTo>
              <a:cubicBezTo>
                <a:pt x="5824300" y="3172216"/>
                <a:pt x="5818455" y="3167634"/>
                <a:pt x="5810401" y="3166764"/>
              </a:cubicBezTo>
              <a:cubicBezTo>
                <a:pt x="5809703" y="3166689"/>
                <a:pt x="5809034" y="3166651"/>
                <a:pt x="5808365" y="3166651"/>
              </a:cubicBezTo>
              <a:close/>
              <a:moveTo>
                <a:pt x="5989518" y="3188983"/>
              </a:moveTo>
              <a:cubicBezTo>
                <a:pt x="5982539" y="3188983"/>
                <a:pt x="5977567" y="3193065"/>
                <a:pt x="5974717" y="3198645"/>
              </a:cubicBezTo>
              <a:cubicBezTo>
                <a:pt x="5971751" y="3192821"/>
                <a:pt x="5966663" y="3189044"/>
                <a:pt x="5959277" y="3189044"/>
              </a:cubicBezTo>
              <a:cubicBezTo>
                <a:pt x="5958783" y="3189044"/>
                <a:pt x="5958288" y="3189061"/>
                <a:pt x="5957765" y="3189096"/>
              </a:cubicBezTo>
              <a:cubicBezTo>
                <a:pt x="5950409" y="3189579"/>
                <a:pt x="5944099" y="3193979"/>
                <a:pt x="5942092" y="3202553"/>
              </a:cubicBezTo>
              <a:cubicBezTo>
                <a:pt x="5938516" y="3217976"/>
                <a:pt x="5955468" y="3233745"/>
                <a:pt x="5974717" y="3249083"/>
              </a:cubicBezTo>
              <a:cubicBezTo>
                <a:pt x="5995158" y="3233849"/>
                <a:pt x="6011122" y="3216630"/>
                <a:pt x="6007313" y="3201792"/>
              </a:cubicBezTo>
              <a:lnTo>
                <a:pt x="6007313" y="3201789"/>
              </a:lnTo>
              <a:cubicBezTo>
                <a:pt x="6005452" y="3194548"/>
                <a:pt x="5999607" y="3189966"/>
                <a:pt x="5991553" y="3189096"/>
              </a:cubicBezTo>
              <a:cubicBezTo>
                <a:pt x="5990855" y="3189021"/>
                <a:pt x="5990186" y="3188983"/>
                <a:pt x="5989518" y="3188983"/>
              </a:cubicBezTo>
              <a:close/>
              <a:moveTo>
                <a:pt x="6038077" y="3236553"/>
              </a:moveTo>
              <a:cubicBezTo>
                <a:pt x="6031099" y="3236553"/>
                <a:pt x="6026126" y="3240635"/>
                <a:pt x="6023277" y="3246218"/>
              </a:cubicBezTo>
              <a:cubicBezTo>
                <a:pt x="6020311" y="3240391"/>
                <a:pt x="6015222" y="3236614"/>
                <a:pt x="6007837" y="3236614"/>
              </a:cubicBezTo>
              <a:cubicBezTo>
                <a:pt x="6007343" y="3236614"/>
                <a:pt x="6006848" y="3236632"/>
                <a:pt x="6006325" y="3236666"/>
              </a:cubicBezTo>
              <a:cubicBezTo>
                <a:pt x="5998968" y="3237149"/>
                <a:pt x="5992658" y="3241549"/>
                <a:pt x="5990652" y="3250123"/>
              </a:cubicBezTo>
              <a:cubicBezTo>
                <a:pt x="5987076" y="3265546"/>
                <a:pt x="6004028" y="3281315"/>
                <a:pt x="6023277" y="3296653"/>
              </a:cubicBezTo>
              <a:cubicBezTo>
                <a:pt x="6043718" y="3281419"/>
                <a:pt x="6059682" y="3264200"/>
                <a:pt x="6055873" y="3249362"/>
              </a:cubicBezTo>
              <a:lnTo>
                <a:pt x="6055873" y="3249359"/>
              </a:lnTo>
              <a:cubicBezTo>
                <a:pt x="6054012" y="3242118"/>
                <a:pt x="6048167" y="3237536"/>
                <a:pt x="6040113" y="3236666"/>
              </a:cubicBezTo>
              <a:cubicBezTo>
                <a:pt x="6039415" y="3236591"/>
                <a:pt x="6038746" y="3236553"/>
                <a:pt x="6038077" y="3236553"/>
              </a:cubicBezTo>
              <a:close/>
              <a:moveTo>
                <a:pt x="6111934" y="3242107"/>
              </a:moveTo>
              <a:cubicBezTo>
                <a:pt x="6104956" y="3242107"/>
                <a:pt x="6099984" y="3246189"/>
                <a:pt x="6097134" y="3251769"/>
              </a:cubicBezTo>
              <a:cubicBezTo>
                <a:pt x="6094168" y="3245945"/>
                <a:pt x="6089080" y="3242168"/>
                <a:pt x="6081694" y="3242168"/>
              </a:cubicBezTo>
              <a:cubicBezTo>
                <a:pt x="6081200" y="3242168"/>
                <a:pt x="6080705" y="3242185"/>
                <a:pt x="6080182" y="3242220"/>
              </a:cubicBezTo>
              <a:cubicBezTo>
                <a:pt x="6072825" y="3242703"/>
                <a:pt x="6066515" y="3247102"/>
                <a:pt x="6064509" y="3255677"/>
              </a:cubicBezTo>
              <a:cubicBezTo>
                <a:pt x="6060932" y="3271100"/>
                <a:pt x="6077885" y="3286869"/>
                <a:pt x="6097134" y="3302207"/>
              </a:cubicBezTo>
              <a:cubicBezTo>
                <a:pt x="6117576" y="3286973"/>
                <a:pt x="6133539" y="3269754"/>
                <a:pt x="6129730" y="3254916"/>
              </a:cubicBezTo>
              <a:lnTo>
                <a:pt x="6129730" y="3254913"/>
              </a:lnTo>
              <a:cubicBezTo>
                <a:pt x="6127869" y="3247672"/>
                <a:pt x="6122024" y="3243087"/>
                <a:pt x="6113970" y="3242220"/>
              </a:cubicBezTo>
              <a:cubicBezTo>
                <a:pt x="6113272" y="3242145"/>
                <a:pt x="6112603" y="3242107"/>
                <a:pt x="6111934" y="3242107"/>
              </a:cubicBezTo>
              <a:close/>
              <a:moveTo>
                <a:pt x="6184918" y="3243183"/>
              </a:moveTo>
              <a:cubicBezTo>
                <a:pt x="6177940" y="3243183"/>
                <a:pt x="6172967" y="3247265"/>
                <a:pt x="6170118" y="3252848"/>
              </a:cubicBezTo>
              <a:cubicBezTo>
                <a:pt x="6167152" y="3247024"/>
                <a:pt x="6162063" y="3243244"/>
                <a:pt x="6154678" y="3243244"/>
              </a:cubicBezTo>
              <a:cubicBezTo>
                <a:pt x="6154184" y="3243244"/>
                <a:pt x="6153689" y="3243261"/>
                <a:pt x="6153166" y="3243296"/>
              </a:cubicBezTo>
              <a:cubicBezTo>
                <a:pt x="6145809" y="3243779"/>
                <a:pt x="6139499" y="3248179"/>
                <a:pt x="6137493" y="3256753"/>
              </a:cubicBezTo>
              <a:cubicBezTo>
                <a:pt x="6133917" y="3272176"/>
                <a:pt x="6150869" y="3287945"/>
                <a:pt x="6170118" y="3303283"/>
              </a:cubicBezTo>
              <a:cubicBezTo>
                <a:pt x="6190559" y="3288049"/>
                <a:pt x="6206523" y="3270830"/>
                <a:pt x="6202714" y="3255989"/>
              </a:cubicBezTo>
              <a:cubicBezTo>
                <a:pt x="6200853" y="3248748"/>
                <a:pt x="6195008" y="3244163"/>
                <a:pt x="6186954" y="3243296"/>
              </a:cubicBezTo>
              <a:cubicBezTo>
                <a:pt x="6186256" y="3243221"/>
                <a:pt x="6185587" y="3243183"/>
                <a:pt x="6184918" y="3243183"/>
              </a:cubicBezTo>
              <a:close/>
              <a:moveTo>
                <a:pt x="6251505" y="3283513"/>
              </a:moveTo>
              <a:cubicBezTo>
                <a:pt x="6244527" y="3283513"/>
                <a:pt x="6239555" y="3287595"/>
                <a:pt x="6236705" y="3293178"/>
              </a:cubicBezTo>
              <a:cubicBezTo>
                <a:pt x="6233739" y="3287351"/>
                <a:pt x="6228651" y="3283574"/>
                <a:pt x="6221265" y="3283574"/>
              </a:cubicBezTo>
              <a:cubicBezTo>
                <a:pt x="6220771" y="3283574"/>
                <a:pt x="6220276" y="3283591"/>
                <a:pt x="6219753" y="3283626"/>
              </a:cubicBezTo>
              <a:cubicBezTo>
                <a:pt x="6212396" y="3284109"/>
                <a:pt x="6206086" y="3288509"/>
                <a:pt x="6204080" y="3297083"/>
              </a:cubicBezTo>
              <a:cubicBezTo>
                <a:pt x="6200503" y="3312506"/>
                <a:pt x="6217456" y="3328275"/>
                <a:pt x="6236705" y="3343613"/>
              </a:cubicBezTo>
              <a:cubicBezTo>
                <a:pt x="6257147" y="3328379"/>
                <a:pt x="6273110" y="3311160"/>
                <a:pt x="6269301" y="3296322"/>
              </a:cubicBezTo>
              <a:lnTo>
                <a:pt x="6269301" y="3296319"/>
              </a:lnTo>
              <a:cubicBezTo>
                <a:pt x="6267440" y="3289078"/>
                <a:pt x="6261595" y="3284496"/>
                <a:pt x="6253541" y="3283626"/>
              </a:cubicBezTo>
              <a:cubicBezTo>
                <a:pt x="6252843" y="3283551"/>
                <a:pt x="6252174" y="3283513"/>
                <a:pt x="6251505" y="3283513"/>
              </a:cubicBezTo>
              <a:close/>
              <a:moveTo>
                <a:pt x="6399510" y="3295552"/>
              </a:moveTo>
              <a:cubicBezTo>
                <a:pt x="6392531" y="3295552"/>
                <a:pt x="6387559" y="3299634"/>
                <a:pt x="6384709" y="3305217"/>
              </a:cubicBezTo>
              <a:cubicBezTo>
                <a:pt x="6381743" y="3299393"/>
                <a:pt x="6376655" y="3295613"/>
                <a:pt x="6369269" y="3295613"/>
              </a:cubicBezTo>
              <a:cubicBezTo>
                <a:pt x="6368775" y="3295613"/>
                <a:pt x="6368280" y="3295630"/>
                <a:pt x="6367757" y="3295665"/>
              </a:cubicBezTo>
              <a:cubicBezTo>
                <a:pt x="6360401" y="3296148"/>
                <a:pt x="6354091" y="3300547"/>
                <a:pt x="6352084" y="3309122"/>
              </a:cubicBezTo>
              <a:cubicBezTo>
                <a:pt x="6348508" y="3324545"/>
                <a:pt x="6365460" y="3340314"/>
                <a:pt x="6384709" y="3355652"/>
              </a:cubicBezTo>
              <a:cubicBezTo>
                <a:pt x="6405150" y="3340418"/>
                <a:pt x="6421114" y="3323199"/>
                <a:pt x="6417305" y="3308361"/>
              </a:cubicBezTo>
              <a:lnTo>
                <a:pt x="6417305" y="3308358"/>
              </a:lnTo>
              <a:cubicBezTo>
                <a:pt x="6415444" y="3301117"/>
                <a:pt x="6409599" y="3296535"/>
                <a:pt x="6401545" y="3295665"/>
              </a:cubicBezTo>
              <a:cubicBezTo>
                <a:pt x="6400847" y="3295590"/>
                <a:pt x="6400178" y="3295552"/>
                <a:pt x="6399510" y="3295552"/>
              </a:cubicBezTo>
              <a:close/>
              <a:moveTo>
                <a:pt x="6324781" y="3306601"/>
              </a:moveTo>
              <a:cubicBezTo>
                <a:pt x="6317802" y="3306601"/>
                <a:pt x="6312829" y="3310683"/>
                <a:pt x="6309980" y="3316266"/>
              </a:cubicBezTo>
              <a:cubicBezTo>
                <a:pt x="6307014" y="3310442"/>
                <a:pt x="6301925" y="3306662"/>
                <a:pt x="6294540" y="3306662"/>
              </a:cubicBezTo>
              <a:cubicBezTo>
                <a:pt x="6294046" y="3306662"/>
                <a:pt x="6293551" y="3306679"/>
                <a:pt x="6293028" y="3306714"/>
              </a:cubicBezTo>
              <a:cubicBezTo>
                <a:pt x="6285671" y="3307197"/>
                <a:pt x="6279362" y="3311597"/>
                <a:pt x="6277355" y="3320171"/>
              </a:cubicBezTo>
              <a:cubicBezTo>
                <a:pt x="6273779" y="3335594"/>
                <a:pt x="6290731" y="3351363"/>
                <a:pt x="6309980" y="3366701"/>
              </a:cubicBezTo>
              <a:cubicBezTo>
                <a:pt x="6330421" y="3351467"/>
                <a:pt x="6346385" y="3334248"/>
                <a:pt x="6342576" y="3319410"/>
              </a:cubicBezTo>
              <a:lnTo>
                <a:pt x="6342576" y="3319407"/>
              </a:lnTo>
              <a:cubicBezTo>
                <a:pt x="6340715" y="3312166"/>
                <a:pt x="6334870" y="3307584"/>
                <a:pt x="6326816" y="3306714"/>
              </a:cubicBezTo>
              <a:cubicBezTo>
                <a:pt x="6326118" y="3306639"/>
                <a:pt x="6325449" y="3306601"/>
                <a:pt x="6324781" y="3306601"/>
              </a:cubicBezTo>
              <a:close/>
              <a:moveTo>
                <a:pt x="6450977" y="3359842"/>
              </a:moveTo>
              <a:cubicBezTo>
                <a:pt x="6443999" y="3359842"/>
                <a:pt x="6439026" y="3363924"/>
                <a:pt x="6436177" y="3369504"/>
              </a:cubicBezTo>
              <a:cubicBezTo>
                <a:pt x="6433211" y="3363680"/>
                <a:pt x="6428122" y="3359903"/>
                <a:pt x="6420737" y="3359903"/>
              </a:cubicBezTo>
              <a:cubicBezTo>
                <a:pt x="6420243" y="3359903"/>
                <a:pt x="6419748" y="3359920"/>
                <a:pt x="6419225" y="3359955"/>
              </a:cubicBezTo>
              <a:cubicBezTo>
                <a:pt x="6411868" y="3360438"/>
                <a:pt x="6405558" y="3364838"/>
                <a:pt x="6403552" y="3373412"/>
              </a:cubicBezTo>
              <a:cubicBezTo>
                <a:pt x="6399976" y="3388835"/>
                <a:pt x="6416928" y="3404604"/>
                <a:pt x="6436177" y="3419942"/>
              </a:cubicBezTo>
              <a:cubicBezTo>
                <a:pt x="6456618" y="3404708"/>
                <a:pt x="6472582" y="3387489"/>
                <a:pt x="6468773" y="3372651"/>
              </a:cubicBezTo>
              <a:lnTo>
                <a:pt x="6468773" y="3372648"/>
              </a:lnTo>
              <a:cubicBezTo>
                <a:pt x="6466912" y="3365407"/>
                <a:pt x="6461067" y="3360825"/>
                <a:pt x="6453013" y="3359955"/>
              </a:cubicBezTo>
              <a:cubicBezTo>
                <a:pt x="6452315" y="3359880"/>
                <a:pt x="6451646" y="3359842"/>
                <a:pt x="6450977" y="3359842"/>
              </a:cubicBezTo>
              <a:close/>
              <a:moveTo>
                <a:pt x="6528614" y="3360888"/>
              </a:moveTo>
              <a:cubicBezTo>
                <a:pt x="6521635" y="3360888"/>
                <a:pt x="6516663" y="3364970"/>
                <a:pt x="6513813" y="3370553"/>
              </a:cubicBezTo>
              <a:cubicBezTo>
                <a:pt x="6510847" y="3364726"/>
                <a:pt x="6505759" y="3360949"/>
                <a:pt x="6498373" y="3360949"/>
              </a:cubicBezTo>
              <a:cubicBezTo>
                <a:pt x="6497879" y="3360949"/>
                <a:pt x="6497384" y="3360967"/>
                <a:pt x="6496861" y="3361001"/>
              </a:cubicBezTo>
              <a:cubicBezTo>
                <a:pt x="6489504" y="3361484"/>
                <a:pt x="6483195" y="3365884"/>
                <a:pt x="6481188" y="3374458"/>
              </a:cubicBezTo>
              <a:cubicBezTo>
                <a:pt x="6477612" y="3389881"/>
                <a:pt x="6494564" y="3405650"/>
                <a:pt x="6513813" y="3420988"/>
              </a:cubicBezTo>
              <a:cubicBezTo>
                <a:pt x="6534254" y="3405752"/>
                <a:pt x="6550218" y="3388535"/>
                <a:pt x="6546409" y="3373697"/>
              </a:cubicBezTo>
              <a:lnTo>
                <a:pt x="6546409" y="3373694"/>
              </a:lnTo>
              <a:cubicBezTo>
                <a:pt x="6544548" y="3366453"/>
                <a:pt x="6538703" y="3361871"/>
                <a:pt x="6530649" y="3361001"/>
              </a:cubicBezTo>
              <a:cubicBezTo>
                <a:pt x="6529951" y="3360926"/>
                <a:pt x="6529282" y="3360888"/>
                <a:pt x="6528614" y="3360888"/>
              </a:cubicBezTo>
              <a:close/>
              <a:moveTo>
                <a:pt x="6499246" y="3419712"/>
              </a:moveTo>
              <a:cubicBezTo>
                <a:pt x="6492267" y="3419712"/>
                <a:pt x="6487294" y="3423794"/>
                <a:pt x="6484445" y="3429377"/>
              </a:cubicBezTo>
              <a:cubicBezTo>
                <a:pt x="6481479" y="3423553"/>
                <a:pt x="6476390" y="3419773"/>
                <a:pt x="6469005" y="3419773"/>
              </a:cubicBezTo>
              <a:cubicBezTo>
                <a:pt x="6468511" y="3419773"/>
                <a:pt x="6468016" y="3419790"/>
                <a:pt x="6467493" y="3419825"/>
              </a:cubicBezTo>
              <a:cubicBezTo>
                <a:pt x="6460136" y="3420308"/>
                <a:pt x="6453827" y="3424707"/>
                <a:pt x="6451820" y="3433282"/>
              </a:cubicBezTo>
              <a:cubicBezTo>
                <a:pt x="6448244" y="3448705"/>
                <a:pt x="6465196" y="3464474"/>
                <a:pt x="6484445" y="3479812"/>
              </a:cubicBezTo>
              <a:cubicBezTo>
                <a:pt x="6504886" y="3464578"/>
                <a:pt x="6520850" y="3447359"/>
                <a:pt x="6517041" y="3432521"/>
              </a:cubicBezTo>
              <a:lnTo>
                <a:pt x="6517041" y="3432518"/>
              </a:lnTo>
              <a:cubicBezTo>
                <a:pt x="6515180" y="3425277"/>
                <a:pt x="6509335" y="3420695"/>
                <a:pt x="6501281" y="3419825"/>
              </a:cubicBezTo>
              <a:cubicBezTo>
                <a:pt x="6500583" y="3419750"/>
                <a:pt x="6499914" y="3419712"/>
                <a:pt x="6499246" y="3419712"/>
              </a:cubicBezTo>
              <a:close/>
              <a:moveTo>
                <a:pt x="6687377" y="3439688"/>
              </a:moveTo>
              <a:cubicBezTo>
                <a:pt x="6680398" y="3439688"/>
                <a:pt x="6675426" y="3443770"/>
                <a:pt x="6672576" y="3449353"/>
              </a:cubicBezTo>
              <a:cubicBezTo>
                <a:pt x="6669610" y="3443529"/>
                <a:pt x="6664522" y="3439749"/>
                <a:pt x="6657136" y="3439749"/>
              </a:cubicBezTo>
              <a:cubicBezTo>
                <a:pt x="6656642" y="3439749"/>
                <a:pt x="6656147" y="3439766"/>
                <a:pt x="6655624" y="3439801"/>
              </a:cubicBezTo>
              <a:cubicBezTo>
                <a:pt x="6648268" y="3440284"/>
                <a:pt x="6641958" y="3444683"/>
                <a:pt x="6639951" y="3453258"/>
              </a:cubicBezTo>
              <a:cubicBezTo>
                <a:pt x="6636375" y="3468681"/>
                <a:pt x="6653327" y="3484450"/>
                <a:pt x="6672576" y="3499788"/>
              </a:cubicBezTo>
              <a:cubicBezTo>
                <a:pt x="6693017" y="3484554"/>
                <a:pt x="6708981" y="3467335"/>
                <a:pt x="6705172" y="3452494"/>
              </a:cubicBezTo>
              <a:cubicBezTo>
                <a:pt x="6703311" y="3445253"/>
                <a:pt x="6697466" y="3440668"/>
                <a:pt x="6689412" y="3439801"/>
              </a:cubicBezTo>
              <a:cubicBezTo>
                <a:pt x="6688714" y="3439726"/>
                <a:pt x="6688045" y="3439688"/>
                <a:pt x="6687377" y="3439688"/>
              </a:cubicBezTo>
              <a:close/>
              <a:moveTo>
                <a:pt x="6619045" y="3455972"/>
              </a:moveTo>
              <a:cubicBezTo>
                <a:pt x="6612066" y="3455972"/>
                <a:pt x="6607094" y="3460054"/>
                <a:pt x="6604244" y="3465637"/>
              </a:cubicBezTo>
              <a:cubicBezTo>
                <a:pt x="6601278" y="3459810"/>
                <a:pt x="6596190" y="3456033"/>
                <a:pt x="6588804" y="3456033"/>
              </a:cubicBezTo>
              <a:cubicBezTo>
                <a:pt x="6588310" y="3456033"/>
                <a:pt x="6587815" y="3456050"/>
                <a:pt x="6587292" y="3456085"/>
              </a:cubicBezTo>
              <a:cubicBezTo>
                <a:pt x="6579936" y="3456568"/>
                <a:pt x="6573626" y="3460968"/>
                <a:pt x="6571619" y="3469542"/>
              </a:cubicBezTo>
              <a:cubicBezTo>
                <a:pt x="6568043" y="3484965"/>
                <a:pt x="6584995" y="3500734"/>
                <a:pt x="6604244" y="3516072"/>
              </a:cubicBezTo>
              <a:cubicBezTo>
                <a:pt x="6624685" y="3500838"/>
                <a:pt x="6640649" y="3483619"/>
                <a:pt x="6636840" y="3468781"/>
              </a:cubicBezTo>
              <a:lnTo>
                <a:pt x="6636840" y="3468778"/>
              </a:lnTo>
              <a:cubicBezTo>
                <a:pt x="6634979" y="3461537"/>
                <a:pt x="6629134" y="3456955"/>
                <a:pt x="6621080" y="3456085"/>
              </a:cubicBezTo>
              <a:cubicBezTo>
                <a:pt x="6620382" y="3456010"/>
                <a:pt x="6619713" y="3455972"/>
                <a:pt x="6619045" y="3455972"/>
              </a:cubicBezTo>
              <a:close/>
              <a:moveTo>
                <a:pt x="6671094" y="3513923"/>
              </a:moveTo>
              <a:cubicBezTo>
                <a:pt x="6664115" y="3513923"/>
                <a:pt x="6659143" y="3518005"/>
                <a:pt x="6656293" y="3523585"/>
              </a:cubicBezTo>
              <a:cubicBezTo>
                <a:pt x="6653327" y="3517761"/>
                <a:pt x="6648239" y="3513984"/>
                <a:pt x="6640853" y="3513984"/>
              </a:cubicBezTo>
              <a:cubicBezTo>
                <a:pt x="6640359" y="3513984"/>
                <a:pt x="6639864" y="3514001"/>
                <a:pt x="6639341" y="3514036"/>
              </a:cubicBezTo>
              <a:cubicBezTo>
                <a:pt x="6631984" y="3514519"/>
                <a:pt x="6625675" y="3518919"/>
                <a:pt x="6623668" y="3527493"/>
              </a:cubicBezTo>
              <a:cubicBezTo>
                <a:pt x="6620092" y="3542916"/>
                <a:pt x="6637044" y="3558685"/>
                <a:pt x="6656293" y="3574023"/>
              </a:cubicBezTo>
              <a:cubicBezTo>
                <a:pt x="6676734" y="3558787"/>
                <a:pt x="6692698" y="3541570"/>
                <a:pt x="6688889" y="3526732"/>
              </a:cubicBezTo>
              <a:lnTo>
                <a:pt x="6688889" y="3526729"/>
              </a:lnTo>
              <a:cubicBezTo>
                <a:pt x="6687028" y="3519488"/>
                <a:pt x="6681183" y="3514906"/>
                <a:pt x="6673129" y="3514036"/>
              </a:cubicBezTo>
              <a:cubicBezTo>
                <a:pt x="6672431" y="3513961"/>
                <a:pt x="6671762" y="3513923"/>
                <a:pt x="6671094" y="3513923"/>
              </a:cubicBezTo>
              <a:close/>
              <a:moveTo>
                <a:pt x="8198240" y="3524333"/>
              </a:moveTo>
              <a:cubicBezTo>
                <a:pt x="8191262" y="3524333"/>
                <a:pt x="8186290" y="3528415"/>
                <a:pt x="8183440" y="3533998"/>
              </a:cubicBezTo>
              <a:cubicBezTo>
                <a:pt x="8180474" y="3528174"/>
                <a:pt x="8175386" y="3524394"/>
                <a:pt x="8168000" y="3524394"/>
              </a:cubicBezTo>
              <a:cubicBezTo>
                <a:pt x="8167505" y="3524394"/>
                <a:pt x="8167011" y="3524411"/>
                <a:pt x="8166488" y="3524446"/>
              </a:cubicBezTo>
              <a:cubicBezTo>
                <a:pt x="8159131" y="3524929"/>
                <a:pt x="8152821" y="3529329"/>
                <a:pt x="8150815" y="3537903"/>
              </a:cubicBezTo>
              <a:cubicBezTo>
                <a:pt x="8147238" y="3553326"/>
                <a:pt x="8164191" y="3569095"/>
                <a:pt x="8183440" y="3584433"/>
              </a:cubicBezTo>
              <a:cubicBezTo>
                <a:pt x="8203881" y="3569199"/>
                <a:pt x="8219845" y="3551980"/>
                <a:pt x="8216036" y="3537142"/>
              </a:cubicBezTo>
              <a:lnTo>
                <a:pt x="8216036" y="3537139"/>
              </a:lnTo>
              <a:cubicBezTo>
                <a:pt x="8214175" y="3529898"/>
                <a:pt x="8208330" y="3525316"/>
                <a:pt x="8200276" y="3524446"/>
              </a:cubicBezTo>
              <a:cubicBezTo>
                <a:pt x="8199578" y="3524371"/>
                <a:pt x="8198909" y="3524333"/>
                <a:pt x="8198240" y="3524333"/>
              </a:cubicBezTo>
              <a:close/>
              <a:moveTo>
                <a:pt x="6553330" y="3469929"/>
              </a:moveTo>
              <a:cubicBezTo>
                <a:pt x="6546351" y="3469929"/>
                <a:pt x="6541379" y="3474011"/>
                <a:pt x="6538529" y="3479594"/>
              </a:cubicBezTo>
              <a:cubicBezTo>
                <a:pt x="6535563" y="3473767"/>
                <a:pt x="6530475" y="3469990"/>
                <a:pt x="6523089" y="3469990"/>
              </a:cubicBezTo>
              <a:cubicBezTo>
                <a:pt x="6522595" y="3469990"/>
                <a:pt x="6522100" y="3470008"/>
                <a:pt x="6521577" y="3470042"/>
              </a:cubicBezTo>
              <a:cubicBezTo>
                <a:pt x="6514220" y="3470525"/>
                <a:pt x="6507911" y="3474925"/>
                <a:pt x="6505904" y="3483499"/>
              </a:cubicBezTo>
              <a:cubicBezTo>
                <a:pt x="6502328" y="3498922"/>
                <a:pt x="6519280" y="3514691"/>
                <a:pt x="6538529" y="3530029"/>
              </a:cubicBezTo>
              <a:cubicBezTo>
                <a:pt x="6558970" y="3514795"/>
                <a:pt x="6574934" y="3497576"/>
                <a:pt x="6571125" y="3482738"/>
              </a:cubicBezTo>
              <a:lnTo>
                <a:pt x="6571125" y="3482735"/>
              </a:lnTo>
              <a:cubicBezTo>
                <a:pt x="6569264" y="3475494"/>
                <a:pt x="6563419" y="3470912"/>
                <a:pt x="6555365" y="3470042"/>
              </a:cubicBezTo>
              <a:cubicBezTo>
                <a:pt x="6554667" y="3469967"/>
                <a:pt x="6553998" y="3469929"/>
                <a:pt x="6553330" y="3469929"/>
              </a:cubicBezTo>
              <a:close/>
              <a:moveTo>
                <a:pt x="5915080" y="3191920"/>
              </a:moveTo>
              <a:cubicBezTo>
                <a:pt x="5908101" y="3191920"/>
                <a:pt x="5903129" y="3196002"/>
                <a:pt x="5900279" y="3201582"/>
              </a:cubicBezTo>
              <a:cubicBezTo>
                <a:pt x="5897313" y="3195758"/>
                <a:pt x="5892225" y="3191981"/>
                <a:pt x="5884839" y="3191981"/>
              </a:cubicBezTo>
              <a:cubicBezTo>
                <a:pt x="5884345" y="3191981"/>
                <a:pt x="5883850" y="3191998"/>
                <a:pt x="5883327" y="3192033"/>
              </a:cubicBezTo>
              <a:cubicBezTo>
                <a:pt x="5875970" y="3192516"/>
                <a:pt x="5869661" y="3196916"/>
                <a:pt x="5867654" y="3205490"/>
              </a:cubicBezTo>
              <a:cubicBezTo>
                <a:pt x="5864078" y="3220913"/>
                <a:pt x="5881030" y="3236682"/>
                <a:pt x="5900279" y="3252020"/>
              </a:cubicBezTo>
              <a:cubicBezTo>
                <a:pt x="5920720" y="3236786"/>
                <a:pt x="5936684" y="3219567"/>
                <a:pt x="5932875" y="3204729"/>
              </a:cubicBezTo>
              <a:lnTo>
                <a:pt x="5932875" y="3204726"/>
              </a:lnTo>
              <a:cubicBezTo>
                <a:pt x="5931014" y="3197485"/>
                <a:pt x="5925169" y="3192903"/>
                <a:pt x="5917115" y="3192033"/>
              </a:cubicBezTo>
              <a:cubicBezTo>
                <a:pt x="5916417" y="3191958"/>
                <a:pt x="5915748" y="3191920"/>
                <a:pt x="5915080" y="3191920"/>
              </a:cubicBezTo>
              <a:close/>
              <a:moveTo>
                <a:pt x="4087624" y="3093318"/>
              </a:moveTo>
              <a:cubicBezTo>
                <a:pt x="4080630" y="3093318"/>
                <a:pt x="4075655" y="3097400"/>
                <a:pt x="4072811" y="3102983"/>
              </a:cubicBezTo>
              <a:cubicBezTo>
                <a:pt x="4069840" y="3097159"/>
                <a:pt x="4064769" y="3093379"/>
                <a:pt x="4057371" y="3093379"/>
              </a:cubicBezTo>
              <a:cubicBezTo>
                <a:pt x="4056883" y="3093379"/>
                <a:pt x="4056383" y="3093396"/>
                <a:pt x="4055874" y="3093431"/>
              </a:cubicBezTo>
              <a:cubicBezTo>
                <a:pt x="4048517" y="3093914"/>
                <a:pt x="4042199" y="3098313"/>
                <a:pt x="4040207" y="3106888"/>
              </a:cubicBezTo>
              <a:cubicBezTo>
                <a:pt x="4036627" y="3122311"/>
                <a:pt x="4053577" y="3138080"/>
                <a:pt x="4072811" y="3153418"/>
              </a:cubicBezTo>
              <a:cubicBezTo>
                <a:pt x="4093267" y="3138181"/>
                <a:pt x="4109228" y="3120965"/>
                <a:pt x="4105416" y="3106124"/>
              </a:cubicBezTo>
              <a:cubicBezTo>
                <a:pt x="4103558" y="3098883"/>
                <a:pt x="4097711" y="3094298"/>
                <a:pt x="4089665" y="3093431"/>
              </a:cubicBezTo>
              <a:cubicBezTo>
                <a:pt x="4088967" y="3093356"/>
                <a:pt x="4088286" y="3093318"/>
                <a:pt x="4087624" y="3093318"/>
              </a:cubicBezTo>
              <a:close/>
              <a:moveTo>
                <a:pt x="4422596" y="3178224"/>
              </a:moveTo>
              <a:cubicBezTo>
                <a:pt x="4415602" y="3178224"/>
                <a:pt x="4410627" y="3182306"/>
                <a:pt x="4407783" y="3187889"/>
              </a:cubicBezTo>
              <a:cubicBezTo>
                <a:pt x="4404812" y="3182062"/>
                <a:pt x="4399741" y="3178285"/>
                <a:pt x="4392343" y="3178285"/>
              </a:cubicBezTo>
              <a:cubicBezTo>
                <a:pt x="4391855" y="3178285"/>
                <a:pt x="4391355" y="3178303"/>
                <a:pt x="4390846" y="3178337"/>
              </a:cubicBezTo>
              <a:cubicBezTo>
                <a:pt x="4383489" y="3178820"/>
                <a:pt x="4377171" y="3183220"/>
                <a:pt x="4375179" y="3191794"/>
              </a:cubicBezTo>
              <a:cubicBezTo>
                <a:pt x="4371600" y="3207217"/>
                <a:pt x="4388549" y="3222986"/>
                <a:pt x="4407783" y="3238324"/>
              </a:cubicBezTo>
              <a:cubicBezTo>
                <a:pt x="4428240" y="3223090"/>
                <a:pt x="4444200" y="3205871"/>
                <a:pt x="4440388" y="3191033"/>
              </a:cubicBezTo>
              <a:lnTo>
                <a:pt x="4440388" y="3191030"/>
              </a:lnTo>
              <a:cubicBezTo>
                <a:pt x="4438530" y="3183789"/>
                <a:pt x="4432682" y="3179207"/>
                <a:pt x="4424637" y="3178337"/>
              </a:cubicBezTo>
              <a:cubicBezTo>
                <a:pt x="4423939" y="3178262"/>
                <a:pt x="4423259" y="3178224"/>
                <a:pt x="4422596" y="3178224"/>
              </a:cubicBezTo>
              <a:close/>
              <a:moveTo>
                <a:pt x="5665595" y="3194711"/>
              </a:moveTo>
              <a:cubicBezTo>
                <a:pt x="5658617" y="3194711"/>
                <a:pt x="5653645" y="3198793"/>
                <a:pt x="5650795" y="3204376"/>
              </a:cubicBezTo>
              <a:cubicBezTo>
                <a:pt x="5647829" y="3198552"/>
                <a:pt x="5642741" y="3194772"/>
                <a:pt x="5635355" y="3194772"/>
              </a:cubicBezTo>
              <a:cubicBezTo>
                <a:pt x="5634861" y="3194772"/>
                <a:pt x="5634366" y="3194789"/>
                <a:pt x="5633843" y="3194824"/>
              </a:cubicBezTo>
              <a:cubicBezTo>
                <a:pt x="5626486" y="3195307"/>
                <a:pt x="5620176" y="3199706"/>
                <a:pt x="5618170" y="3208281"/>
              </a:cubicBezTo>
              <a:cubicBezTo>
                <a:pt x="5614593" y="3223704"/>
                <a:pt x="5631546" y="3239473"/>
                <a:pt x="5650795" y="3254811"/>
              </a:cubicBezTo>
              <a:cubicBezTo>
                <a:pt x="5671237" y="3239577"/>
                <a:pt x="5687200" y="3222358"/>
                <a:pt x="5683391" y="3207520"/>
              </a:cubicBezTo>
              <a:lnTo>
                <a:pt x="5683391" y="3207517"/>
              </a:lnTo>
              <a:cubicBezTo>
                <a:pt x="5681530" y="3200276"/>
                <a:pt x="5675685" y="3195694"/>
                <a:pt x="5667631" y="3194824"/>
              </a:cubicBezTo>
              <a:cubicBezTo>
                <a:pt x="5666933" y="3194749"/>
                <a:pt x="5666264" y="3194711"/>
                <a:pt x="5665595" y="3194711"/>
              </a:cubicBezTo>
              <a:close/>
              <a:moveTo>
                <a:pt x="5835698" y="3227452"/>
              </a:moveTo>
              <a:cubicBezTo>
                <a:pt x="5828720" y="3227452"/>
                <a:pt x="5823748" y="3231535"/>
                <a:pt x="5820898" y="3237117"/>
              </a:cubicBezTo>
              <a:cubicBezTo>
                <a:pt x="5817932" y="3231290"/>
                <a:pt x="5812844" y="3227513"/>
                <a:pt x="5805458" y="3227513"/>
              </a:cubicBezTo>
              <a:cubicBezTo>
                <a:pt x="5804964" y="3227513"/>
                <a:pt x="5804469" y="3227531"/>
                <a:pt x="5803946" y="3227565"/>
              </a:cubicBezTo>
              <a:cubicBezTo>
                <a:pt x="5796589" y="3228048"/>
                <a:pt x="5790279" y="3232448"/>
                <a:pt x="5788273" y="3241023"/>
              </a:cubicBezTo>
              <a:cubicBezTo>
                <a:pt x="5784696" y="3256445"/>
                <a:pt x="5801649" y="3272214"/>
                <a:pt x="5820898" y="3287552"/>
              </a:cubicBezTo>
              <a:cubicBezTo>
                <a:pt x="5841340" y="3272319"/>
                <a:pt x="5857303" y="3255099"/>
                <a:pt x="5853494" y="3240261"/>
              </a:cubicBezTo>
              <a:lnTo>
                <a:pt x="5853494" y="3240258"/>
              </a:lnTo>
              <a:cubicBezTo>
                <a:pt x="5851633" y="3233017"/>
                <a:pt x="5845788" y="3228435"/>
                <a:pt x="5837734" y="3227565"/>
              </a:cubicBezTo>
              <a:cubicBezTo>
                <a:pt x="5837036" y="3227490"/>
                <a:pt x="5836367" y="3227452"/>
                <a:pt x="5835698" y="3227452"/>
              </a:cubicBezTo>
              <a:close/>
              <a:moveTo>
                <a:pt x="5739742" y="3229749"/>
              </a:moveTo>
              <a:cubicBezTo>
                <a:pt x="5732764" y="3229749"/>
                <a:pt x="5727792" y="3233831"/>
                <a:pt x="5724942" y="3239414"/>
              </a:cubicBezTo>
              <a:cubicBezTo>
                <a:pt x="5721976" y="3233590"/>
                <a:pt x="5716888" y="3229810"/>
                <a:pt x="5709502" y="3229810"/>
              </a:cubicBezTo>
              <a:cubicBezTo>
                <a:pt x="5709008" y="3229810"/>
                <a:pt x="5708513" y="3229827"/>
                <a:pt x="5707990" y="3229862"/>
              </a:cubicBezTo>
              <a:cubicBezTo>
                <a:pt x="5700633" y="3230345"/>
                <a:pt x="5694323" y="3234744"/>
                <a:pt x="5692317" y="3243319"/>
              </a:cubicBezTo>
              <a:cubicBezTo>
                <a:pt x="5688740" y="3258742"/>
                <a:pt x="5705693" y="3274511"/>
                <a:pt x="5724942" y="3289849"/>
              </a:cubicBezTo>
              <a:cubicBezTo>
                <a:pt x="5745384" y="3274615"/>
                <a:pt x="5761347" y="3257396"/>
                <a:pt x="5757538" y="3242558"/>
              </a:cubicBezTo>
              <a:lnTo>
                <a:pt x="5757538" y="3242555"/>
              </a:lnTo>
              <a:cubicBezTo>
                <a:pt x="5755677" y="3235314"/>
                <a:pt x="5749832" y="3230732"/>
                <a:pt x="5741778" y="3229862"/>
              </a:cubicBezTo>
              <a:cubicBezTo>
                <a:pt x="5741080" y="3229787"/>
                <a:pt x="5740411" y="3229749"/>
                <a:pt x="5739742" y="3229749"/>
              </a:cubicBezTo>
              <a:close/>
              <a:moveTo>
                <a:pt x="4555567" y="3195729"/>
              </a:moveTo>
              <a:cubicBezTo>
                <a:pt x="4548573" y="3195729"/>
                <a:pt x="4543598" y="3199811"/>
                <a:pt x="4540755" y="3205394"/>
              </a:cubicBezTo>
              <a:cubicBezTo>
                <a:pt x="4537783" y="3199567"/>
                <a:pt x="4532712" y="3195790"/>
                <a:pt x="4525314" y="3195790"/>
              </a:cubicBezTo>
              <a:cubicBezTo>
                <a:pt x="4524826" y="3195790"/>
                <a:pt x="4524326" y="3195807"/>
                <a:pt x="4523817" y="3195842"/>
              </a:cubicBezTo>
              <a:cubicBezTo>
                <a:pt x="4516460" y="3196325"/>
                <a:pt x="4510142" y="3200725"/>
                <a:pt x="4508150" y="3209299"/>
              </a:cubicBezTo>
              <a:cubicBezTo>
                <a:pt x="4504570" y="3224722"/>
                <a:pt x="4521520" y="3240491"/>
                <a:pt x="4540755" y="3255829"/>
              </a:cubicBezTo>
              <a:cubicBezTo>
                <a:pt x="4561210" y="3240595"/>
                <a:pt x="4577171" y="3223376"/>
                <a:pt x="4573359" y="3208538"/>
              </a:cubicBezTo>
              <a:lnTo>
                <a:pt x="4573359" y="3208535"/>
              </a:lnTo>
              <a:cubicBezTo>
                <a:pt x="4571501" y="3201294"/>
                <a:pt x="4565654" y="3196712"/>
                <a:pt x="4557608" y="3195842"/>
              </a:cubicBezTo>
              <a:cubicBezTo>
                <a:pt x="4556910" y="3195767"/>
                <a:pt x="4556229" y="3195729"/>
                <a:pt x="4555567" y="3195729"/>
              </a:cubicBezTo>
              <a:close/>
              <a:moveTo>
                <a:pt x="4613664" y="3244317"/>
              </a:moveTo>
              <a:cubicBezTo>
                <a:pt x="4606671" y="3244317"/>
                <a:pt x="4601695" y="3248399"/>
                <a:pt x="4598852" y="3253982"/>
              </a:cubicBezTo>
              <a:cubicBezTo>
                <a:pt x="4595880" y="3248158"/>
                <a:pt x="4590809" y="3244378"/>
                <a:pt x="4583411" y="3244378"/>
              </a:cubicBezTo>
              <a:cubicBezTo>
                <a:pt x="4582923" y="3244378"/>
                <a:pt x="4582423" y="3244395"/>
                <a:pt x="4581914" y="3244430"/>
              </a:cubicBezTo>
              <a:cubicBezTo>
                <a:pt x="4574557" y="3244913"/>
                <a:pt x="4568239" y="3249312"/>
                <a:pt x="4566247" y="3257887"/>
              </a:cubicBezTo>
              <a:cubicBezTo>
                <a:pt x="4562667" y="3273310"/>
                <a:pt x="4579617" y="3289079"/>
                <a:pt x="4598852" y="3304417"/>
              </a:cubicBezTo>
              <a:cubicBezTo>
                <a:pt x="4619307" y="3289183"/>
                <a:pt x="4635268" y="3271964"/>
                <a:pt x="4631456" y="3257126"/>
              </a:cubicBezTo>
              <a:lnTo>
                <a:pt x="4631456" y="3257123"/>
              </a:lnTo>
              <a:cubicBezTo>
                <a:pt x="4629598" y="3249882"/>
                <a:pt x="4623751" y="3245300"/>
                <a:pt x="4615705" y="3244430"/>
              </a:cubicBezTo>
              <a:cubicBezTo>
                <a:pt x="4615007" y="3244355"/>
                <a:pt x="4614327" y="3244317"/>
                <a:pt x="4613664" y="3244317"/>
              </a:cubicBezTo>
              <a:close/>
              <a:moveTo>
                <a:pt x="4670888" y="3289329"/>
              </a:moveTo>
              <a:cubicBezTo>
                <a:pt x="4663894" y="3289329"/>
                <a:pt x="4658919" y="3293411"/>
                <a:pt x="4656075" y="3298994"/>
              </a:cubicBezTo>
              <a:cubicBezTo>
                <a:pt x="4653104" y="3293167"/>
                <a:pt x="4648033" y="3289390"/>
                <a:pt x="4640635" y="3289390"/>
              </a:cubicBezTo>
              <a:cubicBezTo>
                <a:pt x="4640147" y="3289390"/>
                <a:pt x="4639647" y="3289407"/>
                <a:pt x="4639138" y="3289442"/>
              </a:cubicBezTo>
              <a:cubicBezTo>
                <a:pt x="4631781" y="3289925"/>
                <a:pt x="4625463" y="3294325"/>
                <a:pt x="4623471" y="3302899"/>
              </a:cubicBezTo>
              <a:cubicBezTo>
                <a:pt x="4619892" y="3318322"/>
                <a:pt x="4636841" y="3334091"/>
                <a:pt x="4656075" y="3349429"/>
              </a:cubicBezTo>
              <a:cubicBezTo>
                <a:pt x="4676531" y="3334195"/>
                <a:pt x="4692492" y="3316976"/>
                <a:pt x="4688680" y="3302138"/>
              </a:cubicBezTo>
              <a:lnTo>
                <a:pt x="4688680" y="3302135"/>
              </a:lnTo>
              <a:cubicBezTo>
                <a:pt x="4686822" y="3294894"/>
                <a:pt x="4680974" y="3290312"/>
                <a:pt x="4672929" y="3289442"/>
              </a:cubicBezTo>
              <a:cubicBezTo>
                <a:pt x="4672231" y="3289367"/>
                <a:pt x="4671551" y="3289329"/>
                <a:pt x="4670888" y="3289329"/>
              </a:cubicBezTo>
              <a:close/>
              <a:moveTo>
                <a:pt x="4747798" y="3296744"/>
              </a:moveTo>
              <a:cubicBezTo>
                <a:pt x="4740804" y="3296744"/>
                <a:pt x="4735829" y="3300826"/>
                <a:pt x="4732986" y="3306409"/>
              </a:cubicBezTo>
              <a:cubicBezTo>
                <a:pt x="4730014" y="3300582"/>
                <a:pt x="4724943" y="3296805"/>
                <a:pt x="4717545" y="3296805"/>
              </a:cubicBezTo>
              <a:cubicBezTo>
                <a:pt x="4717057" y="3296805"/>
                <a:pt x="4716557" y="3296823"/>
                <a:pt x="4716048" y="3296857"/>
              </a:cubicBezTo>
              <a:cubicBezTo>
                <a:pt x="4708691" y="3297340"/>
                <a:pt x="4702373" y="3301740"/>
                <a:pt x="4700381" y="3310314"/>
              </a:cubicBezTo>
              <a:cubicBezTo>
                <a:pt x="4696801" y="3325737"/>
                <a:pt x="4713751" y="3341506"/>
                <a:pt x="4732986" y="3356844"/>
              </a:cubicBezTo>
              <a:cubicBezTo>
                <a:pt x="4753441" y="3341610"/>
                <a:pt x="4769402" y="3324391"/>
                <a:pt x="4765590" y="3309553"/>
              </a:cubicBezTo>
              <a:lnTo>
                <a:pt x="4765590" y="3309550"/>
              </a:lnTo>
              <a:cubicBezTo>
                <a:pt x="4763732" y="3302309"/>
                <a:pt x="4757885" y="3297727"/>
                <a:pt x="4749839" y="3296857"/>
              </a:cubicBezTo>
              <a:cubicBezTo>
                <a:pt x="4749141" y="3296782"/>
                <a:pt x="4748460" y="3296744"/>
                <a:pt x="4747798" y="3296744"/>
              </a:cubicBezTo>
              <a:close/>
              <a:moveTo>
                <a:pt x="6131998" y="3317912"/>
              </a:moveTo>
              <a:cubicBezTo>
                <a:pt x="6125019" y="3317912"/>
                <a:pt x="6120047" y="3321994"/>
                <a:pt x="6117197" y="3327577"/>
              </a:cubicBezTo>
              <a:cubicBezTo>
                <a:pt x="6114231" y="3321750"/>
                <a:pt x="6109143" y="3317973"/>
                <a:pt x="6101757" y="3317973"/>
              </a:cubicBezTo>
              <a:cubicBezTo>
                <a:pt x="6101263" y="3317973"/>
                <a:pt x="6100768" y="3317990"/>
                <a:pt x="6100245" y="3318025"/>
              </a:cubicBezTo>
              <a:cubicBezTo>
                <a:pt x="6092889" y="3318508"/>
                <a:pt x="6086579" y="3322907"/>
                <a:pt x="6084572" y="3331482"/>
              </a:cubicBezTo>
              <a:cubicBezTo>
                <a:pt x="6080996" y="3346905"/>
                <a:pt x="6097948" y="3362674"/>
                <a:pt x="6117197" y="3378012"/>
              </a:cubicBezTo>
              <a:cubicBezTo>
                <a:pt x="6127418" y="3370395"/>
                <a:pt x="6136519" y="3362282"/>
                <a:pt x="6142589" y="3354218"/>
              </a:cubicBezTo>
              <a:lnTo>
                <a:pt x="6147110" y="3339475"/>
              </a:lnTo>
              <a:lnTo>
                <a:pt x="6147389" y="3343160"/>
              </a:lnTo>
              <a:cubicBezTo>
                <a:pt x="6151551" y="3354821"/>
                <a:pt x="6164695" y="3366567"/>
                <a:pt x="6179132" y="3378070"/>
              </a:cubicBezTo>
              <a:cubicBezTo>
                <a:pt x="6199573" y="3362836"/>
                <a:pt x="6215537" y="3345617"/>
                <a:pt x="6211728" y="3330779"/>
              </a:cubicBezTo>
              <a:lnTo>
                <a:pt x="6211728" y="3330776"/>
              </a:lnTo>
              <a:cubicBezTo>
                <a:pt x="6209867" y="3323535"/>
                <a:pt x="6204022" y="3318953"/>
                <a:pt x="6195968" y="3318083"/>
              </a:cubicBezTo>
              <a:cubicBezTo>
                <a:pt x="6195270" y="3318008"/>
                <a:pt x="6194601" y="3317970"/>
                <a:pt x="6193933" y="3317970"/>
              </a:cubicBezTo>
              <a:cubicBezTo>
                <a:pt x="6186954" y="3317970"/>
                <a:pt x="6181981" y="3322052"/>
                <a:pt x="6179132" y="3327635"/>
              </a:cubicBezTo>
              <a:cubicBezTo>
                <a:pt x="6176166" y="3321808"/>
                <a:pt x="6171077" y="3318031"/>
                <a:pt x="6163692" y="3318031"/>
              </a:cubicBezTo>
              <a:cubicBezTo>
                <a:pt x="6163198" y="3318031"/>
                <a:pt x="6162703" y="3318049"/>
                <a:pt x="6162180" y="3318083"/>
              </a:cubicBezTo>
              <a:lnTo>
                <a:pt x="6148592" y="3329750"/>
              </a:lnTo>
              <a:lnTo>
                <a:pt x="6134033" y="3318025"/>
              </a:lnTo>
              <a:cubicBezTo>
                <a:pt x="6133335" y="3317950"/>
                <a:pt x="6132666" y="3317912"/>
                <a:pt x="6131998" y="3317912"/>
              </a:cubicBezTo>
              <a:close/>
              <a:moveTo>
                <a:pt x="6256740" y="3357254"/>
              </a:moveTo>
              <a:cubicBezTo>
                <a:pt x="6249761" y="3357254"/>
                <a:pt x="6244789" y="3361336"/>
                <a:pt x="6241939" y="3366919"/>
              </a:cubicBezTo>
              <a:cubicBezTo>
                <a:pt x="6238973" y="3361092"/>
                <a:pt x="6233885" y="3357315"/>
                <a:pt x="6226499" y="3357315"/>
              </a:cubicBezTo>
              <a:cubicBezTo>
                <a:pt x="6226005" y="3357315"/>
                <a:pt x="6225510" y="3357333"/>
                <a:pt x="6224987" y="3357367"/>
              </a:cubicBezTo>
              <a:cubicBezTo>
                <a:pt x="6217630" y="3357850"/>
                <a:pt x="6211321" y="3362250"/>
                <a:pt x="6209314" y="3370824"/>
              </a:cubicBezTo>
              <a:cubicBezTo>
                <a:pt x="6205738" y="3386247"/>
                <a:pt x="6222690" y="3402016"/>
                <a:pt x="6241939" y="3417354"/>
              </a:cubicBezTo>
              <a:cubicBezTo>
                <a:pt x="6262380" y="3402120"/>
                <a:pt x="6278344" y="3384901"/>
                <a:pt x="6274535" y="3370063"/>
              </a:cubicBezTo>
              <a:lnTo>
                <a:pt x="6274535" y="3370060"/>
              </a:lnTo>
              <a:cubicBezTo>
                <a:pt x="6272674" y="3362819"/>
                <a:pt x="6266829" y="3358237"/>
                <a:pt x="6258775" y="3357367"/>
              </a:cubicBezTo>
              <a:cubicBezTo>
                <a:pt x="6258077" y="3357292"/>
                <a:pt x="6257408" y="3357254"/>
                <a:pt x="6256740" y="3357254"/>
              </a:cubicBezTo>
              <a:close/>
              <a:moveTo>
                <a:pt x="6378575" y="3371734"/>
              </a:moveTo>
              <a:cubicBezTo>
                <a:pt x="6371596" y="3371734"/>
                <a:pt x="6366623" y="3375816"/>
                <a:pt x="6363774" y="3381399"/>
              </a:cubicBezTo>
              <a:cubicBezTo>
                <a:pt x="6360808" y="3375575"/>
                <a:pt x="6355719" y="3371795"/>
                <a:pt x="6348334" y="3371795"/>
              </a:cubicBezTo>
              <a:cubicBezTo>
                <a:pt x="6347840" y="3371795"/>
                <a:pt x="6347345" y="3371812"/>
                <a:pt x="6346822" y="3371847"/>
              </a:cubicBezTo>
              <a:cubicBezTo>
                <a:pt x="6339465" y="3372330"/>
                <a:pt x="6333156" y="3376729"/>
                <a:pt x="6331149" y="3385304"/>
              </a:cubicBezTo>
              <a:cubicBezTo>
                <a:pt x="6327573" y="3400727"/>
                <a:pt x="6344525" y="3416496"/>
                <a:pt x="6363774" y="3431834"/>
              </a:cubicBezTo>
              <a:cubicBezTo>
                <a:pt x="6384215" y="3416600"/>
                <a:pt x="6400179" y="3399381"/>
                <a:pt x="6396370" y="3384543"/>
              </a:cubicBezTo>
              <a:lnTo>
                <a:pt x="6396370" y="3384540"/>
              </a:lnTo>
              <a:cubicBezTo>
                <a:pt x="6394509" y="3377299"/>
                <a:pt x="6388664" y="3372717"/>
                <a:pt x="6380610" y="3371847"/>
              </a:cubicBezTo>
              <a:cubicBezTo>
                <a:pt x="6379912" y="3371772"/>
                <a:pt x="6379243" y="3371734"/>
                <a:pt x="6378575" y="3371734"/>
              </a:cubicBezTo>
              <a:close/>
              <a:moveTo>
                <a:pt x="6311405" y="3388628"/>
              </a:moveTo>
              <a:cubicBezTo>
                <a:pt x="6304427" y="3388628"/>
                <a:pt x="6299454" y="3392710"/>
                <a:pt x="6296605" y="3398293"/>
              </a:cubicBezTo>
              <a:cubicBezTo>
                <a:pt x="6293639" y="3392466"/>
                <a:pt x="6288550" y="3388689"/>
                <a:pt x="6281165" y="3388689"/>
              </a:cubicBezTo>
              <a:cubicBezTo>
                <a:pt x="6280671" y="3388689"/>
                <a:pt x="6280176" y="3388706"/>
                <a:pt x="6279653" y="3388738"/>
              </a:cubicBezTo>
              <a:cubicBezTo>
                <a:pt x="6272296" y="3389224"/>
                <a:pt x="6265986" y="3393623"/>
                <a:pt x="6263980" y="3402198"/>
              </a:cubicBezTo>
              <a:cubicBezTo>
                <a:pt x="6260404" y="3417621"/>
                <a:pt x="6277356" y="3433390"/>
                <a:pt x="6296605" y="3448728"/>
              </a:cubicBezTo>
              <a:cubicBezTo>
                <a:pt x="6317046" y="3433491"/>
                <a:pt x="6333010" y="3416275"/>
                <a:pt x="6329201" y="3401437"/>
              </a:cubicBezTo>
              <a:lnTo>
                <a:pt x="6329201" y="3401434"/>
              </a:lnTo>
              <a:cubicBezTo>
                <a:pt x="6327340" y="3394193"/>
                <a:pt x="6321495" y="3389608"/>
                <a:pt x="6313441" y="3388738"/>
              </a:cubicBezTo>
              <a:cubicBezTo>
                <a:pt x="6312743" y="3388666"/>
                <a:pt x="6312074" y="3388628"/>
                <a:pt x="6311405" y="3388628"/>
              </a:cubicBezTo>
              <a:close/>
              <a:moveTo>
                <a:pt x="6421899" y="3435414"/>
              </a:moveTo>
              <a:cubicBezTo>
                <a:pt x="6414921" y="3435414"/>
                <a:pt x="6409948" y="3439496"/>
                <a:pt x="6407099" y="3445079"/>
              </a:cubicBezTo>
              <a:cubicBezTo>
                <a:pt x="6404133" y="3439252"/>
                <a:pt x="6399044" y="3435475"/>
                <a:pt x="6391659" y="3435475"/>
              </a:cubicBezTo>
              <a:cubicBezTo>
                <a:pt x="6391165" y="3435475"/>
                <a:pt x="6390670" y="3435492"/>
                <a:pt x="6390147" y="3435527"/>
              </a:cubicBezTo>
              <a:cubicBezTo>
                <a:pt x="6382790" y="3436010"/>
                <a:pt x="6376480" y="3440410"/>
                <a:pt x="6374474" y="3448984"/>
              </a:cubicBezTo>
              <a:cubicBezTo>
                <a:pt x="6370898" y="3464407"/>
                <a:pt x="6387850" y="3480176"/>
                <a:pt x="6407099" y="3495514"/>
              </a:cubicBezTo>
              <a:cubicBezTo>
                <a:pt x="6427540" y="3480278"/>
                <a:pt x="6443504" y="3463061"/>
                <a:pt x="6439695" y="3448220"/>
              </a:cubicBezTo>
              <a:cubicBezTo>
                <a:pt x="6437834" y="3440979"/>
                <a:pt x="6431989" y="3436397"/>
                <a:pt x="6423935" y="3435527"/>
              </a:cubicBezTo>
              <a:cubicBezTo>
                <a:pt x="6423237" y="3435452"/>
                <a:pt x="6422568" y="3435414"/>
                <a:pt x="6421899" y="3435414"/>
              </a:cubicBezTo>
              <a:close/>
              <a:moveTo>
                <a:pt x="4778416" y="3353823"/>
              </a:moveTo>
              <a:cubicBezTo>
                <a:pt x="4771423" y="3353823"/>
                <a:pt x="4766448" y="3357905"/>
                <a:pt x="4763604" y="3363488"/>
              </a:cubicBezTo>
              <a:cubicBezTo>
                <a:pt x="4760633" y="3357661"/>
                <a:pt x="4755562" y="3353884"/>
                <a:pt x="4748164" y="3353884"/>
              </a:cubicBezTo>
              <a:cubicBezTo>
                <a:pt x="4747676" y="3353884"/>
                <a:pt x="4747176" y="3353901"/>
                <a:pt x="4746667" y="3353936"/>
              </a:cubicBezTo>
              <a:cubicBezTo>
                <a:pt x="4739310" y="3354419"/>
                <a:pt x="4732992" y="3358819"/>
                <a:pt x="4731000" y="3367393"/>
              </a:cubicBezTo>
              <a:cubicBezTo>
                <a:pt x="4727420" y="3382816"/>
                <a:pt x="4744370" y="3398585"/>
                <a:pt x="4763604" y="3413923"/>
              </a:cubicBezTo>
              <a:cubicBezTo>
                <a:pt x="4784060" y="3398689"/>
                <a:pt x="4800021" y="3381470"/>
                <a:pt x="4796209" y="3366632"/>
              </a:cubicBezTo>
              <a:lnTo>
                <a:pt x="4796209" y="3366629"/>
              </a:lnTo>
              <a:cubicBezTo>
                <a:pt x="4794351" y="3359388"/>
                <a:pt x="4788504" y="3354806"/>
                <a:pt x="4780458" y="3353936"/>
              </a:cubicBezTo>
              <a:cubicBezTo>
                <a:pt x="4779760" y="3353861"/>
                <a:pt x="4779079" y="3353823"/>
                <a:pt x="4778416" y="3353823"/>
              </a:cubicBezTo>
              <a:close/>
              <a:moveTo>
                <a:pt x="6195677" y="3390460"/>
              </a:moveTo>
              <a:cubicBezTo>
                <a:pt x="6188698" y="3390460"/>
                <a:pt x="6183726" y="3394543"/>
                <a:pt x="6180876" y="3400125"/>
              </a:cubicBezTo>
              <a:cubicBezTo>
                <a:pt x="6177910" y="3394301"/>
                <a:pt x="6172822" y="3390521"/>
                <a:pt x="6165436" y="3390521"/>
              </a:cubicBezTo>
              <a:cubicBezTo>
                <a:pt x="6164942" y="3390521"/>
                <a:pt x="6164447" y="3390539"/>
                <a:pt x="6163924" y="3390573"/>
              </a:cubicBezTo>
              <a:cubicBezTo>
                <a:pt x="6156567" y="3391056"/>
                <a:pt x="6150258" y="3395456"/>
                <a:pt x="6148251" y="3404031"/>
              </a:cubicBezTo>
              <a:cubicBezTo>
                <a:pt x="6144675" y="3419453"/>
                <a:pt x="6161627" y="3435222"/>
                <a:pt x="6180876" y="3450560"/>
              </a:cubicBezTo>
              <a:cubicBezTo>
                <a:pt x="6201317" y="3435327"/>
                <a:pt x="6217281" y="3418107"/>
                <a:pt x="6213472" y="3403269"/>
              </a:cubicBezTo>
              <a:lnTo>
                <a:pt x="6213472" y="3403266"/>
              </a:lnTo>
              <a:cubicBezTo>
                <a:pt x="6211611" y="3396025"/>
                <a:pt x="6205766" y="3391443"/>
                <a:pt x="6197712" y="3390573"/>
              </a:cubicBezTo>
              <a:cubicBezTo>
                <a:pt x="6197014" y="3390498"/>
                <a:pt x="6196345" y="3390460"/>
                <a:pt x="6195677" y="3390460"/>
              </a:cubicBezTo>
              <a:close/>
              <a:moveTo>
                <a:pt x="6254995" y="3447714"/>
              </a:moveTo>
              <a:cubicBezTo>
                <a:pt x="6248016" y="3447714"/>
                <a:pt x="6243043" y="3451797"/>
                <a:pt x="6240194" y="3457379"/>
              </a:cubicBezTo>
              <a:cubicBezTo>
                <a:pt x="6237228" y="3451552"/>
                <a:pt x="6232139" y="3447775"/>
                <a:pt x="6224754" y="3447775"/>
              </a:cubicBezTo>
              <a:cubicBezTo>
                <a:pt x="6224260" y="3447775"/>
                <a:pt x="6223765" y="3447793"/>
                <a:pt x="6223242" y="3447825"/>
              </a:cubicBezTo>
              <a:cubicBezTo>
                <a:pt x="6215885" y="3448310"/>
                <a:pt x="6209576" y="3452710"/>
                <a:pt x="6207569" y="3461285"/>
              </a:cubicBezTo>
              <a:cubicBezTo>
                <a:pt x="6203993" y="3476707"/>
                <a:pt x="6220945" y="3492476"/>
                <a:pt x="6240194" y="3507814"/>
              </a:cubicBezTo>
              <a:cubicBezTo>
                <a:pt x="6260635" y="3492581"/>
                <a:pt x="6276599" y="3475361"/>
                <a:pt x="6272790" y="3460523"/>
              </a:cubicBezTo>
              <a:lnTo>
                <a:pt x="6272790" y="3460520"/>
              </a:lnTo>
              <a:cubicBezTo>
                <a:pt x="6270929" y="3453279"/>
                <a:pt x="6265084" y="3448694"/>
                <a:pt x="6257030" y="3447825"/>
              </a:cubicBezTo>
              <a:cubicBezTo>
                <a:pt x="6256332" y="3447752"/>
                <a:pt x="6255663" y="3447714"/>
                <a:pt x="6254995" y="3447714"/>
              </a:cubicBezTo>
              <a:close/>
              <a:moveTo>
                <a:pt x="6338738" y="3452075"/>
              </a:moveTo>
              <a:cubicBezTo>
                <a:pt x="6331760" y="3452075"/>
                <a:pt x="6326788" y="3456158"/>
                <a:pt x="6323938" y="3461740"/>
              </a:cubicBezTo>
              <a:cubicBezTo>
                <a:pt x="6320972" y="3455913"/>
                <a:pt x="6315884" y="3452136"/>
                <a:pt x="6308498" y="3452136"/>
              </a:cubicBezTo>
              <a:cubicBezTo>
                <a:pt x="6308004" y="3452136"/>
                <a:pt x="6307509" y="3452154"/>
                <a:pt x="6306986" y="3452188"/>
              </a:cubicBezTo>
              <a:cubicBezTo>
                <a:pt x="6299629" y="3452671"/>
                <a:pt x="6293319" y="3457071"/>
                <a:pt x="6291313" y="3465646"/>
              </a:cubicBezTo>
              <a:cubicBezTo>
                <a:pt x="6287736" y="3481068"/>
                <a:pt x="6304689" y="3496837"/>
                <a:pt x="6323938" y="3512175"/>
              </a:cubicBezTo>
              <a:cubicBezTo>
                <a:pt x="6344380" y="3496939"/>
                <a:pt x="6360343" y="3479722"/>
                <a:pt x="6356534" y="3464881"/>
              </a:cubicBezTo>
              <a:cubicBezTo>
                <a:pt x="6354673" y="3457640"/>
                <a:pt x="6348828" y="3453055"/>
                <a:pt x="6340774" y="3452188"/>
              </a:cubicBezTo>
              <a:cubicBezTo>
                <a:pt x="6340076" y="3452113"/>
                <a:pt x="6339407" y="3452075"/>
                <a:pt x="6338738" y="3452075"/>
              </a:cubicBezTo>
              <a:close/>
              <a:moveTo>
                <a:pt x="6462899" y="3502903"/>
              </a:moveTo>
              <a:cubicBezTo>
                <a:pt x="6455920" y="3502903"/>
                <a:pt x="6450947" y="3506985"/>
                <a:pt x="6448098" y="3512568"/>
              </a:cubicBezTo>
              <a:cubicBezTo>
                <a:pt x="6445132" y="3506744"/>
                <a:pt x="6440043" y="3502964"/>
                <a:pt x="6432658" y="3502964"/>
              </a:cubicBezTo>
              <a:cubicBezTo>
                <a:pt x="6432164" y="3502964"/>
                <a:pt x="6431669" y="3502981"/>
                <a:pt x="6431146" y="3503016"/>
              </a:cubicBezTo>
              <a:cubicBezTo>
                <a:pt x="6423789" y="3503499"/>
                <a:pt x="6417480" y="3507898"/>
                <a:pt x="6415473" y="3516473"/>
              </a:cubicBezTo>
              <a:cubicBezTo>
                <a:pt x="6411897" y="3531896"/>
                <a:pt x="6428849" y="3547665"/>
                <a:pt x="6448098" y="3563003"/>
              </a:cubicBezTo>
              <a:cubicBezTo>
                <a:pt x="6468539" y="3547769"/>
                <a:pt x="6484503" y="3530550"/>
                <a:pt x="6480694" y="3515712"/>
              </a:cubicBezTo>
              <a:lnTo>
                <a:pt x="6480694" y="3515709"/>
              </a:lnTo>
              <a:cubicBezTo>
                <a:pt x="6478833" y="3508468"/>
                <a:pt x="6472988" y="3503886"/>
                <a:pt x="6464934" y="3503016"/>
              </a:cubicBezTo>
              <a:cubicBezTo>
                <a:pt x="6464236" y="3502941"/>
                <a:pt x="6463567" y="3502903"/>
                <a:pt x="6462899" y="3502903"/>
              </a:cubicBezTo>
              <a:close/>
              <a:moveTo>
                <a:pt x="6582407" y="3536778"/>
              </a:moveTo>
              <a:cubicBezTo>
                <a:pt x="6575428" y="3536778"/>
                <a:pt x="6570456" y="3540860"/>
                <a:pt x="6567606" y="3546443"/>
              </a:cubicBezTo>
              <a:cubicBezTo>
                <a:pt x="6564640" y="3540616"/>
                <a:pt x="6559552" y="3536839"/>
                <a:pt x="6552166" y="3536839"/>
              </a:cubicBezTo>
              <a:cubicBezTo>
                <a:pt x="6551672" y="3536839"/>
                <a:pt x="6551177" y="3536857"/>
                <a:pt x="6550654" y="3536891"/>
              </a:cubicBezTo>
              <a:cubicBezTo>
                <a:pt x="6543297" y="3537374"/>
                <a:pt x="6536988" y="3541774"/>
                <a:pt x="6534981" y="3550348"/>
              </a:cubicBezTo>
              <a:cubicBezTo>
                <a:pt x="6531405" y="3565771"/>
                <a:pt x="6548357" y="3581540"/>
                <a:pt x="6567606" y="3596878"/>
              </a:cubicBezTo>
              <a:cubicBezTo>
                <a:pt x="6588047" y="3581644"/>
                <a:pt x="6604011" y="3564425"/>
                <a:pt x="6600202" y="3549587"/>
              </a:cubicBezTo>
              <a:lnTo>
                <a:pt x="6600202" y="3549584"/>
              </a:lnTo>
              <a:cubicBezTo>
                <a:pt x="6598341" y="3542343"/>
                <a:pt x="6592496" y="3537761"/>
                <a:pt x="6584442" y="3536891"/>
              </a:cubicBezTo>
              <a:cubicBezTo>
                <a:pt x="6583744" y="3536816"/>
                <a:pt x="6583075" y="3536778"/>
                <a:pt x="6582407" y="3536778"/>
              </a:cubicBezTo>
              <a:close/>
              <a:moveTo>
                <a:pt x="6644924" y="3569258"/>
              </a:moveTo>
              <a:cubicBezTo>
                <a:pt x="6637945" y="3569258"/>
                <a:pt x="6632973" y="3573340"/>
                <a:pt x="6630123" y="3578923"/>
              </a:cubicBezTo>
              <a:cubicBezTo>
                <a:pt x="6627157" y="3573099"/>
                <a:pt x="6622069" y="3569319"/>
                <a:pt x="6614683" y="3569319"/>
              </a:cubicBezTo>
              <a:cubicBezTo>
                <a:pt x="6614189" y="3569319"/>
                <a:pt x="6613694" y="3569336"/>
                <a:pt x="6613171" y="3569371"/>
              </a:cubicBezTo>
              <a:cubicBezTo>
                <a:pt x="6605814" y="3569854"/>
                <a:pt x="6599505" y="3574253"/>
                <a:pt x="6597498" y="3582828"/>
              </a:cubicBezTo>
              <a:cubicBezTo>
                <a:pt x="6593922" y="3598251"/>
                <a:pt x="6610874" y="3614020"/>
                <a:pt x="6630123" y="3629358"/>
              </a:cubicBezTo>
              <a:cubicBezTo>
                <a:pt x="6650564" y="3614124"/>
                <a:pt x="6666528" y="3596905"/>
                <a:pt x="6662719" y="3582067"/>
              </a:cubicBezTo>
              <a:lnTo>
                <a:pt x="6662719" y="3582064"/>
              </a:lnTo>
              <a:cubicBezTo>
                <a:pt x="6660858" y="3574823"/>
                <a:pt x="6655013" y="3570238"/>
                <a:pt x="6646959" y="3569371"/>
              </a:cubicBezTo>
              <a:cubicBezTo>
                <a:pt x="6646261" y="3569296"/>
                <a:pt x="6645592" y="3569258"/>
                <a:pt x="6644924" y="3569258"/>
              </a:cubicBezTo>
              <a:close/>
              <a:moveTo>
                <a:pt x="6701916" y="3599847"/>
              </a:moveTo>
              <a:cubicBezTo>
                <a:pt x="6694937" y="3599847"/>
                <a:pt x="6689965" y="3603929"/>
                <a:pt x="6687115" y="3609512"/>
              </a:cubicBezTo>
              <a:cubicBezTo>
                <a:pt x="6684149" y="3603685"/>
                <a:pt x="6679061" y="3599908"/>
                <a:pt x="6671675" y="3599908"/>
              </a:cubicBezTo>
              <a:cubicBezTo>
                <a:pt x="6671181" y="3599908"/>
                <a:pt x="6670686" y="3599926"/>
                <a:pt x="6670163" y="3599960"/>
              </a:cubicBezTo>
              <a:cubicBezTo>
                <a:pt x="6662807" y="3600443"/>
                <a:pt x="6656497" y="3604843"/>
                <a:pt x="6654490" y="3613417"/>
              </a:cubicBezTo>
              <a:cubicBezTo>
                <a:pt x="6650914" y="3628840"/>
                <a:pt x="6667866" y="3644609"/>
                <a:pt x="6687115" y="3659947"/>
              </a:cubicBezTo>
              <a:cubicBezTo>
                <a:pt x="6707556" y="3644713"/>
                <a:pt x="6723520" y="3627494"/>
                <a:pt x="6719711" y="3612656"/>
              </a:cubicBezTo>
              <a:lnTo>
                <a:pt x="6719711" y="3612653"/>
              </a:lnTo>
              <a:cubicBezTo>
                <a:pt x="6717850" y="3605412"/>
                <a:pt x="6712005" y="3600830"/>
                <a:pt x="6703951" y="3599960"/>
              </a:cubicBezTo>
              <a:cubicBezTo>
                <a:pt x="6703253" y="3599885"/>
                <a:pt x="6702584" y="3599847"/>
                <a:pt x="6701916" y="3599847"/>
              </a:cubicBezTo>
              <a:close/>
              <a:moveTo>
                <a:pt x="8714365" y="3656955"/>
              </a:moveTo>
              <a:cubicBezTo>
                <a:pt x="8707386" y="3656955"/>
                <a:pt x="8702414" y="3661037"/>
                <a:pt x="8699564" y="3666620"/>
              </a:cubicBezTo>
              <a:cubicBezTo>
                <a:pt x="8696570" y="3660793"/>
                <a:pt x="8691510" y="3657016"/>
                <a:pt x="8684124" y="3657016"/>
              </a:cubicBezTo>
              <a:cubicBezTo>
                <a:pt x="8683630" y="3657016"/>
                <a:pt x="8683135" y="3657033"/>
                <a:pt x="8682612" y="3657068"/>
              </a:cubicBezTo>
              <a:cubicBezTo>
                <a:pt x="8675256" y="3657551"/>
                <a:pt x="8668946" y="3661951"/>
                <a:pt x="8666939" y="3670525"/>
              </a:cubicBezTo>
              <a:cubicBezTo>
                <a:pt x="8666045" y="3674381"/>
                <a:pt x="8666434" y="3678258"/>
                <a:pt x="8667821" y="3682145"/>
              </a:cubicBezTo>
              <a:lnTo>
                <a:pt x="8673697" y="3692132"/>
              </a:lnTo>
              <a:lnTo>
                <a:pt x="8658826" y="3680155"/>
              </a:lnTo>
              <a:cubicBezTo>
                <a:pt x="8658129" y="3680080"/>
                <a:pt x="8657460" y="3680042"/>
                <a:pt x="8656791" y="3680042"/>
              </a:cubicBezTo>
              <a:cubicBezTo>
                <a:pt x="8649813" y="3680042"/>
                <a:pt x="8644841" y="3684124"/>
                <a:pt x="8641991" y="3689704"/>
              </a:cubicBezTo>
              <a:cubicBezTo>
                <a:pt x="8639025" y="3683880"/>
                <a:pt x="8633937" y="3680103"/>
                <a:pt x="8626551" y="3680103"/>
              </a:cubicBezTo>
              <a:cubicBezTo>
                <a:pt x="8626057" y="3680103"/>
                <a:pt x="8625562" y="3680120"/>
                <a:pt x="8625039" y="3680155"/>
              </a:cubicBezTo>
              <a:cubicBezTo>
                <a:pt x="8617682" y="3680638"/>
                <a:pt x="8611372" y="3685038"/>
                <a:pt x="8609366" y="3693612"/>
              </a:cubicBezTo>
              <a:cubicBezTo>
                <a:pt x="8605789" y="3709035"/>
                <a:pt x="8622741" y="3724804"/>
                <a:pt x="8641991" y="3740142"/>
              </a:cubicBezTo>
              <a:cubicBezTo>
                <a:pt x="8652212" y="3732525"/>
                <a:pt x="8661313" y="3724412"/>
                <a:pt x="8667383" y="3716348"/>
              </a:cubicBezTo>
              <a:lnTo>
                <a:pt x="8674427" y="3693372"/>
              </a:lnTo>
              <a:lnTo>
                <a:pt x="8674692" y="3693822"/>
              </a:lnTo>
              <a:cubicBezTo>
                <a:pt x="8680889" y="3701609"/>
                <a:pt x="8689940" y="3709386"/>
                <a:pt x="8699564" y="3717055"/>
              </a:cubicBezTo>
              <a:cubicBezTo>
                <a:pt x="8720005" y="3701821"/>
                <a:pt x="8735969" y="3684602"/>
                <a:pt x="8732160" y="3669764"/>
              </a:cubicBezTo>
              <a:lnTo>
                <a:pt x="8732160" y="3669761"/>
              </a:lnTo>
              <a:cubicBezTo>
                <a:pt x="8730299" y="3662520"/>
                <a:pt x="8724454" y="3657938"/>
                <a:pt x="8716400" y="3657068"/>
              </a:cubicBezTo>
              <a:cubicBezTo>
                <a:pt x="8715702" y="3656993"/>
                <a:pt x="8715033" y="3656955"/>
                <a:pt x="8714365" y="3656955"/>
              </a:cubicBezTo>
              <a:close/>
              <a:moveTo>
                <a:pt x="8902787" y="3684666"/>
              </a:moveTo>
              <a:cubicBezTo>
                <a:pt x="8895808" y="3684666"/>
                <a:pt x="8890835" y="3688748"/>
                <a:pt x="8887986" y="3694331"/>
              </a:cubicBezTo>
              <a:cubicBezTo>
                <a:pt x="8885020" y="3688507"/>
                <a:pt x="8879931" y="3684727"/>
                <a:pt x="8872546" y="3684727"/>
              </a:cubicBezTo>
              <a:cubicBezTo>
                <a:pt x="8872052" y="3684727"/>
                <a:pt x="8871557" y="3684744"/>
                <a:pt x="8871034" y="3684779"/>
              </a:cubicBezTo>
              <a:cubicBezTo>
                <a:pt x="8863678" y="3685262"/>
                <a:pt x="8857367" y="3689661"/>
                <a:pt x="8855361" y="3698236"/>
              </a:cubicBezTo>
              <a:cubicBezTo>
                <a:pt x="8851785" y="3713659"/>
                <a:pt x="8868737" y="3729428"/>
                <a:pt x="8887986" y="3744766"/>
              </a:cubicBezTo>
              <a:cubicBezTo>
                <a:pt x="8908427" y="3729532"/>
                <a:pt x="8924391" y="3712313"/>
                <a:pt x="8920582" y="3697472"/>
              </a:cubicBezTo>
              <a:cubicBezTo>
                <a:pt x="8918721" y="3690231"/>
                <a:pt x="8912876" y="3685646"/>
                <a:pt x="8904822" y="3684779"/>
              </a:cubicBezTo>
              <a:cubicBezTo>
                <a:pt x="8904124" y="3684704"/>
                <a:pt x="8903455" y="3684666"/>
                <a:pt x="8902787" y="3684666"/>
              </a:cubicBezTo>
              <a:close/>
              <a:moveTo>
                <a:pt x="8717854" y="3725374"/>
              </a:moveTo>
              <a:cubicBezTo>
                <a:pt x="8710876" y="3725374"/>
                <a:pt x="8705904" y="3729456"/>
                <a:pt x="8703054" y="3735039"/>
              </a:cubicBezTo>
              <a:cubicBezTo>
                <a:pt x="8700088" y="3729215"/>
                <a:pt x="8695000" y="3725435"/>
                <a:pt x="8687614" y="3725435"/>
              </a:cubicBezTo>
              <a:cubicBezTo>
                <a:pt x="8687120" y="3725435"/>
                <a:pt x="8686625" y="3725452"/>
                <a:pt x="8686102" y="3725487"/>
              </a:cubicBezTo>
              <a:cubicBezTo>
                <a:pt x="8678745" y="3725970"/>
                <a:pt x="8672435" y="3730369"/>
                <a:pt x="8670429" y="3738944"/>
              </a:cubicBezTo>
              <a:cubicBezTo>
                <a:pt x="8666852" y="3754367"/>
                <a:pt x="8683804" y="3770136"/>
                <a:pt x="8703054" y="3785474"/>
              </a:cubicBezTo>
              <a:cubicBezTo>
                <a:pt x="8723496" y="3770240"/>
                <a:pt x="8739459" y="3753021"/>
                <a:pt x="8735650" y="3738183"/>
              </a:cubicBezTo>
              <a:lnTo>
                <a:pt x="8735650" y="3738180"/>
              </a:lnTo>
              <a:cubicBezTo>
                <a:pt x="8733788" y="3730939"/>
                <a:pt x="8727944" y="3726357"/>
                <a:pt x="8719889" y="3725487"/>
              </a:cubicBezTo>
              <a:cubicBezTo>
                <a:pt x="8719192" y="3725412"/>
                <a:pt x="8718523" y="3725374"/>
                <a:pt x="8717854" y="3725374"/>
              </a:cubicBezTo>
              <a:close/>
              <a:moveTo>
                <a:pt x="8912673" y="3758057"/>
              </a:moveTo>
              <a:cubicBezTo>
                <a:pt x="8905695" y="3758057"/>
                <a:pt x="8900723" y="3762139"/>
                <a:pt x="8897873" y="3767722"/>
              </a:cubicBezTo>
              <a:cubicBezTo>
                <a:pt x="8894907" y="3761898"/>
                <a:pt x="8889819" y="3758118"/>
                <a:pt x="8882433" y="3758118"/>
              </a:cubicBezTo>
              <a:cubicBezTo>
                <a:pt x="8881939" y="3758118"/>
                <a:pt x="8881444" y="3758135"/>
                <a:pt x="8880921" y="3758170"/>
              </a:cubicBezTo>
              <a:cubicBezTo>
                <a:pt x="8873564" y="3758653"/>
                <a:pt x="8867254" y="3763052"/>
                <a:pt x="8865248" y="3771627"/>
              </a:cubicBezTo>
              <a:cubicBezTo>
                <a:pt x="8861671" y="3787050"/>
                <a:pt x="8878623" y="3802819"/>
                <a:pt x="8897873" y="3818157"/>
              </a:cubicBezTo>
              <a:cubicBezTo>
                <a:pt x="8918315" y="3802923"/>
                <a:pt x="8934278" y="3785704"/>
                <a:pt x="8930469" y="3770863"/>
              </a:cubicBezTo>
              <a:cubicBezTo>
                <a:pt x="8928607" y="3763622"/>
                <a:pt x="8922763" y="3759037"/>
                <a:pt x="8914708" y="3758170"/>
              </a:cubicBezTo>
              <a:cubicBezTo>
                <a:pt x="8914011" y="3758095"/>
                <a:pt x="8913342" y="3758057"/>
                <a:pt x="8912673" y="3758057"/>
              </a:cubicBezTo>
              <a:close/>
              <a:moveTo>
                <a:pt x="8965304" y="3817957"/>
              </a:moveTo>
              <a:cubicBezTo>
                <a:pt x="8958325" y="3817957"/>
                <a:pt x="8953352" y="3822039"/>
                <a:pt x="8950503" y="3827622"/>
              </a:cubicBezTo>
              <a:cubicBezTo>
                <a:pt x="8947537" y="3821795"/>
                <a:pt x="8942448" y="3818018"/>
                <a:pt x="8935063" y="3818018"/>
              </a:cubicBezTo>
              <a:cubicBezTo>
                <a:pt x="8934569" y="3818018"/>
                <a:pt x="8934074" y="3818036"/>
                <a:pt x="8933551" y="3818070"/>
              </a:cubicBezTo>
              <a:cubicBezTo>
                <a:pt x="8926195" y="3818553"/>
                <a:pt x="8919884" y="3822953"/>
                <a:pt x="8917878" y="3831527"/>
              </a:cubicBezTo>
              <a:cubicBezTo>
                <a:pt x="8914302" y="3846950"/>
                <a:pt x="8931254" y="3862719"/>
                <a:pt x="8950503" y="3878057"/>
              </a:cubicBezTo>
              <a:cubicBezTo>
                <a:pt x="8970944" y="3862823"/>
                <a:pt x="8986908" y="3845604"/>
                <a:pt x="8983099" y="3830766"/>
              </a:cubicBezTo>
              <a:lnTo>
                <a:pt x="8983099" y="3830763"/>
              </a:lnTo>
              <a:cubicBezTo>
                <a:pt x="8981238" y="3823522"/>
                <a:pt x="8975393" y="3818940"/>
                <a:pt x="8967339" y="3818070"/>
              </a:cubicBezTo>
              <a:cubicBezTo>
                <a:pt x="8966641" y="3817995"/>
                <a:pt x="8965972" y="3817957"/>
                <a:pt x="8965304" y="3817957"/>
              </a:cubicBezTo>
              <a:close/>
              <a:moveTo>
                <a:pt x="9015608" y="3866952"/>
              </a:moveTo>
              <a:cubicBezTo>
                <a:pt x="9008629" y="3866952"/>
                <a:pt x="9003656" y="3871034"/>
                <a:pt x="9000807" y="3876617"/>
              </a:cubicBezTo>
              <a:cubicBezTo>
                <a:pt x="8997841" y="3870793"/>
                <a:pt x="8992752" y="3867013"/>
                <a:pt x="8985367" y="3867013"/>
              </a:cubicBezTo>
              <a:cubicBezTo>
                <a:pt x="8984873" y="3867013"/>
                <a:pt x="8984378" y="3867030"/>
                <a:pt x="8983855" y="3867065"/>
              </a:cubicBezTo>
              <a:cubicBezTo>
                <a:pt x="8976498" y="3867548"/>
                <a:pt x="8970188" y="3871947"/>
                <a:pt x="8968182" y="3880522"/>
              </a:cubicBezTo>
              <a:cubicBezTo>
                <a:pt x="8964606" y="3895945"/>
                <a:pt x="8981558" y="3911714"/>
                <a:pt x="9000807" y="3927052"/>
              </a:cubicBezTo>
              <a:cubicBezTo>
                <a:pt x="9021248" y="3911818"/>
                <a:pt x="9037212" y="3894599"/>
                <a:pt x="9033403" y="3879761"/>
              </a:cubicBezTo>
              <a:lnTo>
                <a:pt x="9033403" y="3879758"/>
              </a:lnTo>
              <a:cubicBezTo>
                <a:pt x="9031542" y="3872517"/>
                <a:pt x="9025697" y="3867935"/>
                <a:pt x="9017643" y="3867065"/>
              </a:cubicBezTo>
              <a:cubicBezTo>
                <a:pt x="9016945" y="3866990"/>
                <a:pt x="9016276" y="3866952"/>
                <a:pt x="9015608" y="3866952"/>
              </a:cubicBezTo>
              <a:close/>
              <a:moveTo>
                <a:pt x="9061549" y="3923595"/>
              </a:moveTo>
              <a:cubicBezTo>
                <a:pt x="9054571" y="3923595"/>
                <a:pt x="9049598" y="3927677"/>
                <a:pt x="9046749" y="3933260"/>
              </a:cubicBezTo>
              <a:cubicBezTo>
                <a:pt x="9043783" y="3927436"/>
                <a:pt x="9038694" y="3923656"/>
                <a:pt x="9031309" y="3923656"/>
              </a:cubicBezTo>
              <a:cubicBezTo>
                <a:pt x="9030815" y="3923656"/>
                <a:pt x="9030320" y="3923673"/>
                <a:pt x="9029797" y="3923708"/>
              </a:cubicBezTo>
              <a:cubicBezTo>
                <a:pt x="9022440" y="3924191"/>
                <a:pt x="9016130" y="3928591"/>
                <a:pt x="9014124" y="3937165"/>
              </a:cubicBezTo>
              <a:cubicBezTo>
                <a:pt x="9010548" y="3952588"/>
                <a:pt x="9027499" y="3968357"/>
                <a:pt x="9046749" y="3983695"/>
              </a:cubicBezTo>
              <a:cubicBezTo>
                <a:pt x="9067190" y="3968461"/>
                <a:pt x="9083154" y="3951242"/>
                <a:pt x="9079345" y="3936404"/>
              </a:cubicBezTo>
              <a:lnTo>
                <a:pt x="9079345" y="3936401"/>
              </a:lnTo>
              <a:cubicBezTo>
                <a:pt x="9077484" y="3929160"/>
                <a:pt x="9071639" y="3924578"/>
                <a:pt x="9063585" y="3923708"/>
              </a:cubicBezTo>
              <a:cubicBezTo>
                <a:pt x="9062887" y="3923633"/>
                <a:pt x="9062218" y="3923595"/>
                <a:pt x="9061549" y="3923595"/>
              </a:cubicBezTo>
              <a:close/>
              <a:moveTo>
                <a:pt x="8779498" y="3759889"/>
              </a:moveTo>
              <a:cubicBezTo>
                <a:pt x="8772520" y="3759889"/>
                <a:pt x="8767547" y="3763971"/>
                <a:pt x="8764698" y="3769554"/>
              </a:cubicBezTo>
              <a:cubicBezTo>
                <a:pt x="8761732" y="3763730"/>
                <a:pt x="8756643" y="3759950"/>
                <a:pt x="8749258" y="3759950"/>
              </a:cubicBezTo>
              <a:cubicBezTo>
                <a:pt x="8748764" y="3759950"/>
                <a:pt x="8748269" y="3759967"/>
                <a:pt x="8747746" y="3760002"/>
              </a:cubicBezTo>
              <a:cubicBezTo>
                <a:pt x="8740389" y="3760485"/>
                <a:pt x="8734079" y="3764884"/>
                <a:pt x="8732073" y="3773459"/>
              </a:cubicBezTo>
              <a:cubicBezTo>
                <a:pt x="8728497" y="3788882"/>
                <a:pt x="8745448" y="3804651"/>
                <a:pt x="8764698" y="3819989"/>
              </a:cubicBezTo>
              <a:cubicBezTo>
                <a:pt x="8785139" y="3804755"/>
                <a:pt x="8801103" y="3787536"/>
                <a:pt x="8797294" y="3772698"/>
              </a:cubicBezTo>
              <a:lnTo>
                <a:pt x="8797294" y="3772695"/>
              </a:lnTo>
              <a:cubicBezTo>
                <a:pt x="8795433" y="3765454"/>
                <a:pt x="8789588" y="3760872"/>
                <a:pt x="8781534" y="3760002"/>
              </a:cubicBezTo>
              <a:cubicBezTo>
                <a:pt x="8780836" y="3759927"/>
                <a:pt x="8780167" y="3759889"/>
                <a:pt x="8779498" y="3759889"/>
              </a:cubicBezTo>
              <a:close/>
              <a:moveTo>
                <a:pt x="8842306" y="3799580"/>
              </a:moveTo>
              <a:cubicBezTo>
                <a:pt x="8835327" y="3799580"/>
                <a:pt x="8830355" y="3803662"/>
                <a:pt x="8827505" y="3809245"/>
              </a:cubicBezTo>
              <a:cubicBezTo>
                <a:pt x="8824511" y="3803418"/>
                <a:pt x="8819451" y="3799641"/>
                <a:pt x="8812065" y="3799641"/>
              </a:cubicBezTo>
              <a:cubicBezTo>
                <a:pt x="8811571" y="3799641"/>
                <a:pt x="8811076" y="3799659"/>
                <a:pt x="8810553" y="3799693"/>
              </a:cubicBezTo>
              <a:cubicBezTo>
                <a:pt x="8803197" y="3800176"/>
                <a:pt x="8796887" y="3804576"/>
                <a:pt x="8794880" y="3813150"/>
              </a:cubicBezTo>
              <a:cubicBezTo>
                <a:pt x="8791304" y="3828573"/>
                <a:pt x="8808256" y="3844342"/>
                <a:pt x="8827505" y="3859680"/>
              </a:cubicBezTo>
              <a:cubicBezTo>
                <a:pt x="8847946" y="3844446"/>
                <a:pt x="8863910" y="3827227"/>
                <a:pt x="8860101" y="3812389"/>
              </a:cubicBezTo>
              <a:lnTo>
                <a:pt x="8860101" y="3812386"/>
              </a:lnTo>
              <a:cubicBezTo>
                <a:pt x="8858240" y="3805145"/>
                <a:pt x="8852395" y="3800563"/>
                <a:pt x="8844341" y="3799693"/>
              </a:cubicBezTo>
              <a:cubicBezTo>
                <a:pt x="8843643" y="3799618"/>
                <a:pt x="8842974" y="3799580"/>
                <a:pt x="8842306" y="3799580"/>
              </a:cubicBezTo>
              <a:close/>
              <a:moveTo>
                <a:pt x="8897844" y="3855787"/>
              </a:moveTo>
              <a:cubicBezTo>
                <a:pt x="8890865" y="3855787"/>
                <a:pt x="8885892" y="3859869"/>
                <a:pt x="8883043" y="3865452"/>
              </a:cubicBezTo>
              <a:cubicBezTo>
                <a:pt x="8880077" y="3859625"/>
                <a:pt x="8874988" y="3855848"/>
                <a:pt x="8867603" y="3855848"/>
              </a:cubicBezTo>
              <a:cubicBezTo>
                <a:pt x="8867109" y="3855848"/>
                <a:pt x="8866614" y="3855865"/>
                <a:pt x="8866091" y="3855900"/>
              </a:cubicBezTo>
              <a:cubicBezTo>
                <a:pt x="8858734" y="3856383"/>
                <a:pt x="8852424" y="3860783"/>
                <a:pt x="8850418" y="3869357"/>
              </a:cubicBezTo>
              <a:cubicBezTo>
                <a:pt x="8846842" y="3884780"/>
                <a:pt x="8863794" y="3900549"/>
                <a:pt x="8883043" y="3915887"/>
              </a:cubicBezTo>
              <a:cubicBezTo>
                <a:pt x="8903484" y="3900653"/>
                <a:pt x="8919448" y="3883434"/>
                <a:pt x="8915639" y="3868596"/>
              </a:cubicBezTo>
              <a:lnTo>
                <a:pt x="8915639" y="3868593"/>
              </a:lnTo>
              <a:cubicBezTo>
                <a:pt x="8913778" y="3861352"/>
                <a:pt x="8907933" y="3856770"/>
                <a:pt x="8899879" y="3855900"/>
              </a:cubicBezTo>
              <a:cubicBezTo>
                <a:pt x="8899181" y="3855825"/>
                <a:pt x="8898512" y="3855787"/>
                <a:pt x="8897844" y="3855787"/>
              </a:cubicBezTo>
              <a:close/>
              <a:moveTo>
                <a:pt x="6384681" y="3504328"/>
              </a:moveTo>
              <a:cubicBezTo>
                <a:pt x="6377702" y="3504328"/>
                <a:pt x="6372730" y="3508410"/>
                <a:pt x="6369880" y="3513993"/>
              </a:cubicBezTo>
              <a:cubicBezTo>
                <a:pt x="6366914" y="3508169"/>
                <a:pt x="6361826" y="3504389"/>
                <a:pt x="6354440" y="3504389"/>
              </a:cubicBezTo>
              <a:cubicBezTo>
                <a:pt x="6353946" y="3504389"/>
                <a:pt x="6353451" y="3504406"/>
                <a:pt x="6352928" y="3504441"/>
              </a:cubicBezTo>
              <a:cubicBezTo>
                <a:pt x="6345571" y="3504924"/>
                <a:pt x="6339262" y="3509324"/>
                <a:pt x="6337255" y="3517898"/>
              </a:cubicBezTo>
              <a:cubicBezTo>
                <a:pt x="6333679" y="3533321"/>
                <a:pt x="6350631" y="3549090"/>
                <a:pt x="6369880" y="3564428"/>
              </a:cubicBezTo>
              <a:cubicBezTo>
                <a:pt x="6390321" y="3549194"/>
                <a:pt x="6406285" y="3531975"/>
                <a:pt x="6402476" y="3517137"/>
              </a:cubicBezTo>
              <a:lnTo>
                <a:pt x="6402476" y="3517134"/>
              </a:lnTo>
              <a:cubicBezTo>
                <a:pt x="6400615" y="3509893"/>
                <a:pt x="6394770" y="3505311"/>
                <a:pt x="6386716" y="3504441"/>
              </a:cubicBezTo>
              <a:cubicBezTo>
                <a:pt x="6386018" y="3504366"/>
                <a:pt x="6385349" y="3504328"/>
                <a:pt x="6384681" y="3504328"/>
              </a:cubicBezTo>
              <a:close/>
              <a:moveTo>
                <a:pt x="6124438" y="3394618"/>
              </a:moveTo>
              <a:cubicBezTo>
                <a:pt x="6117459" y="3394618"/>
                <a:pt x="6112487" y="3398700"/>
                <a:pt x="6109637" y="3404283"/>
              </a:cubicBezTo>
              <a:cubicBezTo>
                <a:pt x="6106671" y="3398459"/>
                <a:pt x="6101583" y="3394679"/>
                <a:pt x="6094197" y="3394679"/>
              </a:cubicBezTo>
              <a:cubicBezTo>
                <a:pt x="6093703" y="3394679"/>
                <a:pt x="6093208" y="3394696"/>
                <a:pt x="6092685" y="3394731"/>
              </a:cubicBezTo>
              <a:cubicBezTo>
                <a:pt x="6085328" y="3395214"/>
                <a:pt x="6079019" y="3399613"/>
                <a:pt x="6077012" y="3408188"/>
              </a:cubicBezTo>
              <a:cubicBezTo>
                <a:pt x="6073436" y="3423611"/>
                <a:pt x="6090388" y="3439380"/>
                <a:pt x="6109637" y="3454718"/>
              </a:cubicBezTo>
              <a:cubicBezTo>
                <a:pt x="6130078" y="3439484"/>
                <a:pt x="6146042" y="3422265"/>
                <a:pt x="6142233" y="3407427"/>
              </a:cubicBezTo>
              <a:lnTo>
                <a:pt x="6142233" y="3407424"/>
              </a:lnTo>
              <a:cubicBezTo>
                <a:pt x="6140372" y="3400183"/>
                <a:pt x="6134527" y="3395601"/>
                <a:pt x="6126473" y="3394731"/>
              </a:cubicBezTo>
              <a:cubicBezTo>
                <a:pt x="6125775" y="3394656"/>
                <a:pt x="6125106" y="3394618"/>
                <a:pt x="6124438" y="3394618"/>
              </a:cubicBezTo>
              <a:close/>
              <a:moveTo>
                <a:pt x="4489387" y="3195961"/>
              </a:moveTo>
              <a:cubicBezTo>
                <a:pt x="4482393" y="3195961"/>
                <a:pt x="4477418" y="3200043"/>
                <a:pt x="4474575" y="3205626"/>
              </a:cubicBezTo>
              <a:cubicBezTo>
                <a:pt x="4471603" y="3199799"/>
                <a:pt x="4466532" y="3196022"/>
                <a:pt x="4459134" y="3196022"/>
              </a:cubicBezTo>
              <a:cubicBezTo>
                <a:pt x="4458646" y="3196022"/>
                <a:pt x="4458146" y="3196039"/>
                <a:pt x="4457637" y="3196074"/>
              </a:cubicBezTo>
              <a:cubicBezTo>
                <a:pt x="4450280" y="3196557"/>
                <a:pt x="4443962" y="3200956"/>
                <a:pt x="4441970" y="3209531"/>
              </a:cubicBezTo>
              <a:cubicBezTo>
                <a:pt x="4438390" y="3224954"/>
                <a:pt x="4455340" y="3240723"/>
                <a:pt x="4474575" y="3256061"/>
              </a:cubicBezTo>
              <a:cubicBezTo>
                <a:pt x="4495030" y="3240827"/>
                <a:pt x="4510991" y="3223608"/>
                <a:pt x="4507179" y="3208770"/>
              </a:cubicBezTo>
              <a:lnTo>
                <a:pt x="4507179" y="3208767"/>
              </a:lnTo>
              <a:cubicBezTo>
                <a:pt x="4505321" y="3201526"/>
                <a:pt x="4499474" y="3196941"/>
                <a:pt x="4491428" y="3196074"/>
              </a:cubicBezTo>
              <a:cubicBezTo>
                <a:pt x="4490730" y="3195999"/>
                <a:pt x="4490049" y="3195961"/>
                <a:pt x="4489387" y="3195961"/>
              </a:cubicBezTo>
              <a:close/>
              <a:moveTo>
                <a:pt x="4334491" y="3179416"/>
              </a:moveTo>
              <a:cubicBezTo>
                <a:pt x="4327497" y="3179416"/>
                <a:pt x="4322522" y="3183498"/>
                <a:pt x="4319678" y="3189081"/>
              </a:cubicBezTo>
              <a:cubicBezTo>
                <a:pt x="4316707" y="3183257"/>
                <a:pt x="4311636" y="3179477"/>
                <a:pt x="4304238" y="3179477"/>
              </a:cubicBezTo>
              <a:cubicBezTo>
                <a:pt x="4303750" y="3179477"/>
                <a:pt x="4303250" y="3179494"/>
                <a:pt x="4302741" y="3179529"/>
              </a:cubicBezTo>
              <a:cubicBezTo>
                <a:pt x="4295384" y="3180012"/>
                <a:pt x="4289066" y="3184411"/>
                <a:pt x="4287074" y="3192986"/>
              </a:cubicBezTo>
              <a:cubicBezTo>
                <a:pt x="4283495" y="3208409"/>
                <a:pt x="4300444" y="3224178"/>
                <a:pt x="4319678" y="3239516"/>
              </a:cubicBezTo>
              <a:cubicBezTo>
                <a:pt x="4340135" y="3224282"/>
                <a:pt x="4356095" y="3207063"/>
                <a:pt x="4352283" y="3192225"/>
              </a:cubicBezTo>
              <a:lnTo>
                <a:pt x="4352283" y="3192222"/>
              </a:lnTo>
              <a:cubicBezTo>
                <a:pt x="4350422" y="3184981"/>
                <a:pt x="4344577" y="3180399"/>
                <a:pt x="4336532" y="3179529"/>
              </a:cubicBezTo>
              <a:cubicBezTo>
                <a:pt x="4335834" y="3179454"/>
                <a:pt x="4335154" y="3179416"/>
                <a:pt x="4334491" y="3179416"/>
              </a:cubicBezTo>
              <a:close/>
              <a:moveTo>
                <a:pt x="4279913" y="3231959"/>
              </a:moveTo>
              <a:cubicBezTo>
                <a:pt x="4272919" y="3231959"/>
                <a:pt x="4267944" y="3236041"/>
                <a:pt x="4265100" y="3241624"/>
              </a:cubicBezTo>
              <a:cubicBezTo>
                <a:pt x="4262129" y="3235800"/>
                <a:pt x="4257058" y="3232020"/>
                <a:pt x="4249660" y="3232020"/>
              </a:cubicBezTo>
              <a:cubicBezTo>
                <a:pt x="4249172" y="3232020"/>
                <a:pt x="4248672" y="3232037"/>
                <a:pt x="4248163" y="3232072"/>
              </a:cubicBezTo>
              <a:cubicBezTo>
                <a:pt x="4240806" y="3232555"/>
                <a:pt x="4234488" y="3236954"/>
                <a:pt x="4232496" y="3245529"/>
              </a:cubicBezTo>
              <a:cubicBezTo>
                <a:pt x="4228916" y="3260952"/>
                <a:pt x="4245866" y="3276721"/>
                <a:pt x="4265100" y="3292059"/>
              </a:cubicBezTo>
              <a:cubicBezTo>
                <a:pt x="4285556" y="3276825"/>
                <a:pt x="4301517" y="3259606"/>
                <a:pt x="4297705" y="3244768"/>
              </a:cubicBezTo>
              <a:lnTo>
                <a:pt x="4297705" y="3244765"/>
              </a:lnTo>
              <a:cubicBezTo>
                <a:pt x="4295847" y="3237524"/>
                <a:pt x="4290000" y="3232942"/>
                <a:pt x="4281954" y="3232072"/>
              </a:cubicBezTo>
              <a:cubicBezTo>
                <a:pt x="4281256" y="3231997"/>
                <a:pt x="4280575" y="3231959"/>
                <a:pt x="4279913" y="3231959"/>
              </a:cubicBezTo>
              <a:close/>
              <a:moveTo>
                <a:pt x="4382702" y="3241060"/>
              </a:moveTo>
              <a:cubicBezTo>
                <a:pt x="4375708" y="3241060"/>
                <a:pt x="4370733" y="3245142"/>
                <a:pt x="4367890" y="3250725"/>
              </a:cubicBezTo>
              <a:cubicBezTo>
                <a:pt x="4364918" y="3244901"/>
                <a:pt x="4359847" y="3241121"/>
                <a:pt x="4352449" y="3241121"/>
              </a:cubicBezTo>
              <a:cubicBezTo>
                <a:pt x="4351961" y="3241121"/>
                <a:pt x="4351461" y="3241138"/>
                <a:pt x="4350952" y="3241173"/>
              </a:cubicBezTo>
              <a:cubicBezTo>
                <a:pt x="4343595" y="3241656"/>
                <a:pt x="4337277" y="3246055"/>
                <a:pt x="4335285" y="3254630"/>
              </a:cubicBezTo>
              <a:cubicBezTo>
                <a:pt x="4331705" y="3270053"/>
                <a:pt x="4348655" y="3285822"/>
                <a:pt x="4367890" y="3301160"/>
              </a:cubicBezTo>
              <a:cubicBezTo>
                <a:pt x="4388345" y="3285926"/>
                <a:pt x="4404306" y="3268707"/>
                <a:pt x="4400494" y="3253866"/>
              </a:cubicBezTo>
              <a:cubicBezTo>
                <a:pt x="4398636" y="3246625"/>
                <a:pt x="4392789" y="3242040"/>
                <a:pt x="4384743" y="3241173"/>
              </a:cubicBezTo>
              <a:cubicBezTo>
                <a:pt x="4384045" y="3241098"/>
                <a:pt x="4383364" y="3241060"/>
                <a:pt x="4382702" y="3241060"/>
              </a:cubicBezTo>
              <a:close/>
              <a:moveTo>
                <a:pt x="4462024" y="3261153"/>
              </a:moveTo>
              <a:cubicBezTo>
                <a:pt x="4455031" y="3261153"/>
                <a:pt x="4450056" y="3265235"/>
                <a:pt x="4447212" y="3270818"/>
              </a:cubicBezTo>
              <a:cubicBezTo>
                <a:pt x="4444241" y="3264991"/>
                <a:pt x="4439170" y="3261214"/>
                <a:pt x="4431772" y="3261214"/>
              </a:cubicBezTo>
              <a:cubicBezTo>
                <a:pt x="4431284" y="3261214"/>
                <a:pt x="4430784" y="3261231"/>
                <a:pt x="4430275" y="3261266"/>
              </a:cubicBezTo>
              <a:cubicBezTo>
                <a:pt x="4422918" y="3261749"/>
                <a:pt x="4416600" y="3266149"/>
                <a:pt x="4414608" y="3274723"/>
              </a:cubicBezTo>
              <a:cubicBezTo>
                <a:pt x="4411028" y="3290146"/>
                <a:pt x="4427978" y="3305915"/>
                <a:pt x="4447212" y="3321253"/>
              </a:cubicBezTo>
              <a:cubicBezTo>
                <a:pt x="4467668" y="3306019"/>
                <a:pt x="4483629" y="3288800"/>
                <a:pt x="4479817" y="3273962"/>
              </a:cubicBezTo>
              <a:lnTo>
                <a:pt x="4479817" y="3273959"/>
              </a:lnTo>
              <a:cubicBezTo>
                <a:pt x="4477959" y="3266718"/>
                <a:pt x="4472112" y="3262136"/>
                <a:pt x="4464066" y="3261266"/>
              </a:cubicBezTo>
              <a:cubicBezTo>
                <a:pt x="4463368" y="3261191"/>
                <a:pt x="4462687" y="3261153"/>
                <a:pt x="4462024" y="3261153"/>
              </a:cubicBezTo>
              <a:close/>
              <a:moveTo>
                <a:pt x="4540243" y="3270487"/>
              </a:moveTo>
              <a:cubicBezTo>
                <a:pt x="4533250" y="3270487"/>
                <a:pt x="4528274" y="3274569"/>
                <a:pt x="4525431" y="3280152"/>
              </a:cubicBezTo>
              <a:cubicBezTo>
                <a:pt x="4522459" y="3274328"/>
                <a:pt x="4517388" y="3270548"/>
                <a:pt x="4509990" y="3270548"/>
              </a:cubicBezTo>
              <a:cubicBezTo>
                <a:pt x="4509502" y="3270548"/>
                <a:pt x="4509002" y="3270565"/>
                <a:pt x="4508493" y="3270600"/>
              </a:cubicBezTo>
              <a:cubicBezTo>
                <a:pt x="4501136" y="3271083"/>
                <a:pt x="4494818" y="3275482"/>
                <a:pt x="4492826" y="3284057"/>
              </a:cubicBezTo>
              <a:cubicBezTo>
                <a:pt x="4489246" y="3299480"/>
                <a:pt x="4506196" y="3315249"/>
                <a:pt x="4525431" y="3330587"/>
              </a:cubicBezTo>
              <a:cubicBezTo>
                <a:pt x="4545886" y="3315353"/>
                <a:pt x="4561847" y="3298134"/>
                <a:pt x="4558035" y="3283296"/>
              </a:cubicBezTo>
              <a:lnTo>
                <a:pt x="4558035" y="3283293"/>
              </a:lnTo>
              <a:cubicBezTo>
                <a:pt x="4556177" y="3276052"/>
                <a:pt x="4550330" y="3271470"/>
                <a:pt x="4542284" y="3270600"/>
              </a:cubicBezTo>
              <a:cubicBezTo>
                <a:pt x="4541586" y="3270525"/>
                <a:pt x="4540906" y="3270487"/>
                <a:pt x="4540243" y="3270487"/>
              </a:cubicBezTo>
              <a:close/>
              <a:moveTo>
                <a:pt x="4337893" y="3294185"/>
              </a:moveTo>
              <a:cubicBezTo>
                <a:pt x="4330900" y="3294185"/>
                <a:pt x="4325925" y="3298267"/>
                <a:pt x="4323081" y="3303850"/>
              </a:cubicBezTo>
              <a:cubicBezTo>
                <a:pt x="4320110" y="3298023"/>
                <a:pt x="4315039" y="3294246"/>
                <a:pt x="4307641" y="3294246"/>
              </a:cubicBezTo>
              <a:cubicBezTo>
                <a:pt x="4307153" y="3294246"/>
                <a:pt x="4306653" y="3294264"/>
                <a:pt x="4306144" y="3294298"/>
              </a:cubicBezTo>
              <a:cubicBezTo>
                <a:pt x="4298787" y="3294781"/>
                <a:pt x="4292469" y="3299181"/>
                <a:pt x="4290477" y="3307755"/>
              </a:cubicBezTo>
              <a:cubicBezTo>
                <a:pt x="4286897" y="3323178"/>
                <a:pt x="4303847" y="3338947"/>
                <a:pt x="4323081" y="3354285"/>
              </a:cubicBezTo>
              <a:cubicBezTo>
                <a:pt x="4343537" y="3339051"/>
                <a:pt x="4359498" y="3321832"/>
                <a:pt x="4355686" y="3306994"/>
              </a:cubicBezTo>
              <a:lnTo>
                <a:pt x="4355686" y="3306991"/>
              </a:lnTo>
              <a:cubicBezTo>
                <a:pt x="4353828" y="3299750"/>
                <a:pt x="4347981" y="3295168"/>
                <a:pt x="4339935" y="3294298"/>
              </a:cubicBezTo>
              <a:cubicBezTo>
                <a:pt x="4339237" y="3294223"/>
                <a:pt x="4338556" y="3294185"/>
                <a:pt x="4337893" y="3294185"/>
              </a:cubicBezTo>
              <a:close/>
              <a:moveTo>
                <a:pt x="4421288" y="3319104"/>
              </a:moveTo>
              <a:cubicBezTo>
                <a:pt x="4414294" y="3319104"/>
                <a:pt x="4409319" y="3323186"/>
                <a:pt x="4406475" y="3328766"/>
              </a:cubicBezTo>
              <a:cubicBezTo>
                <a:pt x="4403504" y="3322942"/>
                <a:pt x="4398433" y="3319165"/>
                <a:pt x="4391035" y="3319165"/>
              </a:cubicBezTo>
              <a:cubicBezTo>
                <a:pt x="4390547" y="3319165"/>
                <a:pt x="4390047" y="3319182"/>
                <a:pt x="4389538" y="3319217"/>
              </a:cubicBezTo>
              <a:cubicBezTo>
                <a:pt x="4382181" y="3319700"/>
                <a:pt x="4375863" y="3324100"/>
                <a:pt x="4373871" y="3332674"/>
              </a:cubicBezTo>
              <a:cubicBezTo>
                <a:pt x="4370291" y="3348097"/>
                <a:pt x="4387241" y="3363866"/>
                <a:pt x="4406475" y="3379204"/>
              </a:cubicBezTo>
              <a:cubicBezTo>
                <a:pt x="4426931" y="3363968"/>
                <a:pt x="4442892" y="3346751"/>
                <a:pt x="4439080" y="3331913"/>
              </a:cubicBezTo>
              <a:lnTo>
                <a:pt x="4439080" y="3331910"/>
              </a:lnTo>
              <a:cubicBezTo>
                <a:pt x="4437222" y="3324669"/>
                <a:pt x="4431375" y="3320087"/>
                <a:pt x="4423329" y="3319217"/>
              </a:cubicBezTo>
              <a:cubicBezTo>
                <a:pt x="4422631" y="3319142"/>
                <a:pt x="4421950" y="3319104"/>
                <a:pt x="4421288" y="3319104"/>
              </a:cubicBezTo>
              <a:close/>
              <a:moveTo>
                <a:pt x="4592845" y="3331666"/>
              </a:moveTo>
              <a:cubicBezTo>
                <a:pt x="4585851" y="3331666"/>
                <a:pt x="4580876" y="3335748"/>
                <a:pt x="4578032" y="3341328"/>
              </a:cubicBezTo>
              <a:cubicBezTo>
                <a:pt x="4575061" y="3335504"/>
                <a:pt x="4569990" y="3331727"/>
                <a:pt x="4562592" y="3331727"/>
              </a:cubicBezTo>
              <a:cubicBezTo>
                <a:pt x="4562104" y="3331727"/>
                <a:pt x="4561604" y="3331744"/>
                <a:pt x="4561095" y="3331779"/>
              </a:cubicBezTo>
              <a:cubicBezTo>
                <a:pt x="4553738" y="3332262"/>
                <a:pt x="4547420" y="3336662"/>
                <a:pt x="4545428" y="3345236"/>
              </a:cubicBezTo>
              <a:cubicBezTo>
                <a:pt x="4541848" y="3360659"/>
                <a:pt x="4558798" y="3376428"/>
                <a:pt x="4578032" y="3391766"/>
              </a:cubicBezTo>
              <a:cubicBezTo>
                <a:pt x="4598488" y="3376532"/>
                <a:pt x="4614449" y="3359313"/>
                <a:pt x="4610637" y="3344475"/>
              </a:cubicBezTo>
              <a:lnTo>
                <a:pt x="4610637" y="3344472"/>
              </a:lnTo>
              <a:cubicBezTo>
                <a:pt x="4608779" y="3337231"/>
                <a:pt x="4602932" y="3332649"/>
                <a:pt x="4594886" y="3331779"/>
              </a:cubicBezTo>
              <a:cubicBezTo>
                <a:pt x="4594188" y="3331704"/>
                <a:pt x="4593507" y="3331666"/>
                <a:pt x="4592845" y="3331666"/>
              </a:cubicBezTo>
              <a:close/>
              <a:moveTo>
                <a:pt x="4680978" y="3364930"/>
              </a:moveTo>
              <a:cubicBezTo>
                <a:pt x="4673984" y="3364930"/>
                <a:pt x="4669009" y="3369012"/>
                <a:pt x="4666166" y="3374595"/>
              </a:cubicBezTo>
              <a:cubicBezTo>
                <a:pt x="4663194" y="3368768"/>
                <a:pt x="4658123" y="3364991"/>
                <a:pt x="4650725" y="3364991"/>
              </a:cubicBezTo>
              <a:cubicBezTo>
                <a:pt x="4650237" y="3364991"/>
                <a:pt x="4649737" y="3365008"/>
                <a:pt x="4649228" y="3365043"/>
              </a:cubicBezTo>
              <a:cubicBezTo>
                <a:pt x="4641871" y="3365526"/>
                <a:pt x="4635553" y="3369926"/>
                <a:pt x="4633561" y="3378500"/>
              </a:cubicBezTo>
              <a:cubicBezTo>
                <a:pt x="4629981" y="3393923"/>
                <a:pt x="4646931" y="3409692"/>
                <a:pt x="4666166" y="3425030"/>
              </a:cubicBezTo>
              <a:cubicBezTo>
                <a:pt x="4686621" y="3409796"/>
                <a:pt x="4702582" y="3392577"/>
                <a:pt x="4698770" y="3377739"/>
              </a:cubicBezTo>
              <a:lnTo>
                <a:pt x="4698770" y="3377736"/>
              </a:lnTo>
              <a:cubicBezTo>
                <a:pt x="4696912" y="3370495"/>
                <a:pt x="4691065" y="3365913"/>
                <a:pt x="4683019" y="3365043"/>
              </a:cubicBezTo>
              <a:cubicBezTo>
                <a:pt x="4682321" y="3364968"/>
                <a:pt x="4681640" y="3364930"/>
                <a:pt x="4680978" y="3364930"/>
              </a:cubicBezTo>
              <a:close/>
              <a:moveTo>
                <a:pt x="4734452" y="3421224"/>
              </a:moveTo>
              <a:cubicBezTo>
                <a:pt x="4727458" y="3421224"/>
                <a:pt x="4722483" y="3425306"/>
                <a:pt x="4719639" y="3430889"/>
              </a:cubicBezTo>
              <a:cubicBezTo>
                <a:pt x="4716668" y="3425062"/>
                <a:pt x="4711597" y="3421285"/>
                <a:pt x="4704199" y="3421285"/>
              </a:cubicBezTo>
              <a:cubicBezTo>
                <a:pt x="4703711" y="3421285"/>
                <a:pt x="4703211" y="3421303"/>
                <a:pt x="4702702" y="3421337"/>
              </a:cubicBezTo>
              <a:cubicBezTo>
                <a:pt x="4695345" y="3421820"/>
                <a:pt x="4689027" y="3426220"/>
                <a:pt x="4687035" y="3434794"/>
              </a:cubicBezTo>
              <a:cubicBezTo>
                <a:pt x="4683456" y="3450217"/>
                <a:pt x="4700405" y="3465986"/>
                <a:pt x="4719639" y="3481324"/>
              </a:cubicBezTo>
              <a:cubicBezTo>
                <a:pt x="4740096" y="3466090"/>
                <a:pt x="4756056" y="3448871"/>
                <a:pt x="4752244" y="3434033"/>
              </a:cubicBezTo>
              <a:lnTo>
                <a:pt x="4752244" y="3434030"/>
              </a:lnTo>
              <a:cubicBezTo>
                <a:pt x="4750386" y="3426789"/>
                <a:pt x="4744538" y="3422207"/>
                <a:pt x="4736493" y="3421337"/>
              </a:cubicBezTo>
              <a:cubicBezTo>
                <a:pt x="4735795" y="3421262"/>
                <a:pt x="4735115" y="3421224"/>
                <a:pt x="4734452" y="3421224"/>
              </a:cubicBezTo>
              <a:close/>
              <a:moveTo>
                <a:pt x="4825377" y="3428668"/>
              </a:moveTo>
              <a:cubicBezTo>
                <a:pt x="4818384" y="3428668"/>
                <a:pt x="4813408" y="3432750"/>
                <a:pt x="4810565" y="3438333"/>
              </a:cubicBezTo>
              <a:cubicBezTo>
                <a:pt x="4807593" y="3432506"/>
                <a:pt x="4802522" y="3428729"/>
                <a:pt x="4795124" y="3428729"/>
              </a:cubicBezTo>
              <a:cubicBezTo>
                <a:pt x="4794636" y="3428729"/>
                <a:pt x="4794136" y="3428747"/>
                <a:pt x="4793627" y="3428781"/>
              </a:cubicBezTo>
              <a:cubicBezTo>
                <a:pt x="4786270" y="3429264"/>
                <a:pt x="4779952" y="3433664"/>
                <a:pt x="4777960" y="3442238"/>
              </a:cubicBezTo>
              <a:cubicBezTo>
                <a:pt x="4774380" y="3457661"/>
                <a:pt x="4791330" y="3473430"/>
                <a:pt x="4810565" y="3488768"/>
              </a:cubicBezTo>
              <a:cubicBezTo>
                <a:pt x="4831020" y="3473534"/>
                <a:pt x="4846981" y="3456315"/>
                <a:pt x="4843169" y="3441474"/>
              </a:cubicBezTo>
              <a:cubicBezTo>
                <a:pt x="4841311" y="3434233"/>
                <a:pt x="4835464" y="3429651"/>
                <a:pt x="4827418" y="3428781"/>
              </a:cubicBezTo>
              <a:cubicBezTo>
                <a:pt x="4826720" y="3428706"/>
                <a:pt x="4826040" y="3428668"/>
                <a:pt x="4825377" y="3428668"/>
              </a:cubicBezTo>
              <a:close/>
              <a:moveTo>
                <a:pt x="4899814" y="3440095"/>
              </a:moveTo>
              <a:cubicBezTo>
                <a:pt x="4892821" y="3440095"/>
                <a:pt x="4887846" y="3444177"/>
                <a:pt x="4885002" y="3449760"/>
              </a:cubicBezTo>
              <a:cubicBezTo>
                <a:pt x="4882031" y="3443933"/>
                <a:pt x="4876960" y="3440156"/>
                <a:pt x="4869562" y="3440156"/>
              </a:cubicBezTo>
              <a:cubicBezTo>
                <a:pt x="4869074" y="3440156"/>
                <a:pt x="4868574" y="3440174"/>
                <a:pt x="4868065" y="3440208"/>
              </a:cubicBezTo>
              <a:cubicBezTo>
                <a:pt x="4860708" y="3440691"/>
                <a:pt x="4854390" y="3445091"/>
                <a:pt x="4852398" y="3453665"/>
              </a:cubicBezTo>
              <a:cubicBezTo>
                <a:pt x="4848818" y="3469088"/>
                <a:pt x="4865768" y="3484857"/>
                <a:pt x="4885002" y="3500195"/>
              </a:cubicBezTo>
              <a:cubicBezTo>
                <a:pt x="4905458" y="3484961"/>
                <a:pt x="4921419" y="3467742"/>
                <a:pt x="4917607" y="3452904"/>
              </a:cubicBezTo>
              <a:lnTo>
                <a:pt x="4917607" y="3452901"/>
              </a:lnTo>
              <a:cubicBezTo>
                <a:pt x="4915749" y="3445660"/>
                <a:pt x="4909902" y="3441078"/>
                <a:pt x="4901856" y="3440208"/>
              </a:cubicBezTo>
              <a:cubicBezTo>
                <a:pt x="4901158" y="3440133"/>
                <a:pt x="4900477" y="3440095"/>
                <a:pt x="4899814" y="3440095"/>
              </a:cubicBezTo>
              <a:close/>
              <a:moveTo>
                <a:pt x="6173579" y="3458618"/>
              </a:moveTo>
              <a:cubicBezTo>
                <a:pt x="6166600" y="3458618"/>
                <a:pt x="6161627" y="3462701"/>
                <a:pt x="6158778" y="3468283"/>
              </a:cubicBezTo>
              <a:cubicBezTo>
                <a:pt x="6155812" y="3462456"/>
                <a:pt x="6150723" y="3458679"/>
                <a:pt x="6143338" y="3458679"/>
              </a:cubicBezTo>
              <a:cubicBezTo>
                <a:pt x="6142844" y="3458679"/>
                <a:pt x="6142349" y="3458697"/>
                <a:pt x="6141826" y="3458731"/>
              </a:cubicBezTo>
              <a:cubicBezTo>
                <a:pt x="6134469" y="3459214"/>
                <a:pt x="6128160" y="3463614"/>
                <a:pt x="6126153" y="3472189"/>
              </a:cubicBezTo>
              <a:cubicBezTo>
                <a:pt x="6122577" y="3487611"/>
                <a:pt x="6139529" y="3503380"/>
                <a:pt x="6158778" y="3518718"/>
              </a:cubicBezTo>
              <a:cubicBezTo>
                <a:pt x="6179219" y="3503485"/>
                <a:pt x="6195183" y="3486265"/>
                <a:pt x="6191374" y="3471427"/>
              </a:cubicBezTo>
              <a:lnTo>
                <a:pt x="6191374" y="3471424"/>
              </a:lnTo>
              <a:cubicBezTo>
                <a:pt x="6189513" y="3464183"/>
                <a:pt x="6183668" y="3459601"/>
                <a:pt x="6175614" y="3458731"/>
              </a:cubicBezTo>
              <a:cubicBezTo>
                <a:pt x="6174916" y="3458656"/>
                <a:pt x="6174247" y="3458618"/>
                <a:pt x="6173579" y="3458618"/>
              </a:cubicBezTo>
              <a:close/>
              <a:moveTo>
                <a:pt x="4975155" y="3467486"/>
              </a:moveTo>
              <a:cubicBezTo>
                <a:pt x="4968161" y="3467486"/>
                <a:pt x="4963186" y="3471568"/>
                <a:pt x="4960343" y="3477151"/>
              </a:cubicBezTo>
              <a:cubicBezTo>
                <a:pt x="4957371" y="3471324"/>
                <a:pt x="4952300" y="3467547"/>
                <a:pt x="4944902" y="3467547"/>
              </a:cubicBezTo>
              <a:cubicBezTo>
                <a:pt x="4944414" y="3467547"/>
                <a:pt x="4943914" y="3467564"/>
                <a:pt x="4943405" y="3467599"/>
              </a:cubicBezTo>
              <a:cubicBezTo>
                <a:pt x="4936048" y="3468082"/>
                <a:pt x="4929730" y="3472481"/>
                <a:pt x="4927738" y="3481056"/>
              </a:cubicBezTo>
              <a:cubicBezTo>
                <a:pt x="4924158" y="3496479"/>
                <a:pt x="4941108" y="3512248"/>
                <a:pt x="4960343" y="3527586"/>
              </a:cubicBezTo>
              <a:cubicBezTo>
                <a:pt x="4980798" y="3512352"/>
                <a:pt x="4996759" y="3495133"/>
                <a:pt x="4992947" y="3480295"/>
              </a:cubicBezTo>
              <a:lnTo>
                <a:pt x="4992947" y="3480292"/>
              </a:lnTo>
              <a:cubicBezTo>
                <a:pt x="4991089" y="3473051"/>
                <a:pt x="4985242" y="3468466"/>
                <a:pt x="4977196" y="3467599"/>
              </a:cubicBezTo>
              <a:cubicBezTo>
                <a:pt x="4976498" y="3467524"/>
                <a:pt x="4975817" y="3467486"/>
                <a:pt x="4975155" y="3467486"/>
              </a:cubicBezTo>
              <a:close/>
              <a:moveTo>
                <a:pt x="5046947" y="3476151"/>
              </a:moveTo>
              <a:cubicBezTo>
                <a:pt x="5039953" y="3476151"/>
                <a:pt x="5034978" y="3480233"/>
                <a:pt x="5032135" y="3485813"/>
              </a:cubicBezTo>
              <a:cubicBezTo>
                <a:pt x="5029163" y="3479989"/>
                <a:pt x="5024092" y="3476212"/>
                <a:pt x="5016694" y="3476212"/>
              </a:cubicBezTo>
              <a:cubicBezTo>
                <a:pt x="5016206" y="3476212"/>
                <a:pt x="5015706" y="3476229"/>
                <a:pt x="5015197" y="3476264"/>
              </a:cubicBezTo>
              <a:cubicBezTo>
                <a:pt x="5007840" y="3476747"/>
                <a:pt x="5001522" y="3481147"/>
                <a:pt x="4999530" y="3489721"/>
              </a:cubicBezTo>
              <a:cubicBezTo>
                <a:pt x="4995950" y="3505144"/>
                <a:pt x="5012900" y="3520913"/>
                <a:pt x="5032135" y="3536251"/>
              </a:cubicBezTo>
              <a:cubicBezTo>
                <a:pt x="5052590" y="3521017"/>
                <a:pt x="5068551" y="3503798"/>
                <a:pt x="5064739" y="3488960"/>
              </a:cubicBezTo>
              <a:lnTo>
                <a:pt x="5064739" y="3488957"/>
              </a:lnTo>
              <a:cubicBezTo>
                <a:pt x="5062881" y="3481716"/>
                <a:pt x="5057034" y="3477134"/>
                <a:pt x="5048988" y="3476264"/>
              </a:cubicBezTo>
              <a:cubicBezTo>
                <a:pt x="5048290" y="3476189"/>
                <a:pt x="5047609" y="3476151"/>
                <a:pt x="5046947" y="3476151"/>
              </a:cubicBezTo>
              <a:close/>
              <a:moveTo>
                <a:pt x="6208180" y="3521367"/>
              </a:moveTo>
              <a:cubicBezTo>
                <a:pt x="6201202" y="3521367"/>
                <a:pt x="6196229" y="3525449"/>
                <a:pt x="6193380" y="3531029"/>
              </a:cubicBezTo>
              <a:cubicBezTo>
                <a:pt x="6190414" y="3525205"/>
                <a:pt x="6185325" y="3521428"/>
                <a:pt x="6177940" y="3521428"/>
              </a:cubicBezTo>
              <a:cubicBezTo>
                <a:pt x="6177446" y="3521428"/>
                <a:pt x="6176951" y="3521446"/>
                <a:pt x="6176428" y="3521480"/>
              </a:cubicBezTo>
              <a:cubicBezTo>
                <a:pt x="6169071" y="3521963"/>
                <a:pt x="6162761" y="3526363"/>
                <a:pt x="6160755" y="3534937"/>
              </a:cubicBezTo>
              <a:cubicBezTo>
                <a:pt x="6157179" y="3550360"/>
                <a:pt x="6174131" y="3566129"/>
                <a:pt x="6193380" y="3581467"/>
              </a:cubicBezTo>
              <a:cubicBezTo>
                <a:pt x="6213821" y="3566233"/>
                <a:pt x="6229785" y="3549014"/>
                <a:pt x="6225976" y="3534176"/>
              </a:cubicBezTo>
              <a:lnTo>
                <a:pt x="6225976" y="3534173"/>
              </a:lnTo>
              <a:cubicBezTo>
                <a:pt x="6224115" y="3526932"/>
                <a:pt x="6218270" y="3522350"/>
                <a:pt x="6210216" y="3521480"/>
              </a:cubicBezTo>
              <a:cubicBezTo>
                <a:pt x="6209518" y="3521405"/>
                <a:pt x="6208849" y="3521367"/>
                <a:pt x="6208180" y="3521367"/>
              </a:cubicBezTo>
              <a:close/>
              <a:moveTo>
                <a:pt x="6290470" y="3521745"/>
              </a:moveTo>
              <a:cubicBezTo>
                <a:pt x="6283491" y="3521745"/>
                <a:pt x="6278519" y="3525827"/>
                <a:pt x="6275669" y="3531407"/>
              </a:cubicBezTo>
              <a:cubicBezTo>
                <a:pt x="6272703" y="3525583"/>
                <a:pt x="6267615" y="3521806"/>
                <a:pt x="6260229" y="3521806"/>
              </a:cubicBezTo>
              <a:cubicBezTo>
                <a:pt x="6259735" y="3521806"/>
                <a:pt x="6259240" y="3521823"/>
                <a:pt x="6258717" y="3521858"/>
              </a:cubicBezTo>
              <a:cubicBezTo>
                <a:pt x="6251361" y="3522341"/>
                <a:pt x="6245051" y="3526741"/>
                <a:pt x="6243044" y="3535315"/>
              </a:cubicBezTo>
              <a:cubicBezTo>
                <a:pt x="6239468" y="3550738"/>
                <a:pt x="6256420" y="3566507"/>
                <a:pt x="6275669" y="3581845"/>
              </a:cubicBezTo>
              <a:cubicBezTo>
                <a:pt x="6296110" y="3566611"/>
                <a:pt x="6312074" y="3549392"/>
                <a:pt x="6308265" y="3534554"/>
              </a:cubicBezTo>
              <a:lnTo>
                <a:pt x="6308265" y="3534551"/>
              </a:lnTo>
              <a:cubicBezTo>
                <a:pt x="6306404" y="3527310"/>
                <a:pt x="6300559" y="3522728"/>
                <a:pt x="6292505" y="3521858"/>
              </a:cubicBezTo>
              <a:cubicBezTo>
                <a:pt x="6291807" y="3521783"/>
                <a:pt x="6291138" y="3521745"/>
                <a:pt x="6290470" y="3521745"/>
              </a:cubicBezTo>
              <a:close/>
              <a:moveTo>
                <a:pt x="6358220" y="3566001"/>
              </a:moveTo>
              <a:cubicBezTo>
                <a:pt x="6351241" y="3566001"/>
                <a:pt x="6346268" y="3570083"/>
                <a:pt x="6343419" y="3575666"/>
              </a:cubicBezTo>
              <a:cubicBezTo>
                <a:pt x="6340453" y="3569842"/>
                <a:pt x="6335364" y="3566062"/>
                <a:pt x="6327979" y="3566062"/>
              </a:cubicBezTo>
              <a:cubicBezTo>
                <a:pt x="6327485" y="3566062"/>
                <a:pt x="6326990" y="3566079"/>
                <a:pt x="6326467" y="3566114"/>
              </a:cubicBezTo>
              <a:cubicBezTo>
                <a:pt x="6319110" y="3566597"/>
                <a:pt x="6312801" y="3570996"/>
                <a:pt x="6310794" y="3579571"/>
              </a:cubicBezTo>
              <a:cubicBezTo>
                <a:pt x="6307218" y="3594994"/>
                <a:pt x="6324170" y="3610763"/>
                <a:pt x="6343419" y="3626101"/>
              </a:cubicBezTo>
              <a:cubicBezTo>
                <a:pt x="6363860" y="3610867"/>
                <a:pt x="6379824" y="3593648"/>
                <a:pt x="6376015" y="3578810"/>
              </a:cubicBezTo>
              <a:lnTo>
                <a:pt x="6376015" y="3578807"/>
              </a:lnTo>
              <a:cubicBezTo>
                <a:pt x="6374154" y="3571566"/>
                <a:pt x="6368309" y="3566984"/>
                <a:pt x="6360255" y="3566114"/>
              </a:cubicBezTo>
              <a:cubicBezTo>
                <a:pt x="6359557" y="3566039"/>
                <a:pt x="6358888" y="3566001"/>
                <a:pt x="6358220" y="3566001"/>
              </a:cubicBezTo>
              <a:close/>
              <a:moveTo>
                <a:pt x="6504479" y="3576643"/>
              </a:moveTo>
              <a:cubicBezTo>
                <a:pt x="6497501" y="3576643"/>
                <a:pt x="6492529" y="3580725"/>
                <a:pt x="6489679" y="3586305"/>
              </a:cubicBezTo>
              <a:cubicBezTo>
                <a:pt x="6486713" y="3580481"/>
                <a:pt x="6481625" y="3576704"/>
                <a:pt x="6474239" y="3576704"/>
              </a:cubicBezTo>
              <a:cubicBezTo>
                <a:pt x="6473745" y="3576704"/>
                <a:pt x="6473250" y="3576721"/>
                <a:pt x="6472727" y="3576756"/>
              </a:cubicBezTo>
              <a:cubicBezTo>
                <a:pt x="6465370" y="3577239"/>
                <a:pt x="6459060" y="3581639"/>
                <a:pt x="6457054" y="3590213"/>
              </a:cubicBezTo>
              <a:cubicBezTo>
                <a:pt x="6453477" y="3605636"/>
                <a:pt x="6470430" y="3621405"/>
                <a:pt x="6489679" y="3636743"/>
              </a:cubicBezTo>
              <a:cubicBezTo>
                <a:pt x="6510121" y="3621509"/>
                <a:pt x="6526084" y="3604290"/>
                <a:pt x="6522275" y="3589452"/>
              </a:cubicBezTo>
              <a:lnTo>
                <a:pt x="6522275" y="3589449"/>
              </a:lnTo>
              <a:cubicBezTo>
                <a:pt x="6520414" y="3582208"/>
                <a:pt x="6514569" y="3577626"/>
                <a:pt x="6506515" y="3576756"/>
              </a:cubicBezTo>
              <a:cubicBezTo>
                <a:pt x="6505817" y="3576681"/>
                <a:pt x="6505148" y="3576643"/>
                <a:pt x="6504479" y="3576643"/>
              </a:cubicBezTo>
              <a:close/>
              <a:moveTo>
                <a:pt x="6559436" y="3621102"/>
              </a:moveTo>
              <a:cubicBezTo>
                <a:pt x="6552457" y="3621102"/>
                <a:pt x="6547485" y="3625184"/>
                <a:pt x="6544635" y="3630767"/>
              </a:cubicBezTo>
              <a:cubicBezTo>
                <a:pt x="6541669" y="3624940"/>
                <a:pt x="6536581" y="3621163"/>
                <a:pt x="6529195" y="3621163"/>
              </a:cubicBezTo>
              <a:cubicBezTo>
                <a:pt x="6528701" y="3621163"/>
                <a:pt x="6528206" y="3621181"/>
                <a:pt x="6527683" y="3621215"/>
              </a:cubicBezTo>
              <a:cubicBezTo>
                <a:pt x="6520327" y="3621698"/>
                <a:pt x="6514017" y="3626098"/>
                <a:pt x="6512010" y="3634672"/>
              </a:cubicBezTo>
              <a:cubicBezTo>
                <a:pt x="6508434" y="3650095"/>
                <a:pt x="6525386" y="3665864"/>
                <a:pt x="6544635" y="3681202"/>
              </a:cubicBezTo>
              <a:cubicBezTo>
                <a:pt x="6565076" y="3665968"/>
                <a:pt x="6581040" y="3648749"/>
                <a:pt x="6577231" y="3633911"/>
              </a:cubicBezTo>
              <a:lnTo>
                <a:pt x="6577231" y="3633908"/>
              </a:lnTo>
              <a:cubicBezTo>
                <a:pt x="6575370" y="3626667"/>
                <a:pt x="6569525" y="3622085"/>
                <a:pt x="6561471" y="3621215"/>
              </a:cubicBezTo>
              <a:cubicBezTo>
                <a:pt x="6560773" y="3621140"/>
                <a:pt x="6560104" y="3621102"/>
                <a:pt x="6559436" y="3621102"/>
              </a:cubicBezTo>
              <a:close/>
              <a:moveTo>
                <a:pt x="6655682" y="3644132"/>
              </a:moveTo>
              <a:cubicBezTo>
                <a:pt x="6648704" y="3644132"/>
                <a:pt x="6643732" y="3648214"/>
                <a:pt x="6640882" y="3653797"/>
              </a:cubicBezTo>
              <a:cubicBezTo>
                <a:pt x="6637916" y="3647973"/>
                <a:pt x="6632828" y="3644193"/>
                <a:pt x="6625442" y="3644193"/>
              </a:cubicBezTo>
              <a:cubicBezTo>
                <a:pt x="6624948" y="3644193"/>
                <a:pt x="6624453" y="3644210"/>
                <a:pt x="6623930" y="3644245"/>
              </a:cubicBezTo>
              <a:cubicBezTo>
                <a:pt x="6616573" y="3644728"/>
                <a:pt x="6610263" y="3649127"/>
                <a:pt x="6608257" y="3657702"/>
              </a:cubicBezTo>
              <a:cubicBezTo>
                <a:pt x="6604680" y="3673125"/>
                <a:pt x="6621633" y="3688894"/>
                <a:pt x="6640882" y="3704232"/>
              </a:cubicBezTo>
              <a:cubicBezTo>
                <a:pt x="6661324" y="3688998"/>
                <a:pt x="6677287" y="3671779"/>
                <a:pt x="6673478" y="3656941"/>
              </a:cubicBezTo>
              <a:lnTo>
                <a:pt x="6673478" y="3656938"/>
              </a:lnTo>
              <a:cubicBezTo>
                <a:pt x="6671617" y="3649697"/>
                <a:pt x="6665772" y="3645115"/>
                <a:pt x="6657718" y="3644245"/>
              </a:cubicBezTo>
              <a:cubicBezTo>
                <a:pt x="6657020" y="3644170"/>
                <a:pt x="6656351" y="3644132"/>
                <a:pt x="6655682" y="3644132"/>
              </a:cubicBezTo>
              <a:close/>
              <a:moveTo>
                <a:pt x="6706567" y="3679199"/>
              </a:moveTo>
              <a:cubicBezTo>
                <a:pt x="6699589" y="3679199"/>
                <a:pt x="6694617" y="3683281"/>
                <a:pt x="6691767" y="3688864"/>
              </a:cubicBezTo>
              <a:cubicBezTo>
                <a:pt x="6688801" y="3683040"/>
                <a:pt x="6683713" y="3679260"/>
                <a:pt x="6676327" y="3679260"/>
              </a:cubicBezTo>
              <a:cubicBezTo>
                <a:pt x="6675833" y="3679260"/>
                <a:pt x="6675338" y="3679277"/>
                <a:pt x="6674815" y="3679312"/>
              </a:cubicBezTo>
              <a:cubicBezTo>
                <a:pt x="6667458" y="3679795"/>
                <a:pt x="6661148" y="3684194"/>
                <a:pt x="6659142" y="3692769"/>
              </a:cubicBezTo>
              <a:cubicBezTo>
                <a:pt x="6655565" y="3708192"/>
                <a:pt x="6672518" y="3723961"/>
                <a:pt x="6691767" y="3739299"/>
              </a:cubicBezTo>
              <a:cubicBezTo>
                <a:pt x="6712209" y="3724065"/>
                <a:pt x="6728172" y="3706846"/>
                <a:pt x="6724363" y="3692008"/>
              </a:cubicBezTo>
              <a:lnTo>
                <a:pt x="6724363" y="3692005"/>
              </a:lnTo>
              <a:cubicBezTo>
                <a:pt x="6722502" y="3684764"/>
                <a:pt x="6716657" y="3680182"/>
                <a:pt x="6708603" y="3679312"/>
              </a:cubicBezTo>
              <a:cubicBezTo>
                <a:pt x="6707905" y="3679237"/>
                <a:pt x="6707236" y="3679199"/>
                <a:pt x="6706567" y="3679199"/>
              </a:cubicBezTo>
              <a:close/>
              <a:moveTo>
                <a:pt x="8563454" y="3711126"/>
              </a:moveTo>
              <a:cubicBezTo>
                <a:pt x="8556475" y="3711126"/>
                <a:pt x="8551502" y="3715208"/>
                <a:pt x="8548653" y="3720791"/>
              </a:cubicBezTo>
              <a:cubicBezTo>
                <a:pt x="8545687" y="3714964"/>
                <a:pt x="8540598" y="3711187"/>
                <a:pt x="8533213" y="3711187"/>
              </a:cubicBezTo>
              <a:cubicBezTo>
                <a:pt x="8532719" y="3711187"/>
                <a:pt x="8532224" y="3711204"/>
                <a:pt x="8531701" y="3711239"/>
              </a:cubicBezTo>
              <a:cubicBezTo>
                <a:pt x="8524344" y="3711722"/>
                <a:pt x="8518034" y="3716122"/>
                <a:pt x="8516028" y="3724696"/>
              </a:cubicBezTo>
              <a:cubicBezTo>
                <a:pt x="8512452" y="3740119"/>
                <a:pt x="8529404" y="3755888"/>
                <a:pt x="8548653" y="3771226"/>
              </a:cubicBezTo>
              <a:cubicBezTo>
                <a:pt x="8569094" y="3755992"/>
                <a:pt x="8585058" y="3738773"/>
                <a:pt x="8581249" y="3723935"/>
              </a:cubicBezTo>
              <a:lnTo>
                <a:pt x="8581249" y="3723932"/>
              </a:lnTo>
              <a:cubicBezTo>
                <a:pt x="8579388" y="3716691"/>
                <a:pt x="8573543" y="3712109"/>
                <a:pt x="8565489" y="3711239"/>
              </a:cubicBezTo>
              <a:cubicBezTo>
                <a:pt x="8564791" y="3711164"/>
                <a:pt x="8564122" y="3711126"/>
                <a:pt x="8563454" y="3711126"/>
              </a:cubicBezTo>
              <a:close/>
              <a:moveTo>
                <a:pt x="8634402" y="3742472"/>
              </a:moveTo>
              <a:cubicBezTo>
                <a:pt x="8627423" y="3742472"/>
                <a:pt x="8622451" y="3746554"/>
                <a:pt x="8619601" y="3752137"/>
              </a:cubicBezTo>
              <a:cubicBezTo>
                <a:pt x="8616607" y="3746310"/>
                <a:pt x="8611547" y="3742533"/>
                <a:pt x="8604161" y="3742533"/>
              </a:cubicBezTo>
              <a:cubicBezTo>
                <a:pt x="8603667" y="3742533"/>
                <a:pt x="8603172" y="3742550"/>
                <a:pt x="8602649" y="3742585"/>
              </a:cubicBezTo>
              <a:cubicBezTo>
                <a:pt x="8595293" y="3743068"/>
                <a:pt x="8588983" y="3747467"/>
                <a:pt x="8586976" y="3756042"/>
              </a:cubicBezTo>
              <a:cubicBezTo>
                <a:pt x="8583400" y="3771465"/>
                <a:pt x="8600352" y="3787234"/>
                <a:pt x="8619601" y="3802572"/>
              </a:cubicBezTo>
              <a:cubicBezTo>
                <a:pt x="8640042" y="3787335"/>
                <a:pt x="8656006" y="3770119"/>
                <a:pt x="8652197" y="3755281"/>
              </a:cubicBezTo>
              <a:lnTo>
                <a:pt x="8652197" y="3755278"/>
              </a:lnTo>
              <a:cubicBezTo>
                <a:pt x="8650336" y="3748037"/>
                <a:pt x="8644491" y="3743452"/>
                <a:pt x="8636437" y="3742585"/>
              </a:cubicBezTo>
              <a:cubicBezTo>
                <a:pt x="8635739" y="3742510"/>
                <a:pt x="8635070" y="3742472"/>
                <a:pt x="8634402" y="3742472"/>
              </a:cubicBezTo>
              <a:close/>
              <a:moveTo>
                <a:pt x="8694592" y="3791409"/>
              </a:moveTo>
              <a:cubicBezTo>
                <a:pt x="8687614" y="3791409"/>
                <a:pt x="8682642" y="3795491"/>
                <a:pt x="8679792" y="3801071"/>
              </a:cubicBezTo>
              <a:cubicBezTo>
                <a:pt x="8676826" y="3795247"/>
                <a:pt x="8671738" y="3791470"/>
                <a:pt x="8664352" y="3791470"/>
              </a:cubicBezTo>
              <a:cubicBezTo>
                <a:pt x="8663858" y="3791470"/>
                <a:pt x="8663363" y="3791488"/>
                <a:pt x="8662840" y="3791520"/>
              </a:cubicBezTo>
              <a:cubicBezTo>
                <a:pt x="8655483" y="3792005"/>
                <a:pt x="8649173" y="3796405"/>
                <a:pt x="8647167" y="3804979"/>
              </a:cubicBezTo>
              <a:cubicBezTo>
                <a:pt x="8643590" y="3820402"/>
                <a:pt x="8660542" y="3836171"/>
                <a:pt x="8679792" y="3851509"/>
              </a:cubicBezTo>
              <a:cubicBezTo>
                <a:pt x="8700234" y="3836275"/>
                <a:pt x="8716197" y="3819056"/>
                <a:pt x="8712388" y="3804218"/>
              </a:cubicBezTo>
              <a:lnTo>
                <a:pt x="8712388" y="3804215"/>
              </a:lnTo>
              <a:cubicBezTo>
                <a:pt x="8710526" y="3796974"/>
                <a:pt x="8704682" y="3792392"/>
                <a:pt x="8696627" y="3791520"/>
              </a:cubicBezTo>
              <a:cubicBezTo>
                <a:pt x="8695930" y="3791447"/>
                <a:pt x="8695261" y="3791409"/>
                <a:pt x="8694592" y="3791409"/>
              </a:cubicBezTo>
              <a:close/>
              <a:moveTo>
                <a:pt x="8762634" y="3835258"/>
              </a:moveTo>
              <a:cubicBezTo>
                <a:pt x="8755655" y="3835258"/>
                <a:pt x="8750682" y="3839340"/>
                <a:pt x="8747833" y="3844923"/>
              </a:cubicBezTo>
              <a:cubicBezTo>
                <a:pt x="8744867" y="3839096"/>
                <a:pt x="8739778" y="3835319"/>
                <a:pt x="8732393" y="3835319"/>
              </a:cubicBezTo>
              <a:cubicBezTo>
                <a:pt x="8731899" y="3835319"/>
                <a:pt x="8731404" y="3835336"/>
                <a:pt x="8730881" y="3835371"/>
              </a:cubicBezTo>
              <a:cubicBezTo>
                <a:pt x="8723524" y="3835854"/>
                <a:pt x="8717214" y="3840254"/>
                <a:pt x="8715208" y="3848828"/>
              </a:cubicBezTo>
              <a:cubicBezTo>
                <a:pt x="8711632" y="3864251"/>
                <a:pt x="8728584" y="3880020"/>
                <a:pt x="8747833" y="3895358"/>
              </a:cubicBezTo>
              <a:cubicBezTo>
                <a:pt x="8768274" y="3880124"/>
                <a:pt x="8784238" y="3862905"/>
                <a:pt x="8780429" y="3848067"/>
              </a:cubicBezTo>
              <a:lnTo>
                <a:pt x="8780429" y="3848064"/>
              </a:lnTo>
              <a:cubicBezTo>
                <a:pt x="8778568" y="3840823"/>
                <a:pt x="8772723" y="3836241"/>
                <a:pt x="8764669" y="3835371"/>
              </a:cubicBezTo>
              <a:cubicBezTo>
                <a:pt x="8763971" y="3835296"/>
                <a:pt x="8763302" y="3835258"/>
                <a:pt x="8762634" y="3835258"/>
              </a:cubicBezTo>
              <a:close/>
              <a:moveTo>
                <a:pt x="8819044" y="3892424"/>
              </a:moveTo>
              <a:cubicBezTo>
                <a:pt x="8812065" y="3892424"/>
                <a:pt x="8807093" y="3896507"/>
                <a:pt x="8804243" y="3902089"/>
              </a:cubicBezTo>
              <a:cubicBezTo>
                <a:pt x="8801278" y="3896262"/>
                <a:pt x="8796189" y="3892485"/>
                <a:pt x="8788803" y="3892485"/>
              </a:cubicBezTo>
              <a:cubicBezTo>
                <a:pt x="8788309" y="3892485"/>
                <a:pt x="8787814" y="3892503"/>
                <a:pt x="8787291" y="3892537"/>
              </a:cubicBezTo>
              <a:cubicBezTo>
                <a:pt x="8779935" y="3893020"/>
                <a:pt x="8773625" y="3897420"/>
                <a:pt x="8771618" y="3905995"/>
              </a:cubicBezTo>
              <a:cubicBezTo>
                <a:pt x="8768042" y="3921417"/>
                <a:pt x="8784994" y="3937186"/>
                <a:pt x="8804243" y="3952524"/>
              </a:cubicBezTo>
              <a:cubicBezTo>
                <a:pt x="8824684" y="3937291"/>
                <a:pt x="8840648" y="3920071"/>
                <a:pt x="8836839" y="3905230"/>
              </a:cubicBezTo>
              <a:cubicBezTo>
                <a:pt x="8834978" y="3897989"/>
                <a:pt x="8829133" y="3893407"/>
                <a:pt x="8821079" y="3892537"/>
              </a:cubicBezTo>
              <a:cubicBezTo>
                <a:pt x="8820381" y="3892462"/>
                <a:pt x="8819712" y="3892424"/>
                <a:pt x="8819044" y="3892424"/>
              </a:cubicBezTo>
              <a:close/>
              <a:moveTo>
                <a:pt x="8959488" y="3918536"/>
              </a:moveTo>
              <a:cubicBezTo>
                <a:pt x="8952509" y="3918536"/>
                <a:pt x="8947536" y="3922618"/>
                <a:pt x="8944687" y="3928201"/>
              </a:cubicBezTo>
              <a:cubicBezTo>
                <a:pt x="8941721" y="3922374"/>
                <a:pt x="8936632" y="3918597"/>
                <a:pt x="8929247" y="3918597"/>
              </a:cubicBezTo>
              <a:cubicBezTo>
                <a:pt x="8928753" y="3918597"/>
                <a:pt x="8928258" y="3918614"/>
                <a:pt x="8927735" y="3918646"/>
              </a:cubicBezTo>
              <a:cubicBezTo>
                <a:pt x="8920379" y="3919132"/>
                <a:pt x="8914068" y="3923531"/>
                <a:pt x="8912062" y="3932106"/>
              </a:cubicBezTo>
              <a:cubicBezTo>
                <a:pt x="8908486" y="3947529"/>
                <a:pt x="8925438" y="3963298"/>
                <a:pt x="8944687" y="3978636"/>
              </a:cubicBezTo>
              <a:cubicBezTo>
                <a:pt x="8965128" y="3963402"/>
                <a:pt x="8981092" y="3946183"/>
                <a:pt x="8977283" y="3931345"/>
              </a:cubicBezTo>
              <a:lnTo>
                <a:pt x="8977283" y="3931342"/>
              </a:lnTo>
              <a:cubicBezTo>
                <a:pt x="8975422" y="3924101"/>
                <a:pt x="8969577" y="3919516"/>
                <a:pt x="8961523" y="3918646"/>
              </a:cubicBezTo>
              <a:cubicBezTo>
                <a:pt x="8960825" y="3918574"/>
                <a:pt x="8960156" y="3918536"/>
                <a:pt x="8959488" y="3918536"/>
              </a:cubicBezTo>
              <a:close/>
              <a:moveTo>
                <a:pt x="8884468" y="3937087"/>
              </a:moveTo>
              <a:cubicBezTo>
                <a:pt x="8877489" y="3937087"/>
                <a:pt x="8872517" y="3941169"/>
                <a:pt x="8869667" y="3946752"/>
              </a:cubicBezTo>
              <a:cubicBezTo>
                <a:pt x="8866673" y="3940928"/>
                <a:pt x="8861613" y="3937148"/>
                <a:pt x="8854227" y="3937148"/>
              </a:cubicBezTo>
              <a:cubicBezTo>
                <a:pt x="8853733" y="3937148"/>
                <a:pt x="8853238" y="3937165"/>
                <a:pt x="8852715" y="3937200"/>
              </a:cubicBezTo>
              <a:cubicBezTo>
                <a:pt x="8845359" y="3937683"/>
                <a:pt x="8839049" y="3942082"/>
                <a:pt x="8837042" y="3950657"/>
              </a:cubicBezTo>
              <a:cubicBezTo>
                <a:pt x="8833466" y="3966080"/>
                <a:pt x="8850418" y="3981849"/>
                <a:pt x="8869667" y="3997187"/>
              </a:cubicBezTo>
              <a:cubicBezTo>
                <a:pt x="8890108" y="3981953"/>
                <a:pt x="8906072" y="3964734"/>
                <a:pt x="8902263" y="3949896"/>
              </a:cubicBezTo>
              <a:lnTo>
                <a:pt x="8902263" y="3949893"/>
              </a:lnTo>
              <a:cubicBezTo>
                <a:pt x="8900402" y="3942652"/>
                <a:pt x="8894557" y="3938070"/>
                <a:pt x="8886503" y="3937200"/>
              </a:cubicBezTo>
              <a:cubicBezTo>
                <a:pt x="8885805" y="3937125"/>
                <a:pt x="8885136" y="3937087"/>
                <a:pt x="8884468" y="3937087"/>
              </a:cubicBezTo>
              <a:close/>
              <a:moveTo>
                <a:pt x="8997870" y="3983378"/>
              </a:moveTo>
              <a:cubicBezTo>
                <a:pt x="8990891" y="3983378"/>
                <a:pt x="8985919" y="3987460"/>
                <a:pt x="8983069" y="3993040"/>
              </a:cubicBezTo>
              <a:cubicBezTo>
                <a:pt x="8980104" y="3987216"/>
                <a:pt x="8975015" y="3983439"/>
                <a:pt x="8967629" y="3983439"/>
              </a:cubicBezTo>
              <a:cubicBezTo>
                <a:pt x="8967135" y="3983439"/>
                <a:pt x="8966640" y="3983456"/>
                <a:pt x="8966117" y="3983491"/>
              </a:cubicBezTo>
              <a:cubicBezTo>
                <a:pt x="8958761" y="3983974"/>
                <a:pt x="8952451" y="3988374"/>
                <a:pt x="8950444" y="3996948"/>
              </a:cubicBezTo>
              <a:cubicBezTo>
                <a:pt x="8946868" y="4012371"/>
                <a:pt x="8963820" y="4028140"/>
                <a:pt x="8983069" y="4043478"/>
              </a:cubicBezTo>
              <a:cubicBezTo>
                <a:pt x="9003510" y="4028244"/>
                <a:pt x="9019474" y="4011025"/>
                <a:pt x="9015665" y="3996187"/>
              </a:cubicBezTo>
              <a:lnTo>
                <a:pt x="9015665" y="3996184"/>
              </a:lnTo>
              <a:cubicBezTo>
                <a:pt x="9013804" y="3988943"/>
                <a:pt x="9007959" y="3984361"/>
                <a:pt x="8999905" y="3983491"/>
              </a:cubicBezTo>
              <a:cubicBezTo>
                <a:pt x="8999207" y="3983416"/>
                <a:pt x="8998538" y="3983378"/>
                <a:pt x="8997870" y="3983378"/>
              </a:cubicBezTo>
              <a:close/>
              <a:moveTo>
                <a:pt x="9079868" y="3992421"/>
              </a:moveTo>
              <a:cubicBezTo>
                <a:pt x="9072890" y="3992421"/>
                <a:pt x="9067918" y="3996503"/>
                <a:pt x="9065068" y="4002086"/>
              </a:cubicBezTo>
              <a:cubicBezTo>
                <a:pt x="9062102" y="3996259"/>
                <a:pt x="9057014" y="3992482"/>
                <a:pt x="9049628" y="3992482"/>
              </a:cubicBezTo>
              <a:cubicBezTo>
                <a:pt x="9049134" y="3992482"/>
                <a:pt x="9048639" y="3992500"/>
                <a:pt x="9048116" y="3992534"/>
              </a:cubicBezTo>
              <a:cubicBezTo>
                <a:pt x="9040759" y="3993017"/>
                <a:pt x="9034449" y="3997417"/>
                <a:pt x="9032443" y="4005991"/>
              </a:cubicBezTo>
              <a:cubicBezTo>
                <a:pt x="9028866" y="4021414"/>
                <a:pt x="9045818" y="4037183"/>
                <a:pt x="9065068" y="4052521"/>
              </a:cubicBezTo>
              <a:cubicBezTo>
                <a:pt x="9085510" y="4037287"/>
                <a:pt x="9101473" y="4020068"/>
                <a:pt x="9097664" y="4005230"/>
              </a:cubicBezTo>
              <a:lnTo>
                <a:pt x="9097664" y="4005227"/>
              </a:lnTo>
              <a:cubicBezTo>
                <a:pt x="9095802" y="3997986"/>
                <a:pt x="9089958" y="3993404"/>
                <a:pt x="9081903" y="3992534"/>
              </a:cubicBezTo>
              <a:cubicBezTo>
                <a:pt x="9081206" y="3992459"/>
                <a:pt x="9080537" y="3992421"/>
                <a:pt x="9079868" y="3992421"/>
              </a:cubicBezTo>
              <a:close/>
              <a:moveTo>
                <a:pt x="6886557" y="3732237"/>
              </a:moveTo>
              <a:cubicBezTo>
                <a:pt x="6879578" y="3732237"/>
                <a:pt x="6874606" y="3736319"/>
                <a:pt x="6871756" y="3741902"/>
              </a:cubicBezTo>
              <a:cubicBezTo>
                <a:pt x="6868790" y="3736078"/>
                <a:pt x="6863702" y="3732298"/>
                <a:pt x="6856316" y="3732298"/>
              </a:cubicBezTo>
              <a:cubicBezTo>
                <a:pt x="6855822" y="3732298"/>
                <a:pt x="6855327" y="3732315"/>
                <a:pt x="6854804" y="3732350"/>
              </a:cubicBezTo>
              <a:cubicBezTo>
                <a:pt x="6847448" y="3732833"/>
                <a:pt x="6841138" y="3737233"/>
                <a:pt x="6839131" y="3745807"/>
              </a:cubicBezTo>
              <a:cubicBezTo>
                <a:pt x="6835555" y="3761230"/>
                <a:pt x="6852507" y="3776999"/>
                <a:pt x="6871756" y="3792337"/>
              </a:cubicBezTo>
              <a:cubicBezTo>
                <a:pt x="6892197" y="3777103"/>
                <a:pt x="6908161" y="3759884"/>
                <a:pt x="6904352" y="3745046"/>
              </a:cubicBezTo>
              <a:lnTo>
                <a:pt x="6904352" y="3745043"/>
              </a:lnTo>
              <a:cubicBezTo>
                <a:pt x="6902491" y="3737802"/>
                <a:pt x="6896646" y="3733220"/>
                <a:pt x="6888592" y="3732350"/>
              </a:cubicBezTo>
              <a:cubicBezTo>
                <a:pt x="6887894" y="3732275"/>
                <a:pt x="6887225" y="3732237"/>
                <a:pt x="6886557" y="3732237"/>
              </a:cubicBezTo>
              <a:close/>
              <a:moveTo>
                <a:pt x="8517801" y="3763262"/>
              </a:moveTo>
              <a:cubicBezTo>
                <a:pt x="8510823" y="3763262"/>
                <a:pt x="8505850" y="3767344"/>
                <a:pt x="8503001" y="3772927"/>
              </a:cubicBezTo>
              <a:cubicBezTo>
                <a:pt x="8500035" y="3767100"/>
                <a:pt x="8494946" y="3763323"/>
                <a:pt x="8487561" y="3763323"/>
              </a:cubicBezTo>
              <a:cubicBezTo>
                <a:pt x="8487067" y="3763323"/>
                <a:pt x="8486572" y="3763340"/>
                <a:pt x="8486049" y="3763375"/>
              </a:cubicBezTo>
              <a:cubicBezTo>
                <a:pt x="8478692" y="3763858"/>
                <a:pt x="8472382" y="3768258"/>
                <a:pt x="8470376" y="3776832"/>
              </a:cubicBezTo>
              <a:cubicBezTo>
                <a:pt x="8466800" y="3792255"/>
                <a:pt x="8483751" y="3808024"/>
                <a:pt x="8503001" y="3823362"/>
              </a:cubicBezTo>
              <a:cubicBezTo>
                <a:pt x="8523442" y="3808128"/>
                <a:pt x="8539406" y="3790909"/>
                <a:pt x="8535597" y="3776071"/>
              </a:cubicBezTo>
              <a:lnTo>
                <a:pt x="8535597" y="3776068"/>
              </a:lnTo>
              <a:cubicBezTo>
                <a:pt x="8533736" y="3768827"/>
                <a:pt x="8527891" y="3764245"/>
                <a:pt x="8519837" y="3763375"/>
              </a:cubicBezTo>
              <a:cubicBezTo>
                <a:pt x="8519139" y="3763300"/>
                <a:pt x="8518470" y="3763262"/>
                <a:pt x="8517801" y="3763262"/>
              </a:cubicBezTo>
              <a:close/>
              <a:moveTo>
                <a:pt x="8600382" y="3800510"/>
              </a:moveTo>
              <a:cubicBezTo>
                <a:pt x="8593403" y="3800510"/>
                <a:pt x="8588430" y="3804592"/>
                <a:pt x="8585581" y="3810175"/>
              </a:cubicBezTo>
              <a:cubicBezTo>
                <a:pt x="8582615" y="3804348"/>
                <a:pt x="8577526" y="3800571"/>
                <a:pt x="8570141" y="3800571"/>
              </a:cubicBezTo>
              <a:cubicBezTo>
                <a:pt x="8569647" y="3800571"/>
                <a:pt x="8569152" y="3800589"/>
                <a:pt x="8568629" y="3800623"/>
              </a:cubicBezTo>
              <a:cubicBezTo>
                <a:pt x="8561273" y="3801106"/>
                <a:pt x="8554962" y="3805506"/>
                <a:pt x="8552956" y="3814080"/>
              </a:cubicBezTo>
              <a:cubicBezTo>
                <a:pt x="8549380" y="3829503"/>
                <a:pt x="8566332" y="3845272"/>
                <a:pt x="8585581" y="3860610"/>
              </a:cubicBezTo>
              <a:cubicBezTo>
                <a:pt x="8606022" y="3845376"/>
                <a:pt x="8621986" y="3828157"/>
                <a:pt x="8618177" y="3813319"/>
              </a:cubicBezTo>
              <a:lnTo>
                <a:pt x="8618177" y="3813316"/>
              </a:lnTo>
              <a:cubicBezTo>
                <a:pt x="8616316" y="3806075"/>
                <a:pt x="8610471" y="3801493"/>
                <a:pt x="8602417" y="3800623"/>
              </a:cubicBezTo>
              <a:cubicBezTo>
                <a:pt x="8601719" y="3800548"/>
                <a:pt x="8601050" y="3800510"/>
                <a:pt x="8600382" y="3800510"/>
              </a:cubicBezTo>
              <a:close/>
              <a:moveTo>
                <a:pt x="8673657" y="3855350"/>
              </a:moveTo>
              <a:cubicBezTo>
                <a:pt x="8666678" y="3855350"/>
                <a:pt x="8661706" y="3859433"/>
                <a:pt x="8658856" y="3865015"/>
              </a:cubicBezTo>
              <a:cubicBezTo>
                <a:pt x="8655862" y="3859188"/>
                <a:pt x="8650802" y="3855411"/>
                <a:pt x="8643416" y="3855411"/>
              </a:cubicBezTo>
              <a:cubicBezTo>
                <a:pt x="8642922" y="3855411"/>
                <a:pt x="8642427" y="3855429"/>
                <a:pt x="8641904" y="3855463"/>
              </a:cubicBezTo>
              <a:cubicBezTo>
                <a:pt x="8634548" y="3855946"/>
                <a:pt x="8628238" y="3860346"/>
                <a:pt x="8626231" y="3868921"/>
              </a:cubicBezTo>
              <a:cubicBezTo>
                <a:pt x="8622655" y="3884343"/>
                <a:pt x="8639607" y="3900112"/>
                <a:pt x="8658856" y="3915450"/>
              </a:cubicBezTo>
              <a:cubicBezTo>
                <a:pt x="8679297" y="3900217"/>
                <a:pt x="8695261" y="3882997"/>
                <a:pt x="8691452" y="3868159"/>
              </a:cubicBezTo>
              <a:lnTo>
                <a:pt x="8691452" y="3868156"/>
              </a:lnTo>
              <a:cubicBezTo>
                <a:pt x="8689591" y="3860915"/>
                <a:pt x="8683746" y="3856333"/>
                <a:pt x="8675692" y="3855463"/>
              </a:cubicBezTo>
              <a:cubicBezTo>
                <a:pt x="8674994" y="3855388"/>
                <a:pt x="8674325" y="3855350"/>
                <a:pt x="8673657" y="3855350"/>
              </a:cubicBezTo>
              <a:close/>
              <a:moveTo>
                <a:pt x="8733847" y="3907486"/>
              </a:moveTo>
              <a:cubicBezTo>
                <a:pt x="8726869" y="3907486"/>
                <a:pt x="8721897" y="3911568"/>
                <a:pt x="8719047" y="3917151"/>
              </a:cubicBezTo>
              <a:cubicBezTo>
                <a:pt x="8716081" y="3911327"/>
                <a:pt x="8710993" y="3907547"/>
                <a:pt x="8703607" y="3907547"/>
              </a:cubicBezTo>
              <a:cubicBezTo>
                <a:pt x="8703113" y="3907547"/>
                <a:pt x="8702618" y="3907564"/>
                <a:pt x="8702095" y="3907599"/>
              </a:cubicBezTo>
              <a:cubicBezTo>
                <a:pt x="8694738" y="3908082"/>
                <a:pt x="8688428" y="3912481"/>
                <a:pt x="8686422" y="3921056"/>
              </a:cubicBezTo>
              <a:cubicBezTo>
                <a:pt x="8682845" y="3936479"/>
                <a:pt x="8699797" y="3952248"/>
                <a:pt x="8719047" y="3967586"/>
              </a:cubicBezTo>
              <a:cubicBezTo>
                <a:pt x="8739489" y="3952352"/>
                <a:pt x="8755452" y="3935133"/>
                <a:pt x="8751643" y="3920295"/>
              </a:cubicBezTo>
              <a:lnTo>
                <a:pt x="8751643" y="3920292"/>
              </a:lnTo>
              <a:cubicBezTo>
                <a:pt x="8749781" y="3913051"/>
                <a:pt x="8743937" y="3908469"/>
                <a:pt x="8735882" y="3907599"/>
              </a:cubicBezTo>
              <a:cubicBezTo>
                <a:pt x="8735185" y="3907524"/>
                <a:pt x="8734516" y="3907486"/>
                <a:pt x="8733847" y="3907486"/>
              </a:cubicBezTo>
              <a:close/>
              <a:moveTo>
                <a:pt x="8772520" y="3964594"/>
              </a:moveTo>
              <a:cubicBezTo>
                <a:pt x="8765541" y="3964594"/>
                <a:pt x="8760569" y="3968676"/>
                <a:pt x="8757719" y="3974256"/>
              </a:cubicBezTo>
              <a:cubicBezTo>
                <a:pt x="8754725" y="3968432"/>
                <a:pt x="8749665" y="3964655"/>
                <a:pt x="8742279" y="3964655"/>
              </a:cubicBezTo>
              <a:cubicBezTo>
                <a:pt x="8741785" y="3964655"/>
                <a:pt x="8741290" y="3964673"/>
                <a:pt x="8740767" y="3964705"/>
              </a:cubicBezTo>
              <a:cubicBezTo>
                <a:pt x="8733411" y="3965190"/>
                <a:pt x="8727101" y="3969590"/>
                <a:pt x="8725094" y="3978164"/>
              </a:cubicBezTo>
              <a:cubicBezTo>
                <a:pt x="8721518" y="3993587"/>
                <a:pt x="8738470" y="4009356"/>
                <a:pt x="8757719" y="4024694"/>
              </a:cubicBezTo>
              <a:cubicBezTo>
                <a:pt x="8778160" y="4009460"/>
                <a:pt x="8794124" y="3992241"/>
                <a:pt x="8790315" y="3977403"/>
              </a:cubicBezTo>
              <a:lnTo>
                <a:pt x="8790315" y="3977400"/>
              </a:lnTo>
              <a:cubicBezTo>
                <a:pt x="8788454" y="3970159"/>
                <a:pt x="8782609" y="3965577"/>
                <a:pt x="8774555" y="3964705"/>
              </a:cubicBezTo>
              <a:cubicBezTo>
                <a:pt x="8773857" y="3964632"/>
                <a:pt x="8773188" y="3964594"/>
                <a:pt x="8772520" y="3964594"/>
              </a:cubicBezTo>
              <a:close/>
              <a:moveTo>
                <a:pt x="8836199" y="3995969"/>
              </a:moveTo>
              <a:cubicBezTo>
                <a:pt x="8829221" y="3995969"/>
                <a:pt x="8824248" y="4000051"/>
                <a:pt x="8821399" y="4005634"/>
              </a:cubicBezTo>
              <a:cubicBezTo>
                <a:pt x="8818433" y="3999810"/>
                <a:pt x="8813344" y="3996030"/>
                <a:pt x="8805959" y="3996030"/>
              </a:cubicBezTo>
              <a:cubicBezTo>
                <a:pt x="8805465" y="3996030"/>
                <a:pt x="8804970" y="3996047"/>
                <a:pt x="8804447" y="3996082"/>
              </a:cubicBezTo>
              <a:cubicBezTo>
                <a:pt x="8797090" y="3996565"/>
                <a:pt x="8790780" y="4000964"/>
                <a:pt x="8788774" y="4009539"/>
              </a:cubicBezTo>
              <a:cubicBezTo>
                <a:pt x="8785198" y="4024962"/>
                <a:pt x="8802149" y="4040731"/>
                <a:pt x="8821399" y="4056069"/>
              </a:cubicBezTo>
              <a:cubicBezTo>
                <a:pt x="8841840" y="4040835"/>
                <a:pt x="8857804" y="4023616"/>
                <a:pt x="8853995" y="4008778"/>
              </a:cubicBezTo>
              <a:lnTo>
                <a:pt x="8853995" y="4008775"/>
              </a:lnTo>
              <a:cubicBezTo>
                <a:pt x="8852134" y="4001534"/>
                <a:pt x="8846289" y="3996952"/>
                <a:pt x="8838235" y="3996082"/>
              </a:cubicBezTo>
              <a:cubicBezTo>
                <a:pt x="8837537" y="3996007"/>
                <a:pt x="8836868" y="3995969"/>
                <a:pt x="8836199" y="3995969"/>
              </a:cubicBezTo>
              <a:close/>
              <a:moveTo>
                <a:pt x="8913837" y="4014404"/>
              </a:moveTo>
              <a:cubicBezTo>
                <a:pt x="8906858" y="4014404"/>
                <a:pt x="8901885" y="4018486"/>
                <a:pt x="8899036" y="4024066"/>
              </a:cubicBezTo>
              <a:cubicBezTo>
                <a:pt x="8896070" y="4018242"/>
                <a:pt x="8890981" y="4014465"/>
                <a:pt x="8883596" y="4014465"/>
              </a:cubicBezTo>
              <a:cubicBezTo>
                <a:pt x="8883102" y="4014465"/>
                <a:pt x="8882607" y="4014483"/>
                <a:pt x="8882084" y="4014517"/>
              </a:cubicBezTo>
              <a:cubicBezTo>
                <a:pt x="8874727" y="4015000"/>
                <a:pt x="8868417" y="4019400"/>
                <a:pt x="8866411" y="4027974"/>
              </a:cubicBezTo>
              <a:cubicBezTo>
                <a:pt x="8862835" y="4043397"/>
                <a:pt x="8879787" y="4059166"/>
                <a:pt x="8899036" y="4074504"/>
              </a:cubicBezTo>
              <a:cubicBezTo>
                <a:pt x="8919477" y="4059270"/>
                <a:pt x="8935441" y="4042051"/>
                <a:pt x="8931632" y="4027213"/>
              </a:cubicBezTo>
              <a:lnTo>
                <a:pt x="8931632" y="4027210"/>
              </a:lnTo>
              <a:cubicBezTo>
                <a:pt x="8929771" y="4019969"/>
                <a:pt x="8923926" y="4015387"/>
                <a:pt x="8915872" y="4014517"/>
              </a:cubicBezTo>
              <a:cubicBezTo>
                <a:pt x="8915174" y="4014442"/>
                <a:pt x="8914505" y="4014404"/>
                <a:pt x="8913837" y="4014404"/>
              </a:cubicBezTo>
              <a:close/>
              <a:moveTo>
                <a:pt x="8971119" y="4057846"/>
              </a:moveTo>
              <a:cubicBezTo>
                <a:pt x="8964140" y="4057846"/>
                <a:pt x="8959167" y="4061928"/>
                <a:pt x="8956318" y="4067508"/>
              </a:cubicBezTo>
              <a:cubicBezTo>
                <a:pt x="8953352" y="4061684"/>
                <a:pt x="8948263" y="4057907"/>
                <a:pt x="8940878" y="4057907"/>
              </a:cubicBezTo>
              <a:cubicBezTo>
                <a:pt x="8940384" y="4057907"/>
                <a:pt x="8939889" y="4057925"/>
                <a:pt x="8939366" y="4057959"/>
              </a:cubicBezTo>
              <a:cubicBezTo>
                <a:pt x="8932010" y="4058442"/>
                <a:pt x="8925699" y="4062842"/>
                <a:pt x="8923693" y="4071416"/>
              </a:cubicBezTo>
              <a:cubicBezTo>
                <a:pt x="8920117" y="4086839"/>
                <a:pt x="8937069" y="4102608"/>
                <a:pt x="8956318" y="4117946"/>
              </a:cubicBezTo>
              <a:cubicBezTo>
                <a:pt x="8976759" y="4102712"/>
                <a:pt x="8992723" y="4085493"/>
                <a:pt x="8988914" y="4070655"/>
              </a:cubicBezTo>
              <a:lnTo>
                <a:pt x="8988914" y="4070652"/>
              </a:lnTo>
              <a:cubicBezTo>
                <a:pt x="8987053" y="4063411"/>
                <a:pt x="8981208" y="4058829"/>
                <a:pt x="8973154" y="4057959"/>
              </a:cubicBezTo>
              <a:cubicBezTo>
                <a:pt x="8972456" y="4057884"/>
                <a:pt x="8971787" y="4057846"/>
                <a:pt x="8971119" y="4057846"/>
              </a:cubicBezTo>
              <a:close/>
              <a:moveTo>
                <a:pt x="9046139" y="4059183"/>
              </a:moveTo>
              <a:cubicBezTo>
                <a:pt x="9039160" y="4059183"/>
                <a:pt x="9034187" y="4063265"/>
                <a:pt x="9031338" y="4068845"/>
              </a:cubicBezTo>
              <a:cubicBezTo>
                <a:pt x="9028372" y="4063021"/>
                <a:pt x="9023283" y="4059244"/>
                <a:pt x="9015898" y="4059244"/>
              </a:cubicBezTo>
              <a:cubicBezTo>
                <a:pt x="9015404" y="4059244"/>
                <a:pt x="9014909" y="4059261"/>
                <a:pt x="9014386" y="4059296"/>
              </a:cubicBezTo>
              <a:cubicBezTo>
                <a:pt x="9007029" y="4059779"/>
                <a:pt x="9000719" y="4064178"/>
                <a:pt x="8998713" y="4072753"/>
              </a:cubicBezTo>
              <a:cubicBezTo>
                <a:pt x="8995137" y="4088176"/>
                <a:pt x="9012089" y="4103945"/>
                <a:pt x="9031338" y="4119283"/>
              </a:cubicBezTo>
              <a:cubicBezTo>
                <a:pt x="9051779" y="4104049"/>
                <a:pt x="9067743" y="4086830"/>
                <a:pt x="9063934" y="4071992"/>
              </a:cubicBezTo>
              <a:lnTo>
                <a:pt x="9063934" y="4071989"/>
              </a:lnTo>
              <a:cubicBezTo>
                <a:pt x="9062073" y="4064748"/>
                <a:pt x="9056228" y="4060163"/>
                <a:pt x="9048174" y="4059296"/>
              </a:cubicBezTo>
              <a:cubicBezTo>
                <a:pt x="9047476" y="4059221"/>
                <a:pt x="9046807" y="4059183"/>
                <a:pt x="9046139" y="4059183"/>
              </a:cubicBezTo>
              <a:close/>
              <a:moveTo>
                <a:pt x="6433530" y="3577399"/>
              </a:moveTo>
              <a:cubicBezTo>
                <a:pt x="6426552" y="3577399"/>
                <a:pt x="6421579" y="3581481"/>
                <a:pt x="6418730" y="3587061"/>
              </a:cubicBezTo>
              <a:cubicBezTo>
                <a:pt x="6415764" y="3581237"/>
                <a:pt x="6410675" y="3577460"/>
                <a:pt x="6403290" y="3577460"/>
              </a:cubicBezTo>
              <a:cubicBezTo>
                <a:pt x="6402796" y="3577460"/>
                <a:pt x="6402301" y="3577477"/>
                <a:pt x="6401778" y="3577512"/>
              </a:cubicBezTo>
              <a:cubicBezTo>
                <a:pt x="6394421" y="3577995"/>
                <a:pt x="6388111" y="3582395"/>
                <a:pt x="6386105" y="3590969"/>
              </a:cubicBezTo>
              <a:cubicBezTo>
                <a:pt x="6382529" y="3606392"/>
                <a:pt x="6399481" y="3622161"/>
                <a:pt x="6418730" y="3637499"/>
              </a:cubicBezTo>
              <a:cubicBezTo>
                <a:pt x="6439171" y="3622265"/>
                <a:pt x="6455135" y="3605046"/>
                <a:pt x="6451326" y="3590208"/>
              </a:cubicBezTo>
              <a:lnTo>
                <a:pt x="6451326" y="3590205"/>
              </a:lnTo>
              <a:cubicBezTo>
                <a:pt x="6449465" y="3582964"/>
                <a:pt x="6443620" y="3578379"/>
                <a:pt x="6435566" y="3577512"/>
              </a:cubicBezTo>
              <a:cubicBezTo>
                <a:pt x="6434868" y="3577437"/>
                <a:pt x="6434199" y="3577399"/>
                <a:pt x="6433530" y="3577399"/>
              </a:cubicBezTo>
              <a:close/>
              <a:moveTo>
                <a:pt x="5107602" y="3527415"/>
              </a:moveTo>
              <a:cubicBezTo>
                <a:pt x="5100608" y="3527415"/>
                <a:pt x="5095633" y="3531497"/>
                <a:pt x="5092789" y="3537080"/>
              </a:cubicBezTo>
              <a:cubicBezTo>
                <a:pt x="5089818" y="3531256"/>
                <a:pt x="5084747" y="3527476"/>
                <a:pt x="5077349" y="3527476"/>
              </a:cubicBezTo>
              <a:cubicBezTo>
                <a:pt x="5076861" y="3527476"/>
                <a:pt x="5076361" y="3527493"/>
                <a:pt x="5075852" y="3527528"/>
              </a:cubicBezTo>
              <a:cubicBezTo>
                <a:pt x="5068495" y="3528011"/>
                <a:pt x="5062177" y="3532411"/>
                <a:pt x="5060185" y="3540985"/>
              </a:cubicBezTo>
              <a:cubicBezTo>
                <a:pt x="5056606" y="3556408"/>
                <a:pt x="5073555" y="3572177"/>
                <a:pt x="5092789" y="3587515"/>
              </a:cubicBezTo>
              <a:cubicBezTo>
                <a:pt x="5113245" y="3572281"/>
                <a:pt x="5129203" y="3555062"/>
                <a:pt x="5125394" y="3540224"/>
              </a:cubicBezTo>
              <a:lnTo>
                <a:pt x="5125394" y="3540221"/>
              </a:lnTo>
              <a:cubicBezTo>
                <a:pt x="5123533" y="3532980"/>
                <a:pt x="5117688" y="3528398"/>
                <a:pt x="5109643" y="3527528"/>
              </a:cubicBezTo>
              <a:cubicBezTo>
                <a:pt x="5108945" y="3527453"/>
                <a:pt x="5108265" y="3527415"/>
                <a:pt x="5107602" y="3527415"/>
              </a:cubicBezTo>
              <a:close/>
              <a:moveTo>
                <a:pt x="4503984" y="3336725"/>
              </a:moveTo>
              <a:cubicBezTo>
                <a:pt x="4496990" y="3336725"/>
                <a:pt x="4492015" y="3340807"/>
                <a:pt x="4489171" y="3346390"/>
              </a:cubicBezTo>
              <a:cubicBezTo>
                <a:pt x="4486200" y="3340563"/>
                <a:pt x="4481129" y="3336786"/>
                <a:pt x="4473731" y="3336786"/>
              </a:cubicBezTo>
              <a:cubicBezTo>
                <a:pt x="4473243" y="3336786"/>
                <a:pt x="4472743" y="3336804"/>
                <a:pt x="4472234" y="3336838"/>
              </a:cubicBezTo>
              <a:cubicBezTo>
                <a:pt x="4464877" y="3337321"/>
                <a:pt x="4458559" y="3341721"/>
                <a:pt x="4456567" y="3350295"/>
              </a:cubicBezTo>
              <a:cubicBezTo>
                <a:pt x="4452987" y="3365718"/>
                <a:pt x="4469937" y="3381487"/>
                <a:pt x="4489171" y="3396825"/>
              </a:cubicBezTo>
              <a:cubicBezTo>
                <a:pt x="4509627" y="3381591"/>
                <a:pt x="4525588" y="3364372"/>
                <a:pt x="4521776" y="3349534"/>
              </a:cubicBezTo>
              <a:lnTo>
                <a:pt x="4521776" y="3349531"/>
              </a:lnTo>
              <a:cubicBezTo>
                <a:pt x="4519918" y="3342290"/>
                <a:pt x="4514071" y="3337708"/>
                <a:pt x="4506025" y="3336838"/>
              </a:cubicBezTo>
              <a:cubicBezTo>
                <a:pt x="4505327" y="3336763"/>
                <a:pt x="4504646" y="3336725"/>
                <a:pt x="4503984" y="3336725"/>
              </a:cubicBezTo>
              <a:close/>
              <a:moveTo>
                <a:pt x="4280204" y="3333323"/>
              </a:moveTo>
              <a:cubicBezTo>
                <a:pt x="4273210" y="3333323"/>
                <a:pt x="4268235" y="3337405"/>
                <a:pt x="4265392" y="3342985"/>
              </a:cubicBezTo>
              <a:cubicBezTo>
                <a:pt x="4262420" y="3337161"/>
                <a:pt x="4257349" y="3333384"/>
                <a:pt x="4249951" y="3333384"/>
              </a:cubicBezTo>
              <a:cubicBezTo>
                <a:pt x="4249463" y="3333384"/>
                <a:pt x="4248963" y="3333401"/>
                <a:pt x="4248454" y="3333436"/>
              </a:cubicBezTo>
              <a:cubicBezTo>
                <a:pt x="4241097" y="3333919"/>
                <a:pt x="4234779" y="3338319"/>
                <a:pt x="4232787" y="3346893"/>
              </a:cubicBezTo>
              <a:cubicBezTo>
                <a:pt x="4229207" y="3362316"/>
                <a:pt x="4246157" y="3378085"/>
                <a:pt x="4265392" y="3393423"/>
              </a:cubicBezTo>
              <a:cubicBezTo>
                <a:pt x="4285847" y="3378189"/>
                <a:pt x="4301808" y="3360970"/>
                <a:pt x="4297996" y="3346132"/>
              </a:cubicBezTo>
              <a:lnTo>
                <a:pt x="4297996" y="3346129"/>
              </a:lnTo>
              <a:cubicBezTo>
                <a:pt x="4296138" y="3338888"/>
                <a:pt x="4290291" y="3334303"/>
                <a:pt x="4282245" y="3333436"/>
              </a:cubicBezTo>
              <a:cubicBezTo>
                <a:pt x="4281547" y="3333361"/>
                <a:pt x="4280866" y="3333323"/>
                <a:pt x="4280204" y="3333323"/>
              </a:cubicBezTo>
              <a:close/>
              <a:moveTo>
                <a:pt x="4371972" y="3370571"/>
              </a:moveTo>
              <a:cubicBezTo>
                <a:pt x="4364978" y="3370571"/>
                <a:pt x="4360003" y="3374653"/>
                <a:pt x="4357160" y="3380236"/>
              </a:cubicBezTo>
              <a:cubicBezTo>
                <a:pt x="4354188" y="3374412"/>
                <a:pt x="4349117" y="3370632"/>
                <a:pt x="4341719" y="3370632"/>
              </a:cubicBezTo>
              <a:cubicBezTo>
                <a:pt x="4341231" y="3370632"/>
                <a:pt x="4340731" y="3370649"/>
                <a:pt x="4340222" y="3370684"/>
              </a:cubicBezTo>
              <a:cubicBezTo>
                <a:pt x="4332865" y="3371167"/>
                <a:pt x="4326547" y="3375567"/>
                <a:pt x="4324555" y="3384141"/>
              </a:cubicBezTo>
              <a:cubicBezTo>
                <a:pt x="4320975" y="3399564"/>
                <a:pt x="4337925" y="3415333"/>
                <a:pt x="4357160" y="3430671"/>
              </a:cubicBezTo>
              <a:cubicBezTo>
                <a:pt x="4377615" y="3415437"/>
                <a:pt x="4393576" y="3398218"/>
                <a:pt x="4389764" y="3383380"/>
              </a:cubicBezTo>
              <a:lnTo>
                <a:pt x="4389764" y="3383377"/>
              </a:lnTo>
              <a:cubicBezTo>
                <a:pt x="4387906" y="3376136"/>
                <a:pt x="4382059" y="3371554"/>
                <a:pt x="4374013" y="3370684"/>
              </a:cubicBezTo>
              <a:cubicBezTo>
                <a:pt x="4373315" y="3370609"/>
                <a:pt x="4372634" y="3370571"/>
                <a:pt x="4371972" y="3370571"/>
              </a:cubicBezTo>
              <a:close/>
              <a:moveTo>
                <a:pt x="4448475" y="3397148"/>
              </a:moveTo>
              <a:cubicBezTo>
                <a:pt x="4441481" y="3397148"/>
                <a:pt x="4436506" y="3401230"/>
                <a:pt x="4433663" y="3406813"/>
              </a:cubicBezTo>
              <a:cubicBezTo>
                <a:pt x="4430691" y="3400986"/>
                <a:pt x="4425620" y="3397209"/>
                <a:pt x="4418222" y="3397209"/>
              </a:cubicBezTo>
              <a:cubicBezTo>
                <a:pt x="4417734" y="3397209"/>
                <a:pt x="4417234" y="3397226"/>
                <a:pt x="4416725" y="3397261"/>
              </a:cubicBezTo>
              <a:cubicBezTo>
                <a:pt x="4409368" y="3397744"/>
                <a:pt x="4403050" y="3402143"/>
                <a:pt x="4401058" y="3410718"/>
              </a:cubicBezTo>
              <a:cubicBezTo>
                <a:pt x="4397478" y="3426141"/>
                <a:pt x="4414428" y="3441910"/>
                <a:pt x="4433663" y="3457248"/>
              </a:cubicBezTo>
              <a:cubicBezTo>
                <a:pt x="4454118" y="3442014"/>
                <a:pt x="4470079" y="3424795"/>
                <a:pt x="4466267" y="3409957"/>
              </a:cubicBezTo>
              <a:lnTo>
                <a:pt x="4466267" y="3409954"/>
              </a:lnTo>
              <a:cubicBezTo>
                <a:pt x="4464409" y="3402713"/>
                <a:pt x="4458562" y="3398128"/>
                <a:pt x="4450516" y="3397261"/>
              </a:cubicBezTo>
              <a:cubicBezTo>
                <a:pt x="4449818" y="3397186"/>
                <a:pt x="4449138" y="3397148"/>
                <a:pt x="4448475" y="3397148"/>
              </a:cubicBezTo>
              <a:close/>
              <a:moveTo>
                <a:pt x="4604563" y="3405959"/>
              </a:moveTo>
              <a:cubicBezTo>
                <a:pt x="4597569" y="3405959"/>
                <a:pt x="4592594" y="3410041"/>
                <a:pt x="4589750" y="3415621"/>
              </a:cubicBezTo>
              <a:cubicBezTo>
                <a:pt x="4586779" y="3409797"/>
                <a:pt x="4581708" y="3406020"/>
                <a:pt x="4574310" y="3406020"/>
              </a:cubicBezTo>
              <a:cubicBezTo>
                <a:pt x="4573822" y="3406020"/>
                <a:pt x="4573322" y="3406038"/>
                <a:pt x="4572813" y="3406072"/>
              </a:cubicBezTo>
              <a:cubicBezTo>
                <a:pt x="4565456" y="3406555"/>
                <a:pt x="4559138" y="3410955"/>
                <a:pt x="4557146" y="3419529"/>
              </a:cubicBezTo>
              <a:cubicBezTo>
                <a:pt x="4553567" y="3434952"/>
                <a:pt x="4570516" y="3450721"/>
                <a:pt x="4589750" y="3466059"/>
              </a:cubicBezTo>
              <a:cubicBezTo>
                <a:pt x="4610206" y="3450825"/>
                <a:pt x="4626167" y="3433606"/>
                <a:pt x="4622355" y="3418768"/>
              </a:cubicBezTo>
              <a:lnTo>
                <a:pt x="4622355" y="3418765"/>
              </a:lnTo>
              <a:cubicBezTo>
                <a:pt x="4620497" y="3411524"/>
                <a:pt x="4614649" y="3406942"/>
                <a:pt x="4606604" y="3406072"/>
              </a:cubicBezTo>
              <a:cubicBezTo>
                <a:pt x="4605906" y="3405997"/>
                <a:pt x="4605226" y="3405959"/>
                <a:pt x="4604563" y="3405959"/>
              </a:cubicBezTo>
              <a:close/>
              <a:moveTo>
                <a:pt x="4656553" y="3453093"/>
              </a:moveTo>
              <a:cubicBezTo>
                <a:pt x="4649560" y="3453093"/>
                <a:pt x="4644584" y="3457175"/>
                <a:pt x="4641741" y="3462755"/>
              </a:cubicBezTo>
              <a:cubicBezTo>
                <a:pt x="4638769" y="3456931"/>
                <a:pt x="4633698" y="3453154"/>
                <a:pt x="4626300" y="3453154"/>
              </a:cubicBezTo>
              <a:cubicBezTo>
                <a:pt x="4625812" y="3453154"/>
                <a:pt x="4625312" y="3453171"/>
                <a:pt x="4624803" y="3453206"/>
              </a:cubicBezTo>
              <a:cubicBezTo>
                <a:pt x="4617446" y="3453689"/>
                <a:pt x="4611128" y="3458089"/>
                <a:pt x="4609136" y="3466663"/>
              </a:cubicBezTo>
              <a:cubicBezTo>
                <a:pt x="4605556" y="3482086"/>
                <a:pt x="4622506" y="3497855"/>
                <a:pt x="4641741" y="3513193"/>
              </a:cubicBezTo>
              <a:cubicBezTo>
                <a:pt x="4662196" y="3497959"/>
                <a:pt x="4678154" y="3480740"/>
                <a:pt x="4674345" y="3465902"/>
              </a:cubicBezTo>
              <a:lnTo>
                <a:pt x="4674345" y="3465899"/>
              </a:lnTo>
              <a:cubicBezTo>
                <a:pt x="4672487" y="3458658"/>
                <a:pt x="4666640" y="3454073"/>
                <a:pt x="4658594" y="3453206"/>
              </a:cubicBezTo>
              <a:cubicBezTo>
                <a:pt x="4657896" y="3453131"/>
                <a:pt x="4657216" y="3453093"/>
                <a:pt x="4656553" y="3453093"/>
              </a:cubicBezTo>
              <a:close/>
              <a:moveTo>
                <a:pt x="4783854" y="3482636"/>
              </a:moveTo>
              <a:cubicBezTo>
                <a:pt x="4776860" y="3482636"/>
                <a:pt x="4771885" y="3486718"/>
                <a:pt x="4769041" y="3492301"/>
              </a:cubicBezTo>
              <a:cubicBezTo>
                <a:pt x="4766070" y="3486474"/>
                <a:pt x="4760999" y="3482697"/>
                <a:pt x="4753601" y="3482697"/>
              </a:cubicBezTo>
              <a:cubicBezTo>
                <a:pt x="4753113" y="3482697"/>
                <a:pt x="4752613" y="3482715"/>
                <a:pt x="4752104" y="3482749"/>
              </a:cubicBezTo>
              <a:cubicBezTo>
                <a:pt x="4744747" y="3483232"/>
                <a:pt x="4738429" y="3487632"/>
                <a:pt x="4736437" y="3496206"/>
              </a:cubicBezTo>
              <a:cubicBezTo>
                <a:pt x="4732857" y="3511629"/>
                <a:pt x="4749807" y="3527398"/>
                <a:pt x="4769041" y="3542736"/>
              </a:cubicBezTo>
              <a:cubicBezTo>
                <a:pt x="4789497" y="3527502"/>
                <a:pt x="4805458" y="3510283"/>
                <a:pt x="4801646" y="3495445"/>
              </a:cubicBezTo>
              <a:lnTo>
                <a:pt x="4801646" y="3495442"/>
              </a:lnTo>
              <a:cubicBezTo>
                <a:pt x="4799788" y="3488201"/>
                <a:pt x="4793941" y="3483619"/>
                <a:pt x="4785895" y="3482749"/>
              </a:cubicBezTo>
              <a:cubicBezTo>
                <a:pt x="4785197" y="3482674"/>
                <a:pt x="4784516" y="3482636"/>
                <a:pt x="4783854" y="3482636"/>
              </a:cubicBezTo>
              <a:close/>
              <a:moveTo>
                <a:pt x="4855821" y="3515028"/>
              </a:moveTo>
              <a:cubicBezTo>
                <a:pt x="4848827" y="3515028"/>
                <a:pt x="4843852" y="3519110"/>
                <a:pt x="4841008" y="3524690"/>
              </a:cubicBezTo>
              <a:cubicBezTo>
                <a:pt x="4838037" y="3518866"/>
                <a:pt x="4832966" y="3515089"/>
                <a:pt x="4825568" y="3515089"/>
              </a:cubicBezTo>
              <a:cubicBezTo>
                <a:pt x="4825080" y="3515089"/>
                <a:pt x="4824580" y="3515106"/>
                <a:pt x="4824071" y="3515141"/>
              </a:cubicBezTo>
              <a:cubicBezTo>
                <a:pt x="4816714" y="3515624"/>
                <a:pt x="4810396" y="3520024"/>
                <a:pt x="4808404" y="3528598"/>
              </a:cubicBezTo>
              <a:cubicBezTo>
                <a:pt x="4804824" y="3544021"/>
                <a:pt x="4821774" y="3559790"/>
                <a:pt x="4841008" y="3575128"/>
              </a:cubicBezTo>
              <a:cubicBezTo>
                <a:pt x="4861464" y="3559892"/>
                <a:pt x="4877425" y="3542675"/>
                <a:pt x="4873613" y="3527837"/>
              </a:cubicBezTo>
              <a:lnTo>
                <a:pt x="4873613" y="3527834"/>
              </a:lnTo>
              <a:cubicBezTo>
                <a:pt x="4871755" y="3520593"/>
                <a:pt x="4865908" y="3516011"/>
                <a:pt x="4857862" y="3515141"/>
              </a:cubicBezTo>
              <a:cubicBezTo>
                <a:pt x="4857164" y="3515066"/>
                <a:pt x="4856483" y="3515028"/>
                <a:pt x="4855821" y="3515028"/>
              </a:cubicBezTo>
              <a:close/>
              <a:moveTo>
                <a:pt x="4933574" y="3522908"/>
              </a:moveTo>
              <a:cubicBezTo>
                <a:pt x="4926580" y="3522908"/>
                <a:pt x="4921605" y="3526990"/>
                <a:pt x="4918762" y="3532573"/>
              </a:cubicBezTo>
              <a:cubicBezTo>
                <a:pt x="4915790" y="3526749"/>
                <a:pt x="4910719" y="3522969"/>
                <a:pt x="4903321" y="3522969"/>
              </a:cubicBezTo>
              <a:cubicBezTo>
                <a:pt x="4902833" y="3522969"/>
                <a:pt x="4902333" y="3522986"/>
                <a:pt x="4901824" y="3523021"/>
              </a:cubicBezTo>
              <a:cubicBezTo>
                <a:pt x="4894467" y="3523504"/>
                <a:pt x="4888149" y="3527903"/>
                <a:pt x="4886157" y="3536478"/>
              </a:cubicBezTo>
              <a:cubicBezTo>
                <a:pt x="4882577" y="3551901"/>
                <a:pt x="4899527" y="3567670"/>
                <a:pt x="4918762" y="3583008"/>
              </a:cubicBezTo>
              <a:cubicBezTo>
                <a:pt x="4939217" y="3567774"/>
                <a:pt x="4955178" y="3550555"/>
                <a:pt x="4951366" y="3535717"/>
              </a:cubicBezTo>
              <a:lnTo>
                <a:pt x="4951366" y="3535714"/>
              </a:lnTo>
              <a:cubicBezTo>
                <a:pt x="4949508" y="3528473"/>
                <a:pt x="4943661" y="3523891"/>
                <a:pt x="4935615" y="3523021"/>
              </a:cubicBezTo>
              <a:cubicBezTo>
                <a:pt x="4934917" y="3522946"/>
                <a:pt x="4934236" y="3522908"/>
                <a:pt x="4933574" y="3522908"/>
              </a:cubicBezTo>
              <a:close/>
              <a:moveTo>
                <a:pt x="5016823" y="3533783"/>
              </a:moveTo>
              <a:cubicBezTo>
                <a:pt x="5009829" y="3533783"/>
                <a:pt x="5004854" y="3537865"/>
                <a:pt x="5002011" y="3543448"/>
              </a:cubicBezTo>
              <a:cubicBezTo>
                <a:pt x="4999039" y="3537624"/>
                <a:pt x="4993968" y="3533844"/>
                <a:pt x="4986570" y="3533844"/>
              </a:cubicBezTo>
              <a:cubicBezTo>
                <a:pt x="4986082" y="3533844"/>
                <a:pt x="4985582" y="3533861"/>
                <a:pt x="4985073" y="3533896"/>
              </a:cubicBezTo>
              <a:cubicBezTo>
                <a:pt x="4977716" y="3534379"/>
                <a:pt x="4971398" y="3538779"/>
                <a:pt x="4969406" y="3547353"/>
              </a:cubicBezTo>
              <a:cubicBezTo>
                <a:pt x="4965826" y="3562776"/>
                <a:pt x="4982776" y="3578545"/>
                <a:pt x="5002011" y="3593883"/>
              </a:cubicBezTo>
              <a:cubicBezTo>
                <a:pt x="5022466" y="3578649"/>
                <a:pt x="5038427" y="3561430"/>
                <a:pt x="5034615" y="3546592"/>
              </a:cubicBezTo>
              <a:lnTo>
                <a:pt x="5034615" y="3546589"/>
              </a:lnTo>
              <a:cubicBezTo>
                <a:pt x="5032757" y="3539348"/>
                <a:pt x="5026910" y="3534763"/>
                <a:pt x="5018864" y="3533896"/>
              </a:cubicBezTo>
              <a:cubicBezTo>
                <a:pt x="5018166" y="3533821"/>
                <a:pt x="5017485" y="3533783"/>
                <a:pt x="5016823" y="3533783"/>
              </a:cubicBezTo>
              <a:close/>
              <a:moveTo>
                <a:pt x="5064946" y="3591502"/>
              </a:moveTo>
              <a:cubicBezTo>
                <a:pt x="5057952" y="3591502"/>
                <a:pt x="5052977" y="3595584"/>
                <a:pt x="5050134" y="3601167"/>
              </a:cubicBezTo>
              <a:cubicBezTo>
                <a:pt x="5047162" y="3595340"/>
                <a:pt x="5042091" y="3591563"/>
                <a:pt x="5034693" y="3591563"/>
              </a:cubicBezTo>
              <a:cubicBezTo>
                <a:pt x="5034205" y="3591563"/>
                <a:pt x="5033705" y="3591581"/>
                <a:pt x="5033196" y="3591615"/>
              </a:cubicBezTo>
              <a:cubicBezTo>
                <a:pt x="5025839" y="3592098"/>
                <a:pt x="5019521" y="3596498"/>
                <a:pt x="5017529" y="3605072"/>
              </a:cubicBezTo>
              <a:cubicBezTo>
                <a:pt x="5013949" y="3620495"/>
                <a:pt x="5030899" y="3636264"/>
                <a:pt x="5050134" y="3651602"/>
              </a:cubicBezTo>
              <a:cubicBezTo>
                <a:pt x="5070589" y="3636368"/>
                <a:pt x="5086550" y="3619149"/>
                <a:pt x="5082738" y="3604308"/>
              </a:cubicBezTo>
              <a:cubicBezTo>
                <a:pt x="5080880" y="3597067"/>
                <a:pt x="5075033" y="3592485"/>
                <a:pt x="5066987" y="3591615"/>
              </a:cubicBezTo>
              <a:cubicBezTo>
                <a:pt x="5066289" y="3591540"/>
                <a:pt x="5065608" y="3591502"/>
                <a:pt x="5064946" y="3591502"/>
              </a:cubicBezTo>
              <a:close/>
              <a:moveTo>
                <a:pt x="6220684" y="3591502"/>
              </a:moveTo>
              <a:cubicBezTo>
                <a:pt x="6213705" y="3591502"/>
                <a:pt x="6208733" y="3595584"/>
                <a:pt x="6205883" y="3601167"/>
              </a:cubicBezTo>
              <a:cubicBezTo>
                <a:pt x="6202917" y="3595340"/>
                <a:pt x="6197829" y="3591563"/>
                <a:pt x="6190443" y="3591563"/>
              </a:cubicBezTo>
              <a:cubicBezTo>
                <a:pt x="6189949" y="3591563"/>
                <a:pt x="6189454" y="3591581"/>
                <a:pt x="6188931" y="3591615"/>
              </a:cubicBezTo>
              <a:cubicBezTo>
                <a:pt x="6181575" y="3592098"/>
                <a:pt x="6175265" y="3596498"/>
                <a:pt x="6173258" y="3605072"/>
              </a:cubicBezTo>
              <a:cubicBezTo>
                <a:pt x="6169682" y="3620495"/>
                <a:pt x="6186634" y="3636264"/>
                <a:pt x="6205883" y="3651602"/>
              </a:cubicBezTo>
              <a:cubicBezTo>
                <a:pt x="6226324" y="3636368"/>
                <a:pt x="6242288" y="3619149"/>
                <a:pt x="6238479" y="3604311"/>
              </a:cubicBezTo>
              <a:lnTo>
                <a:pt x="6238479" y="3604308"/>
              </a:lnTo>
              <a:cubicBezTo>
                <a:pt x="6236618" y="3597067"/>
                <a:pt x="6230773" y="3592485"/>
                <a:pt x="6222719" y="3591615"/>
              </a:cubicBezTo>
              <a:cubicBezTo>
                <a:pt x="6222021" y="3591540"/>
                <a:pt x="6221352" y="3591502"/>
                <a:pt x="6220684" y="3591502"/>
              </a:cubicBezTo>
              <a:close/>
              <a:moveTo>
                <a:pt x="6300647" y="3603976"/>
              </a:moveTo>
              <a:cubicBezTo>
                <a:pt x="6293668" y="3603976"/>
                <a:pt x="6288696" y="3608058"/>
                <a:pt x="6285846" y="3613641"/>
              </a:cubicBezTo>
              <a:cubicBezTo>
                <a:pt x="6282880" y="3607817"/>
                <a:pt x="6277792" y="3604037"/>
                <a:pt x="6270406" y="3604037"/>
              </a:cubicBezTo>
              <a:cubicBezTo>
                <a:pt x="6269912" y="3604037"/>
                <a:pt x="6269417" y="3604054"/>
                <a:pt x="6268894" y="3604089"/>
              </a:cubicBezTo>
              <a:cubicBezTo>
                <a:pt x="6261538" y="3604572"/>
                <a:pt x="6255228" y="3608971"/>
                <a:pt x="6253221" y="3617546"/>
              </a:cubicBezTo>
              <a:cubicBezTo>
                <a:pt x="6249645" y="3632969"/>
                <a:pt x="6266597" y="3648738"/>
                <a:pt x="6285846" y="3664076"/>
              </a:cubicBezTo>
              <a:cubicBezTo>
                <a:pt x="6306287" y="3648842"/>
                <a:pt x="6322251" y="3631623"/>
                <a:pt x="6318442" y="3616782"/>
              </a:cubicBezTo>
              <a:cubicBezTo>
                <a:pt x="6316581" y="3609541"/>
                <a:pt x="6310736" y="3604956"/>
                <a:pt x="6302682" y="3604089"/>
              </a:cubicBezTo>
              <a:cubicBezTo>
                <a:pt x="6301984" y="3604014"/>
                <a:pt x="6301315" y="3603976"/>
                <a:pt x="6300647" y="3603976"/>
              </a:cubicBezTo>
              <a:close/>
              <a:moveTo>
                <a:pt x="6384681" y="3638985"/>
              </a:moveTo>
              <a:cubicBezTo>
                <a:pt x="6377702" y="3638985"/>
                <a:pt x="6372730" y="3643067"/>
                <a:pt x="6369880" y="3648650"/>
              </a:cubicBezTo>
              <a:cubicBezTo>
                <a:pt x="6366914" y="3642823"/>
                <a:pt x="6361826" y="3639046"/>
                <a:pt x="6354440" y="3639046"/>
              </a:cubicBezTo>
              <a:cubicBezTo>
                <a:pt x="6353946" y="3639046"/>
                <a:pt x="6353451" y="3639063"/>
                <a:pt x="6352928" y="3639098"/>
              </a:cubicBezTo>
              <a:cubicBezTo>
                <a:pt x="6345571" y="3639581"/>
                <a:pt x="6339262" y="3643981"/>
                <a:pt x="6337255" y="3652555"/>
              </a:cubicBezTo>
              <a:cubicBezTo>
                <a:pt x="6333679" y="3667978"/>
                <a:pt x="6350631" y="3683747"/>
                <a:pt x="6369880" y="3699085"/>
              </a:cubicBezTo>
              <a:cubicBezTo>
                <a:pt x="6390321" y="3683851"/>
                <a:pt x="6406285" y="3666632"/>
                <a:pt x="6402476" y="3651794"/>
              </a:cubicBezTo>
              <a:lnTo>
                <a:pt x="6402476" y="3651791"/>
              </a:lnTo>
              <a:cubicBezTo>
                <a:pt x="6400615" y="3644550"/>
                <a:pt x="6394770" y="3639968"/>
                <a:pt x="6386716" y="3639098"/>
              </a:cubicBezTo>
              <a:cubicBezTo>
                <a:pt x="6386018" y="3639023"/>
                <a:pt x="6385349" y="3638985"/>
                <a:pt x="6384681" y="3638985"/>
              </a:cubicBezTo>
              <a:close/>
              <a:moveTo>
                <a:pt x="6467552" y="3655414"/>
              </a:moveTo>
              <a:cubicBezTo>
                <a:pt x="6460573" y="3655414"/>
                <a:pt x="6455601" y="3659496"/>
                <a:pt x="6452751" y="3665079"/>
              </a:cubicBezTo>
              <a:cubicBezTo>
                <a:pt x="6449785" y="3659255"/>
                <a:pt x="6444697" y="3655475"/>
                <a:pt x="6437311" y="3655475"/>
              </a:cubicBezTo>
              <a:cubicBezTo>
                <a:pt x="6436817" y="3655475"/>
                <a:pt x="6436322" y="3655492"/>
                <a:pt x="6435799" y="3655527"/>
              </a:cubicBezTo>
              <a:cubicBezTo>
                <a:pt x="6428442" y="3656010"/>
                <a:pt x="6422133" y="3660409"/>
                <a:pt x="6420126" y="3668984"/>
              </a:cubicBezTo>
              <a:cubicBezTo>
                <a:pt x="6416550" y="3684407"/>
                <a:pt x="6433502" y="3700176"/>
                <a:pt x="6452751" y="3715514"/>
              </a:cubicBezTo>
              <a:cubicBezTo>
                <a:pt x="6473192" y="3700280"/>
                <a:pt x="6489156" y="3683061"/>
                <a:pt x="6485347" y="3668223"/>
              </a:cubicBezTo>
              <a:lnTo>
                <a:pt x="6485347" y="3668220"/>
              </a:lnTo>
              <a:cubicBezTo>
                <a:pt x="6483486" y="3660979"/>
                <a:pt x="6477641" y="3656397"/>
                <a:pt x="6469587" y="3655527"/>
              </a:cubicBezTo>
              <a:cubicBezTo>
                <a:pt x="6468889" y="3655452"/>
                <a:pt x="6468220" y="3655414"/>
                <a:pt x="6467552" y="3655414"/>
              </a:cubicBezTo>
              <a:close/>
              <a:moveTo>
                <a:pt x="6580663" y="3688562"/>
              </a:moveTo>
              <a:cubicBezTo>
                <a:pt x="6573684" y="3688562"/>
                <a:pt x="6568711" y="3692644"/>
                <a:pt x="6565862" y="3698227"/>
              </a:cubicBezTo>
              <a:cubicBezTo>
                <a:pt x="6562896" y="3692400"/>
                <a:pt x="6557807" y="3688623"/>
                <a:pt x="6550422" y="3688623"/>
              </a:cubicBezTo>
              <a:cubicBezTo>
                <a:pt x="6549928" y="3688623"/>
                <a:pt x="6549433" y="3688641"/>
                <a:pt x="6548910" y="3688675"/>
              </a:cubicBezTo>
              <a:cubicBezTo>
                <a:pt x="6541553" y="3689158"/>
                <a:pt x="6535244" y="3693558"/>
                <a:pt x="6533237" y="3702132"/>
              </a:cubicBezTo>
              <a:cubicBezTo>
                <a:pt x="6529661" y="3717555"/>
                <a:pt x="6546613" y="3733324"/>
                <a:pt x="6565862" y="3748662"/>
              </a:cubicBezTo>
              <a:cubicBezTo>
                <a:pt x="6586303" y="3733428"/>
                <a:pt x="6602267" y="3716209"/>
                <a:pt x="6598458" y="3701371"/>
              </a:cubicBezTo>
              <a:lnTo>
                <a:pt x="6598458" y="3701368"/>
              </a:lnTo>
              <a:cubicBezTo>
                <a:pt x="6596597" y="3694127"/>
                <a:pt x="6590752" y="3689545"/>
                <a:pt x="6582698" y="3688675"/>
              </a:cubicBezTo>
              <a:cubicBezTo>
                <a:pt x="6582000" y="3688600"/>
                <a:pt x="6581331" y="3688562"/>
                <a:pt x="6580663" y="3688562"/>
              </a:cubicBezTo>
              <a:close/>
              <a:moveTo>
                <a:pt x="6644342" y="3720286"/>
              </a:moveTo>
              <a:cubicBezTo>
                <a:pt x="6637364" y="3720286"/>
                <a:pt x="6632391" y="3724368"/>
                <a:pt x="6629542" y="3729951"/>
              </a:cubicBezTo>
              <a:cubicBezTo>
                <a:pt x="6626576" y="3724127"/>
                <a:pt x="6621487" y="3720347"/>
                <a:pt x="6614102" y="3720347"/>
              </a:cubicBezTo>
              <a:cubicBezTo>
                <a:pt x="6613608" y="3720347"/>
                <a:pt x="6613113" y="3720364"/>
                <a:pt x="6612590" y="3720399"/>
              </a:cubicBezTo>
              <a:cubicBezTo>
                <a:pt x="6605233" y="3720882"/>
                <a:pt x="6598923" y="3725281"/>
                <a:pt x="6596917" y="3733856"/>
              </a:cubicBezTo>
              <a:cubicBezTo>
                <a:pt x="6593341" y="3749279"/>
                <a:pt x="6610293" y="3765048"/>
                <a:pt x="6629542" y="3780386"/>
              </a:cubicBezTo>
              <a:cubicBezTo>
                <a:pt x="6649983" y="3765152"/>
                <a:pt x="6665947" y="3747933"/>
                <a:pt x="6662138" y="3733095"/>
              </a:cubicBezTo>
              <a:lnTo>
                <a:pt x="6662138" y="3733092"/>
              </a:lnTo>
              <a:cubicBezTo>
                <a:pt x="6660277" y="3725851"/>
                <a:pt x="6654432" y="3721269"/>
                <a:pt x="6646378" y="3720399"/>
              </a:cubicBezTo>
              <a:cubicBezTo>
                <a:pt x="6645680" y="3720324"/>
                <a:pt x="6645011" y="3720286"/>
                <a:pt x="6644342" y="3720286"/>
              </a:cubicBezTo>
              <a:close/>
              <a:moveTo>
                <a:pt x="6515820" y="3711272"/>
              </a:moveTo>
              <a:cubicBezTo>
                <a:pt x="6508841" y="3711272"/>
                <a:pt x="6503869" y="3715354"/>
                <a:pt x="6501019" y="3720937"/>
              </a:cubicBezTo>
              <a:cubicBezTo>
                <a:pt x="6498053" y="3715110"/>
                <a:pt x="6492965" y="3711333"/>
                <a:pt x="6485579" y="3711333"/>
              </a:cubicBezTo>
              <a:cubicBezTo>
                <a:pt x="6485085" y="3711333"/>
                <a:pt x="6484590" y="3711351"/>
                <a:pt x="6484067" y="3711385"/>
              </a:cubicBezTo>
              <a:cubicBezTo>
                <a:pt x="6476711" y="3711868"/>
                <a:pt x="6470401" y="3716268"/>
                <a:pt x="6468394" y="3724842"/>
              </a:cubicBezTo>
              <a:cubicBezTo>
                <a:pt x="6464818" y="3740265"/>
                <a:pt x="6481770" y="3756034"/>
                <a:pt x="6501019" y="3771372"/>
              </a:cubicBezTo>
              <a:cubicBezTo>
                <a:pt x="6521460" y="3756138"/>
                <a:pt x="6537424" y="3738919"/>
                <a:pt x="6533615" y="3724081"/>
              </a:cubicBezTo>
              <a:lnTo>
                <a:pt x="6533615" y="3724078"/>
              </a:lnTo>
              <a:cubicBezTo>
                <a:pt x="6531754" y="3716837"/>
                <a:pt x="6525909" y="3712255"/>
                <a:pt x="6517855" y="3711385"/>
              </a:cubicBezTo>
              <a:cubicBezTo>
                <a:pt x="6517157" y="3711310"/>
                <a:pt x="6516488" y="3711272"/>
                <a:pt x="6515820" y="3711272"/>
              </a:cubicBezTo>
              <a:close/>
              <a:moveTo>
                <a:pt x="6586478" y="3768234"/>
              </a:moveTo>
              <a:cubicBezTo>
                <a:pt x="6579499" y="3768234"/>
                <a:pt x="6574526" y="3772316"/>
                <a:pt x="6571677" y="3777899"/>
              </a:cubicBezTo>
              <a:cubicBezTo>
                <a:pt x="6568711" y="3772075"/>
                <a:pt x="6563622" y="3768295"/>
                <a:pt x="6556237" y="3768295"/>
              </a:cubicBezTo>
              <a:cubicBezTo>
                <a:pt x="6555743" y="3768295"/>
                <a:pt x="6555248" y="3768312"/>
                <a:pt x="6554725" y="3768347"/>
              </a:cubicBezTo>
              <a:cubicBezTo>
                <a:pt x="6547368" y="3768830"/>
                <a:pt x="6541059" y="3773229"/>
                <a:pt x="6539052" y="3781804"/>
              </a:cubicBezTo>
              <a:cubicBezTo>
                <a:pt x="6535476" y="3797227"/>
                <a:pt x="6552428" y="3812996"/>
                <a:pt x="6571677" y="3828334"/>
              </a:cubicBezTo>
              <a:cubicBezTo>
                <a:pt x="6592118" y="3813100"/>
                <a:pt x="6608082" y="3795881"/>
                <a:pt x="6604273" y="3781043"/>
              </a:cubicBezTo>
              <a:lnTo>
                <a:pt x="6604273" y="3781040"/>
              </a:lnTo>
              <a:cubicBezTo>
                <a:pt x="6602412" y="3773799"/>
                <a:pt x="6596567" y="3769217"/>
                <a:pt x="6588513" y="3768347"/>
              </a:cubicBezTo>
              <a:cubicBezTo>
                <a:pt x="6587815" y="3768272"/>
                <a:pt x="6587146" y="3768234"/>
                <a:pt x="6586478" y="3768234"/>
              </a:cubicBezTo>
              <a:close/>
              <a:moveTo>
                <a:pt x="8463136" y="3810280"/>
              </a:moveTo>
              <a:cubicBezTo>
                <a:pt x="8456157" y="3810280"/>
                <a:pt x="8451184" y="3814363"/>
                <a:pt x="8448335" y="3819945"/>
              </a:cubicBezTo>
              <a:cubicBezTo>
                <a:pt x="8445369" y="3814118"/>
                <a:pt x="8440280" y="3810341"/>
                <a:pt x="8432895" y="3810341"/>
              </a:cubicBezTo>
              <a:cubicBezTo>
                <a:pt x="8432401" y="3810341"/>
                <a:pt x="8431906" y="3810359"/>
                <a:pt x="8431383" y="3810393"/>
              </a:cubicBezTo>
              <a:cubicBezTo>
                <a:pt x="8424026" y="3810876"/>
                <a:pt x="8417716" y="3815276"/>
                <a:pt x="8415710" y="3823851"/>
              </a:cubicBezTo>
              <a:cubicBezTo>
                <a:pt x="8412134" y="3839273"/>
                <a:pt x="8429086" y="3855042"/>
                <a:pt x="8448335" y="3870380"/>
              </a:cubicBezTo>
              <a:cubicBezTo>
                <a:pt x="8468776" y="3855147"/>
                <a:pt x="8484740" y="3837927"/>
                <a:pt x="8480931" y="3823089"/>
              </a:cubicBezTo>
              <a:lnTo>
                <a:pt x="8480931" y="3823086"/>
              </a:lnTo>
              <a:cubicBezTo>
                <a:pt x="8479070" y="3815845"/>
                <a:pt x="8473225" y="3811263"/>
                <a:pt x="8465171" y="3810393"/>
              </a:cubicBezTo>
              <a:cubicBezTo>
                <a:pt x="8464473" y="3810318"/>
                <a:pt x="8463804" y="3810280"/>
                <a:pt x="8463136" y="3810280"/>
              </a:cubicBezTo>
              <a:close/>
              <a:moveTo>
                <a:pt x="8533504" y="3840346"/>
              </a:moveTo>
              <a:cubicBezTo>
                <a:pt x="8526525" y="3840346"/>
                <a:pt x="8521552" y="3844428"/>
                <a:pt x="8518703" y="3850011"/>
              </a:cubicBezTo>
              <a:cubicBezTo>
                <a:pt x="8515737" y="3844184"/>
                <a:pt x="8510648" y="3840407"/>
                <a:pt x="8503263" y="3840407"/>
              </a:cubicBezTo>
              <a:cubicBezTo>
                <a:pt x="8502769" y="3840407"/>
                <a:pt x="8502274" y="3840424"/>
                <a:pt x="8501751" y="3840459"/>
              </a:cubicBezTo>
              <a:cubicBezTo>
                <a:pt x="8494395" y="3840942"/>
                <a:pt x="8488084" y="3845342"/>
                <a:pt x="8486078" y="3853916"/>
              </a:cubicBezTo>
              <a:cubicBezTo>
                <a:pt x="8482502" y="3869339"/>
                <a:pt x="8499454" y="3885108"/>
                <a:pt x="8518703" y="3900446"/>
              </a:cubicBezTo>
              <a:cubicBezTo>
                <a:pt x="8539144" y="3885212"/>
                <a:pt x="8555108" y="3867993"/>
                <a:pt x="8551299" y="3853152"/>
              </a:cubicBezTo>
              <a:cubicBezTo>
                <a:pt x="8549438" y="3845911"/>
                <a:pt x="8543593" y="3841329"/>
                <a:pt x="8535539" y="3840459"/>
              </a:cubicBezTo>
              <a:cubicBezTo>
                <a:pt x="8534841" y="3840384"/>
                <a:pt x="8534172" y="3840346"/>
                <a:pt x="8533504" y="3840346"/>
              </a:cubicBezTo>
              <a:close/>
              <a:moveTo>
                <a:pt x="8600672" y="3875385"/>
              </a:moveTo>
              <a:cubicBezTo>
                <a:pt x="8593694" y="3875385"/>
                <a:pt x="8588721" y="3879467"/>
                <a:pt x="8585872" y="3885050"/>
              </a:cubicBezTo>
              <a:cubicBezTo>
                <a:pt x="8582906" y="3879223"/>
                <a:pt x="8577817" y="3875446"/>
                <a:pt x="8570432" y="3875446"/>
              </a:cubicBezTo>
              <a:cubicBezTo>
                <a:pt x="8569938" y="3875446"/>
                <a:pt x="8569443" y="3875464"/>
                <a:pt x="8568920" y="3875498"/>
              </a:cubicBezTo>
              <a:cubicBezTo>
                <a:pt x="8561563" y="3875981"/>
                <a:pt x="8555253" y="3880381"/>
                <a:pt x="8553247" y="3888955"/>
              </a:cubicBezTo>
              <a:cubicBezTo>
                <a:pt x="8549671" y="3904378"/>
                <a:pt x="8566622" y="3920147"/>
                <a:pt x="8585872" y="3935485"/>
              </a:cubicBezTo>
              <a:cubicBezTo>
                <a:pt x="8606313" y="3920251"/>
                <a:pt x="8622277" y="3903032"/>
                <a:pt x="8618468" y="3888194"/>
              </a:cubicBezTo>
              <a:lnTo>
                <a:pt x="8618468" y="3888191"/>
              </a:lnTo>
              <a:cubicBezTo>
                <a:pt x="8616607" y="3880950"/>
                <a:pt x="8610762" y="3876368"/>
                <a:pt x="8602708" y="3875498"/>
              </a:cubicBezTo>
              <a:cubicBezTo>
                <a:pt x="8602010" y="3875423"/>
                <a:pt x="8601341" y="3875385"/>
                <a:pt x="8600672" y="3875385"/>
              </a:cubicBezTo>
              <a:close/>
              <a:moveTo>
                <a:pt x="8663188" y="3931417"/>
              </a:moveTo>
              <a:cubicBezTo>
                <a:pt x="8656210" y="3931417"/>
                <a:pt x="8651237" y="3935499"/>
                <a:pt x="8648388" y="3941082"/>
              </a:cubicBezTo>
              <a:cubicBezTo>
                <a:pt x="8645422" y="3935258"/>
                <a:pt x="8640333" y="3931478"/>
                <a:pt x="8632948" y="3931478"/>
              </a:cubicBezTo>
              <a:cubicBezTo>
                <a:pt x="8632454" y="3931478"/>
                <a:pt x="8631959" y="3931495"/>
                <a:pt x="8631436" y="3931530"/>
              </a:cubicBezTo>
              <a:cubicBezTo>
                <a:pt x="8624079" y="3932013"/>
                <a:pt x="8617769" y="3936413"/>
                <a:pt x="8615763" y="3944987"/>
              </a:cubicBezTo>
              <a:cubicBezTo>
                <a:pt x="8612187" y="3960410"/>
                <a:pt x="8629138" y="3976179"/>
                <a:pt x="8648388" y="3991517"/>
              </a:cubicBezTo>
              <a:cubicBezTo>
                <a:pt x="8668829" y="3976283"/>
                <a:pt x="8684793" y="3959064"/>
                <a:pt x="8680984" y="3944226"/>
              </a:cubicBezTo>
              <a:lnTo>
                <a:pt x="8680984" y="3944223"/>
              </a:lnTo>
              <a:cubicBezTo>
                <a:pt x="8679123" y="3936982"/>
                <a:pt x="8673278" y="3932400"/>
                <a:pt x="8665224" y="3931530"/>
              </a:cubicBezTo>
              <a:cubicBezTo>
                <a:pt x="8664526" y="3931455"/>
                <a:pt x="8663857" y="3931417"/>
                <a:pt x="8663188" y="3931417"/>
              </a:cubicBezTo>
              <a:close/>
              <a:moveTo>
                <a:pt x="4711829" y="3504095"/>
              </a:moveTo>
              <a:cubicBezTo>
                <a:pt x="4704835" y="3504095"/>
                <a:pt x="4699860" y="3508177"/>
                <a:pt x="4697017" y="3513760"/>
              </a:cubicBezTo>
              <a:cubicBezTo>
                <a:pt x="4694045" y="3507933"/>
                <a:pt x="4688974" y="3504156"/>
                <a:pt x="4681576" y="3504156"/>
              </a:cubicBezTo>
              <a:cubicBezTo>
                <a:pt x="4681088" y="3504156"/>
                <a:pt x="4680588" y="3504174"/>
                <a:pt x="4680079" y="3504208"/>
              </a:cubicBezTo>
              <a:cubicBezTo>
                <a:pt x="4672722" y="3504691"/>
                <a:pt x="4666404" y="3509091"/>
                <a:pt x="4664412" y="3517665"/>
              </a:cubicBezTo>
              <a:cubicBezTo>
                <a:pt x="4660832" y="3533088"/>
                <a:pt x="4677782" y="3548857"/>
                <a:pt x="4697017" y="3564195"/>
              </a:cubicBezTo>
              <a:cubicBezTo>
                <a:pt x="4717472" y="3548961"/>
                <a:pt x="4733433" y="3531742"/>
                <a:pt x="4729621" y="3516904"/>
              </a:cubicBezTo>
              <a:lnTo>
                <a:pt x="4729621" y="3516901"/>
              </a:lnTo>
              <a:cubicBezTo>
                <a:pt x="4727763" y="3509660"/>
                <a:pt x="4721916" y="3505078"/>
                <a:pt x="4713870" y="3504208"/>
              </a:cubicBezTo>
              <a:cubicBezTo>
                <a:pt x="4713172" y="3504133"/>
                <a:pt x="4712491" y="3504095"/>
                <a:pt x="4711829" y="3504095"/>
              </a:cubicBezTo>
              <a:close/>
              <a:moveTo>
                <a:pt x="4774986" y="3553352"/>
              </a:moveTo>
              <a:cubicBezTo>
                <a:pt x="4767992" y="3553352"/>
                <a:pt x="4763017" y="3557434"/>
                <a:pt x="4760173" y="3563014"/>
              </a:cubicBezTo>
              <a:cubicBezTo>
                <a:pt x="4757202" y="3557190"/>
                <a:pt x="4752131" y="3553413"/>
                <a:pt x="4744733" y="3553413"/>
              </a:cubicBezTo>
              <a:cubicBezTo>
                <a:pt x="4744245" y="3553413"/>
                <a:pt x="4743745" y="3553431"/>
                <a:pt x="4743236" y="3553465"/>
              </a:cubicBezTo>
              <a:cubicBezTo>
                <a:pt x="4735879" y="3553948"/>
                <a:pt x="4729561" y="3558348"/>
                <a:pt x="4727569" y="3566922"/>
              </a:cubicBezTo>
              <a:cubicBezTo>
                <a:pt x="4723990" y="3582345"/>
                <a:pt x="4740939" y="3598114"/>
                <a:pt x="4760173" y="3613452"/>
              </a:cubicBezTo>
              <a:cubicBezTo>
                <a:pt x="4780630" y="3598216"/>
                <a:pt x="4796590" y="3580999"/>
                <a:pt x="4792778" y="3566161"/>
              </a:cubicBezTo>
              <a:lnTo>
                <a:pt x="4792778" y="3566158"/>
              </a:lnTo>
              <a:cubicBezTo>
                <a:pt x="4790920" y="3558917"/>
                <a:pt x="4785072" y="3554335"/>
                <a:pt x="4777027" y="3553465"/>
              </a:cubicBezTo>
              <a:cubicBezTo>
                <a:pt x="4776329" y="3553390"/>
                <a:pt x="4775649" y="3553352"/>
                <a:pt x="4774986" y="3553352"/>
              </a:cubicBezTo>
              <a:close/>
              <a:moveTo>
                <a:pt x="4905689" y="3588129"/>
              </a:moveTo>
              <a:cubicBezTo>
                <a:pt x="4898695" y="3588129"/>
                <a:pt x="4893720" y="3592211"/>
                <a:pt x="4890876" y="3597794"/>
              </a:cubicBezTo>
              <a:cubicBezTo>
                <a:pt x="4887905" y="3591970"/>
                <a:pt x="4882834" y="3588190"/>
                <a:pt x="4875436" y="3588190"/>
              </a:cubicBezTo>
              <a:cubicBezTo>
                <a:pt x="4874948" y="3588190"/>
                <a:pt x="4874448" y="3588207"/>
                <a:pt x="4873939" y="3588242"/>
              </a:cubicBezTo>
              <a:cubicBezTo>
                <a:pt x="4866582" y="3588725"/>
                <a:pt x="4860264" y="3593124"/>
                <a:pt x="4858272" y="3601699"/>
              </a:cubicBezTo>
              <a:cubicBezTo>
                <a:pt x="4854693" y="3617122"/>
                <a:pt x="4871642" y="3632891"/>
                <a:pt x="4890876" y="3648229"/>
              </a:cubicBezTo>
              <a:cubicBezTo>
                <a:pt x="4911332" y="3632995"/>
                <a:pt x="4927293" y="3615776"/>
                <a:pt x="4923481" y="3600935"/>
              </a:cubicBezTo>
              <a:cubicBezTo>
                <a:pt x="4921623" y="3593694"/>
                <a:pt x="4915775" y="3589109"/>
                <a:pt x="4907730" y="3588242"/>
              </a:cubicBezTo>
              <a:cubicBezTo>
                <a:pt x="4907032" y="3588167"/>
                <a:pt x="4906352" y="3588129"/>
                <a:pt x="4905689" y="3588129"/>
              </a:cubicBezTo>
              <a:close/>
              <a:moveTo>
                <a:pt x="4984023" y="3593886"/>
              </a:moveTo>
              <a:cubicBezTo>
                <a:pt x="4977029" y="3593886"/>
                <a:pt x="4972054" y="3597968"/>
                <a:pt x="4969210" y="3603548"/>
              </a:cubicBezTo>
              <a:cubicBezTo>
                <a:pt x="4966239" y="3597724"/>
                <a:pt x="4961168" y="3593947"/>
                <a:pt x="4953770" y="3593947"/>
              </a:cubicBezTo>
              <a:cubicBezTo>
                <a:pt x="4953282" y="3593947"/>
                <a:pt x="4952782" y="3593964"/>
                <a:pt x="4952273" y="3593999"/>
              </a:cubicBezTo>
              <a:cubicBezTo>
                <a:pt x="4944916" y="3594482"/>
                <a:pt x="4938598" y="3598882"/>
                <a:pt x="4936606" y="3607456"/>
              </a:cubicBezTo>
              <a:cubicBezTo>
                <a:pt x="4933027" y="3622879"/>
                <a:pt x="4949976" y="3638648"/>
                <a:pt x="4969210" y="3653986"/>
              </a:cubicBezTo>
              <a:cubicBezTo>
                <a:pt x="4989666" y="3638752"/>
                <a:pt x="5005627" y="3621533"/>
                <a:pt x="5001815" y="3606695"/>
              </a:cubicBezTo>
              <a:lnTo>
                <a:pt x="5001815" y="3606692"/>
              </a:lnTo>
              <a:cubicBezTo>
                <a:pt x="4999957" y="3599451"/>
                <a:pt x="4994109" y="3594869"/>
                <a:pt x="4986064" y="3593999"/>
              </a:cubicBezTo>
              <a:cubicBezTo>
                <a:pt x="4985366" y="3593924"/>
                <a:pt x="4984686" y="3593886"/>
                <a:pt x="4984023" y="3593886"/>
              </a:cubicBezTo>
              <a:close/>
              <a:moveTo>
                <a:pt x="4832501" y="3599382"/>
              </a:moveTo>
              <a:cubicBezTo>
                <a:pt x="4825507" y="3599382"/>
                <a:pt x="4820532" y="3603464"/>
                <a:pt x="4817689" y="3609047"/>
              </a:cubicBezTo>
              <a:cubicBezTo>
                <a:pt x="4814717" y="3603223"/>
                <a:pt x="4809646" y="3599443"/>
                <a:pt x="4802248" y="3599443"/>
              </a:cubicBezTo>
              <a:cubicBezTo>
                <a:pt x="4801760" y="3599443"/>
                <a:pt x="4801260" y="3599460"/>
                <a:pt x="4800751" y="3599495"/>
              </a:cubicBezTo>
              <a:cubicBezTo>
                <a:pt x="4793394" y="3599978"/>
                <a:pt x="4787076" y="3604378"/>
                <a:pt x="4785084" y="3612952"/>
              </a:cubicBezTo>
              <a:cubicBezTo>
                <a:pt x="4781504" y="3628375"/>
                <a:pt x="4798454" y="3644144"/>
                <a:pt x="4817689" y="3659482"/>
              </a:cubicBezTo>
              <a:cubicBezTo>
                <a:pt x="4838144" y="3644248"/>
                <a:pt x="4854105" y="3627029"/>
                <a:pt x="4850293" y="3612191"/>
              </a:cubicBezTo>
              <a:lnTo>
                <a:pt x="4850293" y="3612188"/>
              </a:lnTo>
              <a:cubicBezTo>
                <a:pt x="4848435" y="3604947"/>
                <a:pt x="4842588" y="3600365"/>
                <a:pt x="4834542" y="3599495"/>
              </a:cubicBezTo>
              <a:cubicBezTo>
                <a:pt x="4833844" y="3599420"/>
                <a:pt x="4833163" y="3599382"/>
                <a:pt x="4832501" y="3599382"/>
              </a:cubicBezTo>
              <a:close/>
              <a:moveTo>
                <a:pt x="4948985" y="3658642"/>
              </a:moveTo>
              <a:cubicBezTo>
                <a:pt x="4941991" y="3658642"/>
                <a:pt x="4937016" y="3662724"/>
                <a:pt x="4934173" y="3668304"/>
              </a:cubicBezTo>
              <a:cubicBezTo>
                <a:pt x="4931201" y="3662480"/>
                <a:pt x="4926130" y="3658703"/>
                <a:pt x="4918732" y="3658703"/>
              </a:cubicBezTo>
              <a:cubicBezTo>
                <a:pt x="4918244" y="3658703"/>
                <a:pt x="4917744" y="3658720"/>
                <a:pt x="4917235" y="3658755"/>
              </a:cubicBezTo>
              <a:cubicBezTo>
                <a:pt x="4909878" y="3659238"/>
                <a:pt x="4903560" y="3663637"/>
                <a:pt x="4901568" y="3672212"/>
              </a:cubicBezTo>
              <a:cubicBezTo>
                <a:pt x="4897988" y="3687635"/>
                <a:pt x="4914938" y="3703404"/>
                <a:pt x="4934173" y="3718742"/>
              </a:cubicBezTo>
              <a:cubicBezTo>
                <a:pt x="4954628" y="3703508"/>
                <a:pt x="4970589" y="3686289"/>
                <a:pt x="4966777" y="3671451"/>
              </a:cubicBezTo>
              <a:lnTo>
                <a:pt x="4966777" y="3671448"/>
              </a:lnTo>
              <a:cubicBezTo>
                <a:pt x="4964919" y="3664207"/>
                <a:pt x="4959072" y="3659622"/>
                <a:pt x="4951026" y="3658755"/>
              </a:cubicBezTo>
              <a:cubicBezTo>
                <a:pt x="4950328" y="3658680"/>
                <a:pt x="4949647" y="3658642"/>
                <a:pt x="4948985" y="3658642"/>
              </a:cubicBezTo>
              <a:close/>
              <a:moveTo>
                <a:pt x="5023219" y="3661113"/>
              </a:moveTo>
              <a:cubicBezTo>
                <a:pt x="5016226" y="3661113"/>
                <a:pt x="5011251" y="3665195"/>
                <a:pt x="5008407" y="3670778"/>
              </a:cubicBezTo>
              <a:cubicBezTo>
                <a:pt x="5005436" y="3664951"/>
                <a:pt x="5000365" y="3661174"/>
                <a:pt x="4992967" y="3661174"/>
              </a:cubicBezTo>
              <a:cubicBezTo>
                <a:pt x="4992479" y="3661174"/>
                <a:pt x="4991979" y="3661192"/>
                <a:pt x="4991470" y="3661226"/>
              </a:cubicBezTo>
              <a:cubicBezTo>
                <a:pt x="4984113" y="3661709"/>
                <a:pt x="4977795" y="3666109"/>
                <a:pt x="4975803" y="3674683"/>
              </a:cubicBezTo>
              <a:cubicBezTo>
                <a:pt x="4972223" y="3690106"/>
                <a:pt x="4989173" y="3705875"/>
                <a:pt x="5008407" y="3721213"/>
              </a:cubicBezTo>
              <a:cubicBezTo>
                <a:pt x="5028863" y="3705979"/>
                <a:pt x="5044824" y="3688760"/>
                <a:pt x="5041012" y="3673919"/>
              </a:cubicBezTo>
              <a:cubicBezTo>
                <a:pt x="5039154" y="3666678"/>
                <a:pt x="5033307" y="3662096"/>
                <a:pt x="5025261" y="3661226"/>
              </a:cubicBezTo>
              <a:cubicBezTo>
                <a:pt x="5024563" y="3661151"/>
                <a:pt x="5023882" y="3661113"/>
                <a:pt x="5023219" y="3661113"/>
              </a:cubicBezTo>
              <a:close/>
              <a:moveTo>
                <a:pt x="6259648" y="3664806"/>
              </a:moveTo>
              <a:cubicBezTo>
                <a:pt x="6252669" y="3664806"/>
                <a:pt x="6247697" y="3668888"/>
                <a:pt x="6244847" y="3674471"/>
              </a:cubicBezTo>
              <a:cubicBezTo>
                <a:pt x="6241881" y="3668647"/>
                <a:pt x="6236793" y="3664867"/>
                <a:pt x="6229407" y="3664867"/>
              </a:cubicBezTo>
              <a:cubicBezTo>
                <a:pt x="6228913" y="3664867"/>
                <a:pt x="6228418" y="3664884"/>
                <a:pt x="6227895" y="3664919"/>
              </a:cubicBezTo>
              <a:cubicBezTo>
                <a:pt x="6220538" y="3665402"/>
                <a:pt x="6214229" y="3669802"/>
                <a:pt x="6212222" y="3678376"/>
              </a:cubicBezTo>
              <a:cubicBezTo>
                <a:pt x="6208646" y="3693799"/>
                <a:pt x="6225598" y="3709568"/>
                <a:pt x="6244847" y="3724906"/>
              </a:cubicBezTo>
              <a:cubicBezTo>
                <a:pt x="6265288" y="3709672"/>
                <a:pt x="6281252" y="3692453"/>
                <a:pt x="6277443" y="3677615"/>
              </a:cubicBezTo>
              <a:lnTo>
                <a:pt x="6277443" y="3677612"/>
              </a:lnTo>
              <a:cubicBezTo>
                <a:pt x="6275582" y="3670371"/>
                <a:pt x="6269737" y="3665789"/>
                <a:pt x="6261683" y="3664919"/>
              </a:cubicBezTo>
              <a:cubicBezTo>
                <a:pt x="6260985" y="3664844"/>
                <a:pt x="6260316" y="3664806"/>
                <a:pt x="6259648" y="3664806"/>
              </a:cubicBezTo>
              <a:close/>
              <a:moveTo>
                <a:pt x="6327689" y="3686992"/>
              </a:moveTo>
              <a:cubicBezTo>
                <a:pt x="6320710" y="3686992"/>
                <a:pt x="6315737" y="3691074"/>
                <a:pt x="6312888" y="3696657"/>
              </a:cubicBezTo>
              <a:cubicBezTo>
                <a:pt x="6309922" y="3690833"/>
                <a:pt x="6304833" y="3687053"/>
                <a:pt x="6297448" y="3687053"/>
              </a:cubicBezTo>
              <a:cubicBezTo>
                <a:pt x="6296954" y="3687053"/>
                <a:pt x="6296459" y="3687070"/>
                <a:pt x="6295936" y="3687105"/>
              </a:cubicBezTo>
              <a:cubicBezTo>
                <a:pt x="6288579" y="3687588"/>
                <a:pt x="6282270" y="3691987"/>
                <a:pt x="6280263" y="3700562"/>
              </a:cubicBezTo>
              <a:cubicBezTo>
                <a:pt x="6276687" y="3715985"/>
                <a:pt x="6293639" y="3731754"/>
                <a:pt x="6312888" y="3747092"/>
              </a:cubicBezTo>
              <a:cubicBezTo>
                <a:pt x="6333329" y="3731858"/>
                <a:pt x="6349293" y="3714639"/>
                <a:pt x="6345484" y="3699801"/>
              </a:cubicBezTo>
              <a:lnTo>
                <a:pt x="6345484" y="3699798"/>
              </a:lnTo>
              <a:cubicBezTo>
                <a:pt x="6343623" y="3692557"/>
                <a:pt x="6337778" y="3687975"/>
                <a:pt x="6329724" y="3687105"/>
              </a:cubicBezTo>
              <a:cubicBezTo>
                <a:pt x="6329026" y="3687030"/>
                <a:pt x="6328357" y="3686992"/>
                <a:pt x="6327689" y="3686992"/>
              </a:cubicBezTo>
              <a:close/>
              <a:moveTo>
                <a:pt x="6405326" y="3716826"/>
              </a:moveTo>
              <a:cubicBezTo>
                <a:pt x="6398347" y="3716826"/>
                <a:pt x="6393375" y="3720908"/>
                <a:pt x="6390525" y="3726491"/>
              </a:cubicBezTo>
              <a:cubicBezTo>
                <a:pt x="6387559" y="3720664"/>
                <a:pt x="6382471" y="3716887"/>
                <a:pt x="6375085" y="3716887"/>
              </a:cubicBezTo>
              <a:cubicBezTo>
                <a:pt x="6374591" y="3716887"/>
                <a:pt x="6374096" y="3716904"/>
                <a:pt x="6373573" y="3716939"/>
              </a:cubicBezTo>
              <a:cubicBezTo>
                <a:pt x="6366217" y="3717422"/>
                <a:pt x="6359907" y="3721821"/>
                <a:pt x="6357900" y="3730396"/>
              </a:cubicBezTo>
              <a:cubicBezTo>
                <a:pt x="6354324" y="3745819"/>
                <a:pt x="6371276" y="3761588"/>
                <a:pt x="6390525" y="3776926"/>
              </a:cubicBezTo>
              <a:cubicBezTo>
                <a:pt x="6410966" y="3761692"/>
                <a:pt x="6426930" y="3744473"/>
                <a:pt x="6423121" y="3729635"/>
              </a:cubicBezTo>
              <a:lnTo>
                <a:pt x="6423121" y="3729632"/>
              </a:lnTo>
              <a:cubicBezTo>
                <a:pt x="6421260" y="3722391"/>
                <a:pt x="6415415" y="3717806"/>
                <a:pt x="6407361" y="3716939"/>
              </a:cubicBezTo>
              <a:cubicBezTo>
                <a:pt x="6406663" y="3716864"/>
                <a:pt x="6405994" y="3716826"/>
                <a:pt x="6405326" y="3716826"/>
              </a:cubicBezTo>
              <a:close/>
              <a:moveTo>
                <a:pt x="6454467" y="3767217"/>
              </a:moveTo>
              <a:cubicBezTo>
                <a:pt x="6447488" y="3767217"/>
                <a:pt x="6442516" y="3771299"/>
                <a:pt x="6439666" y="3776882"/>
              </a:cubicBezTo>
              <a:cubicBezTo>
                <a:pt x="6436700" y="3771055"/>
                <a:pt x="6431612" y="3767278"/>
                <a:pt x="6424226" y="3767278"/>
              </a:cubicBezTo>
              <a:cubicBezTo>
                <a:pt x="6423732" y="3767278"/>
                <a:pt x="6423237" y="3767296"/>
                <a:pt x="6422714" y="3767330"/>
              </a:cubicBezTo>
              <a:cubicBezTo>
                <a:pt x="6415357" y="3767813"/>
                <a:pt x="6409048" y="3772213"/>
                <a:pt x="6407041" y="3780787"/>
              </a:cubicBezTo>
              <a:cubicBezTo>
                <a:pt x="6403465" y="3796210"/>
                <a:pt x="6420417" y="3811979"/>
                <a:pt x="6439666" y="3827317"/>
              </a:cubicBezTo>
              <a:cubicBezTo>
                <a:pt x="6460107" y="3812083"/>
                <a:pt x="6476071" y="3794864"/>
                <a:pt x="6472262" y="3780026"/>
              </a:cubicBezTo>
              <a:lnTo>
                <a:pt x="6472262" y="3780023"/>
              </a:lnTo>
              <a:cubicBezTo>
                <a:pt x="6470401" y="3772782"/>
                <a:pt x="6464556" y="3768200"/>
                <a:pt x="6456502" y="3767330"/>
              </a:cubicBezTo>
              <a:cubicBezTo>
                <a:pt x="6455804" y="3767255"/>
                <a:pt x="6455135" y="3767217"/>
                <a:pt x="6454467" y="3767217"/>
              </a:cubicBezTo>
              <a:close/>
              <a:moveTo>
                <a:pt x="6522508" y="3796527"/>
              </a:moveTo>
              <a:cubicBezTo>
                <a:pt x="6515529" y="3796527"/>
                <a:pt x="6510556" y="3800609"/>
                <a:pt x="6507707" y="3806189"/>
              </a:cubicBezTo>
              <a:cubicBezTo>
                <a:pt x="6504741" y="3800365"/>
                <a:pt x="6499652" y="3796588"/>
                <a:pt x="6492267" y="3796588"/>
              </a:cubicBezTo>
              <a:cubicBezTo>
                <a:pt x="6491773" y="3796588"/>
                <a:pt x="6491278" y="3796605"/>
                <a:pt x="6490755" y="3796640"/>
              </a:cubicBezTo>
              <a:cubicBezTo>
                <a:pt x="6483398" y="3797123"/>
                <a:pt x="6477089" y="3801523"/>
                <a:pt x="6475082" y="3810097"/>
              </a:cubicBezTo>
              <a:cubicBezTo>
                <a:pt x="6471506" y="3825520"/>
                <a:pt x="6488458" y="3841289"/>
                <a:pt x="6507707" y="3856627"/>
              </a:cubicBezTo>
              <a:cubicBezTo>
                <a:pt x="6528148" y="3841393"/>
                <a:pt x="6544112" y="3824174"/>
                <a:pt x="6540303" y="3809336"/>
              </a:cubicBezTo>
              <a:lnTo>
                <a:pt x="6540303" y="3809333"/>
              </a:lnTo>
              <a:cubicBezTo>
                <a:pt x="6538442" y="3802092"/>
                <a:pt x="6532597" y="3797510"/>
                <a:pt x="6524543" y="3796640"/>
              </a:cubicBezTo>
              <a:cubicBezTo>
                <a:pt x="6523845" y="3796565"/>
                <a:pt x="6523176" y="3796527"/>
                <a:pt x="6522508" y="3796527"/>
              </a:cubicBezTo>
              <a:close/>
              <a:moveTo>
                <a:pt x="6853118" y="3839503"/>
              </a:moveTo>
              <a:cubicBezTo>
                <a:pt x="6846139" y="3839503"/>
                <a:pt x="6841167" y="3843585"/>
                <a:pt x="6838317" y="3849168"/>
              </a:cubicBezTo>
              <a:cubicBezTo>
                <a:pt x="6835351" y="3843344"/>
                <a:pt x="6830263" y="3839564"/>
                <a:pt x="6822877" y="3839564"/>
              </a:cubicBezTo>
              <a:cubicBezTo>
                <a:pt x="6822383" y="3839564"/>
                <a:pt x="6821888" y="3839581"/>
                <a:pt x="6821365" y="3839616"/>
              </a:cubicBezTo>
              <a:cubicBezTo>
                <a:pt x="6814009" y="3840099"/>
                <a:pt x="6807699" y="3844498"/>
                <a:pt x="6805692" y="3853073"/>
              </a:cubicBezTo>
              <a:cubicBezTo>
                <a:pt x="6802116" y="3868496"/>
                <a:pt x="6819068" y="3884265"/>
                <a:pt x="6838317" y="3899603"/>
              </a:cubicBezTo>
              <a:cubicBezTo>
                <a:pt x="6858758" y="3884369"/>
                <a:pt x="6874722" y="3867150"/>
                <a:pt x="6870913" y="3852312"/>
              </a:cubicBezTo>
              <a:lnTo>
                <a:pt x="6870913" y="3852309"/>
              </a:lnTo>
              <a:cubicBezTo>
                <a:pt x="6869052" y="3845068"/>
                <a:pt x="6863207" y="3840486"/>
                <a:pt x="6855153" y="3839616"/>
              </a:cubicBezTo>
              <a:cubicBezTo>
                <a:pt x="6854455" y="3839541"/>
                <a:pt x="6853786" y="3839503"/>
                <a:pt x="6853118" y="3839503"/>
              </a:cubicBezTo>
              <a:close/>
              <a:moveTo>
                <a:pt x="8389279" y="3840550"/>
              </a:moveTo>
              <a:cubicBezTo>
                <a:pt x="8382301" y="3840550"/>
                <a:pt x="8377329" y="3844632"/>
                <a:pt x="8374479" y="3850212"/>
              </a:cubicBezTo>
              <a:cubicBezTo>
                <a:pt x="8371513" y="3844388"/>
                <a:pt x="8366425" y="3840611"/>
                <a:pt x="8359039" y="3840611"/>
              </a:cubicBezTo>
              <a:cubicBezTo>
                <a:pt x="8358545" y="3840611"/>
                <a:pt x="8358050" y="3840628"/>
                <a:pt x="8357527" y="3840663"/>
              </a:cubicBezTo>
              <a:cubicBezTo>
                <a:pt x="8350170" y="3841146"/>
                <a:pt x="8343860" y="3845546"/>
                <a:pt x="8341854" y="3854120"/>
              </a:cubicBezTo>
              <a:cubicBezTo>
                <a:pt x="8338277" y="3869543"/>
                <a:pt x="8355229" y="3885312"/>
                <a:pt x="8374479" y="3900650"/>
              </a:cubicBezTo>
              <a:cubicBezTo>
                <a:pt x="8394921" y="3885416"/>
                <a:pt x="8410884" y="3868197"/>
                <a:pt x="8407075" y="3853359"/>
              </a:cubicBezTo>
              <a:lnTo>
                <a:pt x="8407075" y="3853356"/>
              </a:lnTo>
              <a:cubicBezTo>
                <a:pt x="8405213" y="3846115"/>
                <a:pt x="8399369" y="3841530"/>
                <a:pt x="8391314" y="3840663"/>
              </a:cubicBezTo>
              <a:cubicBezTo>
                <a:pt x="8390617" y="3840588"/>
                <a:pt x="8389948" y="3840550"/>
                <a:pt x="8389279" y="3840550"/>
              </a:cubicBezTo>
              <a:close/>
              <a:moveTo>
                <a:pt x="8461683" y="3880764"/>
              </a:moveTo>
              <a:cubicBezTo>
                <a:pt x="8454704" y="3880764"/>
                <a:pt x="8449731" y="3884846"/>
                <a:pt x="8446882" y="3890429"/>
              </a:cubicBezTo>
              <a:cubicBezTo>
                <a:pt x="8443916" y="3884605"/>
                <a:pt x="8438827" y="3880825"/>
                <a:pt x="8431442" y="3880825"/>
              </a:cubicBezTo>
              <a:cubicBezTo>
                <a:pt x="8430948" y="3880825"/>
                <a:pt x="8430453" y="3880842"/>
                <a:pt x="8429930" y="3880877"/>
              </a:cubicBezTo>
              <a:cubicBezTo>
                <a:pt x="8422573" y="3881360"/>
                <a:pt x="8416263" y="3885759"/>
                <a:pt x="8414257" y="3894334"/>
              </a:cubicBezTo>
              <a:cubicBezTo>
                <a:pt x="8410681" y="3909757"/>
                <a:pt x="8427633" y="3925526"/>
                <a:pt x="8446882" y="3940864"/>
              </a:cubicBezTo>
              <a:cubicBezTo>
                <a:pt x="8467323" y="3925630"/>
                <a:pt x="8483287" y="3908411"/>
                <a:pt x="8479478" y="3893573"/>
              </a:cubicBezTo>
              <a:lnTo>
                <a:pt x="8479478" y="3893570"/>
              </a:lnTo>
              <a:cubicBezTo>
                <a:pt x="8477617" y="3886329"/>
                <a:pt x="8471772" y="3881747"/>
                <a:pt x="8463718" y="3880877"/>
              </a:cubicBezTo>
              <a:cubicBezTo>
                <a:pt x="8463020" y="3880802"/>
                <a:pt x="8462351" y="3880764"/>
                <a:pt x="8461683" y="3880764"/>
              </a:cubicBezTo>
              <a:close/>
              <a:moveTo>
                <a:pt x="8526524" y="3918274"/>
              </a:moveTo>
              <a:cubicBezTo>
                <a:pt x="8519546" y="3918274"/>
                <a:pt x="8514573" y="3922356"/>
                <a:pt x="8511724" y="3927939"/>
              </a:cubicBezTo>
              <a:cubicBezTo>
                <a:pt x="8508758" y="3922112"/>
                <a:pt x="8503669" y="3918335"/>
                <a:pt x="8496284" y="3918335"/>
              </a:cubicBezTo>
              <a:cubicBezTo>
                <a:pt x="8495790" y="3918335"/>
                <a:pt x="8495295" y="3918353"/>
                <a:pt x="8494772" y="3918387"/>
              </a:cubicBezTo>
              <a:cubicBezTo>
                <a:pt x="8487415" y="3918870"/>
                <a:pt x="8481105" y="3923270"/>
                <a:pt x="8479099" y="3931844"/>
              </a:cubicBezTo>
              <a:cubicBezTo>
                <a:pt x="8475523" y="3947267"/>
                <a:pt x="8492474" y="3963036"/>
                <a:pt x="8511724" y="3978374"/>
              </a:cubicBezTo>
              <a:cubicBezTo>
                <a:pt x="8532165" y="3963140"/>
                <a:pt x="8548129" y="3945921"/>
                <a:pt x="8544320" y="3931083"/>
              </a:cubicBezTo>
              <a:lnTo>
                <a:pt x="8544320" y="3931080"/>
              </a:lnTo>
              <a:cubicBezTo>
                <a:pt x="8542459" y="3923839"/>
                <a:pt x="8536614" y="3919257"/>
                <a:pt x="8528560" y="3918387"/>
              </a:cubicBezTo>
              <a:cubicBezTo>
                <a:pt x="8527862" y="3918312"/>
                <a:pt x="8527193" y="3918274"/>
                <a:pt x="8526524" y="3918274"/>
              </a:cubicBezTo>
              <a:close/>
              <a:moveTo>
                <a:pt x="8589913" y="3943106"/>
              </a:moveTo>
              <a:cubicBezTo>
                <a:pt x="8582935" y="3943106"/>
                <a:pt x="8577963" y="3947188"/>
                <a:pt x="8575113" y="3952771"/>
              </a:cubicBezTo>
              <a:cubicBezTo>
                <a:pt x="8572147" y="3946944"/>
                <a:pt x="8567059" y="3943167"/>
                <a:pt x="8559673" y="3943167"/>
              </a:cubicBezTo>
              <a:cubicBezTo>
                <a:pt x="8559179" y="3943167"/>
                <a:pt x="8558684" y="3943184"/>
                <a:pt x="8558161" y="3943216"/>
              </a:cubicBezTo>
              <a:cubicBezTo>
                <a:pt x="8550804" y="3943702"/>
                <a:pt x="8544494" y="3948101"/>
                <a:pt x="8542488" y="3956676"/>
              </a:cubicBezTo>
              <a:cubicBezTo>
                <a:pt x="8538911" y="3972099"/>
                <a:pt x="8555863" y="3987868"/>
                <a:pt x="8575113" y="4003206"/>
              </a:cubicBezTo>
              <a:cubicBezTo>
                <a:pt x="8595555" y="3987969"/>
                <a:pt x="8611518" y="3970753"/>
                <a:pt x="8607709" y="3955915"/>
              </a:cubicBezTo>
              <a:lnTo>
                <a:pt x="8607709" y="3955912"/>
              </a:lnTo>
              <a:cubicBezTo>
                <a:pt x="8605847" y="3948671"/>
                <a:pt x="8600003" y="3944086"/>
                <a:pt x="8591948" y="3943216"/>
              </a:cubicBezTo>
              <a:cubicBezTo>
                <a:pt x="8591251" y="3943144"/>
                <a:pt x="8590582" y="3943106"/>
                <a:pt x="8589913" y="3943106"/>
              </a:cubicBezTo>
              <a:close/>
              <a:moveTo>
                <a:pt x="8697500" y="4000331"/>
              </a:moveTo>
              <a:cubicBezTo>
                <a:pt x="8690522" y="4000331"/>
                <a:pt x="8685550" y="4004413"/>
                <a:pt x="8682700" y="4009996"/>
              </a:cubicBezTo>
              <a:cubicBezTo>
                <a:pt x="8679734" y="4004169"/>
                <a:pt x="8674646" y="4000392"/>
                <a:pt x="8667260" y="4000392"/>
              </a:cubicBezTo>
              <a:cubicBezTo>
                <a:pt x="8666766" y="4000392"/>
                <a:pt x="8666271" y="4000409"/>
                <a:pt x="8665748" y="4000444"/>
              </a:cubicBezTo>
              <a:cubicBezTo>
                <a:pt x="8658391" y="4000927"/>
                <a:pt x="8652081" y="4005326"/>
                <a:pt x="8650075" y="4013901"/>
              </a:cubicBezTo>
              <a:cubicBezTo>
                <a:pt x="8646498" y="4029324"/>
                <a:pt x="8663450" y="4045093"/>
                <a:pt x="8682700" y="4060431"/>
              </a:cubicBezTo>
              <a:cubicBezTo>
                <a:pt x="8703142" y="4045197"/>
                <a:pt x="8719105" y="4027978"/>
                <a:pt x="8715296" y="4013140"/>
              </a:cubicBezTo>
              <a:lnTo>
                <a:pt x="8715296" y="4013137"/>
              </a:lnTo>
              <a:cubicBezTo>
                <a:pt x="8713434" y="4005896"/>
                <a:pt x="8707590" y="4001311"/>
                <a:pt x="8699535" y="4000444"/>
              </a:cubicBezTo>
              <a:cubicBezTo>
                <a:pt x="8698838" y="4000369"/>
                <a:pt x="8698169" y="4000331"/>
                <a:pt x="8697500" y="4000331"/>
              </a:cubicBezTo>
              <a:close/>
              <a:moveTo>
                <a:pt x="8761762" y="4042871"/>
              </a:moveTo>
              <a:cubicBezTo>
                <a:pt x="8754783" y="4042871"/>
                <a:pt x="8749810" y="4046953"/>
                <a:pt x="8746961" y="4052536"/>
              </a:cubicBezTo>
              <a:cubicBezTo>
                <a:pt x="8743995" y="4046712"/>
                <a:pt x="8738906" y="4042932"/>
                <a:pt x="8731521" y="4042932"/>
              </a:cubicBezTo>
              <a:cubicBezTo>
                <a:pt x="8731027" y="4042932"/>
                <a:pt x="8730532" y="4042949"/>
                <a:pt x="8730009" y="4042984"/>
              </a:cubicBezTo>
              <a:cubicBezTo>
                <a:pt x="8722653" y="4043467"/>
                <a:pt x="8716342" y="4047866"/>
                <a:pt x="8714336" y="4056441"/>
              </a:cubicBezTo>
              <a:cubicBezTo>
                <a:pt x="8710760" y="4071864"/>
                <a:pt x="8727712" y="4087633"/>
                <a:pt x="8746961" y="4102971"/>
              </a:cubicBezTo>
              <a:cubicBezTo>
                <a:pt x="8767402" y="4087737"/>
                <a:pt x="8783366" y="4070518"/>
                <a:pt x="8779557" y="4055680"/>
              </a:cubicBezTo>
              <a:lnTo>
                <a:pt x="8779557" y="4055677"/>
              </a:lnTo>
              <a:cubicBezTo>
                <a:pt x="8777696" y="4048436"/>
                <a:pt x="8771851" y="4043854"/>
                <a:pt x="8763797" y="4042984"/>
              </a:cubicBezTo>
              <a:cubicBezTo>
                <a:pt x="8763099" y="4042909"/>
                <a:pt x="8762430" y="4042871"/>
                <a:pt x="8761762" y="4042871"/>
              </a:cubicBezTo>
              <a:close/>
              <a:moveTo>
                <a:pt x="8847830" y="4073751"/>
              </a:moveTo>
              <a:cubicBezTo>
                <a:pt x="8840852" y="4073751"/>
                <a:pt x="8835879" y="4077833"/>
                <a:pt x="8833030" y="4083416"/>
              </a:cubicBezTo>
              <a:cubicBezTo>
                <a:pt x="8830064" y="4077589"/>
                <a:pt x="8824975" y="4073812"/>
                <a:pt x="8817590" y="4073812"/>
              </a:cubicBezTo>
              <a:cubicBezTo>
                <a:pt x="8817096" y="4073812"/>
                <a:pt x="8816601" y="4073829"/>
                <a:pt x="8816078" y="4073861"/>
              </a:cubicBezTo>
              <a:cubicBezTo>
                <a:pt x="8808721" y="4074347"/>
                <a:pt x="8802411" y="4078746"/>
                <a:pt x="8800405" y="4087321"/>
              </a:cubicBezTo>
              <a:cubicBezTo>
                <a:pt x="8796829" y="4102744"/>
                <a:pt x="8813780" y="4118513"/>
                <a:pt x="8833030" y="4133851"/>
              </a:cubicBezTo>
              <a:cubicBezTo>
                <a:pt x="8853471" y="4118617"/>
                <a:pt x="8869435" y="4101398"/>
                <a:pt x="8865626" y="4086560"/>
              </a:cubicBezTo>
              <a:lnTo>
                <a:pt x="8865626" y="4086557"/>
              </a:lnTo>
              <a:cubicBezTo>
                <a:pt x="8863765" y="4079316"/>
                <a:pt x="8857920" y="4074731"/>
                <a:pt x="8849866" y="4073861"/>
              </a:cubicBezTo>
              <a:cubicBezTo>
                <a:pt x="8849168" y="4073786"/>
                <a:pt x="8848499" y="4073751"/>
                <a:pt x="8847830" y="4073751"/>
              </a:cubicBezTo>
              <a:close/>
              <a:moveTo>
                <a:pt x="8934772" y="4121816"/>
              </a:moveTo>
              <a:cubicBezTo>
                <a:pt x="8927793" y="4121816"/>
                <a:pt x="8922820" y="4125898"/>
                <a:pt x="8919971" y="4131481"/>
              </a:cubicBezTo>
              <a:cubicBezTo>
                <a:pt x="8917005" y="4125654"/>
                <a:pt x="8911916" y="4121877"/>
                <a:pt x="8904531" y="4121877"/>
              </a:cubicBezTo>
              <a:cubicBezTo>
                <a:pt x="8904037" y="4121877"/>
                <a:pt x="8903542" y="4121895"/>
                <a:pt x="8903019" y="4121929"/>
              </a:cubicBezTo>
              <a:cubicBezTo>
                <a:pt x="8895663" y="4122412"/>
                <a:pt x="8889352" y="4126812"/>
                <a:pt x="8887346" y="4135386"/>
              </a:cubicBezTo>
              <a:cubicBezTo>
                <a:pt x="8886452" y="4139242"/>
                <a:pt x="8886841" y="4143119"/>
                <a:pt x="8888228" y="4147006"/>
              </a:cubicBezTo>
              <a:lnTo>
                <a:pt x="8888666" y="4147751"/>
              </a:lnTo>
              <a:lnTo>
                <a:pt x="8880397" y="4141091"/>
              </a:lnTo>
              <a:cubicBezTo>
                <a:pt x="8879699" y="4141016"/>
                <a:pt x="8879030" y="4140978"/>
                <a:pt x="8878361" y="4140978"/>
              </a:cubicBezTo>
              <a:cubicBezTo>
                <a:pt x="8871383" y="4140978"/>
                <a:pt x="8866410" y="4145060"/>
                <a:pt x="8863561" y="4150643"/>
              </a:cubicBezTo>
              <a:cubicBezTo>
                <a:pt x="8860595" y="4144816"/>
                <a:pt x="8855506" y="4141039"/>
                <a:pt x="8848121" y="4141039"/>
              </a:cubicBezTo>
              <a:cubicBezTo>
                <a:pt x="8847627" y="4141039"/>
                <a:pt x="8847132" y="4141056"/>
                <a:pt x="8846609" y="4141088"/>
              </a:cubicBezTo>
              <a:cubicBezTo>
                <a:pt x="8839252" y="4141574"/>
                <a:pt x="8832942" y="4145973"/>
                <a:pt x="8830936" y="4154548"/>
              </a:cubicBezTo>
              <a:cubicBezTo>
                <a:pt x="8827360" y="4169971"/>
                <a:pt x="8844311" y="4185740"/>
                <a:pt x="8863561" y="4201078"/>
              </a:cubicBezTo>
              <a:cubicBezTo>
                <a:pt x="8873782" y="4193461"/>
                <a:pt x="8882883" y="4185348"/>
                <a:pt x="8888953" y="4177284"/>
              </a:cubicBezTo>
              <a:lnTo>
                <a:pt x="8894808" y="4158188"/>
              </a:lnTo>
              <a:lnTo>
                <a:pt x="8895099" y="4158683"/>
              </a:lnTo>
              <a:cubicBezTo>
                <a:pt x="8901296" y="4166470"/>
                <a:pt x="8910346" y="4174247"/>
                <a:pt x="8919971" y="4181916"/>
              </a:cubicBezTo>
              <a:cubicBezTo>
                <a:pt x="8940412" y="4166682"/>
                <a:pt x="8956376" y="4149463"/>
                <a:pt x="8952567" y="4134625"/>
              </a:cubicBezTo>
              <a:lnTo>
                <a:pt x="8952567" y="4134622"/>
              </a:lnTo>
              <a:cubicBezTo>
                <a:pt x="8950706" y="4127381"/>
                <a:pt x="8944861" y="4122799"/>
                <a:pt x="8936807" y="4121929"/>
              </a:cubicBezTo>
              <a:cubicBezTo>
                <a:pt x="8936109" y="4121854"/>
                <a:pt x="8935440" y="4121816"/>
                <a:pt x="8934772" y="4121816"/>
              </a:cubicBezTo>
              <a:close/>
              <a:moveTo>
                <a:pt x="9003977" y="4133999"/>
              </a:moveTo>
              <a:cubicBezTo>
                <a:pt x="8996998" y="4133999"/>
                <a:pt x="8992025" y="4138081"/>
                <a:pt x="8989176" y="4143661"/>
              </a:cubicBezTo>
              <a:cubicBezTo>
                <a:pt x="8986210" y="4137837"/>
                <a:pt x="8981121" y="4134060"/>
                <a:pt x="8973736" y="4134060"/>
              </a:cubicBezTo>
              <a:cubicBezTo>
                <a:pt x="8973242" y="4134060"/>
                <a:pt x="8972747" y="4134077"/>
                <a:pt x="8972224" y="4134112"/>
              </a:cubicBezTo>
              <a:cubicBezTo>
                <a:pt x="8964867" y="4134595"/>
                <a:pt x="8958557" y="4138995"/>
                <a:pt x="8956551" y="4147569"/>
              </a:cubicBezTo>
              <a:cubicBezTo>
                <a:pt x="8952975" y="4162992"/>
                <a:pt x="8969927" y="4178761"/>
                <a:pt x="8989176" y="4194099"/>
              </a:cubicBezTo>
              <a:cubicBezTo>
                <a:pt x="9009617" y="4178865"/>
                <a:pt x="9025581" y="4161646"/>
                <a:pt x="9021772" y="4146808"/>
              </a:cubicBezTo>
              <a:lnTo>
                <a:pt x="9021772" y="4146805"/>
              </a:lnTo>
              <a:cubicBezTo>
                <a:pt x="9019911" y="4139564"/>
                <a:pt x="9014066" y="4134982"/>
                <a:pt x="9006012" y="4134112"/>
              </a:cubicBezTo>
              <a:cubicBezTo>
                <a:pt x="9005314" y="4134037"/>
                <a:pt x="9004645" y="4133999"/>
                <a:pt x="9003977" y="4133999"/>
              </a:cubicBezTo>
              <a:close/>
              <a:moveTo>
                <a:pt x="8622480" y="4001523"/>
              </a:moveTo>
              <a:cubicBezTo>
                <a:pt x="8615502" y="4001523"/>
                <a:pt x="8610529" y="4005605"/>
                <a:pt x="8607680" y="4011188"/>
              </a:cubicBezTo>
              <a:cubicBezTo>
                <a:pt x="8604714" y="4005361"/>
                <a:pt x="8599625" y="4001584"/>
                <a:pt x="8592240" y="4001584"/>
              </a:cubicBezTo>
              <a:cubicBezTo>
                <a:pt x="8591746" y="4001584"/>
                <a:pt x="8591251" y="4001601"/>
                <a:pt x="8590728" y="4001636"/>
              </a:cubicBezTo>
              <a:cubicBezTo>
                <a:pt x="8583371" y="4002119"/>
                <a:pt x="8577061" y="4006519"/>
                <a:pt x="8575055" y="4015093"/>
              </a:cubicBezTo>
              <a:cubicBezTo>
                <a:pt x="8571479" y="4030516"/>
                <a:pt x="8588430" y="4046285"/>
                <a:pt x="8607680" y="4061623"/>
              </a:cubicBezTo>
              <a:cubicBezTo>
                <a:pt x="8628121" y="4046389"/>
                <a:pt x="8644085" y="4029170"/>
                <a:pt x="8640276" y="4014332"/>
              </a:cubicBezTo>
              <a:lnTo>
                <a:pt x="8640276" y="4014329"/>
              </a:lnTo>
              <a:cubicBezTo>
                <a:pt x="8638415" y="4007088"/>
                <a:pt x="8632570" y="4002506"/>
                <a:pt x="8624516" y="4001636"/>
              </a:cubicBezTo>
              <a:cubicBezTo>
                <a:pt x="8623818" y="4001561"/>
                <a:pt x="8623149" y="4001523"/>
                <a:pt x="8622480" y="4001523"/>
              </a:cubicBezTo>
              <a:close/>
              <a:moveTo>
                <a:pt x="8326472" y="3877798"/>
              </a:moveTo>
              <a:cubicBezTo>
                <a:pt x="8319493" y="3877798"/>
                <a:pt x="8314520" y="3881880"/>
                <a:pt x="8311671" y="3887460"/>
              </a:cubicBezTo>
              <a:cubicBezTo>
                <a:pt x="8308705" y="3881636"/>
                <a:pt x="8303616" y="3877859"/>
                <a:pt x="8296231" y="3877859"/>
              </a:cubicBezTo>
              <a:cubicBezTo>
                <a:pt x="8295737" y="3877859"/>
                <a:pt x="8295242" y="3877876"/>
                <a:pt x="8294719" y="3877911"/>
              </a:cubicBezTo>
              <a:cubicBezTo>
                <a:pt x="8287362" y="3878394"/>
                <a:pt x="8281052" y="3882794"/>
                <a:pt x="8279046" y="3891368"/>
              </a:cubicBezTo>
              <a:cubicBezTo>
                <a:pt x="8275470" y="3906791"/>
                <a:pt x="8292422" y="3922560"/>
                <a:pt x="8311671" y="3937898"/>
              </a:cubicBezTo>
              <a:cubicBezTo>
                <a:pt x="8332112" y="3922664"/>
                <a:pt x="8348076" y="3905445"/>
                <a:pt x="8344267" y="3890607"/>
              </a:cubicBezTo>
              <a:lnTo>
                <a:pt x="8344267" y="3890604"/>
              </a:lnTo>
              <a:cubicBezTo>
                <a:pt x="8342406" y="3883363"/>
                <a:pt x="8336561" y="3878778"/>
                <a:pt x="8328507" y="3877911"/>
              </a:cubicBezTo>
              <a:cubicBezTo>
                <a:pt x="8327809" y="3877836"/>
                <a:pt x="8327140" y="3877798"/>
                <a:pt x="8326472" y="3877798"/>
              </a:cubicBezTo>
              <a:close/>
              <a:moveTo>
                <a:pt x="8397130" y="3917402"/>
              </a:moveTo>
              <a:cubicBezTo>
                <a:pt x="8390152" y="3917402"/>
                <a:pt x="8385179" y="3921484"/>
                <a:pt x="8382330" y="3927067"/>
              </a:cubicBezTo>
              <a:cubicBezTo>
                <a:pt x="8379364" y="3921240"/>
                <a:pt x="8374275" y="3917463"/>
                <a:pt x="8366890" y="3917463"/>
              </a:cubicBezTo>
              <a:cubicBezTo>
                <a:pt x="8366396" y="3917463"/>
                <a:pt x="8365901" y="3917480"/>
                <a:pt x="8365378" y="3917515"/>
              </a:cubicBezTo>
              <a:cubicBezTo>
                <a:pt x="8358021" y="3917998"/>
                <a:pt x="8351711" y="3922398"/>
                <a:pt x="8349705" y="3930972"/>
              </a:cubicBezTo>
              <a:cubicBezTo>
                <a:pt x="8346129" y="3946395"/>
                <a:pt x="8363080" y="3962164"/>
                <a:pt x="8382330" y="3977502"/>
              </a:cubicBezTo>
              <a:cubicBezTo>
                <a:pt x="8402771" y="3962268"/>
                <a:pt x="8418735" y="3945049"/>
                <a:pt x="8414926" y="3930211"/>
              </a:cubicBezTo>
              <a:lnTo>
                <a:pt x="8414926" y="3930208"/>
              </a:lnTo>
              <a:cubicBezTo>
                <a:pt x="8413065" y="3922967"/>
                <a:pt x="8407220" y="3918385"/>
                <a:pt x="8399166" y="3917515"/>
              </a:cubicBezTo>
              <a:cubicBezTo>
                <a:pt x="8398468" y="3917440"/>
                <a:pt x="8397799" y="3917402"/>
                <a:pt x="8397130" y="3917402"/>
              </a:cubicBezTo>
              <a:close/>
              <a:moveTo>
                <a:pt x="8468079" y="3962733"/>
              </a:moveTo>
              <a:cubicBezTo>
                <a:pt x="8461100" y="3962733"/>
                <a:pt x="8456127" y="3966815"/>
                <a:pt x="8453278" y="3972398"/>
              </a:cubicBezTo>
              <a:cubicBezTo>
                <a:pt x="8450312" y="3966571"/>
                <a:pt x="8445223" y="3962794"/>
                <a:pt x="8437838" y="3962794"/>
              </a:cubicBezTo>
              <a:cubicBezTo>
                <a:pt x="8437344" y="3962794"/>
                <a:pt x="8436849" y="3962811"/>
                <a:pt x="8436326" y="3962846"/>
              </a:cubicBezTo>
              <a:cubicBezTo>
                <a:pt x="8428970" y="3963329"/>
                <a:pt x="8422659" y="3967728"/>
                <a:pt x="8420653" y="3976303"/>
              </a:cubicBezTo>
              <a:cubicBezTo>
                <a:pt x="8417077" y="3991726"/>
                <a:pt x="8434029" y="4007495"/>
                <a:pt x="8453278" y="4022833"/>
              </a:cubicBezTo>
              <a:cubicBezTo>
                <a:pt x="8473719" y="4007599"/>
                <a:pt x="8489683" y="3990380"/>
                <a:pt x="8485874" y="3975542"/>
              </a:cubicBezTo>
              <a:lnTo>
                <a:pt x="8485874" y="3975539"/>
              </a:lnTo>
              <a:cubicBezTo>
                <a:pt x="8484013" y="3968298"/>
                <a:pt x="8478168" y="3963713"/>
                <a:pt x="8470114" y="3962846"/>
              </a:cubicBezTo>
              <a:cubicBezTo>
                <a:pt x="8469416" y="3962771"/>
                <a:pt x="8468747" y="3962733"/>
                <a:pt x="8468079" y="3962733"/>
              </a:cubicBezTo>
              <a:close/>
              <a:moveTo>
                <a:pt x="8549496" y="4004314"/>
              </a:moveTo>
              <a:cubicBezTo>
                <a:pt x="8542517" y="4004314"/>
                <a:pt x="8537544" y="4008396"/>
                <a:pt x="8534695" y="4013979"/>
              </a:cubicBezTo>
              <a:cubicBezTo>
                <a:pt x="8531729" y="4008152"/>
                <a:pt x="8526640" y="4004375"/>
                <a:pt x="8519255" y="4004375"/>
              </a:cubicBezTo>
              <a:cubicBezTo>
                <a:pt x="8518761" y="4004375"/>
                <a:pt x="8518266" y="4004392"/>
                <a:pt x="8517743" y="4004427"/>
              </a:cubicBezTo>
              <a:cubicBezTo>
                <a:pt x="8510387" y="4004910"/>
                <a:pt x="8504076" y="4009309"/>
                <a:pt x="8502070" y="4017884"/>
              </a:cubicBezTo>
              <a:cubicBezTo>
                <a:pt x="8498494" y="4033307"/>
                <a:pt x="8515446" y="4049076"/>
                <a:pt x="8534695" y="4064414"/>
              </a:cubicBezTo>
              <a:cubicBezTo>
                <a:pt x="8555136" y="4049180"/>
                <a:pt x="8571100" y="4031961"/>
                <a:pt x="8567291" y="4017123"/>
              </a:cubicBezTo>
              <a:lnTo>
                <a:pt x="8567291" y="4017120"/>
              </a:lnTo>
              <a:cubicBezTo>
                <a:pt x="8565430" y="4009879"/>
                <a:pt x="8559585" y="4005294"/>
                <a:pt x="8551531" y="4004427"/>
              </a:cubicBezTo>
              <a:cubicBezTo>
                <a:pt x="8550833" y="4004352"/>
                <a:pt x="8550164" y="4004314"/>
                <a:pt x="8549496" y="4004314"/>
              </a:cubicBezTo>
              <a:close/>
              <a:moveTo>
                <a:pt x="6591711" y="3852995"/>
              </a:moveTo>
              <a:cubicBezTo>
                <a:pt x="6584733" y="3852995"/>
                <a:pt x="6579761" y="3857077"/>
                <a:pt x="6576911" y="3862660"/>
              </a:cubicBezTo>
              <a:cubicBezTo>
                <a:pt x="6573945" y="3856833"/>
                <a:pt x="6568857" y="3853056"/>
                <a:pt x="6561471" y="3853056"/>
              </a:cubicBezTo>
              <a:cubicBezTo>
                <a:pt x="6560977" y="3853056"/>
                <a:pt x="6560482" y="3853074"/>
                <a:pt x="6559959" y="3853108"/>
              </a:cubicBezTo>
              <a:cubicBezTo>
                <a:pt x="6552602" y="3853591"/>
                <a:pt x="6546292" y="3857991"/>
                <a:pt x="6544286" y="3866565"/>
              </a:cubicBezTo>
              <a:cubicBezTo>
                <a:pt x="6540709" y="3881988"/>
                <a:pt x="6557662" y="3897757"/>
                <a:pt x="6576911" y="3913095"/>
              </a:cubicBezTo>
              <a:cubicBezTo>
                <a:pt x="6597353" y="3897861"/>
                <a:pt x="6613316" y="3880642"/>
                <a:pt x="6609507" y="3865804"/>
              </a:cubicBezTo>
              <a:lnTo>
                <a:pt x="6609507" y="3865801"/>
              </a:lnTo>
              <a:cubicBezTo>
                <a:pt x="6607646" y="3858560"/>
                <a:pt x="6601801" y="3853978"/>
                <a:pt x="6593747" y="3853108"/>
              </a:cubicBezTo>
              <a:cubicBezTo>
                <a:pt x="6593049" y="3853033"/>
                <a:pt x="6592380" y="3852995"/>
                <a:pt x="6591711" y="3852995"/>
              </a:cubicBezTo>
              <a:close/>
              <a:moveTo>
                <a:pt x="6192770" y="3673355"/>
              </a:moveTo>
              <a:cubicBezTo>
                <a:pt x="6185791" y="3673355"/>
                <a:pt x="6180819" y="3677437"/>
                <a:pt x="6177969" y="3683017"/>
              </a:cubicBezTo>
              <a:cubicBezTo>
                <a:pt x="6175003" y="3677193"/>
                <a:pt x="6169915" y="3673416"/>
                <a:pt x="6162529" y="3673416"/>
              </a:cubicBezTo>
              <a:cubicBezTo>
                <a:pt x="6162035" y="3673416"/>
                <a:pt x="6161540" y="3673433"/>
                <a:pt x="6161017" y="3673468"/>
              </a:cubicBezTo>
              <a:cubicBezTo>
                <a:pt x="6153660" y="3673951"/>
                <a:pt x="6147351" y="3678351"/>
                <a:pt x="6145344" y="3686925"/>
              </a:cubicBezTo>
              <a:cubicBezTo>
                <a:pt x="6141768" y="3702348"/>
                <a:pt x="6158720" y="3718117"/>
                <a:pt x="6177969" y="3733455"/>
              </a:cubicBezTo>
              <a:cubicBezTo>
                <a:pt x="6198410" y="3718221"/>
                <a:pt x="6214374" y="3701002"/>
                <a:pt x="6210565" y="3686164"/>
              </a:cubicBezTo>
              <a:lnTo>
                <a:pt x="6210565" y="3686161"/>
              </a:lnTo>
              <a:cubicBezTo>
                <a:pt x="6208704" y="3678920"/>
                <a:pt x="6202859" y="3674335"/>
                <a:pt x="6194805" y="3673468"/>
              </a:cubicBezTo>
              <a:cubicBezTo>
                <a:pt x="6194107" y="3673393"/>
                <a:pt x="6193438" y="3673355"/>
                <a:pt x="6192770" y="3673355"/>
              </a:cubicBezTo>
              <a:close/>
              <a:moveTo>
                <a:pt x="4875972" y="3659049"/>
              </a:moveTo>
              <a:cubicBezTo>
                <a:pt x="4868978" y="3659049"/>
                <a:pt x="4864003" y="3663131"/>
                <a:pt x="4861160" y="3668714"/>
              </a:cubicBezTo>
              <a:cubicBezTo>
                <a:pt x="4858188" y="3662890"/>
                <a:pt x="4853117" y="3659110"/>
                <a:pt x="4845719" y="3659110"/>
              </a:cubicBezTo>
              <a:cubicBezTo>
                <a:pt x="4845231" y="3659110"/>
                <a:pt x="4844731" y="3659127"/>
                <a:pt x="4844222" y="3659162"/>
              </a:cubicBezTo>
              <a:cubicBezTo>
                <a:pt x="4836865" y="3659645"/>
                <a:pt x="4830547" y="3664044"/>
                <a:pt x="4828555" y="3672619"/>
              </a:cubicBezTo>
              <a:cubicBezTo>
                <a:pt x="4824975" y="3688042"/>
                <a:pt x="4841925" y="3703811"/>
                <a:pt x="4861160" y="3719149"/>
              </a:cubicBezTo>
              <a:cubicBezTo>
                <a:pt x="4881615" y="3703915"/>
                <a:pt x="4897576" y="3686696"/>
                <a:pt x="4893764" y="3671858"/>
              </a:cubicBezTo>
              <a:lnTo>
                <a:pt x="4893764" y="3671855"/>
              </a:lnTo>
              <a:cubicBezTo>
                <a:pt x="4891906" y="3664614"/>
                <a:pt x="4886059" y="3660032"/>
                <a:pt x="4878013" y="3659162"/>
              </a:cubicBezTo>
              <a:cubicBezTo>
                <a:pt x="4877315" y="3659087"/>
                <a:pt x="4876634" y="3659049"/>
                <a:pt x="4875972" y="3659049"/>
              </a:cubicBezTo>
              <a:close/>
              <a:moveTo>
                <a:pt x="4530008" y="3408605"/>
              </a:moveTo>
              <a:cubicBezTo>
                <a:pt x="4523014" y="3408605"/>
                <a:pt x="4518039" y="3412687"/>
                <a:pt x="4515195" y="3418270"/>
              </a:cubicBezTo>
              <a:cubicBezTo>
                <a:pt x="4512224" y="3412446"/>
                <a:pt x="4507153" y="3408666"/>
                <a:pt x="4499755" y="3408666"/>
              </a:cubicBezTo>
              <a:cubicBezTo>
                <a:pt x="4499267" y="3408666"/>
                <a:pt x="4498767" y="3408683"/>
                <a:pt x="4498258" y="3408718"/>
              </a:cubicBezTo>
              <a:cubicBezTo>
                <a:pt x="4490901" y="3409201"/>
                <a:pt x="4484583" y="3413600"/>
                <a:pt x="4482591" y="3422175"/>
              </a:cubicBezTo>
              <a:cubicBezTo>
                <a:pt x="4479012" y="3437598"/>
                <a:pt x="4495961" y="3453367"/>
                <a:pt x="4515195" y="3468705"/>
              </a:cubicBezTo>
              <a:cubicBezTo>
                <a:pt x="4535652" y="3453468"/>
                <a:pt x="4551612" y="3436252"/>
                <a:pt x="4547800" y="3421411"/>
              </a:cubicBezTo>
              <a:cubicBezTo>
                <a:pt x="4545942" y="3414170"/>
                <a:pt x="4540094" y="3409585"/>
                <a:pt x="4532049" y="3408718"/>
              </a:cubicBezTo>
              <a:cubicBezTo>
                <a:pt x="4531351" y="3408643"/>
                <a:pt x="4530671" y="3408605"/>
                <a:pt x="4530008" y="3408605"/>
              </a:cubicBezTo>
              <a:close/>
              <a:moveTo>
                <a:pt x="4233564" y="3397003"/>
              </a:moveTo>
              <a:cubicBezTo>
                <a:pt x="4226570" y="3397003"/>
                <a:pt x="4221595" y="3401086"/>
                <a:pt x="4218751" y="3406668"/>
              </a:cubicBezTo>
              <a:cubicBezTo>
                <a:pt x="4215780" y="3400844"/>
                <a:pt x="4210709" y="3397064"/>
                <a:pt x="4203311" y="3397064"/>
              </a:cubicBezTo>
              <a:cubicBezTo>
                <a:pt x="4202823" y="3397064"/>
                <a:pt x="4202323" y="3397082"/>
                <a:pt x="4201814" y="3397116"/>
              </a:cubicBezTo>
              <a:cubicBezTo>
                <a:pt x="4194457" y="3397599"/>
                <a:pt x="4188139" y="3401999"/>
                <a:pt x="4186147" y="3410574"/>
              </a:cubicBezTo>
              <a:cubicBezTo>
                <a:pt x="4182567" y="3425996"/>
                <a:pt x="4199517" y="3441765"/>
                <a:pt x="4218751" y="3457103"/>
              </a:cubicBezTo>
              <a:cubicBezTo>
                <a:pt x="4239207" y="3441870"/>
                <a:pt x="4255168" y="3424650"/>
                <a:pt x="4251356" y="3409812"/>
              </a:cubicBezTo>
              <a:lnTo>
                <a:pt x="4251356" y="3409809"/>
              </a:lnTo>
              <a:cubicBezTo>
                <a:pt x="4249498" y="3402568"/>
                <a:pt x="4243651" y="3397986"/>
                <a:pt x="4235605" y="3397116"/>
              </a:cubicBezTo>
              <a:cubicBezTo>
                <a:pt x="4234907" y="3397041"/>
                <a:pt x="4234226" y="3397003"/>
                <a:pt x="4233564" y="3397003"/>
              </a:cubicBezTo>
              <a:close/>
              <a:moveTo>
                <a:pt x="4313701" y="3402120"/>
              </a:moveTo>
              <a:cubicBezTo>
                <a:pt x="4306707" y="3402120"/>
                <a:pt x="4301732" y="3406202"/>
                <a:pt x="4298888" y="3411785"/>
              </a:cubicBezTo>
              <a:cubicBezTo>
                <a:pt x="4295917" y="3405958"/>
                <a:pt x="4290846" y="3402181"/>
                <a:pt x="4283448" y="3402181"/>
              </a:cubicBezTo>
              <a:cubicBezTo>
                <a:pt x="4282960" y="3402181"/>
                <a:pt x="4282460" y="3402199"/>
                <a:pt x="4281951" y="3402233"/>
              </a:cubicBezTo>
              <a:cubicBezTo>
                <a:pt x="4274594" y="3402716"/>
                <a:pt x="4268276" y="3407116"/>
                <a:pt x="4266284" y="3415690"/>
              </a:cubicBezTo>
              <a:cubicBezTo>
                <a:pt x="4262704" y="3431113"/>
                <a:pt x="4279654" y="3446882"/>
                <a:pt x="4298888" y="3462220"/>
              </a:cubicBezTo>
              <a:cubicBezTo>
                <a:pt x="4319344" y="3446986"/>
                <a:pt x="4335305" y="3429767"/>
                <a:pt x="4331493" y="3414929"/>
              </a:cubicBezTo>
              <a:lnTo>
                <a:pt x="4331493" y="3414926"/>
              </a:lnTo>
              <a:cubicBezTo>
                <a:pt x="4329635" y="3407685"/>
                <a:pt x="4323788" y="3403103"/>
                <a:pt x="4315742" y="3402233"/>
              </a:cubicBezTo>
              <a:cubicBezTo>
                <a:pt x="4315044" y="3402158"/>
                <a:pt x="4314363" y="3402120"/>
                <a:pt x="4313701" y="3402120"/>
              </a:cubicBezTo>
              <a:close/>
              <a:moveTo>
                <a:pt x="4389535" y="3454721"/>
              </a:moveTo>
              <a:cubicBezTo>
                <a:pt x="4382541" y="3454721"/>
                <a:pt x="4377566" y="3458803"/>
                <a:pt x="4374722" y="3464386"/>
              </a:cubicBezTo>
              <a:cubicBezTo>
                <a:pt x="4371751" y="3458562"/>
                <a:pt x="4366680" y="3454782"/>
                <a:pt x="4359282" y="3454782"/>
              </a:cubicBezTo>
              <a:cubicBezTo>
                <a:pt x="4358794" y="3454782"/>
                <a:pt x="4358294" y="3454799"/>
                <a:pt x="4357785" y="3454834"/>
              </a:cubicBezTo>
              <a:cubicBezTo>
                <a:pt x="4350428" y="3455317"/>
                <a:pt x="4344110" y="3459717"/>
                <a:pt x="4342118" y="3468291"/>
              </a:cubicBezTo>
              <a:cubicBezTo>
                <a:pt x="4338539" y="3483714"/>
                <a:pt x="4355488" y="3499483"/>
                <a:pt x="4374722" y="3514821"/>
              </a:cubicBezTo>
              <a:cubicBezTo>
                <a:pt x="4395179" y="3499587"/>
                <a:pt x="4411139" y="3482368"/>
                <a:pt x="4407327" y="3467530"/>
              </a:cubicBezTo>
              <a:lnTo>
                <a:pt x="4407327" y="3467527"/>
              </a:lnTo>
              <a:cubicBezTo>
                <a:pt x="4405469" y="3460286"/>
                <a:pt x="4399621" y="3455704"/>
                <a:pt x="4391576" y="3454834"/>
              </a:cubicBezTo>
              <a:cubicBezTo>
                <a:pt x="4390878" y="3454759"/>
                <a:pt x="4390198" y="3454721"/>
                <a:pt x="4389535" y="3454721"/>
              </a:cubicBezTo>
              <a:close/>
              <a:moveTo>
                <a:pt x="4478279" y="3471819"/>
              </a:moveTo>
              <a:cubicBezTo>
                <a:pt x="4471285" y="3471819"/>
                <a:pt x="4466310" y="3475901"/>
                <a:pt x="4463467" y="3481484"/>
              </a:cubicBezTo>
              <a:cubicBezTo>
                <a:pt x="4460495" y="3475660"/>
                <a:pt x="4455424" y="3471880"/>
                <a:pt x="4448026" y="3471880"/>
              </a:cubicBezTo>
              <a:cubicBezTo>
                <a:pt x="4447538" y="3471880"/>
                <a:pt x="4447038" y="3471897"/>
                <a:pt x="4446529" y="3471932"/>
              </a:cubicBezTo>
              <a:cubicBezTo>
                <a:pt x="4439172" y="3472415"/>
                <a:pt x="4432854" y="3476814"/>
                <a:pt x="4430862" y="3485389"/>
              </a:cubicBezTo>
              <a:cubicBezTo>
                <a:pt x="4427282" y="3500812"/>
                <a:pt x="4444232" y="3516581"/>
                <a:pt x="4463467" y="3531919"/>
              </a:cubicBezTo>
              <a:cubicBezTo>
                <a:pt x="4483922" y="3516685"/>
                <a:pt x="4499883" y="3499466"/>
                <a:pt x="4496071" y="3484628"/>
              </a:cubicBezTo>
              <a:lnTo>
                <a:pt x="4496071" y="3484625"/>
              </a:lnTo>
              <a:cubicBezTo>
                <a:pt x="4494213" y="3477384"/>
                <a:pt x="4488366" y="3472802"/>
                <a:pt x="4480320" y="3471932"/>
              </a:cubicBezTo>
              <a:cubicBezTo>
                <a:pt x="4479622" y="3471857"/>
                <a:pt x="4478942" y="3471819"/>
                <a:pt x="4478279" y="3471819"/>
              </a:cubicBezTo>
              <a:close/>
              <a:moveTo>
                <a:pt x="4567315" y="3484555"/>
              </a:moveTo>
              <a:cubicBezTo>
                <a:pt x="4560322" y="3484555"/>
                <a:pt x="4555346" y="3488637"/>
                <a:pt x="4552503" y="3494220"/>
              </a:cubicBezTo>
              <a:cubicBezTo>
                <a:pt x="4549531" y="3488396"/>
                <a:pt x="4544460" y="3484616"/>
                <a:pt x="4537062" y="3484616"/>
              </a:cubicBezTo>
              <a:cubicBezTo>
                <a:pt x="4536574" y="3484616"/>
                <a:pt x="4536074" y="3484633"/>
                <a:pt x="4535565" y="3484668"/>
              </a:cubicBezTo>
              <a:cubicBezTo>
                <a:pt x="4528208" y="3485151"/>
                <a:pt x="4521890" y="3489550"/>
                <a:pt x="4519898" y="3498125"/>
              </a:cubicBezTo>
              <a:cubicBezTo>
                <a:pt x="4516318" y="3513548"/>
                <a:pt x="4533268" y="3529317"/>
                <a:pt x="4552503" y="3544655"/>
              </a:cubicBezTo>
              <a:cubicBezTo>
                <a:pt x="4572958" y="3529421"/>
                <a:pt x="4588916" y="3512202"/>
                <a:pt x="4585107" y="3497364"/>
              </a:cubicBezTo>
              <a:lnTo>
                <a:pt x="4585107" y="3497361"/>
              </a:lnTo>
              <a:cubicBezTo>
                <a:pt x="4583249" y="3490120"/>
                <a:pt x="4577402" y="3485538"/>
                <a:pt x="4569356" y="3484668"/>
              </a:cubicBezTo>
              <a:cubicBezTo>
                <a:pt x="4568658" y="3484593"/>
                <a:pt x="4567978" y="3484555"/>
                <a:pt x="4567315" y="3484555"/>
              </a:cubicBezTo>
              <a:close/>
              <a:moveTo>
                <a:pt x="4637362" y="3532707"/>
              </a:moveTo>
              <a:cubicBezTo>
                <a:pt x="4630368" y="3532707"/>
                <a:pt x="4625393" y="3536789"/>
                <a:pt x="4622550" y="3542372"/>
              </a:cubicBezTo>
              <a:cubicBezTo>
                <a:pt x="4619578" y="3536545"/>
                <a:pt x="4614507" y="3532768"/>
                <a:pt x="4607109" y="3532768"/>
              </a:cubicBezTo>
              <a:cubicBezTo>
                <a:pt x="4606621" y="3532768"/>
                <a:pt x="4606121" y="3532785"/>
                <a:pt x="4605612" y="3532820"/>
              </a:cubicBezTo>
              <a:cubicBezTo>
                <a:pt x="4598255" y="3533303"/>
                <a:pt x="4591937" y="3537702"/>
                <a:pt x="4589945" y="3546277"/>
              </a:cubicBezTo>
              <a:cubicBezTo>
                <a:pt x="4586365" y="3561700"/>
                <a:pt x="4603315" y="3577469"/>
                <a:pt x="4622550" y="3592807"/>
              </a:cubicBezTo>
              <a:cubicBezTo>
                <a:pt x="4643005" y="3577573"/>
                <a:pt x="4658966" y="3560354"/>
                <a:pt x="4655154" y="3545516"/>
              </a:cubicBezTo>
              <a:lnTo>
                <a:pt x="4655154" y="3545513"/>
              </a:lnTo>
              <a:cubicBezTo>
                <a:pt x="4653296" y="3538272"/>
                <a:pt x="4647449" y="3533687"/>
                <a:pt x="4639403" y="3532820"/>
              </a:cubicBezTo>
              <a:cubicBezTo>
                <a:pt x="4638705" y="3532745"/>
                <a:pt x="4638024" y="3532707"/>
                <a:pt x="4637362" y="3532707"/>
              </a:cubicBezTo>
              <a:close/>
              <a:moveTo>
                <a:pt x="4697233" y="3583186"/>
              </a:moveTo>
              <a:cubicBezTo>
                <a:pt x="4690239" y="3583186"/>
                <a:pt x="4685264" y="3587268"/>
                <a:pt x="4682420" y="3592851"/>
              </a:cubicBezTo>
              <a:cubicBezTo>
                <a:pt x="4679449" y="3587024"/>
                <a:pt x="4674378" y="3583247"/>
                <a:pt x="4666980" y="3583247"/>
              </a:cubicBezTo>
              <a:cubicBezTo>
                <a:pt x="4666492" y="3583247"/>
                <a:pt x="4665992" y="3583264"/>
                <a:pt x="4665483" y="3583299"/>
              </a:cubicBezTo>
              <a:cubicBezTo>
                <a:pt x="4658126" y="3583782"/>
                <a:pt x="4651808" y="3588182"/>
                <a:pt x="4649816" y="3596756"/>
              </a:cubicBezTo>
              <a:cubicBezTo>
                <a:pt x="4646237" y="3612179"/>
                <a:pt x="4663186" y="3627948"/>
                <a:pt x="4682420" y="3643286"/>
              </a:cubicBezTo>
              <a:cubicBezTo>
                <a:pt x="4702877" y="3628052"/>
                <a:pt x="4718837" y="3610833"/>
                <a:pt x="4715025" y="3595995"/>
              </a:cubicBezTo>
              <a:lnTo>
                <a:pt x="4715025" y="3595992"/>
              </a:lnTo>
              <a:cubicBezTo>
                <a:pt x="4713167" y="3588751"/>
                <a:pt x="4707319" y="3584169"/>
                <a:pt x="4699274" y="3583299"/>
              </a:cubicBezTo>
              <a:cubicBezTo>
                <a:pt x="4698576" y="3583224"/>
                <a:pt x="4697896" y="3583186"/>
                <a:pt x="4697233" y="3583186"/>
              </a:cubicBezTo>
              <a:close/>
              <a:moveTo>
                <a:pt x="4763297" y="3627790"/>
              </a:moveTo>
              <a:cubicBezTo>
                <a:pt x="4756303" y="3627790"/>
                <a:pt x="4751328" y="3631872"/>
                <a:pt x="4748485" y="3637455"/>
              </a:cubicBezTo>
              <a:cubicBezTo>
                <a:pt x="4745513" y="3631631"/>
                <a:pt x="4740442" y="3627851"/>
                <a:pt x="4733044" y="3627851"/>
              </a:cubicBezTo>
              <a:cubicBezTo>
                <a:pt x="4732556" y="3627851"/>
                <a:pt x="4732056" y="3627868"/>
                <a:pt x="4731547" y="3627903"/>
              </a:cubicBezTo>
              <a:cubicBezTo>
                <a:pt x="4724190" y="3628386"/>
                <a:pt x="4717872" y="3632785"/>
                <a:pt x="4715880" y="3641360"/>
              </a:cubicBezTo>
              <a:cubicBezTo>
                <a:pt x="4712300" y="3656783"/>
                <a:pt x="4729250" y="3672552"/>
                <a:pt x="4748485" y="3687890"/>
              </a:cubicBezTo>
              <a:cubicBezTo>
                <a:pt x="4768940" y="3672656"/>
                <a:pt x="4784901" y="3655437"/>
                <a:pt x="4781089" y="3640599"/>
              </a:cubicBezTo>
              <a:lnTo>
                <a:pt x="4781089" y="3640596"/>
              </a:lnTo>
              <a:cubicBezTo>
                <a:pt x="4779231" y="3633355"/>
                <a:pt x="4773384" y="3628773"/>
                <a:pt x="4765338" y="3627903"/>
              </a:cubicBezTo>
              <a:cubicBezTo>
                <a:pt x="4764640" y="3627828"/>
                <a:pt x="4763959" y="3627790"/>
                <a:pt x="4763297" y="3627790"/>
              </a:cubicBezTo>
              <a:close/>
              <a:moveTo>
                <a:pt x="4300238" y="3465974"/>
              </a:moveTo>
              <a:cubicBezTo>
                <a:pt x="4293244" y="3465974"/>
                <a:pt x="4288269" y="3470056"/>
                <a:pt x="4285426" y="3475639"/>
              </a:cubicBezTo>
              <a:cubicBezTo>
                <a:pt x="4282454" y="3469812"/>
                <a:pt x="4277383" y="3466035"/>
                <a:pt x="4269985" y="3466035"/>
              </a:cubicBezTo>
              <a:cubicBezTo>
                <a:pt x="4269497" y="3466035"/>
                <a:pt x="4268997" y="3466052"/>
                <a:pt x="4268488" y="3466087"/>
              </a:cubicBezTo>
              <a:cubicBezTo>
                <a:pt x="4261131" y="3466570"/>
                <a:pt x="4254813" y="3470970"/>
                <a:pt x="4252821" y="3479544"/>
              </a:cubicBezTo>
              <a:cubicBezTo>
                <a:pt x="4249241" y="3494967"/>
                <a:pt x="4266191" y="3510736"/>
                <a:pt x="4285426" y="3526074"/>
              </a:cubicBezTo>
              <a:cubicBezTo>
                <a:pt x="4305881" y="3510840"/>
                <a:pt x="4321842" y="3493621"/>
                <a:pt x="4318030" y="3478783"/>
              </a:cubicBezTo>
              <a:lnTo>
                <a:pt x="4318030" y="3478780"/>
              </a:lnTo>
              <a:cubicBezTo>
                <a:pt x="4316172" y="3471539"/>
                <a:pt x="4310325" y="3466957"/>
                <a:pt x="4302279" y="3466087"/>
              </a:cubicBezTo>
              <a:cubicBezTo>
                <a:pt x="4301581" y="3466012"/>
                <a:pt x="4300900" y="3465974"/>
                <a:pt x="4300238" y="3465974"/>
              </a:cubicBezTo>
              <a:close/>
              <a:moveTo>
                <a:pt x="4223067" y="3474378"/>
              </a:moveTo>
              <a:cubicBezTo>
                <a:pt x="4216073" y="3474378"/>
                <a:pt x="4211098" y="3478460"/>
                <a:pt x="4208254" y="3484043"/>
              </a:cubicBezTo>
              <a:cubicBezTo>
                <a:pt x="4205283" y="3478219"/>
                <a:pt x="4200212" y="3474439"/>
                <a:pt x="4192814" y="3474439"/>
              </a:cubicBezTo>
              <a:cubicBezTo>
                <a:pt x="4192326" y="3474439"/>
                <a:pt x="4191826" y="3474456"/>
                <a:pt x="4191317" y="3474491"/>
              </a:cubicBezTo>
              <a:cubicBezTo>
                <a:pt x="4183960" y="3474974"/>
                <a:pt x="4177642" y="3479373"/>
                <a:pt x="4175650" y="3487948"/>
              </a:cubicBezTo>
              <a:cubicBezTo>
                <a:pt x="4172071" y="3503371"/>
                <a:pt x="4189020" y="3519140"/>
                <a:pt x="4208254" y="3534478"/>
              </a:cubicBezTo>
              <a:cubicBezTo>
                <a:pt x="4228711" y="3519244"/>
                <a:pt x="4244671" y="3502025"/>
                <a:pt x="4240859" y="3487187"/>
              </a:cubicBezTo>
              <a:lnTo>
                <a:pt x="4240859" y="3487184"/>
              </a:lnTo>
              <a:cubicBezTo>
                <a:pt x="4239001" y="3479943"/>
                <a:pt x="4233153" y="3475361"/>
                <a:pt x="4225108" y="3474491"/>
              </a:cubicBezTo>
              <a:cubicBezTo>
                <a:pt x="4224410" y="3474416"/>
                <a:pt x="4223730" y="3474378"/>
                <a:pt x="4223067" y="3474378"/>
              </a:cubicBezTo>
              <a:close/>
              <a:moveTo>
                <a:pt x="4346122" y="3526107"/>
              </a:moveTo>
              <a:cubicBezTo>
                <a:pt x="4339128" y="3526107"/>
                <a:pt x="4334153" y="3530189"/>
                <a:pt x="4331309" y="3535769"/>
              </a:cubicBezTo>
              <a:cubicBezTo>
                <a:pt x="4328338" y="3529945"/>
                <a:pt x="4323267" y="3526168"/>
                <a:pt x="4315869" y="3526168"/>
              </a:cubicBezTo>
              <a:cubicBezTo>
                <a:pt x="4315381" y="3526168"/>
                <a:pt x="4314881" y="3526185"/>
                <a:pt x="4314372" y="3526220"/>
              </a:cubicBezTo>
              <a:cubicBezTo>
                <a:pt x="4307015" y="3526703"/>
                <a:pt x="4300697" y="3531103"/>
                <a:pt x="4298705" y="3539677"/>
              </a:cubicBezTo>
              <a:cubicBezTo>
                <a:pt x="4295126" y="3555100"/>
                <a:pt x="4312075" y="3570869"/>
                <a:pt x="4331309" y="3586207"/>
              </a:cubicBezTo>
              <a:cubicBezTo>
                <a:pt x="4351766" y="3570973"/>
                <a:pt x="4367726" y="3553754"/>
                <a:pt x="4363914" y="3538916"/>
              </a:cubicBezTo>
              <a:lnTo>
                <a:pt x="4363914" y="3538913"/>
              </a:lnTo>
              <a:cubicBezTo>
                <a:pt x="4362056" y="3531672"/>
                <a:pt x="4356208" y="3527090"/>
                <a:pt x="4348163" y="3526220"/>
              </a:cubicBezTo>
              <a:cubicBezTo>
                <a:pt x="4347465" y="3526145"/>
                <a:pt x="4346785" y="3526107"/>
                <a:pt x="4346122" y="3526107"/>
              </a:cubicBezTo>
              <a:close/>
              <a:moveTo>
                <a:pt x="4424398" y="3532852"/>
              </a:moveTo>
              <a:cubicBezTo>
                <a:pt x="4417405" y="3532852"/>
                <a:pt x="4412430" y="3536934"/>
                <a:pt x="4409586" y="3542514"/>
              </a:cubicBezTo>
              <a:cubicBezTo>
                <a:pt x="4406615" y="3536690"/>
                <a:pt x="4401544" y="3532913"/>
                <a:pt x="4394146" y="3532913"/>
              </a:cubicBezTo>
              <a:cubicBezTo>
                <a:pt x="4393658" y="3532913"/>
                <a:pt x="4393158" y="3532930"/>
                <a:pt x="4392649" y="3532965"/>
              </a:cubicBezTo>
              <a:cubicBezTo>
                <a:pt x="4385292" y="3533448"/>
                <a:pt x="4378974" y="3537848"/>
                <a:pt x="4376982" y="3546422"/>
              </a:cubicBezTo>
              <a:cubicBezTo>
                <a:pt x="4373402" y="3561845"/>
                <a:pt x="4390352" y="3577614"/>
                <a:pt x="4409586" y="3592952"/>
              </a:cubicBezTo>
              <a:cubicBezTo>
                <a:pt x="4430042" y="3577716"/>
                <a:pt x="4446003" y="3560499"/>
                <a:pt x="4442191" y="3545661"/>
              </a:cubicBezTo>
              <a:lnTo>
                <a:pt x="4442191" y="3545658"/>
              </a:lnTo>
              <a:cubicBezTo>
                <a:pt x="4440333" y="3538417"/>
                <a:pt x="4434486" y="3533835"/>
                <a:pt x="4426440" y="3532965"/>
              </a:cubicBezTo>
              <a:cubicBezTo>
                <a:pt x="4425742" y="3532890"/>
                <a:pt x="4425061" y="3532852"/>
                <a:pt x="4424398" y="3532852"/>
              </a:cubicBezTo>
              <a:close/>
              <a:moveTo>
                <a:pt x="4501890" y="3547856"/>
              </a:moveTo>
              <a:cubicBezTo>
                <a:pt x="4494897" y="3547856"/>
                <a:pt x="4489921" y="3551939"/>
                <a:pt x="4487078" y="3557521"/>
              </a:cubicBezTo>
              <a:cubicBezTo>
                <a:pt x="4484106" y="3551694"/>
                <a:pt x="4479035" y="3547917"/>
                <a:pt x="4471637" y="3547917"/>
              </a:cubicBezTo>
              <a:cubicBezTo>
                <a:pt x="4471149" y="3547917"/>
                <a:pt x="4470649" y="3547935"/>
                <a:pt x="4470140" y="3547969"/>
              </a:cubicBezTo>
              <a:cubicBezTo>
                <a:pt x="4462783" y="3548452"/>
                <a:pt x="4456465" y="3552852"/>
                <a:pt x="4454473" y="3561427"/>
              </a:cubicBezTo>
              <a:cubicBezTo>
                <a:pt x="4450893" y="3576849"/>
                <a:pt x="4467843" y="3592618"/>
                <a:pt x="4487078" y="3607956"/>
              </a:cubicBezTo>
              <a:cubicBezTo>
                <a:pt x="4507533" y="3592720"/>
                <a:pt x="4523494" y="3575503"/>
                <a:pt x="4519682" y="3560665"/>
              </a:cubicBezTo>
              <a:lnTo>
                <a:pt x="4519682" y="3560662"/>
              </a:lnTo>
              <a:cubicBezTo>
                <a:pt x="4517824" y="3553421"/>
                <a:pt x="4511977" y="3548839"/>
                <a:pt x="4503931" y="3547969"/>
              </a:cubicBezTo>
              <a:cubicBezTo>
                <a:pt x="4503233" y="3547894"/>
                <a:pt x="4502553" y="3547856"/>
                <a:pt x="4501890" y="3547856"/>
              </a:cubicBezTo>
              <a:close/>
              <a:moveTo>
                <a:pt x="4573915" y="3567949"/>
              </a:moveTo>
              <a:cubicBezTo>
                <a:pt x="4566921" y="3567949"/>
                <a:pt x="4561946" y="3572031"/>
                <a:pt x="4559103" y="3577611"/>
              </a:cubicBezTo>
              <a:cubicBezTo>
                <a:pt x="4556131" y="3571787"/>
                <a:pt x="4551060" y="3568010"/>
                <a:pt x="4543662" y="3568010"/>
              </a:cubicBezTo>
              <a:cubicBezTo>
                <a:pt x="4543174" y="3568010"/>
                <a:pt x="4542674" y="3568027"/>
                <a:pt x="4542165" y="3568062"/>
              </a:cubicBezTo>
              <a:cubicBezTo>
                <a:pt x="4534808" y="3568545"/>
                <a:pt x="4528490" y="3572945"/>
                <a:pt x="4526498" y="3581519"/>
              </a:cubicBezTo>
              <a:cubicBezTo>
                <a:pt x="4522918" y="3596942"/>
                <a:pt x="4539868" y="3612711"/>
                <a:pt x="4559103" y="3628049"/>
              </a:cubicBezTo>
              <a:cubicBezTo>
                <a:pt x="4579558" y="3612815"/>
                <a:pt x="4595519" y="3595596"/>
                <a:pt x="4591707" y="3580758"/>
              </a:cubicBezTo>
              <a:lnTo>
                <a:pt x="4591707" y="3580755"/>
              </a:lnTo>
              <a:cubicBezTo>
                <a:pt x="4589849" y="3573514"/>
                <a:pt x="4584002" y="3568929"/>
                <a:pt x="4575956" y="3568062"/>
              </a:cubicBezTo>
              <a:cubicBezTo>
                <a:pt x="4575258" y="3567987"/>
                <a:pt x="4574577" y="3567949"/>
                <a:pt x="4573915" y="3567949"/>
              </a:cubicBezTo>
              <a:close/>
              <a:moveTo>
                <a:pt x="4625759" y="3625668"/>
              </a:moveTo>
              <a:cubicBezTo>
                <a:pt x="4618766" y="3625668"/>
                <a:pt x="4613791" y="3629750"/>
                <a:pt x="4610947" y="3635330"/>
              </a:cubicBezTo>
              <a:cubicBezTo>
                <a:pt x="4607976" y="3629506"/>
                <a:pt x="4602905" y="3625729"/>
                <a:pt x="4595507" y="3625729"/>
              </a:cubicBezTo>
              <a:cubicBezTo>
                <a:pt x="4595019" y="3625729"/>
                <a:pt x="4594519" y="3625747"/>
                <a:pt x="4594010" y="3625781"/>
              </a:cubicBezTo>
              <a:cubicBezTo>
                <a:pt x="4586653" y="3626264"/>
                <a:pt x="4580335" y="3630664"/>
                <a:pt x="4578343" y="3639238"/>
              </a:cubicBezTo>
              <a:cubicBezTo>
                <a:pt x="4574763" y="3654661"/>
                <a:pt x="4591713" y="3670430"/>
                <a:pt x="4610947" y="3685768"/>
              </a:cubicBezTo>
              <a:cubicBezTo>
                <a:pt x="4631403" y="3670534"/>
                <a:pt x="4647364" y="3653315"/>
                <a:pt x="4643552" y="3638477"/>
              </a:cubicBezTo>
              <a:lnTo>
                <a:pt x="4643552" y="3638474"/>
              </a:lnTo>
              <a:cubicBezTo>
                <a:pt x="4641694" y="3631233"/>
                <a:pt x="4635847" y="3626651"/>
                <a:pt x="4627801" y="3625781"/>
              </a:cubicBezTo>
              <a:cubicBezTo>
                <a:pt x="4627103" y="3625706"/>
                <a:pt x="4626422" y="3625668"/>
                <a:pt x="4625759" y="3625668"/>
              </a:cubicBezTo>
              <a:close/>
              <a:moveTo>
                <a:pt x="4701798" y="3663323"/>
              </a:moveTo>
              <a:cubicBezTo>
                <a:pt x="4694805" y="3663323"/>
                <a:pt x="4689829" y="3667405"/>
                <a:pt x="4686986" y="3672985"/>
              </a:cubicBezTo>
              <a:cubicBezTo>
                <a:pt x="4684014" y="3667161"/>
                <a:pt x="4678943" y="3663384"/>
                <a:pt x="4671545" y="3663384"/>
              </a:cubicBezTo>
              <a:cubicBezTo>
                <a:pt x="4671057" y="3663384"/>
                <a:pt x="4670557" y="3663401"/>
                <a:pt x="4670048" y="3663436"/>
              </a:cubicBezTo>
              <a:cubicBezTo>
                <a:pt x="4662691" y="3663919"/>
                <a:pt x="4656373" y="3668319"/>
                <a:pt x="4654381" y="3676893"/>
              </a:cubicBezTo>
              <a:cubicBezTo>
                <a:pt x="4650801" y="3692316"/>
                <a:pt x="4667751" y="3708085"/>
                <a:pt x="4686986" y="3723423"/>
              </a:cubicBezTo>
              <a:cubicBezTo>
                <a:pt x="4707441" y="3708189"/>
                <a:pt x="4723402" y="3690970"/>
                <a:pt x="4719590" y="3676132"/>
              </a:cubicBezTo>
              <a:lnTo>
                <a:pt x="4719590" y="3676129"/>
              </a:lnTo>
              <a:cubicBezTo>
                <a:pt x="4717732" y="3668888"/>
                <a:pt x="4711885" y="3664306"/>
                <a:pt x="4703839" y="3663436"/>
              </a:cubicBezTo>
              <a:cubicBezTo>
                <a:pt x="4703141" y="3663361"/>
                <a:pt x="4702461" y="3663323"/>
                <a:pt x="4701798" y="3663323"/>
              </a:cubicBezTo>
              <a:close/>
              <a:moveTo>
                <a:pt x="4798160" y="3690539"/>
              </a:moveTo>
              <a:cubicBezTo>
                <a:pt x="4791166" y="3690539"/>
                <a:pt x="4786191" y="3694621"/>
                <a:pt x="4783348" y="3700204"/>
              </a:cubicBezTo>
              <a:cubicBezTo>
                <a:pt x="4780376" y="3694377"/>
                <a:pt x="4775305" y="3690600"/>
                <a:pt x="4767907" y="3690600"/>
              </a:cubicBezTo>
              <a:cubicBezTo>
                <a:pt x="4767419" y="3690600"/>
                <a:pt x="4766919" y="3690618"/>
                <a:pt x="4766410" y="3690652"/>
              </a:cubicBezTo>
              <a:cubicBezTo>
                <a:pt x="4759053" y="3691135"/>
                <a:pt x="4752735" y="3695535"/>
                <a:pt x="4750743" y="3704109"/>
              </a:cubicBezTo>
              <a:cubicBezTo>
                <a:pt x="4747163" y="3719532"/>
                <a:pt x="4764113" y="3735301"/>
                <a:pt x="4783348" y="3750639"/>
              </a:cubicBezTo>
              <a:cubicBezTo>
                <a:pt x="4803803" y="3735405"/>
                <a:pt x="4819764" y="3718186"/>
                <a:pt x="4815952" y="3703348"/>
              </a:cubicBezTo>
              <a:lnTo>
                <a:pt x="4815952" y="3703345"/>
              </a:lnTo>
              <a:cubicBezTo>
                <a:pt x="4814094" y="3696104"/>
                <a:pt x="4808247" y="3691522"/>
                <a:pt x="4800201" y="3690652"/>
              </a:cubicBezTo>
              <a:cubicBezTo>
                <a:pt x="4799503" y="3690577"/>
                <a:pt x="4798822" y="3690539"/>
                <a:pt x="4798160" y="3690539"/>
              </a:cubicBezTo>
              <a:close/>
              <a:moveTo>
                <a:pt x="4861782" y="3723281"/>
              </a:moveTo>
              <a:cubicBezTo>
                <a:pt x="4854788" y="3723281"/>
                <a:pt x="4849813" y="3727363"/>
                <a:pt x="4846970" y="3732943"/>
              </a:cubicBezTo>
              <a:cubicBezTo>
                <a:pt x="4843998" y="3727119"/>
                <a:pt x="4838927" y="3723342"/>
                <a:pt x="4831529" y="3723342"/>
              </a:cubicBezTo>
              <a:cubicBezTo>
                <a:pt x="4831041" y="3723342"/>
                <a:pt x="4830541" y="3723359"/>
                <a:pt x="4830032" y="3723394"/>
              </a:cubicBezTo>
              <a:cubicBezTo>
                <a:pt x="4822675" y="3723877"/>
                <a:pt x="4816357" y="3728277"/>
                <a:pt x="4814365" y="3736851"/>
              </a:cubicBezTo>
              <a:cubicBezTo>
                <a:pt x="4810785" y="3752274"/>
                <a:pt x="4827735" y="3768043"/>
                <a:pt x="4846970" y="3783381"/>
              </a:cubicBezTo>
              <a:cubicBezTo>
                <a:pt x="4867425" y="3768147"/>
                <a:pt x="4883386" y="3750928"/>
                <a:pt x="4879574" y="3736090"/>
              </a:cubicBezTo>
              <a:lnTo>
                <a:pt x="4879574" y="3736087"/>
              </a:lnTo>
              <a:cubicBezTo>
                <a:pt x="4877716" y="3728846"/>
                <a:pt x="4871869" y="3724264"/>
                <a:pt x="4863823" y="3723394"/>
              </a:cubicBezTo>
              <a:cubicBezTo>
                <a:pt x="4863125" y="3723319"/>
                <a:pt x="4862444" y="3723281"/>
                <a:pt x="4861782" y="3723281"/>
              </a:cubicBezTo>
              <a:close/>
              <a:moveTo>
                <a:pt x="5018655" y="3729910"/>
              </a:moveTo>
              <a:cubicBezTo>
                <a:pt x="5011661" y="3729910"/>
                <a:pt x="5006686" y="3733992"/>
                <a:pt x="5003842" y="3739575"/>
              </a:cubicBezTo>
              <a:cubicBezTo>
                <a:pt x="5000871" y="3733751"/>
                <a:pt x="4995800" y="3729971"/>
                <a:pt x="4988402" y="3729971"/>
              </a:cubicBezTo>
              <a:cubicBezTo>
                <a:pt x="4987914" y="3729971"/>
                <a:pt x="4987414" y="3729988"/>
                <a:pt x="4986905" y="3730023"/>
              </a:cubicBezTo>
              <a:cubicBezTo>
                <a:pt x="4979548" y="3730506"/>
                <a:pt x="4973230" y="3734905"/>
                <a:pt x="4971238" y="3743480"/>
              </a:cubicBezTo>
              <a:cubicBezTo>
                <a:pt x="4967658" y="3758903"/>
                <a:pt x="4984608" y="3774672"/>
                <a:pt x="5003842" y="3790010"/>
              </a:cubicBezTo>
              <a:cubicBezTo>
                <a:pt x="5024298" y="3774776"/>
                <a:pt x="5040259" y="3757557"/>
                <a:pt x="5036447" y="3742719"/>
              </a:cubicBezTo>
              <a:lnTo>
                <a:pt x="5036447" y="3742716"/>
              </a:lnTo>
              <a:cubicBezTo>
                <a:pt x="5034589" y="3735475"/>
                <a:pt x="5028742" y="3730893"/>
                <a:pt x="5020696" y="3730023"/>
              </a:cubicBezTo>
              <a:cubicBezTo>
                <a:pt x="5019998" y="3729948"/>
                <a:pt x="5019317" y="3729910"/>
                <a:pt x="5018655" y="3729910"/>
              </a:cubicBezTo>
              <a:close/>
              <a:moveTo>
                <a:pt x="6177649" y="3743199"/>
              </a:moveTo>
              <a:cubicBezTo>
                <a:pt x="6170671" y="3743199"/>
                <a:pt x="6165698" y="3747281"/>
                <a:pt x="6162849" y="3752864"/>
              </a:cubicBezTo>
              <a:cubicBezTo>
                <a:pt x="6159883" y="3747040"/>
                <a:pt x="6154794" y="3743260"/>
                <a:pt x="6147409" y="3743260"/>
              </a:cubicBezTo>
              <a:cubicBezTo>
                <a:pt x="6146915" y="3743260"/>
                <a:pt x="6146420" y="3743277"/>
                <a:pt x="6145897" y="3743312"/>
              </a:cubicBezTo>
              <a:cubicBezTo>
                <a:pt x="6138540" y="3743795"/>
                <a:pt x="6132230" y="3748194"/>
                <a:pt x="6130224" y="3756769"/>
              </a:cubicBezTo>
              <a:cubicBezTo>
                <a:pt x="6126648" y="3772192"/>
                <a:pt x="6143600" y="3787961"/>
                <a:pt x="6162849" y="3803299"/>
              </a:cubicBezTo>
              <a:cubicBezTo>
                <a:pt x="6183290" y="3788065"/>
                <a:pt x="6199254" y="3770846"/>
                <a:pt x="6195445" y="3756008"/>
              </a:cubicBezTo>
              <a:lnTo>
                <a:pt x="6195445" y="3756005"/>
              </a:lnTo>
              <a:cubicBezTo>
                <a:pt x="6193584" y="3748764"/>
                <a:pt x="6187739" y="3744182"/>
                <a:pt x="6179685" y="3743312"/>
              </a:cubicBezTo>
              <a:cubicBezTo>
                <a:pt x="6178987" y="3743237"/>
                <a:pt x="6178318" y="3743199"/>
                <a:pt x="6177649" y="3743199"/>
              </a:cubicBezTo>
              <a:close/>
              <a:moveTo>
                <a:pt x="6256449" y="3744333"/>
              </a:moveTo>
              <a:cubicBezTo>
                <a:pt x="6249470" y="3744333"/>
                <a:pt x="6244497" y="3748415"/>
                <a:pt x="6241648" y="3753995"/>
              </a:cubicBezTo>
              <a:cubicBezTo>
                <a:pt x="6238682" y="3748171"/>
                <a:pt x="6233593" y="3744394"/>
                <a:pt x="6226208" y="3744394"/>
              </a:cubicBezTo>
              <a:cubicBezTo>
                <a:pt x="6225714" y="3744394"/>
                <a:pt x="6225219" y="3744412"/>
                <a:pt x="6224696" y="3744444"/>
              </a:cubicBezTo>
              <a:cubicBezTo>
                <a:pt x="6217339" y="3744929"/>
                <a:pt x="6211030" y="3749329"/>
                <a:pt x="6209023" y="3757903"/>
              </a:cubicBezTo>
              <a:cubicBezTo>
                <a:pt x="6205447" y="3773326"/>
                <a:pt x="6222399" y="3789095"/>
                <a:pt x="6241648" y="3804433"/>
              </a:cubicBezTo>
              <a:cubicBezTo>
                <a:pt x="6262089" y="3789197"/>
                <a:pt x="6278053" y="3771980"/>
                <a:pt x="6274244" y="3757142"/>
              </a:cubicBezTo>
              <a:lnTo>
                <a:pt x="6274244" y="3757139"/>
              </a:lnTo>
              <a:cubicBezTo>
                <a:pt x="6272383" y="3749898"/>
                <a:pt x="6266538" y="3745316"/>
                <a:pt x="6258484" y="3744444"/>
              </a:cubicBezTo>
              <a:cubicBezTo>
                <a:pt x="6257786" y="3744371"/>
                <a:pt x="6257117" y="3744333"/>
                <a:pt x="6256449" y="3744333"/>
              </a:cubicBezTo>
              <a:close/>
              <a:moveTo>
                <a:pt x="6331178" y="3760209"/>
              </a:moveTo>
              <a:cubicBezTo>
                <a:pt x="6324199" y="3760209"/>
                <a:pt x="6319227" y="3764291"/>
                <a:pt x="6316377" y="3769874"/>
              </a:cubicBezTo>
              <a:cubicBezTo>
                <a:pt x="6313411" y="3764050"/>
                <a:pt x="6308323" y="3760270"/>
                <a:pt x="6300937" y="3760270"/>
              </a:cubicBezTo>
              <a:cubicBezTo>
                <a:pt x="6300443" y="3760270"/>
                <a:pt x="6299948" y="3760287"/>
                <a:pt x="6299425" y="3760322"/>
              </a:cubicBezTo>
              <a:cubicBezTo>
                <a:pt x="6292069" y="3760805"/>
                <a:pt x="6285759" y="3765205"/>
                <a:pt x="6283752" y="3773779"/>
              </a:cubicBezTo>
              <a:cubicBezTo>
                <a:pt x="6280176" y="3789202"/>
                <a:pt x="6297128" y="3804971"/>
                <a:pt x="6316377" y="3820309"/>
              </a:cubicBezTo>
              <a:cubicBezTo>
                <a:pt x="6336818" y="3805075"/>
                <a:pt x="6352782" y="3787856"/>
                <a:pt x="6348973" y="3773018"/>
              </a:cubicBezTo>
              <a:lnTo>
                <a:pt x="6348973" y="3773015"/>
              </a:lnTo>
              <a:cubicBezTo>
                <a:pt x="6347112" y="3765774"/>
                <a:pt x="6341267" y="3761192"/>
                <a:pt x="6333213" y="3760322"/>
              </a:cubicBezTo>
              <a:cubicBezTo>
                <a:pt x="6332515" y="3760247"/>
                <a:pt x="6331846" y="3760209"/>
                <a:pt x="6331178" y="3760209"/>
              </a:cubicBezTo>
              <a:close/>
              <a:moveTo>
                <a:pt x="6384390" y="3808943"/>
              </a:moveTo>
              <a:cubicBezTo>
                <a:pt x="6377411" y="3808943"/>
                <a:pt x="6372438" y="3813025"/>
                <a:pt x="6369589" y="3818608"/>
              </a:cubicBezTo>
              <a:cubicBezTo>
                <a:pt x="6366623" y="3812784"/>
                <a:pt x="6361534" y="3809004"/>
                <a:pt x="6354149" y="3809004"/>
              </a:cubicBezTo>
              <a:cubicBezTo>
                <a:pt x="6353655" y="3809004"/>
                <a:pt x="6353160" y="3809021"/>
                <a:pt x="6352637" y="3809056"/>
              </a:cubicBezTo>
              <a:cubicBezTo>
                <a:pt x="6345280" y="3809539"/>
                <a:pt x="6338971" y="3813938"/>
                <a:pt x="6336964" y="3822513"/>
              </a:cubicBezTo>
              <a:cubicBezTo>
                <a:pt x="6333388" y="3837936"/>
                <a:pt x="6350340" y="3853705"/>
                <a:pt x="6369589" y="3869043"/>
              </a:cubicBezTo>
              <a:cubicBezTo>
                <a:pt x="6390030" y="3853809"/>
                <a:pt x="6405994" y="3836590"/>
                <a:pt x="6402185" y="3821752"/>
              </a:cubicBezTo>
              <a:lnTo>
                <a:pt x="6402185" y="3821749"/>
              </a:lnTo>
              <a:cubicBezTo>
                <a:pt x="6400324" y="3814508"/>
                <a:pt x="6394479" y="3809926"/>
                <a:pt x="6386425" y="3809056"/>
              </a:cubicBezTo>
              <a:cubicBezTo>
                <a:pt x="6385727" y="3808981"/>
                <a:pt x="6385058" y="3808943"/>
                <a:pt x="6384390" y="3808943"/>
              </a:cubicBezTo>
              <a:close/>
              <a:moveTo>
                <a:pt x="6453013" y="3843167"/>
              </a:moveTo>
              <a:cubicBezTo>
                <a:pt x="6446034" y="3843167"/>
                <a:pt x="6441062" y="3847250"/>
                <a:pt x="6438212" y="3852832"/>
              </a:cubicBezTo>
              <a:cubicBezTo>
                <a:pt x="6435246" y="3847005"/>
                <a:pt x="6430158" y="3843228"/>
                <a:pt x="6422772" y="3843228"/>
              </a:cubicBezTo>
              <a:cubicBezTo>
                <a:pt x="6422278" y="3843228"/>
                <a:pt x="6421783" y="3843246"/>
                <a:pt x="6421260" y="3843280"/>
              </a:cubicBezTo>
              <a:cubicBezTo>
                <a:pt x="6413903" y="3843763"/>
                <a:pt x="6407594" y="3848163"/>
                <a:pt x="6405587" y="3856738"/>
              </a:cubicBezTo>
              <a:cubicBezTo>
                <a:pt x="6402011" y="3872160"/>
                <a:pt x="6418963" y="3887929"/>
                <a:pt x="6438212" y="3903267"/>
              </a:cubicBezTo>
              <a:cubicBezTo>
                <a:pt x="6458653" y="3888034"/>
                <a:pt x="6474617" y="3870814"/>
                <a:pt x="6470808" y="3855976"/>
              </a:cubicBezTo>
              <a:lnTo>
                <a:pt x="6470808" y="3855973"/>
              </a:lnTo>
              <a:cubicBezTo>
                <a:pt x="6468947" y="3848732"/>
                <a:pt x="6463102" y="3844150"/>
                <a:pt x="6455048" y="3843280"/>
              </a:cubicBezTo>
              <a:cubicBezTo>
                <a:pt x="6454350" y="3843205"/>
                <a:pt x="6453681" y="3843167"/>
                <a:pt x="6453013" y="3843167"/>
              </a:cubicBezTo>
              <a:close/>
              <a:moveTo>
                <a:pt x="6523962" y="3870616"/>
              </a:moveTo>
              <a:cubicBezTo>
                <a:pt x="6516983" y="3870616"/>
                <a:pt x="6512010" y="3874699"/>
                <a:pt x="6509161" y="3880281"/>
              </a:cubicBezTo>
              <a:cubicBezTo>
                <a:pt x="6506195" y="3874454"/>
                <a:pt x="6501106" y="3870677"/>
                <a:pt x="6493721" y="3870677"/>
              </a:cubicBezTo>
              <a:cubicBezTo>
                <a:pt x="6493227" y="3870677"/>
                <a:pt x="6492732" y="3870695"/>
                <a:pt x="6492209" y="3870729"/>
              </a:cubicBezTo>
              <a:cubicBezTo>
                <a:pt x="6484852" y="3871212"/>
                <a:pt x="6478543" y="3875612"/>
                <a:pt x="6476536" y="3884187"/>
              </a:cubicBezTo>
              <a:cubicBezTo>
                <a:pt x="6472960" y="3899609"/>
                <a:pt x="6489912" y="3915378"/>
                <a:pt x="6509161" y="3930716"/>
              </a:cubicBezTo>
              <a:cubicBezTo>
                <a:pt x="6529602" y="3915483"/>
                <a:pt x="6545566" y="3898263"/>
                <a:pt x="6541757" y="3883425"/>
              </a:cubicBezTo>
              <a:lnTo>
                <a:pt x="6541757" y="3883422"/>
              </a:lnTo>
              <a:cubicBezTo>
                <a:pt x="6539896" y="3876181"/>
                <a:pt x="6534051" y="3871599"/>
                <a:pt x="6525997" y="3870729"/>
              </a:cubicBezTo>
              <a:cubicBezTo>
                <a:pt x="6525299" y="3870654"/>
                <a:pt x="6524630" y="3870616"/>
                <a:pt x="6523962" y="3870616"/>
              </a:cubicBezTo>
              <a:close/>
              <a:moveTo>
                <a:pt x="4942762" y="3731073"/>
              </a:moveTo>
              <a:cubicBezTo>
                <a:pt x="4935768" y="3731073"/>
                <a:pt x="4930793" y="3735155"/>
                <a:pt x="4927949" y="3740735"/>
              </a:cubicBezTo>
              <a:cubicBezTo>
                <a:pt x="4924978" y="3734911"/>
                <a:pt x="4919907" y="3731134"/>
                <a:pt x="4912509" y="3731134"/>
              </a:cubicBezTo>
              <a:cubicBezTo>
                <a:pt x="4912021" y="3731134"/>
                <a:pt x="4911521" y="3731152"/>
                <a:pt x="4911012" y="3731184"/>
              </a:cubicBezTo>
              <a:cubicBezTo>
                <a:pt x="4903655" y="3731669"/>
                <a:pt x="4897337" y="3736069"/>
                <a:pt x="4895345" y="3744643"/>
              </a:cubicBezTo>
              <a:cubicBezTo>
                <a:pt x="4891766" y="3760066"/>
                <a:pt x="4908715" y="3775835"/>
                <a:pt x="4927949" y="3791173"/>
              </a:cubicBezTo>
              <a:cubicBezTo>
                <a:pt x="4948405" y="3775937"/>
                <a:pt x="4964366" y="3758720"/>
                <a:pt x="4960554" y="3743882"/>
              </a:cubicBezTo>
              <a:lnTo>
                <a:pt x="4960554" y="3743879"/>
              </a:lnTo>
              <a:cubicBezTo>
                <a:pt x="4958696" y="3736638"/>
                <a:pt x="4952848" y="3732056"/>
                <a:pt x="4944803" y="3731184"/>
              </a:cubicBezTo>
              <a:cubicBezTo>
                <a:pt x="4944105" y="3731111"/>
                <a:pt x="4943425" y="3731073"/>
                <a:pt x="4942762" y="3731073"/>
              </a:cubicBezTo>
              <a:close/>
              <a:moveTo>
                <a:pt x="4888039" y="3781494"/>
              </a:moveTo>
              <a:cubicBezTo>
                <a:pt x="4881045" y="3781494"/>
                <a:pt x="4876070" y="3785576"/>
                <a:pt x="4873226" y="3791159"/>
              </a:cubicBezTo>
              <a:cubicBezTo>
                <a:pt x="4870255" y="3785335"/>
                <a:pt x="4865184" y="3781555"/>
                <a:pt x="4857786" y="3781555"/>
              </a:cubicBezTo>
              <a:cubicBezTo>
                <a:pt x="4857298" y="3781555"/>
                <a:pt x="4856798" y="3781572"/>
                <a:pt x="4856289" y="3781607"/>
              </a:cubicBezTo>
              <a:cubicBezTo>
                <a:pt x="4848932" y="3782090"/>
                <a:pt x="4842614" y="3786489"/>
                <a:pt x="4840622" y="3795064"/>
              </a:cubicBezTo>
              <a:cubicBezTo>
                <a:pt x="4837043" y="3810487"/>
                <a:pt x="4853992" y="3826256"/>
                <a:pt x="4873226" y="3841594"/>
              </a:cubicBezTo>
              <a:cubicBezTo>
                <a:pt x="4893683" y="3826360"/>
                <a:pt x="4909643" y="3809141"/>
                <a:pt x="4905831" y="3794303"/>
              </a:cubicBezTo>
              <a:lnTo>
                <a:pt x="4905831" y="3794300"/>
              </a:lnTo>
              <a:cubicBezTo>
                <a:pt x="4903973" y="3787059"/>
                <a:pt x="4898125" y="3782477"/>
                <a:pt x="4890080" y="3781607"/>
              </a:cubicBezTo>
              <a:cubicBezTo>
                <a:pt x="4889382" y="3781532"/>
                <a:pt x="4888702" y="3781494"/>
                <a:pt x="4888039" y="3781494"/>
              </a:cubicBezTo>
              <a:close/>
              <a:moveTo>
                <a:pt x="4994288" y="3797544"/>
              </a:moveTo>
              <a:cubicBezTo>
                <a:pt x="4987294" y="3797544"/>
                <a:pt x="4982319" y="3801627"/>
                <a:pt x="4979476" y="3807209"/>
              </a:cubicBezTo>
              <a:cubicBezTo>
                <a:pt x="4976504" y="3801382"/>
                <a:pt x="4971433" y="3797605"/>
                <a:pt x="4964035" y="3797605"/>
              </a:cubicBezTo>
              <a:cubicBezTo>
                <a:pt x="4963547" y="3797605"/>
                <a:pt x="4963047" y="3797623"/>
                <a:pt x="4962538" y="3797657"/>
              </a:cubicBezTo>
              <a:cubicBezTo>
                <a:pt x="4955181" y="3798140"/>
                <a:pt x="4948863" y="3802540"/>
                <a:pt x="4946871" y="3811115"/>
              </a:cubicBezTo>
              <a:cubicBezTo>
                <a:pt x="4943291" y="3826537"/>
                <a:pt x="4960241" y="3842306"/>
                <a:pt x="4979476" y="3857644"/>
              </a:cubicBezTo>
              <a:cubicBezTo>
                <a:pt x="4999931" y="3842411"/>
                <a:pt x="5015892" y="3825191"/>
                <a:pt x="5012080" y="3810353"/>
              </a:cubicBezTo>
              <a:lnTo>
                <a:pt x="5012080" y="3810350"/>
              </a:lnTo>
              <a:cubicBezTo>
                <a:pt x="5010222" y="3803109"/>
                <a:pt x="5004375" y="3798524"/>
                <a:pt x="4996329" y="3797657"/>
              </a:cubicBezTo>
              <a:cubicBezTo>
                <a:pt x="4995631" y="3797582"/>
                <a:pt x="4994950" y="3797544"/>
                <a:pt x="4994288" y="3797544"/>
              </a:cubicBezTo>
              <a:close/>
              <a:moveTo>
                <a:pt x="6221847" y="3813421"/>
              </a:moveTo>
              <a:cubicBezTo>
                <a:pt x="6214868" y="3813421"/>
                <a:pt x="6209896" y="3817503"/>
                <a:pt x="6207046" y="3823083"/>
              </a:cubicBezTo>
              <a:cubicBezTo>
                <a:pt x="6204080" y="3817259"/>
                <a:pt x="6198992" y="3813482"/>
                <a:pt x="6191606" y="3813482"/>
              </a:cubicBezTo>
              <a:cubicBezTo>
                <a:pt x="6191112" y="3813482"/>
                <a:pt x="6190617" y="3813499"/>
                <a:pt x="6190094" y="3813534"/>
              </a:cubicBezTo>
              <a:cubicBezTo>
                <a:pt x="6182737" y="3814017"/>
                <a:pt x="6176428" y="3818417"/>
                <a:pt x="6174421" y="3826991"/>
              </a:cubicBezTo>
              <a:cubicBezTo>
                <a:pt x="6170845" y="3842414"/>
                <a:pt x="6187797" y="3858183"/>
                <a:pt x="6207046" y="3873521"/>
              </a:cubicBezTo>
              <a:cubicBezTo>
                <a:pt x="6227487" y="3858287"/>
                <a:pt x="6243451" y="3841068"/>
                <a:pt x="6239642" y="3826230"/>
              </a:cubicBezTo>
              <a:lnTo>
                <a:pt x="6239642" y="3826227"/>
              </a:lnTo>
              <a:cubicBezTo>
                <a:pt x="6237781" y="3818986"/>
                <a:pt x="6231936" y="3814404"/>
                <a:pt x="6223882" y="3813534"/>
              </a:cubicBezTo>
              <a:cubicBezTo>
                <a:pt x="6223184" y="3813459"/>
                <a:pt x="6222515" y="3813421"/>
                <a:pt x="6221847" y="3813421"/>
              </a:cubicBezTo>
              <a:close/>
              <a:moveTo>
                <a:pt x="6301810" y="3831012"/>
              </a:moveTo>
              <a:cubicBezTo>
                <a:pt x="6294831" y="3831012"/>
                <a:pt x="6289859" y="3835094"/>
                <a:pt x="6287009" y="3840677"/>
              </a:cubicBezTo>
              <a:cubicBezTo>
                <a:pt x="6284043" y="3834850"/>
                <a:pt x="6278955" y="3831073"/>
                <a:pt x="6271569" y="3831073"/>
              </a:cubicBezTo>
              <a:cubicBezTo>
                <a:pt x="6271075" y="3831073"/>
                <a:pt x="6270580" y="3831091"/>
                <a:pt x="6270057" y="3831125"/>
              </a:cubicBezTo>
              <a:cubicBezTo>
                <a:pt x="6262700" y="3831608"/>
                <a:pt x="6256391" y="3836008"/>
                <a:pt x="6254384" y="3844582"/>
              </a:cubicBezTo>
              <a:cubicBezTo>
                <a:pt x="6250808" y="3860005"/>
                <a:pt x="6267760" y="3875774"/>
                <a:pt x="6287009" y="3891112"/>
              </a:cubicBezTo>
              <a:cubicBezTo>
                <a:pt x="6307450" y="3875878"/>
                <a:pt x="6323414" y="3858659"/>
                <a:pt x="6319605" y="3843821"/>
              </a:cubicBezTo>
              <a:lnTo>
                <a:pt x="6319605" y="3843818"/>
              </a:lnTo>
              <a:cubicBezTo>
                <a:pt x="6317744" y="3836577"/>
                <a:pt x="6311899" y="3831995"/>
                <a:pt x="6303845" y="3831125"/>
              </a:cubicBezTo>
              <a:cubicBezTo>
                <a:pt x="6303147" y="3831050"/>
                <a:pt x="6302478" y="3831012"/>
                <a:pt x="6301810" y="3831012"/>
              </a:cubicBezTo>
              <a:close/>
              <a:moveTo>
                <a:pt x="6384681" y="3889109"/>
              </a:moveTo>
              <a:cubicBezTo>
                <a:pt x="6377702" y="3889109"/>
                <a:pt x="6372730" y="3893191"/>
                <a:pt x="6369880" y="3898774"/>
              </a:cubicBezTo>
              <a:cubicBezTo>
                <a:pt x="6366914" y="3892947"/>
                <a:pt x="6361826" y="3889170"/>
                <a:pt x="6354440" y="3889170"/>
              </a:cubicBezTo>
              <a:cubicBezTo>
                <a:pt x="6353946" y="3889170"/>
                <a:pt x="6353451" y="3889187"/>
                <a:pt x="6352928" y="3889222"/>
              </a:cubicBezTo>
              <a:cubicBezTo>
                <a:pt x="6345571" y="3889705"/>
                <a:pt x="6339262" y="3894104"/>
                <a:pt x="6337255" y="3902679"/>
              </a:cubicBezTo>
              <a:cubicBezTo>
                <a:pt x="6333679" y="3918102"/>
                <a:pt x="6350631" y="3933871"/>
                <a:pt x="6369880" y="3949209"/>
              </a:cubicBezTo>
              <a:cubicBezTo>
                <a:pt x="6390321" y="3933975"/>
                <a:pt x="6406285" y="3916756"/>
                <a:pt x="6402476" y="3901918"/>
              </a:cubicBezTo>
              <a:lnTo>
                <a:pt x="6402476" y="3901915"/>
              </a:lnTo>
              <a:cubicBezTo>
                <a:pt x="6400615" y="3894674"/>
                <a:pt x="6394770" y="3890089"/>
                <a:pt x="6386716" y="3889222"/>
              </a:cubicBezTo>
              <a:cubicBezTo>
                <a:pt x="6386018" y="3889147"/>
                <a:pt x="6385349" y="3889109"/>
                <a:pt x="6384681" y="3889109"/>
              </a:cubicBezTo>
              <a:close/>
              <a:moveTo>
                <a:pt x="6464061" y="3916297"/>
              </a:moveTo>
              <a:cubicBezTo>
                <a:pt x="6457083" y="3916297"/>
                <a:pt x="6452110" y="3920379"/>
                <a:pt x="6449261" y="3925962"/>
              </a:cubicBezTo>
              <a:cubicBezTo>
                <a:pt x="6446295" y="3920135"/>
                <a:pt x="6441206" y="3916358"/>
                <a:pt x="6433821" y="3916358"/>
              </a:cubicBezTo>
              <a:cubicBezTo>
                <a:pt x="6433327" y="3916358"/>
                <a:pt x="6432832" y="3916375"/>
                <a:pt x="6432309" y="3916410"/>
              </a:cubicBezTo>
              <a:cubicBezTo>
                <a:pt x="6424952" y="3916893"/>
                <a:pt x="6418642" y="3921293"/>
                <a:pt x="6416636" y="3929867"/>
              </a:cubicBezTo>
              <a:cubicBezTo>
                <a:pt x="6413060" y="3945290"/>
                <a:pt x="6430012" y="3961059"/>
                <a:pt x="6449261" y="3976397"/>
              </a:cubicBezTo>
              <a:cubicBezTo>
                <a:pt x="6469702" y="3961163"/>
                <a:pt x="6485666" y="3943944"/>
                <a:pt x="6481857" y="3929106"/>
              </a:cubicBezTo>
              <a:lnTo>
                <a:pt x="6481857" y="3929103"/>
              </a:lnTo>
              <a:cubicBezTo>
                <a:pt x="6479996" y="3921862"/>
                <a:pt x="6474151" y="3917280"/>
                <a:pt x="6466097" y="3916410"/>
              </a:cubicBezTo>
              <a:cubicBezTo>
                <a:pt x="6465399" y="3916335"/>
                <a:pt x="6464730" y="3916297"/>
                <a:pt x="6464061" y="3916297"/>
              </a:cubicBezTo>
              <a:close/>
              <a:moveTo>
                <a:pt x="6538501" y="3938628"/>
              </a:moveTo>
              <a:cubicBezTo>
                <a:pt x="6531522" y="3938628"/>
                <a:pt x="6526549" y="3942710"/>
                <a:pt x="6523700" y="3948290"/>
              </a:cubicBezTo>
              <a:cubicBezTo>
                <a:pt x="6520734" y="3942466"/>
                <a:pt x="6515645" y="3938689"/>
                <a:pt x="6508260" y="3938689"/>
              </a:cubicBezTo>
              <a:cubicBezTo>
                <a:pt x="6507766" y="3938689"/>
                <a:pt x="6507271" y="3938707"/>
                <a:pt x="6506748" y="3938741"/>
              </a:cubicBezTo>
              <a:cubicBezTo>
                <a:pt x="6499391" y="3939224"/>
                <a:pt x="6493082" y="3943624"/>
                <a:pt x="6491075" y="3952198"/>
              </a:cubicBezTo>
              <a:cubicBezTo>
                <a:pt x="6487499" y="3967621"/>
                <a:pt x="6504451" y="3983390"/>
                <a:pt x="6523700" y="3998728"/>
              </a:cubicBezTo>
              <a:cubicBezTo>
                <a:pt x="6544141" y="3983494"/>
                <a:pt x="6560105" y="3966275"/>
                <a:pt x="6556296" y="3951437"/>
              </a:cubicBezTo>
              <a:lnTo>
                <a:pt x="6556296" y="3951434"/>
              </a:lnTo>
              <a:cubicBezTo>
                <a:pt x="6554435" y="3944193"/>
                <a:pt x="6548590" y="3939611"/>
                <a:pt x="6540536" y="3938741"/>
              </a:cubicBezTo>
              <a:cubicBezTo>
                <a:pt x="6539838" y="3938666"/>
                <a:pt x="6539169" y="3938628"/>
                <a:pt x="6538501" y="3938628"/>
              </a:cubicBezTo>
              <a:close/>
              <a:moveTo>
                <a:pt x="8334323" y="3962268"/>
              </a:moveTo>
              <a:cubicBezTo>
                <a:pt x="8327344" y="3962268"/>
                <a:pt x="8322371" y="3966350"/>
                <a:pt x="8319522" y="3971933"/>
              </a:cubicBezTo>
              <a:cubicBezTo>
                <a:pt x="8316556" y="3966106"/>
                <a:pt x="8311467" y="3962329"/>
                <a:pt x="8304082" y="3962329"/>
              </a:cubicBezTo>
              <a:cubicBezTo>
                <a:pt x="8303588" y="3962329"/>
                <a:pt x="8303093" y="3962346"/>
                <a:pt x="8302570" y="3962381"/>
              </a:cubicBezTo>
              <a:cubicBezTo>
                <a:pt x="8295214" y="3962864"/>
                <a:pt x="8288903" y="3967264"/>
                <a:pt x="8286897" y="3975838"/>
              </a:cubicBezTo>
              <a:cubicBezTo>
                <a:pt x="8283321" y="3991261"/>
                <a:pt x="8300273" y="4007030"/>
                <a:pt x="8319522" y="4022368"/>
              </a:cubicBezTo>
              <a:cubicBezTo>
                <a:pt x="8339963" y="4007134"/>
                <a:pt x="8355927" y="3989915"/>
                <a:pt x="8352118" y="3975077"/>
              </a:cubicBezTo>
              <a:lnTo>
                <a:pt x="8352118" y="3975074"/>
              </a:lnTo>
              <a:cubicBezTo>
                <a:pt x="8350257" y="3967833"/>
                <a:pt x="8344412" y="3963251"/>
                <a:pt x="8336358" y="3962381"/>
              </a:cubicBezTo>
              <a:cubicBezTo>
                <a:pt x="8335660" y="3962306"/>
                <a:pt x="8334991" y="3962268"/>
                <a:pt x="8334323" y="3962268"/>
              </a:cubicBezTo>
              <a:close/>
              <a:moveTo>
                <a:pt x="8396548" y="3991985"/>
              </a:moveTo>
              <a:cubicBezTo>
                <a:pt x="8389570" y="3991985"/>
                <a:pt x="8384598" y="3996067"/>
                <a:pt x="8381748" y="4001650"/>
              </a:cubicBezTo>
              <a:cubicBezTo>
                <a:pt x="8378782" y="3995826"/>
                <a:pt x="8373694" y="3992046"/>
                <a:pt x="8366308" y="3992046"/>
              </a:cubicBezTo>
              <a:cubicBezTo>
                <a:pt x="8365814" y="3992046"/>
                <a:pt x="8365319" y="3992063"/>
                <a:pt x="8364796" y="3992098"/>
              </a:cubicBezTo>
              <a:cubicBezTo>
                <a:pt x="8357439" y="3992581"/>
                <a:pt x="8351129" y="3996980"/>
                <a:pt x="8349123" y="4005555"/>
              </a:cubicBezTo>
              <a:cubicBezTo>
                <a:pt x="8345546" y="4020978"/>
                <a:pt x="8362498" y="4036747"/>
                <a:pt x="8381748" y="4052085"/>
              </a:cubicBezTo>
              <a:cubicBezTo>
                <a:pt x="8402190" y="4036851"/>
                <a:pt x="8418153" y="4019632"/>
                <a:pt x="8414344" y="4004794"/>
              </a:cubicBezTo>
              <a:lnTo>
                <a:pt x="8414344" y="4004791"/>
              </a:lnTo>
              <a:cubicBezTo>
                <a:pt x="8412482" y="3997550"/>
                <a:pt x="8406638" y="3992965"/>
                <a:pt x="8398583" y="3992098"/>
              </a:cubicBezTo>
              <a:cubicBezTo>
                <a:pt x="8397886" y="3992023"/>
                <a:pt x="8397217" y="3991985"/>
                <a:pt x="8396548" y="3991985"/>
              </a:cubicBezTo>
              <a:close/>
              <a:moveTo>
                <a:pt x="8489596" y="4034903"/>
              </a:moveTo>
              <a:cubicBezTo>
                <a:pt x="8482618" y="4034903"/>
                <a:pt x="8477646" y="4038986"/>
                <a:pt x="8474796" y="4044568"/>
              </a:cubicBezTo>
              <a:cubicBezTo>
                <a:pt x="8471830" y="4038741"/>
                <a:pt x="8466742" y="4034964"/>
                <a:pt x="8459356" y="4034964"/>
              </a:cubicBezTo>
              <a:cubicBezTo>
                <a:pt x="8458862" y="4034964"/>
                <a:pt x="8458367" y="4034982"/>
                <a:pt x="8457844" y="4035016"/>
              </a:cubicBezTo>
              <a:cubicBezTo>
                <a:pt x="8450487" y="4035499"/>
                <a:pt x="8444177" y="4039899"/>
                <a:pt x="8442171" y="4048474"/>
              </a:cubicBezTo>
              <a:lnTo>
                <a:pt x="8443023" y="4059703"/>
              </a:lnTo>
              <a:lnTo>
                <a:pt x="8430568" y="4049672"/>
              </a:lnTo>
              <a:cubicBezTo>
                <a:pt x="8429871" y="4049597"/>
                <a:pt x="8429202" y="4049559"/>
                <a:pt x="8428533" y="4049559"/>
              </a:cubicBezTo>
              <a:cubicBezTo>
                <a:pt x="8421555" y="4049559"/>
                <a:pt x="8416583" y="4053641"/>
                <a:pt x="8413733" y="4059224"/>
              </a:cubicBezTo>
              <a:cubicBezTo>
                <a:pt x="8410767" y="4053400"/>
                <a:pt x="8405679" y="4049620"/>
                <a:pt x="8398293" y="4049620"/>
              </a:cubicBezTo>
              <a:cubicBezTo>
                <a:pt x="8397799" y="4049620"/>
                <a:pt x="8397304" y="4049637"/>
                <a:pt x="8396781" y="4049672"/>
              </a:cubicBezTo>
              <a:cubicBezTo>
                <a:pt x="8389424" y="4050155"/>
                <a:pt x="8383114" y="4054554"/>
                <a:pt x="8381108" y="4063129"/>
              </a:cubicBezTo>
              <a:cubicBezTo>
                <a:pt x="8377531" y="4078552"/>
                <a:pt x="8394483" y="4094321"/>
                <a:pt x="8413733" y="4109659"/>
              </a:cubicBezTo>
              <a:cubicBezTo>
                <a:pt x="8423954" y="4102042"/>
                <a:pt x="8433055" y="4093929"/>
                <a:pt x="8439125" y="4085865"/>
              </a:cubicBezTo>
              <a:lnTo>
                <a:pt x="8445665" y="4064533"/>
              </a:lnTo>
              <a:lnTo>
                <a:pt x="8449923" y="4071770"/>
              </a:lnTo>
              <a:cubicBezTo>
                <a:pt x="8456120" y="4079557"/>
                <a:pt x="8465171" y="4087334"/>
                <a:pt x="8474796" y="4095003"/>
              </a:cubicBezTo>
              <a:cubicBezTo>
                <a:pt x="8495238" y="4079770"/>
                <a:pt x="8511201" y="4062550"/>
                <a:pt x="8507392" y="4047712"/>
              </a:cubicBezTo>
              <a:lnTo>
                <a:pt x="8507392" y="4047709"/>
              </a:lnTo>
              <a:cubicBezTo>
                <a:pt x="8505530" y="4040468"/>
                <a:pt x="8499686" y="4035886"/>
                <a:pt x="8491631" y="4035016"/>
              </a:cubicBezTo>
              <a:cubicBezTo>
                <a:pt x="8490934" y="4034941"/>
                <a:pt x="8490265" y="4034903"/>
                <a:pt x="8489596" y="4034903"/>
              </a:cubicBezTo>
              <a:close/>
              <a:moveTo>
                <a:pt x="4937645" y="3824092"/>
              </a:moveTo>
              <a:cubicBezTo>
                <a:pt x="4930651" y="3824092"/>
                <a:pt x="4925676" y="3828175"/>
                <a:pt x="4922832" y="3833757"/>
              </a:cubicBezTo>
              <a:cubicBezTo>
                <a:pt x="4919861" y="3827930"/>
                <a:pt x="4914790" y="3824153"/>
                <a:pt x="4907392" y="3824153"/>
              </a:cubicBezTo>
              <a:cubicBezTo>
                <a:pt x="4906904" y="3824153"/>
                <a:pt x="4906404" y="3824171"/>
                <a:pt x="4905895" y="3824205"/>
              </a:cubicBezTo>
              <a:cubicBezTo>
                <a:pt x="4898538" y="3824688"/>
                <a:pt x="4892220" y="3829088"/>
                <a:pt x="4890228" y="3837663"/>
              </a:cubicBezTo>
              <a:cubicBezTo>
                <a:pt x="4886649" y="3853085"/>
                <a:pt x="4903598" y="3868854"/>
                <a:pt x="4922832" y="3884192"/>
              </a:cubicBezTo>
              <a:cubicBezTo>
                <a:pt x="4943289" y="3868959"/>
                <a:pt x="4959249" y="3851739"/>
                <a:pt x="4955437" y="3836901"/>
              </a:cubicBezTo>
              <a:lnTo>
                <a:pt x="4955437" y="3836898"/>
              </a:lnTo>
              <a:cubicBezTo>
                <a:pt x="4953579" y="3829657"/>
                <a:pt x="4947731" y="3825075"/>
                <a:pt x="4939686" y="3824205"/>
              </a:cubicBezTo>
              <a:cubicBezTo>
                <a:pt x="4938988" y="3824130"/>
                <a:pt x="4938308" y="3824092"/>
                <a:pt x="4937645" y="3824092"/>
              </a:cubicBezTo>
              <a:close/>
              <a:moveTo>
                <a:pt x="4263165" y="3533783"/>
              </a:moveTo>
              <a:cubicBezTo>
                <a:pt x="4256171" y="3533783"/>
                <a:pt x="4251196" y="3537865"/>
                <a:pt x="4248353" y="3543448"/>
              </a:cubicBezTo>
              <a:cubicBezTo>
                <a:pt x="4245381" y="3537624"/>
                <a:pt x="4240310" y="3533844"/>
                <a:pt x="4232912" y="3533844"/>
              </a:cubicBezTo>
              <a:cubicBezTo>
                <a:pt x="4232424" y="3533844"/>
                <a:pt x="4231924" y="3533861"/>
                <a:pt x="4231415" y="3533896"/>
              </a:cubicBezTo>
              <a:cubicBezTo>
                <a:pt x="4224058" y="3534379"/>
                <a:pt x="4217740" y="3538779"/>
                <a:pt x="4215748" y="3547353"/>
              </a:cubicBezTo>
              <a:cubicBezTo>
                <a:pt x="4212168" y="3562776"/>
                <a:pt x="4229118" y="3578545"/>
                <a:pt x="4248353" y="3593883"/>
              </a:cubicBezTo>
              <a:cubicBezTo>
                <a:pt x="4268808" y="3578649"/>
                <a:pt x="4284769" y="3561430"/>
                <a:pt x="4280957" y="3546589"/>
              </a:cubicBezTo>
              <a:cubicBezTo>
                <a:pt x="4279099" y="3539348"/>
                <a:pt x="4273252" y="3534763"/>
                <a:pt x="4265206" y="3533896"/>
              </a:cubicBezTo>
              <a:cubicBezTo>
                <a:pt x="4264508" y="3533821"/>
                <a:pt x="4263827" y="3533783"/>
                <a:pt x="4263165" y="3533783"/>
              </a:cubicBezTo>
              <a:close/>
              <a:moveTo>
                <a:pt x="4295615" y="3593479"/>
              </a:moveTo>
              <a:cubicBezTo>
                <a:pt x="4288621" y="3593479"/>
                <a:pt x="4283646" y="3597561"/>
                <a:pt x="4280802" y="3603144"/>
              </a:cubicBezTo>
              <a:cubicBezTo>
                <a:pt x="4277831" y="3597317"/>
                <a:pt x="4272760" y="3593540"/>
                <a:pt x="4265362" y="3593540"/>
              </a:cubicBezTo>
              <a:cubicBezTo>
                <a:pt x="4264874" y="3593540"/>
                <a:pt x="4264374" y="3593558"/>
                <a:pt x="4263865" y="3593592"/>
              </a:cubicBezTo>
              <a:cubicBezTo>
                <a:pt x="4256508" y="3594075"/>
                <a:pt x="4250190" y="3598475"/>
                <a:pt x="4248198" y="3607049"/>
              </a:cubicBezTo>
              <a:cubicBezTo>
                <a:pt x="4244619" y="3622472"/>
                <a:pt x="4261568" y="3638241"/>
                <a:pt x="4280802" y="3653579"/>
              </a:cubicBezTo>
              <a:cubicBezTo>
                <a:pt x="4301258" y="3638345"/>
                <a:pt x="4317219" y="3621126"/>
                <a:pt x="4313407" y="3606288"/>
              </a:cubicBezTo>
              <a:lnTo>
                <a:pt x="4313407" y="3606285"/>
              </a:lnTo>
              <a:cubicBezTo>
                <a:pt x="4311549" y="3599044"/>
                <a:pt x="4305701" y="3594462"/>
                <a:pt x="4297656" y="3593592"/>
              </a:cubicBezTo>
              <a:cubicBezTo>
                <a:pt x="4296958" y="3593517"/>
                <a:pt x="4296278" y="3593479"/>
                <a:pt x="4295615" y="3593479"/>
              </a:cubicBezTo>
              <a:close/>
              <a:moveTo>
                <a:pt x="4375607" y="3600574"/>
              </a:moveTo>
              <a:cubicBezTo>
                <a:pt x="4368613" y="3600574"/>
                <a:pt x="4363638" y="3604656"/>
                <a:pt x="4360795" y="3610239"/>
              </a:cubicBezTo>
              <a:cubicBezTo>
                <a:pt x="4357823" y="3604412"/>
                <a:pt x="4352752" y="3600635"/>
                <a:pt x="4345354" y="3600635"/>
              </a:cubicBezTo>
              <a:cubicBezTo>
                <a:pt x="4344866" y="3600635"/>
                <a:pt x="4344366" y="3600653"/>
                <a:pt x="4343857" y="3600685"/>
              </a:cubicBezTo>
              <a:cubicBezTo>
                <a:pt x="4336500" y="3601170"/>
                <a:pt x="4330182" y="3605570"/>
                <a:pt x="4328190" y="3614144"/>
              </a:cubicBezTo>
              <a:cubicBezTo>
                <a:pt x="4324610" y="3629567"/>
                <a:pt x="4341560" y="3645336"/>
                <a:pt x="4360795" y="3660674"/>
              </a:cubicBezTo>
              <a:cubicBezTo>
                <a:pt x="4381250" y="3645440"/>
                <a:pt x="4397211" y="3628221"/>
                <a:pt x="4393399" y="3613383"/>
              </a:cubicBezTo>
              <a:lnTo>
                <a:pt x="4393399" y="3613380"/>
              </a:lnTo>
              <a:cubicBezTo>
                <a:pt x="4391541" y="3606139"/>
                <a:pt x="4385694" y="3601557"/>
                <a:pt x="4377648" y="3600685"/>
              </a:cubicBezTo>
              <a:cubicBezTo>
                <a:pt x="4376950" y="3600612"/>
                <a:pt x="4376269" y="3600574"/>
                <a:pt x="4375607" y="3600574"/>
              </a:cubicBezTo>
              <a:close/>
              <a:moveTo>
                <a:pt x="4447894" y="3614502"/>
              </a:moveTo>
              <a:cubicBezTo>
                <a:pt x="4440900" y="3614502"/>
                <a:pt x="4435925" y="3618584"/>
                <a:pt x="4433081" y="3624167"/>
              </a:cubicBezTo>
              <a:cubicBezTo>
                <a:pt x="4430110" y="3618340"/>
                <a:pt x="4425039" y="3614563"/>
                <a:pt x="4417641" y="3614563"/>
              </a:cubicBezTo>
              <a:cubicBezTo>
                <a:pt x="4417153" y="3614563"/>
                <a:pt x="4416653" y="3614580"/>
                <a:pt x="4416144" y="3614615"/>
              </a:cubicBezTo>
              <a:cubicBezTo>
                <a:pt x="4408787" y="3615098"/>
                <a:pt x="4402469" y="3619497"/>
                <a:pt x="4400477" y="3628072"/>
              </a:cubicBezTo>
              <a:cubicBezTo>
                <a:pt x="4396898" y="3643495"/>
                <a:pt x="4413847" y="3659264"/>
                <a:pt x="4433081" y="3674602"/>
              </a:cubicBezTo>
              <a:cubicBezTo>
                <a:pt x="4453538" y="3659368"/>
                <a:pt x="4469498" y="3642149"/>
                <a:pt x="4465686" y="3627311"/>
              </a:cubicBezTo>
              <a:lnTo>
                <a:pt x="4465686" y="3627308"/>
              </a:lnTo>
              <a:cubicBezTo>
                <a:pt x="4463828" y="3620067"/>
                <a:pt x="4457980" y="3615482"/>
                <a:pt x="4449935" y="3614615"/>
              </a:cubicBezTo>
              <a:cubicBezTo>
                <a:pt x="4449237" y="3614540"/>
                <a:pt x="4448557" y="3614502"/>
                <a:pt x="4447894" y="3614502"/>
              </a:cubicBezTo>
              <a:close/>
              <a:moveTo>
                <a:pt x="4528438" y="3627412"/>
              </a:moveTo>
              <a:cubicBezTo>
                <a:pt x="4521444" y="3627412"/>
                <a:pt x="4516469" y="3631494"/>
                <a:pt x="4513626" y="3637077"/>
              </a:cubicBezTo>
              <a:cubicBezTo>
                <a:pt x="4510654" y="3631253"/>
                <a:pt x="4505583" y="3627473"/>
                <a:pt x="4498185" y="3627473"/>
              </a:cubicBezTo>
              <a:cubicBezTo>
                <a:pt x="4497697" y="3627473"/>
                <a:pt x="4497197" y="3627490"/>
                <a:pt x="4496688" y="3627525"/>
              </a:cubicBezTo>
              <a:cubicBezTo>
                <a:pt x="4489331" y="3628008"/>
                <a:pt x="4483013" y="3632407"/>
                <a:pt x="4481021" y="3640982"/>
              </a:cubicBezTo>
              <a:cubicBezTo>
                <a:pt x="4477441" y="3656405"/>
                <a:pt x="4494391" y="3672174"/>
                <a:pt x="4513626" y="3687512"/>
              </a:cubicBezTo>
              <a:cubicBezTo>
                <a:pt x="4534081" y="3672278"/>
                <a:pt x="4550042" y="3655059"/>
                <a:pt x="4546230" y="3640221"/>
              </a:cubicBezTo>
              <a:lnTo>
                <a:pt x="4546230" y="3640218"/>
              </a:lnTo>
              <a:cubicBezTo>
                <a:pt x="4544372" y="3632977"/>
                <a:pt x="4538525" y="3628395"/>
                <a:pt x="4530479" y="3627525"/>
              </a:cubicBezTo>
              <a:cubicBezTo>
                <a:pt x="4529781" y="3627450"/>
                <a:pt x="4529101" y="3627412"/>
                <a:pt x="4528438" y="3627412"/>
              </a:cubicBezTo>
              <a:close/>
              <a:moveTo>
                <a:pt x="4571269" y="3687254"/>
              </a:moveTo>
              <a:cubicBezTo>
                <a:pt x="4564275" y="3687254"/>
                <a:pt x="4559300" y="3691336"/>
                <a:pt x="4556456" y="3696919"/>
              </a:cubicBezTo>
              <a:cubicBezTo>
                <a:pt x="4553485" y="3691092"/>
                <a:pt x="4548414" y="3687315"/>
                <a:pt x="4541016" y="3687315"/>
              </a:cubicBezTo>
              <a:cubicBezTo>
                <a:pt x="4540528" y="3687315"/>
                <a:pt x="4540028" y="3687333"/>
                <a:pt x="4539519" y="3687367"/>
              </a:cubicBezTo>
              <a:cubicBezTo>
                <a:pt x="4532162" y="3687850"/>
                <a:pt x="4525844" y="3692250"/>
                <a:pt x="4523852" y="3700824"/>
              </a:cubicBezTo>
              <a:cubicBezTo>
                <a:pt x="4520273" y="3716247"/>
                <a:pt x="4537222" y="3732016"/>
                <a:pt x="4556456" y="3747354"/>
              </a:cubicBezTo>
              <a:cubicBezTo>
                <a:pt x="4576913" y="3732120"/>
                <a:pt x="4592873" y="3714901"/>
                <a:pt x="4589061" y="3700063"/>
              </a:cubicBezTo>
              <a:lnTo>
                <a:pt x="4589061" y="3700060"/>
              </a:lnTo>
              <a:cubicBezTo>
                <a:pt x="4587203" y="3692819"/>
                <a:pt x="4581355" y="3688237"/>
                <a:pt x="4573310" y="3687367"/>
              </a:cubicBezTo>
              <a:cubicBezTo>
                <a:pt x="4572612" y="3687292"/>
                <a:pt x="4571932" y="3687254"/>
                <a:pt x="4571269" y="3687254"/>
              </a:cubicBezTo>
              <a:close/>
              <a:moveTo>
                <a:pt x="4645562" y="3708509"/>
              </a:moveTo>
              <a:cubicBezTo>
                <a:pt x="4638568" y="3708509"/>
                <a:pt x="4633593" y="3712592"/>
                <a:pt x="4630749" y="3718174"/>
              </a:cubicBezTo>
              <a:cubicBezTo>
                <a:pt x="4627778" y="3712347"/>
                <a:pt x="4622707" y="3708570"/>
                <a:pt x="4615309" y="3708570"/>
              </a:cubicBezTo>
              <a:cubicBezTo>
                <a:pt x="4614821" y="3708570"/>
                <a:pt x="4614321" y="3708588"/>
                <a:pt x="4613812" y="3708622"/>
              </a:cubicBezTo>
              <a:cubicBezTo>
                <a:pt x="4606455" y="3709105"/>
                <a:pt x="4600137" y="3713505"/>
                <a:pt x="4598145" y="3722080"/>
              </a:cubicBezTo>
              <a:cubicBezTo>
                <a:pt x="4594565" y="3737502"/>
                <a:pt x="4611515" y="3753271"/>
                <a:pt x="4630749" y="3768609"/>
              </a:cubicBezTo>
              <a:cubicBezTo>
                <a:pt x="4651205" y="3753376"/>
                <a:pt x="4667166" y="3736156"/>
                <a:pt x="4663354" y="3721318"/>
              </a:cubicBezTo>
              <a:lnTo>
                <a:pt x="4663354" y="3721315"/>
              </a:lnTo>
              <a:cubicBezTo>
                <a:pt x="4661496" y="3714074"/>
                <a:pt x="4655649" y="3709492"/>
                <a:pt x="4647603" y="3708622"/>
              </a:cubicBezTo>
              <a:cubicBezTo>
                <a:pt x="4646905" y="3708547"/>
                <a:pt x="4646224" y="3708509"/>
                <a:pt x="4645562" y="3708509"/>
              </a:cubicBezTo>
              <a:close/>
              <a:moveTo>
                <a:pt x="4737127" y="3733981"/>
              </a:moveTo>
              <a:cubicBezTo>
                <a:pt x="4730133" y="3733981"/>
                <a:pt x="4725158" y="3738063"/>
                <a:pt x="4722315" y="3743643"/>
              </a:cubicBezTo>
              <a:cubicBezTo>
                <a:pt x="4719343" y="3737819"/>
                <a:pt x="4714272" y="3734042"/>
                <a:pt x="4706874" y="3734042"/>
              </a:cubicBezTo>
              <a:cubicBezTo>
                <a:pt x="4706386" y="3734042"/>
                <a:pt x="4705886" y="3734060"/>
                <a:pt x="4705377" y="3734094"/>
              </a:cubicBezTo>
              <a:cubicBezTo>
                <a:pt x="4698020" y="3734577"/>
                <a:pt x="4691702" y="3738977"/>
                <a:pt x="4689710" y="3747551"/>
              </a:cubicBezTo>
              <a:cubicBezTo>
                <a:pt x="4686130" y="3762974"/>
                <a:pt x="4703080" y="3778743"/>
                <a:pt x="4722315" y="3794081"/>
              </a:cubicBezTo>
              <a:cubicBezTo>
                <a:pt x="4742770" y="3778847"/>
                <a:pt x="4758731" y="3761628"/>
                <a:pt x="4754919" y="3746790"/>
              </a:cubicBezTo>
              <a:lnTo>
                <a:pt x="4754919" y="3746787"/>
              </a:lnTo>
              <a:cubicBezTo>
                <a:pt x="4753061" y="3739546"/>
                <a:pt x="4747214" y="3734964"/>
                <a:pt x="4739168" y="3734094"/>
              </a:cubicBezTo>
              <a:cubicBezTo>
                <a:pt x="4738470" y="3734019"/>
                <a:pt x="4737789" y="3733981"/>
                <a:pt x="4737127" y="3733981"/>
              </a:cubicBezTo>
              <a:close/>
              <a:moveTo>
                <a:pt x="4812379" y="3782424"/>
              </a:moveTo>
              <a:cubicBezTo>
                <a:pt x="4805385" y="3782424"/>
                <a:pt x="4800410" y="3786506"/>
                <a:pt x="4797566" y="3792089"/>
              </a:cubicBezTo>
              <a:cubicBezTo>
                <a:pt x="4794595" y="3786265"/>
                <a:pt x="4789524" y="3782485"/>
                <a:pt x="4782126" y="3782485"/>
              </a:cubicBezTo>
              <a:cubicBezTo>
                <a:pt x="4781638" y="3782485"/>
                <a:pt x="4781138" y="3782502"/>
                <a:pt x="4780629" y="3782537"/>
              </a:cubicBezTo>
              <a:cubicBezTo>
                <a:pt x="4773272" y="3783020"/>
                <a:pt x="4766954" y="3787419"/>
                <a:pt x="4764962" y="3795994"/>
              </a:cubicBezTo>
              <a:cubicBezTo>
                <a:pt x="4761382" y="3811417"/>
                <a:pt x="4778332" y="3827186"/>
                <a:pt x="4797566" y="3842524"/>
              </a:cubicBezTo>
              <a:cubicBezTo>
                <a:pt x="4818022" y="3827290"/>
                <a:pt x="4833983" y="3810071"/>
                <a:pt x="4830171" y="3795233"/>
              </a:cubicBezTo>
              <a:lnTo>
                <a:pt x="4830171" y="3795230"/>
              </a:lnTo>
              <a:cubicBezTo>
                <a:pt x="4828313" y="3787989"/>
                <a:pt x="4822466" y="3783407"/>
                <a:pt x="4814420" y="3782537"/>
              </a:cubicBezTo>
              <a:cubicBezTo>
                <a:pt x="4813722" y="3782462"/>
                <a:pt x="4813041" y="3782424"/>
                <a:pt x="4812379" y="3782424"/>
              </a:cubicBezTo>
              <a:close/>
              <a:moveTo>
                <a:pt x="4324285" y="3658903"/>
              </a:moveTo>
              <a:cubicBezTo>
                <a:pt x="4317291" y="3658903"/>
                <a:pt x="4312316" y="3662985"/>
                <a:pt x="4309472" y="3668568"/>
              </a:cubicBezTo>
              <a:cubicBezTo>
                <a:pt x="4306501" y="3662741"/>
                <a:pt x="4301430" y="3658964"/>
                <a:pt x="4294032" y="3658964"/>
              </a:cubicBezTo>
              <a:cubicBezTo>
                <a:pt x="4293544" y="3658964"/>
                <a:pt x="4293044" y="3658982"/>
                <a:pt x="4292535" y="3659016"/>
              </a:cubicBezTo>
              <a:cubicBezTo>
                <a:pt x="4285178" y="3659499"/>
                <a:pt x="4278860" y="3663899"/>
                <a:pt x="4276868" y="3672473"/>
              </a:cubicBezTo>
              <a:cubicBezTo>
                <a:pt x="4273289" y="3687896"/>
                <a:pt x="4290238" y="3703665"/>
                <a:pt x="4309472" y="3719003"/>
              </a:cubicBezTo>
              <a:cubicBezTo>
                <a:pt x="4329929" y="3703767"/>
                <a:pt x="4345889" y="3686550"/>
                <a:pt x="4342077" y="3671709"/>
              </a:cubicBezTo>
              <a:cubicBezTo>
                <a:pt x="4340219" y="3664468"/>
                <a:pt x="4334371" y="3659886"/>
                <a:pt x="4326326" y="3659016"/>
              </a:cubicBezTo>
              <a:cubicBezTo>
                <a:pt x="4325628" y="3658941"/>
                <a:pt x="4324948" y="3658903"/>
                <a:pt x="4324285" y="3658903"/>
              </a:cubicBezTo>
              <a:close/>
              <a:moveTo>
                <a:pt x="4475023" y="3685131"/>
              </a:moveTo>
              <a:cubicBezTo>
                <a:pt x="4468029" y="3685131"/>
                <a:pt x="4463054" y="3689213"/>
                <a:pt x="4460211" y="3694796"/>
              </a:cubicBezTo>
              <a:cubicBezTo>
                <a:pt x="4457239" y="3688969"/>
                <a:pt x="4452168" y="3685192"/>
                <a:pt x="4444770" y="3685192"/>
              </a:cubicBezTo>
              <a:cubicBezTo>
                <a:pt x="4444282" y="3685192"/>
                <a:pt x="4443782" y="3685209"/>
                <a:pt x="4443273" y="3685244"/>
              </a:cubicBezTo>
              <a:cubicBezTo>
                <a:pt x="4435916" y="3685727"/>
                <a:pt x="4429598" y="3690127"/>
                <a:pt x="4427606" y="3698701"/>
              </a:cubicBezTo>
              <a:cubicBezTo>
                <a:pt x="4424026" y="3714124"/>
                <a:pt x="4440976" y="3729893"/>
                <a:pt x="4460211" y="3745231"/>
              </a:cubicBezTo>
              <a:cubicBezTo>
                <a:pt x="4480666" y="3729997"/>
                <a:pt x="4496627" y="3712778"/>
                <a:pt x="4492815" y="3697937"/>
              </a:cubicBezTo>
              <a:cubicBezTo>
                <a:pt x="4490957" y="3690696"/>
                <a:pt x="4485110" y="3686114"/>
                <a:pt x="4477064" y="3685244"/>
              </a:cubicBezTo>
              <a:cubicBezTo>
                <a:pt x="4476366" y="3685169"/>
                <a:pt x="4475685" y="3685131"/>
                <a:pt x="4475023" y="3685131"/>
              </a:cubicBezTo>
              <a:close/>
              <a:moveTo>
                <a:pt x="4521807" y="3743111"/>
              </a:moveTo>
              <a:cubicBezTo>
                <a:pt x="4514814" y="3743111"/>
                <a:pt x="4509839" y="3747193"/>
                <a:pt x="4506995" y="3752773"/>
              </a:cubicBezTo>
              <a:cubicBezTo>
                <a:pt x="4504024" y="3746949"/>
                <a:pt x="4498953" y="3743172"/>
                <a:pt x="4491555" y="3743172"/>
              </a:cubicBezTo>
              <a:cubicBezTo>
                <a:pt x="4491067" y="3743172"/>
                <a:pt x="4490567" y="3743189"/>
                <a:pt x="4490058" y="3743224"/>
              </a:cubicBezTo>
              <a:cubicBezTo>
                <a:pt x="4482701" y="3743707"/>
                <a:pt x="4476383" y="3748107"/>
                <a:pt x="4474391" y="3756681"/>
              </a:cubicBezTo>
              <a:cubicBezTo>
                <a:pt x="4470811" y="3772104"/>
                <a:pt x="4487761" y="3787873"/>
                <a:pt x="4506995" y="3803211"/>
              </a:cubicBezTo>
              <a:cubicBezTo>
                <a:pt x="4527451" y="3787977"/>
                <a:pt x="4543412" y="3770758"/>
                <a:pt x="4539600" y="3755920"/>
              </a:cubicBezTo>
              <a:lnTo>
                <a:pt x="4539600" y="3755917"/>
              </a:lnTo>
              <a:cubicBezTo>
                <a:pt x="4537742" y="3748676"/>
                <a:pt x="4531895" y="3744094"/>
                <a:pt x="4523849" y="3743224"/>
              </a:cubicBezTo>
              <a:cubicBezTo>
                <a:pt x="4523151" y="3743149"/>
                <a:pt x="4522470" y="3743111"/>
                <a:pt x="4521807" y="3743111"/>
              </a:cubicBezTo>
              <a:close/>
              <a:moveTo>
                <a:pt x="4592641" y="3770502"/>
              </a:moveTo>
              <a:cubicBezTo>
                <a:pt x="4585647" y="3770502"/>
                <a:pt x="4580672" y="3774584"/>
                <a:pt x="4577829" y="3780167"/>
              </a:cubicBezTo>
              <a:cubicBezTo>
                <a:pt x="4574857" y="3774340"/>
                <a:pt x="4569786" y="3770563"/>
                <a:pt x="4562388" y="3770563"/>
              </a:cubicBezTo>
              <a:cubicBezTo>
                <a:pt x="4561900" y="3770563"/>
                <a:pt x="4561400" y="3770581"/>
                <a:pt x="4560891" y="3770615"/>
              </a:cubicBezTo>
              <a:cubicBezTo>
                <a:pt x="4553534" y="3771098"/>
                <a:pt x="4547216" y="3775498"/>
                <a:pt x="4545224" y="3784072"/>
              </a:cubicBezTo>
              <a:cubicBezTo>
                <a:pt x="4541644" y="3799495"/>
                <a:pt x="4558594" y="3815264"/>
                <a:pt x="4577829" y="3830602"/>
              </a:cubicBezTo>
              <a:cubicBezTo>
                <a:pt x="4598284" y="3815368"/>
                <a:pt x="4614245" y="3798149"/>
                <a:pt x="4610433" y="3783311"/>
              </a:cubicBezTo>
              <a:lnTo>
                <a:pt x="4610433" y="3783308"/>
              </a:lnTo>
              <a:cubicBezTo>
                <a:pt x="4608575" y="3776067"/>
                <a:pt x="4602728" y="3771485"/>
                <a:pt x="4594682" y="3770615"/>
              </a:cubicBezTo>
              <a:cubicBezTo>
                <a:pt x="4593984" y="3770540"/>
                <a:pt x="4593303" y="3770502"/>
                <a:pt x="4592641" y="3770502"/>
              </a:cubicBezTo>
              <a:close/>
              <a:moveTo>
                <a:pt x="4674639" y="3777743"/>
              </a:moveTo>
              <a:cubicBezTo>
                <a:pt x="4667645" y="3777743"/>
                <a:pt x="4662670" y="3781826"/>
                <a:pt x="4659826" y="3787408"/>
              </a:cubicBezTo>
              <a:cubicBezTo>
                <a:pt x="4656855" y="3781581"/>
                <a:pt x="4651784" y="3777804"/>
                <a:pt x="4644386" y="3777804"/>
              </a:cubicBezTo>
              <a:cubicBezTo>
                <a:pt x="4643898" y="3777804"/>
                <a:pt x="4643398" y="3777822"/>
                <a:pt x="4642889" y="3777856"/>
              </a:cubicBezTo>
              <a:cubicBezTo>
                <a:pt x="4635532" y="3778339"/>
                <a:pt x="4629214" y="3782739"/>
                <a:pt x="4627222" y="3791314"/>
              </a:cubicBezTo>
              <a:cubicBezTo>
                <a:pt x="4623642" y="3806736"/>
                <a:pt x="4640592" y="3822505"/>
                <a:pt x="4659826" y="3837843"/>
              </a:cubicBezTo>
              <a:cubicBezTo>
                <a:pt x="4680282" y="3822610"/>
                <a:pt x="4696243" y="3805390"/>
                <a:pt x="4692431" y="3790552"/>
              </a:cubicBezTo>
              <a:lnTo>
                <a:pt x="4692431" y="3790549"/>
              </a:lnTo>
              <a:cubicBezTo>
                <a:pt x="4690573" y="3783308"/>
                <a:pt x="4684726" y="3778723"/>
                <a:pt x="4676680" y="3777856"/>
              </a:cubicBezTo>
              <a:cubicBezTo>
                <a:pt x="4675982" y="3777781"/>
                <a:pt x="4675301" y="3777743"/>
                <a:pt x="4674639" y="3777743"/>
              </a:cubicBezTo>
              <a:close/>
              <a:moveTo>
                <a:pt x="4753061" y="3815689"/>
              </a:moveTo>
              <a:cubicBezTo>
                <a:pt x="4746067" y="3815689"/>
                <a:pt x="4741092" y="3819771"/>
                <a:pt x="4738249" y="3825354"/>
              </a:cubicBezTo>
              <a:cubicBezTo>
                <a:pt x="4735277" y="3819530"/>
                <a:pt x="4730206" y="3815750"/>
                <a:pt x="4722808" y="3815750"/>
              </a:cubicBezTo>
              <a:cubicBezTo>
                <a:pt x="4722320" y="3815750"/>
                <a:pt x="4721820" y="3815767"/>
                <a:pt x="4721311" y="3815802"/>
              </a:cubicBezTo>
              <a:cubicBezTo>
                <a:pt x="4713954" y="3816285"/>
                <a:pt x="4707636" y="3820684"/>
                <a:pt x="4705644" y="3829259"/>
              </a:cubicBezTo>
              <a:cubicBezTo>
                <a:pt x="4702064" y="3844682"/>
                <a:pt x="4719014" y="3860451"/>
                <a:pt x="4738249" y="3875789"/>
              </a:cubicBezTo>
              <a:cubicBezTo>
                <a:pt x="4758704" y="3860555"/>
                <a:pt x="4774665" y="3843336"/>
                <a:pt x="4770853" y="3828498"/>
              </a:cubicBezTo>
              <a:lnTo>
                <a:pt x="4770853" y="3828495"/>
              </a:lnTo>
              <a:cubicBezTo>
                <a:pt x="4768995" y="3821254"/>
                <a:pt x="4763148" y="3816672"/>
                <a:pt x="4755102" y="3815802"/>
              </a:cubicBezTo>
              <a:cubicBezTo>
                <a:pt x="4754404" y="3815727"/>
                <a:pt x="4753724" y="3815689"/>
                <a:pt x="4753061" y="3815689"/>
              </a:cubicBezTo>
              <a:close/>
              <a:moveTo>
                <a:pt x="4870941" y="3850872"/>
              </a:moveTo>
              <a:cubicBezTo>
                <a:pt x="4863947" y="3850872"/>
                <a:pt x="4858972" y="3854954"/>
                <a:pt x="4856128" y="3860537"/>
              </a:cubicBezTo>
              <a:cubicBezTo>
                <a:pt x="4853157" y="3854710"/>
                <a:pt x="4848086" y="3850933"/>
                <a:pt x="4840688" y="3850933"/>
              </a:cubicBezTo>
              <a:cubicBezTo>
                <a:pt x="4840200" y="3850933"/>
                <a:pt x="4839700" y="3850950"/>
                <a:pt x="4839191" y="3850985"/>
              </a:cubicBezTo>
              <a:cubicBezTo>
                <a:pt x="4831834" y="3851468"/>
                <a:pt x="4825516" y="3855868"/>
                <a:pt x="4823524" y="3864442"/>
              </a:cubicBezTo>
              <a:cubicBezTo>
                <a:pt x="4822629" y="3868298"/>
                <a:pt x="4823018" y="3872175"/>
                <a:pt x="4824404" y="3876062"/>
              </a:cubicBezTo>
              <a:lnTo>
                <a:pt x="4830646" y="3886676"/>
              </a:lnTo>
              <a:lnTo>
                <a:pt x="4815729" y="3874655"/>
              </a:lnTo>
              <a:cubicBezTo>
                <a:pt x="4815031" y="3874580"/>
                <a:pt x="4814351" y="3874542"/>
                <a:pt x="4813688" y="3874542"/>
              </a:cubicBezTo>
              <a:cubicBezTo>
                <a:pt x="4806694" y="3874542"/>
                <a:pt x="4801719" y="3878624"/>
                <a:pt x="4798875" y="3884207"/>
              </a:cubicBezTo>
              <a:cubicBezTo>
                <a:pt x="4795904" y="3878383"/>
                <a:pt x="4790833" y="3874603"/>
                <a:pt x="4783435" y="3874603"/>
              </a:cubicBezTo>
              <a:cubicBezTo>
                <a:pt x="4782947" y="3874603"/>
                <a:pt x="4782447" y="3874620"/>
                <a:pt x="4781938" y="3874655"/>
              </a:cubicBezTo>
              <a:cubicBezTo>
                <a:pt x="4774581" y="3875138"/>
                <a:pt x="4768263" y="3879537"/>
                <a:pt x="4766271" y="3888112"/>
              </a:cubicBezTo>
              <a:cubicBezTo>
                <a:pt x="4762692" y="3903535"/>
                <a:pt x="4779641" y="3919304"/>
                <a:pt x="4798875" y="3934642"/>
              </a:cubicBezTo>
              <a:cubicBezTo>
                <a:pt x="4809104" y="3927025"/>
                <a:pt x="4818207" y="3918912"/>
                <a:pt x="4824277" y="3910848"/>
              </a:cubicBezTo>
              <a:lnTo>
                <a:pt x="4831341" y="3887805"/>
              </a:lnTo>
              <a:lnTo>
                <a:pt x="4856128" y="3910972"/>
              </a:lnTo>
              <a:cubicBezTo>
                <a:pt x="4876585" y="3895738"/>
                <a:pt x="4892545" y="3878519"/>
                <a:pt x="4888733" y="3863681"/>
              </a:cubicBezTo>
              <a:lnTo>
                <a:pt x="4888733" y="3863678"/>
              </a:lnTo>
              <a:cubicBezTo>
                <a:pt x="4886875" y="3856437"/>
                <a:pt x="4881027" y="3851855"/>
                <a:pt x="4872982" y="3850985"/>
              </a:cubicBezTo>
              <a:cubicBezTo>
                <a:pt x="4872284" y="3850910"/>
                <a:pt x="4871604" y="3850872"/>
                <a:pt x="4870941" y="3850872"/>
              </a:cubicBezTo>
              <a:close/>
              <a:moveTo>
                <a:pt x="6238420" y="3894111"/>
              </a:moveTo>
              <a:cubicBezTo>
                <a:pt x="6231442" y="3894111"/>
                <a:pt x="6226470" y="3898193"/>
                <a:pt x="6223620" y="3903776"/>
              </a:cubicBezTo>
              <a:cubicBezTo>
                <a:pt x="6220654" y="3897949"/>
                <a:pt x="6215566" y="3894172"/>
                <a:pt x="6208180" y="3894172"/>
              </a:cubicBezTo>
              <a:cubicBezTo>
                <a:pt x="6207686" y="3894172"/>
                <a:pt x="6207191" y="3894189"/>
                <a:pt x="6206668" y="3894224"/>
              </a:cubicBezTo>
              <a:cubicBezTo>
                <a:pt x="6199311" y="3894707"/>
                <a:pt x="6193001" y="3899107"/>
                <a:pt x="6190995" y="3907681"/>
              </a:cubicBezTo>
              <a:cubicBezTo>
                <a:pt x="6187418" y="3923104"/>
                <a:pt x="6204371" y="3938873"/>
                <a:pt x="6223620" y="3954211"/>
              </a:cubicBezTo>
              <a:cubicBezTo>
                <a:pt x="6244062" y="3938977"/>
                <a:pt x="6260025" y="3921758"/>
                <a:pt x="6256216" y="3906920"/>
              </a:cubicBezTo>
              <a:lnTo>
                <a:pt x="6256216" y="3906917"/>
              </a:lnTo>
              <a:cubicBezTo>
                <a:pt x="6254355" y="3899676"/>
                <a:pt x="6248510" y="3895094"/>
                <a:pt x="6240456" y="3894224"/>
              </a:cubicBezTo>
              <a:cubicBezTo>
                <a:pt x="6239758" y="3894149"/>
                <a:pt x="6239089" y="3894111"/>
                <a:pt x="6238420" y="3894111"/>
              </a:cubicBezTo>
              <a:close/>
              <a:moveTo>
                <a:pt x="6314313" y="3904695"/>
              </a:moveTo>
              <a:cubicBezTo>
                <a:pt x="6307335" y="3904695"/>
                <a:pt x="6302362" y="3908777"/>
                <a:pt x="6299513" y="3914360"/>
              </a:cubicBezTo>
              <a:cubicBezTo>
                <a:pt x="6296547" y="3908536"/>
                <a:pt x="6291458" y="3904756"/>
                <a:pt x="6284073" y="3904756"/>
              </a:cubicBezTo>
              <a:cubicBezTo>
                <a:pt x="6283579" y="3904756"/>
                <a:pt x="6283084" y="3904773"/>
                <a:pt x="6282561" y="3904808"/>
              </a:cubicBezTo>
              <a:cubicBezTo>
                <a:pt x="6275204" y="3905291"/>
                <a:pt x="6268894" y="3909691"/>
                <a:pt x="6266888" y="3918265"/>
              </a:cubicBezTo>
              <a:cubicBezTo>
                <a:pt x="6263312" y="3933688"/>
                <a:pt x="6280264" y="3949457"/>
                <a:pt x="6299513" y="3964795"/>
              </a:cubicBezTo>
              <a:cubicBezTo>
                <a:pt x="6319954" y="3949561"/>
                <a:pt x="6335918" y="3932342"/>
                <a:pt x="6332109" y="3917504"/>
              </a:cubicBezTo>
              <a:lnTo>
                <a:pt x="6332109" y="3917501"/>
              </a:lnTo>
              <a:cubicBezTo>
                <a:pt x="6330248" y="3910260"/>
                <a:pt x="6324403" y="3905678"/>
                <a:pt x="6316349" y="3904808"/>
              </a:cubicBezTo>
              <a:cubicBezTo>
                <a:pt x="6315651" y="3904733"/>
                <a:pt x="6314982" y="3904695"/>
                <a:pt x="6314313" y="3904695"/>
              </a:cubicBezTo>
              <a:close/>
              <a:moveTo>
                <a:pt x="4388488" y="3686294"/>
              </a:moveTo>
              <a:cubicBezTo>
                <a:pt x="4381495" y="3686294"/>
                <a:pt x="4376519" y="3690376"/>
                <a:pt x="4373676" y="3695959"/>
              </a:cubicBezTo>
              <a:cubicBezTo>
                <a:pt x="4370704" y="3690135"/>
                <a:pt x="4365633" y="3686355"/>
                <a:pt x="4358235" y="3686355"/>
              </a:cubicBezTo>
              <a:cubicBezTo>
                <a:pt x="4357747" y="3686355"/>
                <a:pt x="4357247" y="3686372"/>
                <a:pt x="4356738" y="3686407"/>
              </a:cubicBezTo>
              <a:cubicBezTo>
                <a:pt x="4349381" y="3686890"/>
                <a:pt x="4343063" y="3691289"/>
                <a:pt x="4341071" y="3699864"/>
              </a:cubicBezTo>
              <a:cubicBezTo>
                <a:pt x="4337491" y="3715287"/>
                <a:pt x="4354441" y="3731056"/>
                <a:pt x="4373676" y="3746394"/>
              </a:cubicBezTo>
              <a:cubicBezTo>
                <a:pt x="4394131" y="3731160"/>
                <a:pt x="4410092" y="3713941"/>
                <a:pt x="4406280" y="3699100"/>
              </a:cubicBezTo>
              <a:cubicBezTo>
                <a:pt x="4404422" y="3691859"/>
                <a:pt x="4398575" y="3687274"/>
                <a:pt x="4390529" y="3686407"/>
              </a:cubicBezTo>
              <a:cubicBezTo>
                <a:pt x="4389831" y="3686332"/>
                <a:pt x="4389151" y="3686294"/>
                <a:pt x="4388488" y="3686294"/>
              </a:cubicBezTo>
              <a:close/>
              <a:moveTo>
                <a:pt x="4441700" y="3758377"/>
              </a:moveTo>
              <a:cubicBezTo>
                <a:pt x="4434706" y="3758377"/>
                <a:pt x="4429731" y="3762459"/>
                <a:pt x="4426887" y="3768042"/>
              </a:cubicBezTo>
              <a:cubicBezTo>
                <a:pt x="4423916" y="3762215"/>
                <a:pt x="4418845" y="3758438"/>
                <a:pt x="4411447" y="3758438"/>
              </a:cubicBezTo>
              <a:cubicBezTo>
                <a:pt x="4410959" y="3758438"/>
                <a:pt x="4410459" y="3758455"/>
                <a:pt x="4409950" y="3758490"/>
              </a:cubicBezTo>
              <a:cubicBezTo>
                <a:pt x="4402593" y="3758973"/>
                <a:pt x="4396275" y="3763373"/>
                <a:pt x="4394283" y="3771947"/>
              </a:cubicBezTo>
              <a:cubicBezTo>
                <a:pt x="4390704" y="3787370"/>
                <a:pt x="4407653" y="3803139"/>
                <a:pt x="4426887" y="3818477"/>
              </a:cubicBezTo>
              <a:cubicBezTo>
                <a:pt x="4447344" y="3803243"/>
                <a:pt x="4463304" y="3786024"/>
                <a:pt x="4459492" y="3771186"/>
              </a:cubicBezTo>
              <a:lnTo>
                <a:pt x="4459492" y="3771183"/>
              </a:lnTo>
              <a:cubicBezTo>
                <a:pt x="4457634" y="3763942"/>
                <a:pt x="4451786" y="3759360"/>
                <a:pt x="4443741" y="3758490"/>
              </a:cubicBezTo>
              <a:cubicBezTo>
                <a:pt x="4443043" y="3758415"/>
                <a:pt x="4442363" y="3758377"/>
                <a:pt x="4441700" y="3758377"/>
              </a:cubicBezTo>
              <a:close/>
              <a:moveTo>
                <a:pt x="4502646" y="3811560"/>
              </a:moveTo>
              <a:cubicBezTo>
                <a:pt x="4495652" y="3811560"/>
                <a:pt x="4490677" y="3815642"/>
                <a:pt x="4487834" y="3821225"/>
              </a:cubicBezTo>
              <a:cubicBezTo>
                <a:pt x="4484862" y="3815398"/>
                <a:pt x="4479791" y="3811621"/>
                <a:pt x="4472393" y="3811621"/>
              </a:cubicBezTo>
              <a:cubicBezTo>
                <a:pt x="4471905" y="3811621"/>
                <a:pt x="4471405" y="3811639"/>
                <a:pt x="4470896" y="3811673"/>
              </a:cubicBezTo>
              <a:cubicBezTo>
                <a:pt x="4463539" y="3812156"/>
                <a:pt x="4457221" y="3816556"/>
                <a:pt x="4455229" y="3825130"/>
              </a:cubicBezTo>
              <a:cubicBezTo>
                <a:pt x="4451649" y="3840553"/>
                <a:pt x="4468599" y="3856322"/>
                <a:pt x="4487834" y="3871660"/>
              </a:cubicBezTo>
              <a:cubicBezTo>
                <a:pt x="4508289" y="3856426"/>
                <a:pt x="4524250" y="3839207"/>
                <a:pt x="4520438" y="3824369"/>
              </a:cubicBezTo>
              <a:lnTo>
                <a:pt x="4520438" y="3824366"/>
              </a:lnTo>
              <a:cubicBezTo>
                <a:pt x="4518580" y="3817125"/>
                <a:pt x="4512733" y="3812543"/>
                <a:pt x="4504687" y="3811673"/>
              </a:cubicBezTo>
              <a:cubicBezTo>
                <a:pt x="4503989" y="3811598"/>
                <a:pt x="4503308" y="3811560"/>
                <a:pt x="4502646" y="3811560"/>
              </a:cubicBezTo>
              <a:close/>
              <a:moveTo>
                <a:pt x="4625469" y="3842934"/>
              </a:moveTo>
              <a:cubicBezTo>
                <a:pt x="4618476" y="3842934"/>
                <a:pt x="4613500" y="3847016"/>
                <a:pt x="4610657" y="3852599"/>
              </a:cubicBezTo>
              <a:cubicBezTo>
                <a:pt x="4607685" y="3846775"/>
                <a:pt x="4602614" y="3842995"/>
                <a:pt x="4595216" y="3842995"/>
              </a:cubicBezTo>
              <a:cubicBezTo>
                <a:pt x="4594728" y="3842995"/>
                <a:pt x="4594228" y="3843012"/>
                <a:pt x="4593719" y="3843047"/>
              </a:cubicBezTo>
              <a:cubicBezTo>
                <a:pt x="4586362" y="3843530"/>
                <a:pt x="4580044" y="3847929"/>
                <a:pt x="4578052" y="3856504"/>
              </a:cubicBezTo>
              <a:cubicBezTo>
                <a:pt x="4574472" y="3871927"/>
                <a:pt x="4591422" y="3887696"/>
                <a:pt x="4610657" y="3903034"/>
              </a:cubicBezTo>
              <a:cubicBezTo>
                <a:pt x="4631112" y="3887800"/>
                <a:pt x="4647073" y="3870581"/>
                <a:pt x="4643261" y="3855743"/>
              </a:cubicBezTo>
              <a:lnTo>
                <a:pt x="4643261" y="3855740"/>
              </a:lnTo>
              <a:cubicBezTo>
                <a:pt x="4641400" y="3848499"/>
                <a:pt x="4635556" y="3843917"/>
                <a:pt x="4627510" y="3843047"/>
              </a:cubicBezTo>
              <a:cubicBezTo>
                <a:pt x="4626812" y="3842972"/>
                <a:pt x="4626132" y="3842934"/>
                <a:pt x="4625469" y="3842934"/>
              </a:cubicBezTo>
              <a:close/>
              <a:moveTo>
                <a:pt x="4694179" y="3850029"/>
              </a:moveTo>
              <a:cubicBezTo>
                <a:pt x="4687185" y="3850029"/>
                <a:pt x="4682210" y="3854111"/>
                <a:pt x="4679367" y="3859694"/>
              </a:cubicBezTo>
              <a:cubicBezTo>
                <a:pt x="4676395" y="3853870"/>
                <a:pt x="4671324" y="3850090"/>
                <a:pt x="4663926" y="3850090"/>
              </a:cubicBezTo>
              <a:cubicBezTo>
                <a:pt x="4663438" y="3850090"/>
                <a:pt x="4662938" y="3850107"/>
                <a:pt x="4662429" y="3850142"/>
              </a:cubicBezTo>
              <a:cubicBezTo>
                <a:pt x="4655072" y="3850625"/>
                <a:pt x="4648754" y="3855024"/>
                <a:pt x="4646762" y="3863599"/>
              </a:cubicBezTo>
              <a:cubicBezTo>
                <a:pt x="4643182" y="3879022"/>
                <a:pt x="4660132" y="3894791"/>
                <a:pt x="4679367" y="3910129"/>
              </a:cubicBezTo>
              <a:cubicBezTo>
                <a:pt x="4699822" y="3894895"/>
                <a:pt x="4715783" y="3877676"/>
                <a:pt x="4711971" y="3862835"/>
              </a:cubicBezTo>
              <a:cubicBezTo>
                <a:pt x="4710113" y="3855594"/>
                <a:pt x="4704266" y="3851009"/>
                <a:pt x="4696220" y="3850142"/>
              </a:cubicBezTo>
              <a:cubicBezTo>
                <a:pt x="4695522" y="3850067"/>
                <a:pt x="4694842" y="3850029"/>
                <a:pt x="4694179" y="3850029"/>
              </a:cubicBezTo>
              <a:close/>
              <a:moveTo>
                <a:pt x="4746955" y="3904026"/>
              </a:moveTo>
              <a:cubicBezTo>
                <a:pt x="4739961" y="3904026"/>
                <a:pt x="4734986" y="3908108"/>
                <a:pt x="4732142" y="3913691"/>
              </a:cubicBezTo>
              <a:cubicBezTo>
                <a:pt x="4729171" y="3907867"/>
                <a:pt x="4724100" y="3904087"/>
                <a:pt x="4716702" y="3904087"/>
              </a:cubicBezTo>
              <a:cubicBezTo>
                <a:pt x="4716214" y="3904087"/>
                <a:pt x="4715714" y="3904104"/>
                <a:pt x="4715205" y="3904139"/>
              </a:cubicBezTo>
              <a:cubicBezTo>
                <a:pt x="4707848" y="3904622"/>
                <a:pt x="4701530" y="3909021"/>
                <a:pt x="4699538" y="3917596"/>
              </a:cubicBezTo>
              <a:cubicBezTo>
                <a:pt x="4695958" y="3933019"/>
                <a:pt x="4712908" y="3948788"/>
                <a:pt x="4732142" y="3964126"/>
              </a:cubicBezTo>
              <a:cubicBezTo>
                <a:pt x="4752598" y="3948889"/>
                <a:pt x="4768559" y="3931673"/>
                <a:pt x="4764747" y="3916832"/>
              </a:cubicBezTo>
              <a:cubicBezTo>
                <a:pt x="4762889" y="3909591"/>
                <a:pt x="4757042" y="3905006"/>
                <a:pt x="4748996" y="3904139"/>
              </a:cubicBezTo>
              <a:cubicBezTo>
                <a:pt x="4748298" y="3904064"/>
                <a:pt x="4747617" y="3904026"/>
                <a:pt x="4746955" y="3904026"/>
              </a:cubicBezTo>
              <a:close/>
              <a:moveTo>
                <a:pt x="4816421" y="3948078"/>
              </a:moveTo>
              <a:cubicBezTo>
                <a:pt x="4809427" y="3948078"/>
                <a:pt x="4804452" y="3952160"/>
                <a:pt x="4801608" y="3957743"/>
              </a:cubicBezTo>
              <a:cubicBezTo>
                <a:pt x="4798637" y="3951916"/>
                <a:pt x="4793566" y="3948139"/>
                <a:pt x="4786168" y="3948139"/>
              </a:cubicBezTo>
              <a:cubicBezTo>
                <a:pt x="4785680" y="3948139"/>
                <a:pt x="4785180" y="3948157"/>
                <a:pt x="4784671" y="3948191"/>
              </a:cubicBezTo>
              <a:cubicBezTo>
                <a:pt x="4777314" y="3948674"/>
                <a:pt x="4770996" y="3953074"/>
                <a:pt x="4769004" y="3961648"/>
              </a:cubicBezTo>
              <a:cubicBezTo>
                <a:pt x="4765425" y="3977071"/>
                <a:pt x="4782374" y="3992840"/>
                <a:pt x="4801608" y="4008178"/>
              </a:cubicBezTo>
              <a:cubicBezTo>
                <a:pt x="4822065" y="3992944"/>
                <a:pt x="4838025" y="3975725"/>
                <a:pt x="4834213" y="3960887"/>
              </a:cubicBezTo>
              <a:lnTo>
                <a:pt x="4834213" y="3960884"/>
              </a:lnTo>
              <a:cubicBezTo>
                <a:pt x="4832355" y="3953643"/>
                <a:pt x="4826507" y="3949061"/>
                <a:pt x="4818462" y="3948191"/>
              </a:cubicBezTo>
              <a:cubicBezTo>
                <a:pt x="4817764" y="3948116"/>
                <a:pt x="4817084" y="3948078"/>
                <a:pt x="4816421" y="3948078"/>
              </a:cubicBezTo>
              <a:close/>
              <a:moveTo>
                <a:pt x="6414339" y="3967153"/>
              </a:moveTo>
              <a:cubicBezTo>
                <a:pt x="6407361" y="3967153"/>
                <a:pt x="6402389" y="3971235"/>
                <a:pt x="6399539" y="3976818"/>
              </a:cubicBezTo>
              <a:cubicBezTo>
                <a:pt x="6396573" y="3970991"/>
                <a:pt x="6391485" y="3967214"/>
                <a:pt x="6384099" y="3967214"/>
              </a:cubicBezTo>
              <a:cubicBezTo>
                <a:pt x="6383605" y="3967214"/>
                <a:pt x="6383110" y="3967232"/>
                <a:pt x="6382587" y="3967266"/>
              </a:cubicBezTo>
              <a:cubicBezTo>
                <a:pt x="6375230" y="3967749"/>
                <a:pt x="6368920" y="3972149"/>
                <a:pt x="6366914" y="3980723"/>
              </a:cubicBezTo>
              <a:cubicBezTo>
                <a:pt x="6363337" y="3996146"/>
                <a:pt x="6380290" y="4011915"/>
                <a:pt x="6399539" y="4027253"/>
              </a:cubicBezTo>
              <a:cubicBezTo>
                <a:pt x="6419981" y="4012019"/>
                <a:pt x="6435944" y="3994800"/>
                <a:pt x="6432135" y="3979962"/>
              </a:cubicBezTo>
              <a:lnTo>
                <a:pt x="6432135" y="3979959"/>
              </a:lnTo>
              <a:cubicBezTo>
                <a:pt x="6430274" y="3972718"/>
                <a:pt x="6424429" y="3968136"/>
                <a:pt x="6416375" y="3967266"/>
              </a:cubicBezTo>
              <a:cubicBezTo>
                <a:pt x="6415677" y="3967191"/>
                <a:pt x="6415008" y="3967153"/>
                <a:pt x="6414339" y="3967153"/>
              </a:cubicBezTo>
              <a:close/>
              <a:moveTo>
                <a:pt x="6492848" y="3993177"/>
              </a:moveTo>
              <a:cubicBezTo>
                <a:pt x="6485870" y="3993177"/>
                <a:pt x="6480898" y="3997259"/>
                <a:pt x="6478048" y="4002842"/>
              </a:cubicBezTo>
              <a:cubicBezTo>
                <a:pt x="6475082" y="3997015"/>
                <a:pt x="6469994" y="3993238"/>
                <a:pt x="6462608" y="3993238"/>
              </a:cubicBezTo>
              <a:cubicBezTo>
                <a:pt x="6462114" y="3993238"/>
                <a:pt x="6461619" y="3993255"/>
                <a:pt x="6461096" y="3993290"/>
              </a:cubicBezTo>
              <a:cubicBezTo>
                <a:pt x="6453739" y="3993773"/>
                <a:pt x="6447429" y="3998173"/>
                <a:pt x="6445423" y="4006747"/>
              </a:cubicBezTo>
              <a:cubicBezTo>
                <a:pt x="6441846" y="4022170"/>
                <a:pt x="6458799" y="4037939"/>
                <a:pt x="6478048" y="4053277"/>
              </a:cubicBezTo>
              <a:cubicBezTo>
                <a:pt x="6498490" y="4038043"/>
                <a:pt x="6514453" y="4020824"/>
                <a:pt x="6510644" y="4005986"/>
              </a:cubicBezTo>
              <a:lnTo>
                <a:pt x="6510644" y="4005983"/>
              </a:lnTo>
              <a:cubicBezTo>
                <a:pt x="6508783" y="3998742"/>
                <a:pt x="6502938" y="3994160"/>
                <a:pt x="6494884" y="3993290"/>
              </a:cubicBezTo>
              <a:cubicBezTo>
                <a:pt x="6494186" y="3993215"/>
                <a:pt x="6493517" y="3993177"/>
                <a:pt x="6492848" y="3993177"/>
              </a:cubicBezTo>
              <a:close/>
              <a:moveTo>
                <a:pt x="6272150" y="3969974"/>
              </a:moveTo>
              <a:cubicBezTo>
                <a:pt x="6265172" y="3969974"/>
                <a:pt x="6260199" y="3974056"/>
                <a:pt x="6257350" y="3979639"/>
              </a:cubicBezTo>
              <a:cubicBezTo>
                <a:pt x="6254384" y="3973812"/>
                <a:pt x="6249295" y="3970035"/>
                <a:pt x="6241910" y="3970035"/>
              </a:cubicBezTo>
              <a:cubicBezTo>
                <a:pt x="6241416" y="3970035"/>
                <a:pt x="6240921" y="3970052"/>
                <a:pt x="6240398" y="3970087"/>
              </a:cubicBezTo>
              <a:cubicBezTo>
                <a:pt x="6233041" y="3970570"/>
                <a:pt x="6226731" y="3974969"/>
                <a:pt x="6224725" y="3983544"/>
              </a:cubicBezTo>
              <a:cubicBezTo>
                <a:pt x="6221149" y="3998967"/>
                <a:pt x="6238101" y="4014736"/>
                <a:pt x="6257350" y="4030074"/>
              </a:cubicBezTo>
              <a:cubicBezTo>
                <a:pt x="6277791" y="4014840"/>
                <a:pt x="6293755" y="3997621"/>
                <a:pt x="6289946" y="3982783"/>
              </a:cubicBezTo>
              <a:lnTo>
                <a:pt x="6289946" y="3982780"/>
              </a:lnTo>
              <a:cubicBezTo>
                <a:pt x="6288085" y="3975539"/>
                <a:pt x="6282240" y="3970954"/>
                <a:pt x="6274186" y="3970087"/>
              </a:cubicBezTo>
              <a:cubicBezTo>
                <a:pt x="6273488" y="3970012"/>
                <a:pt x="6272819" y="3969974"/>
                <a:pt x="6272150" y="3969974"/>
              </a:cubicBezTo>
              <a:close/>
              <a:moveTo>
                <a:pt x="6344844" y="3975673"/>
              </a:moveTo>
              <a:cubicBezTo>
                <a:pt x="6337866" y="3975673"/>
                <a:pt x="6332893" y="3979755"/>
                <a:pt x="6330044" y="3985338"/>
              </a:cubicBezTo>
              <a:cubicBezTo>
                <a:pt x="6327078" y="3979511"/>
                <a:pt x="6321989" y="3975734"/>
                <a:pt x="6314604" y="3975734"/>
              </a:cubicBezTo>
              <a:cubicBezTo>
                <a:pt x="6314110" y="3975734"/>
                <a:pt x="6313615" y="3975752"/>
                <a:pt x="6313092" y="3975786"/>
              </a:cubicBezTo>
              <a:cubicBezTo>
                <a:pt x="6305735" y="3976269"/>
                <a:pt x="6299425" y="3980669"/>
                <a:pt x="6297419" y="3989243"/>
              </a:cubicBezTo>
              <a:cubicBezTo>
                <a:pt x="6293843" y="4004666"/>
                <a:pt x="6310795" y="4020435"/>
                <a:pt x="6330044" y="4035773"/>
              </a:cubicBezTo>
              <a:cubicBezTo>
                <a:pt x="6350485" y="4020539"/>
                <a:pt x="6366449" y="4003320"/>
                <a:pt x="6362640" y="3988482"/>
              </a:cubicBezTo>
              <a:lnTo>
                <a:pt x="6362640" y="3988479"/>
              </a:lnTo>
              <a:cubicBezTo>
                <a:pt x="6360779" y="3981238"/>
                <a:pt x="6354934" y="3976656"/>
                <a:pt x="6346880" y="3975786"/>
              </a:cubicBezTo>
              <a:cubicBezTo>
                <a:pt x="6346182" y="3975711"/>
                <a:pt x="6345513" y="3975673"/>
                <a:pt x="6344844" y="3975673"/>
              </a:cubicBezTo>
              <a:close/>
              <a:moveTo>
                <a:pt x="4558126" y="3844039"/>
              </a:moveTo>
              <a:cubicBezTo>
                <a:pt x="4551132" y="3844039"/>
                <a:pt x="4546157" y="3848121"/>
                <a:pt x="4543314" y="3853704"/>
              </a:cubicBezTo>
              <a:cubicBezTo>
                <a:pt x="4540342" y="3847880"/>
                <a:pt x="4535271" y="3844100"/>
                <a:pt x="4527873" y="3844100"/>
              </a:cubicBezTo>
              <a:cubicBezTo>
                <a:pt x="4527385" y="3844100"/>
                <a:pt x="4526885" y="3844117"/>
                <a:pt x="4526376" y="3844152"/>
              </a:cubicBezTo>
              <a:cubicBezTo>
                <a:pt x="4519019" y="3844635"/>
                <a:pt x="4512701" y="3849034"/>
                <a:pt x="4510709" y="3857609"/>
              </a:cubicBezTo>
              <a:cubicBezTo>
                <a:pt x="4507129" y="3873032"/>
                <a:pt x="4524079" y="3888801"/>
                <a:pt x="4543314" y="3904139"/>
              </a:cubicBezTo>
              <a:cubicBezTo>
                <a:pt x="4563769" y="3888905"/>
                <a:pt x="4579730" y="3871686"/>
                <a:pt x="4575918" y="3856848"/>
              </a:cubicBezTo>
              <a:lnTo>
                <a:pt x="4575918" y="3856845"/>
              </a:lnTo>
              <a:cubicBezTo>
                <a:pt x="4574060" y="3849604"/>
                <a:pt x="4568213" y="3845022"/>
                <a:pt x="4560167" y="3844152"/>
              </a:cubicBezTo>
              <a:cubicBezTo>
                <a:pt x="4559469" y="3844077"/>
                <a:pt x="4558788" y="3844039"/>
                <a:pt x="4558126" y="3844039"/>
              </a:cubicBezTo>
              <a:close/>
              <a:moveTo>
                <a:pt x="4444578" y="3844156"/>
              </a:moveTo>
              <a:cubicBezTo>
                <a:pt x="4437585" y="3844156"/>
                <a:pt x="4432610" y="3848238"/>
                <a:pt x="4429766" y="3853821"/>
              </a:cubicBezTo>
              <a:cubicBezTo>
                <a:pt x="4426795" y="3847994"/>
                <a:pt x="4421724" y="3844217"/>
                <a:pt x="4414326" y="3844217"/>
              </a:cubicBezTo>
              <a:cubicBezTo>
                <a:pt x="4413838" y="3844217"/>
                <a:pt x="4413338" y="3844234"/>
                <a:pt x="4412829" y="3844269"/>
              </a:cubicBezTo>
              <a:cubicBezTo>
                <a:pt x="4405472" y="3844752"/>
                <a:pt x="4399154" y="3849152"/>
                <a:pt x="4397162" y="3857726"/>
              </a:cubicBezTo>
              <a:cubicBezTo>
                <a:pt x="4393582" y="3873149"/>
                <a:pt x="4410532" y="3888918"/>
                <a:pt x="4429766" y="3904256"/>
              </a:cubicBezTo>
              <a:cubicBezTo>
                <a:pt x="4450222" y="3889022"/>
                <a:pt x="4466183" y="3871803"/>
                <a:pt x="4462371" y="3856965"/>
              </a:cubicBezTo>
              <a:lnTo>
                <a:pt x="4462371" y="3856962"/>
              </a:lnTo>
              <a:cubicBezTo>
                <a:pt x="4460513" y="3849721"/>
                <a:pt x="4454666" y="3845139"/>
                <a:pt x="4446620" y="3844269"/>
              </a:cubicBezTo>
              <a:cubicBezTo>
                <a:pt x="4445922" y="3844194"/>
                <a:pt x="4445241" y="3844156"/>
                <a:pt x="4444578" y="3844156"/>
              </a:cubicBezTo>
              <a:close/>
              <a:moveTo>
                <a:pt x="4512067" y="3901962"/>
              </a:moveTo>
              <a:cubicBezTo>
                <a:pt x="4505074" y="3901962"/>
                <a:pt x="4500098" y="3906044"/>
                <a:pt x="4497255" y="3911627"/>
              </a:cubicBezTo>
              <a:cubicBezTo>
                <a:pt x="4494283" y="3905803"/>
                <a:pt x="4489212" y="3902023"/>
                <a:pt x="4481814" y="3902023"/>
              </a:cubicBezTo>
              <a:cubicBezTo>
                <a:pt x="4481326" y="3902023"/>
                <a:pt x="4480826" y="3902040"/>
                <a:pt x="4480317" y="3902075"/>
              </a:cubicBezTo>
              <a:cubicBezTo>
                <a:pt x="4472960" y="3902558"/>
                <a:pt x="4466642" y="3906958"/>
                <a:pt x="4464650" y="3915532"/>
              </a:cubicBezTo>
              <a:cubicBezTo>
                <a:pt x="4461070" y="3930955"/>
                <a:pt x="4478020" y="3946724"/>
                <a:pt x="4497255" y="3962062"/>
              </a:cubicBezTo>
              <a:cubicBezTo>
                <a:pt x="4517710" y="3946828"/>
                <a:pt x="4533671" y="3929609"/>
                <a:pt x="4529859" y="3914771"/>
              </a:cubicBezTo>
              <a:lnTo>
                <a:pt x="4529859" y="3914768"/>
              </a:lnTo>
              <a:cubicBezTo>
                <a:pt x="4528001" y="3907527"/>
                <a:pt x="4522154" y="3902945"/>
                <a:pt x="4514108" y="3902075"/>
              </a:cubicBezTo>
              <a:cubicBezTo>
                <a:pt x="4513410" y="3902000"/>
                <a:pt x="4512730" y="3901962"/>
                <a:pt x="4512067" y="3901962"/>
              </a:cubicBezTo>
              <a:close/>
              <a:moveTo>
                <a:pt x="4664753" y="3916704"/>
              </a:moveTo>
              <a:cubicBezTo>
                <a:pt x="4657759" y="3916704"/>
                <a:pt x="4652784" y="3920786"/>
                <a:pt x="4649941" y="3926369"/>
              </a:cubicBezTo>
              <a:cubicBezTo>
                <a:pt x="4646969" y="3920545"/>
                <a:pt x="4641898" y="3916765"/>
                <a:pt x="4634500" y="3916765"/>
              </a:cubicBezTo>
              <a:cubicBezTo>
                <a:pt x="4634012" y="3916765"/>
                <a:pt x="4633512" y="3916782"/>
                <a:pt x="4633003" y="3916817"/>
              </a:cubicBezTo>
              <a:cubicBezTo>
                <a:pt x="4625646" y="3917300"/>
                <a:pt x="4619328" y="3921699"/>
                <a:pt x="4617336" y="3930274"/>
              </a:cubicBezTo>
              <a:cubicBezTo>
                <a:pt x="4613756" y="3945697"/>
                <a:pt x="4630706" y="3961466"/>
                <a:pt x="4649941" y="3976804"/>
              </a:cubicBezTo>
              <a:cubicBezTo>
                <a:pt x="4670396" y="3961570"/>
                <a:pt x="4686357" y="3944351"/>
                <a:pt x="4682545" y="3929513"/>
              </a:cubicBezTo>
              <a:lnTo>
                <a:pt x="4682545" y="3929510"/>
              </a:lnTo>
              <a:cubicBezTo>
                <a:pt x="4680687" y="3922269"/>
                <a:pt x="4674840" y="3917687"/>
                <a:pt x="4666794" y="3916817"/>
              </a:cubicBezTo>
              <a:cubicBezTo>
                <a:pt x="4666096" y="3916742"/>
                <a:pt x="4665415" y="3916704"/>
                <a:pt x="4664753" y="3916704"/>
              </a:cubicBezTo>
              <a:close/>
              <a:moveTo>
                <a:pt x="4711626" y="3973696"/>
              </a:moveTo>
              <a:cubicBezTo>
                <a:pt x="4704632" y="3973696"/>
                <a:pt x="4699657" y="3977778"/>
                <a:pt x="4696814" y="3983361"/>
              </a:cubicBezTo>
              <a:cubicBezTo>
                <a:pt x="4693842" y="3977534"/>
                <a:pt x="4688771" y="3973757"/>
                <a:pt x="4681373" y="3973757"/>
              </a:cubicBezTo>
              <a:cubicBezTo>
                <a:pt x="4680885" y="3973757"/>
                <a:pt x="4680385" y="3973775"/>
                <a:pt x="4679876" y="3973809"/>
              </a:cubicBezTo>
              <a:cubicBezTo>
                <a:pt x="4672519" y="3974292"/>
                <a:pt x="4666201" y="3978692"/>
                <a:pt x="4664209" y="3987266"/>
              </a:cubicBezTo>
              <a:cubicBezTo>
                <a:pt x="4660629" y="4002689"/>
                <a:pt x="4677579" y="4018458"/>
                <a:pt x="4696814" y="4033796"/>
              </a:cubicBezTo>
              <a:cubicBezTo>
                <a:pt x="4717269" y="4018562"/>
                <a:pt x="4733227" y="4001343"/>
                <a:pt x="4729418" y="3986502"/>
              </a:cubicBezTo>
              <a:cubicBezTo>
                <a:pt x="4727560" y="3979261"/>
                <a:pt x="4721713" y="3974679"/>
                <a:pt x="4713667" y="3973809"/>
              </a:cubicBezTo>
              <a:cubicBezTo>
                <a:pt x="4712969" y="3973734"/>
                <a:pt x="4712289" y="3973696"/>
                <a:pt x="4711626" y="3973696"/>
              </a:cubicBezTo>
              <a:close/>
              <a:moveTo>
                <a:pt x="4770130" y="4003994"/>
              </a:moveTo>
              <a:cubicBezTo>
                <a:pt x="4763137" y="4003994"/>
                <a:pt x="4758161" y="4008077"/>
                <a:pt x="4755318" y="4013659"/>
              </a:cubicBezTo>
              <a:cubicBezTo>
                <a:pt x="4752346" y="4007832"/>
                <a:pt x="4747275" y="4004055"/>
                <a:pt x="4739877" y="4004055"/>
              </a:cubicBezTo>
              <a:cubicBezTo>
                <a:pt x="4739389" y="4004055"/>
                <a:pt x="4738889" y="4004073"/>
                <a:pt x="4738380" y="4004107"/>
              </a:cubicBezTo>
              <a:cubicBezTo>
                <a:pt x="4731023" y="4004590"/>
                <a:pt x="4724705" y="4008990"/>
                <a:pt x="4722713" y="4017565"/>
              </a:cubicBezTo>
              <a:cubicBezTo>
                <a:pt x="4719133" y="4032987"/>
                <a:pt x="4736083" y="4048756"/>
                <a:pt x="4755318" y="4064094"/>
              </a:cubicBezTo>
              <a:cubicBezTo>
                <a:pt x="4775773" y="4048861"/>
                <a:pt x="4791734" y="4031641"/>
                <a:pt x="4787922" y="4016803"/>
              </a:cubicBezTo>
              <a:lnTo>
                <a:pt x="4787922" y="4016800"/>
              </a:lnTo>
              <a:cubicBezTo>
                <a:pt x="4786064" y="4009559"/>
                <a:pt x="4780217" y="4004974"/>
                <a:pt x="4772171" y="4004107"/>
              </a:cubicBezTo>
              <a:cubicBezTo>
                <a:pt x="4771473" y="4004032"/>
                <a:pt x="4770793" y="4003994"/>
                <a:pt x="4770130" y="4003994"/>
              </a:cubicBezTo>
              <a:close/>
              <a:moveTo>
                <a:pt x="6443707" y="4040777"/>
              </a:moveTo>
              <a:cubicBezTo>
                <a:pt x="6436729" y="4040777"/>
                <a:pt x="6431756" y="4044859"/>
                <a:pt x="6428907" y="4050442"/>
              </a:cubicBezTo>
              <a:cubicBezTo>
                <a:pt x="6425941" y="4044615"/>
                <a:pt x="6420852" y="4040838"/>
                <a:pt x="6413467" y="4040838"/>
              </a:cubicBezTo>
              <a:cubicBezTo>
                <a:pt x="6412973" y="4040838"/>
                <a:pt x="6412478" y="4040855"/>
                <a:pt x="6411955" y="4040890"/>
              </a:cubicBezTo>
              <a:cubicBezTo>
                <a:pt x="6404598" y="4041373"/>
                <a:pt x="6398288" y="4045773"/>
                <a:pt x="6396282" y="4054347"/>
              </a:cubicBezTo>
              <a:cubicBezTo>
                <a:pt x="6392706" y="4069770"/>
                <a:pt x="6409658" y="4085539"/>
                <a:pt x="6428907" y="4100877"/>
              </a:cubicBezTo>
              <a:cubicBezTo>
                <a:pt x="6449348" y="4085643"/>
                <a:pt x="6465312" y="4068424"/>
                <a:pt x="6461503" y="4053586"/>
              </a:cubicBezTo>
              <a:lnTo>
                <a:pt x="6461503" y="4053583"/>
              </a:lnTo>
              <a:cubicBezTo>
                <a:pt x="6459642" y="4046342"/>
                <a:pt x="6453797" y="4041760"/>
                <a:pt x="6445743" y="4040890"/>
              </a:cubicBezTo>
              <a:cubicBezTo>
                <a:pt x="6445045" y="4040815"/>
                <a:pt x="6444376" y="4040777"/>
                <a:pt x="6443707" y="4040777"/>
              </a:cubicBezTo>
              <a:close/>
              <a:moveTo>
                <a:pt x="8360201" y="4061131"/>
              </a:moveTo>
              <a:cubicBezTo>
                <a:pt x="8353223" y="4061131"/>
                <a:pt x="8348251" y="4065213"/>
                <a:pt x="8345401" y="4070796"/>
              </a:cubicBezTo>
              <a:cubicBezTo>
                <a:pt x="8342435" y="4064969"/>
                <a:pt x="8337347" y="4061192"/>
                <a:pt x="8329961" y="4061192"/>
              </a:cubicBezTo>
              <a:cubicBezTo>
                <a:pt x="8329467" y="4061192"/>
                <a:pt x="8328972" y="4061209"/>
                <a:pt x="8328449" y="4061244"/>
              </a:cubicBezTo>
              <a:cubicBezTo>
                <a:pt x="8321092" y="4061727"/>
                <a:pt x="8314782" y="4066127"/>
                <a:pt x="8312776" y="4074701"/>
              </a:cubicBezTo>
              <a:cubicBezTo>
                <a:pt x="8309199" y="4090124"/>
                <a:pt x="8326151" y="4105893"/>
                <a:pt x="8345401" y="4121231"/>
              </a:cubicBezTo>
              <a:cubicBezTo>
                <a:pt x="8365843" y="4105997"/>
                <a:pt x="8381806" y="4088778"/>
                <a:pt x="8377997" y="4073940"/>
              </a:cubicBezTo>
              <a:lnTo>
                <a:pt x="8377997" y="4073937"/>
              </a:lnTo>
              <a:cubicBezTo>
                <a:pt x="8376135" y="4066696"/>
                <a:pt x="8370291" y="4062114"/>
                <a:pt x="8362236" y="4061244"/>
              </a:cubicBezTo>
              <a:cubicBezTo>
                <a:pt x="8361539" y="4061169"/>
                <a:pt x="8360870" y="4061131"/>
                <a:pt x="8360201" y="4061131"/>
              </a:cubicBezTo>
              <a:close/>
              <a:moveTo>
                <a:pt x="6378865" y="4047058"/>
              </a:moveTo>
              <a:cubicBezTo>
                <a:pt x="6371886" y="4047058"/>
                <a:pt x="6366914" y="4051140"/>
                <a:pt x="6364064" y="4056723"/>
              </a:cubicBezTo>
              <a:cubicBezTo>
                <a:pt x="6361098" y="4050899"/>
                <a:pt x="6356010" y="4047119"/>
                <a:pt x="6348624" y="4047119"/>
              </a:cubicBezTo>
              <a:cubicBezTo>
                <a:pt x="6348130" y="4047119"/>
                <a:pt x="6347635" y="4047136"/>
                <a:pt x="6347112" y="4047171"/>
              </a:cubicBezTo>
              <a:cubicBezTo>
                <a:pt x="6339755" y="4047654"/>
                <a:pt x="6333446" y="4052053"/>
                <a:pt x="6331439" y="4060628"/>
              </a:cubicBezTo>
              <a:cubicBezTo>
                <a:pt x="6327863" y="4076051"/>
                <a:pt x="6344815" y="4091820"/>
                <a:pt x="6364064" y="4107158"/>
              </a:cubicBezTo>
              <a:cubicBezTo>
                <a:pt x="6384505" y="4091924"/>
                <a:pt x="6400469" y="4074705"/>
                <a:pt x="6396660" y="4059867"/>
              </a:cubicBezTo>
              <a:lnTo>
                <a:pt x="6396660" y="4059864"/>
              </a:lnTo>
              <a:cubicBezTo>
                <a:pt x="6394799" y="4052623"/>
                <a:pt x="6388954" y="4048041"/>
                <a:pt x="6380900" y="4047171"/>
              </a:cubicBezTo>
              <a:cubicBezTo>
                <a:pt x="6380202" y="4047096"/>
                <a:pt x="6379533" y="4047058"/>
                <a:pt x="6378865" y="4047058"/>
              </a:cubicBezTo>
              <a:close/>
              <a:moveTo>
                <a:pt x="6310243" y="4051478"/>
              </a:moveTo>
              <a:cubicBezTo>
                <a:pt x="6303264" y="4051478"/>
                <a:pt x="6298291" y="4055560"/>
                <a:pt x="6295442" y="4061143"/>
              </a:cubicBezTo>
              <a:cubicBezTo>
                <a:pt x="6292476" y="4055316"/>
                <a:pt x="6287387" y="4051539"/>
                <a:pt x="6280002" y="4051539"/>
              </a:cubicBezTo>
              <a:cubicBezTo>
                <a:pt x="6279508" y="4051539"/>
                <a:pt x="6279013" y="4051557"/>
                <a:pt x="6278490" y="4051591"/>
              </a:cubicBezTo>
              <a:cubicBezTo>
                <a:pt x="6271133" y="4052074"/>
                <a:pt x="6264824" y="4056474"/>
                <a:pt x="6262817" y="4065048"/>
              </a:cubicBezTo>
              <a:cubicBezTo>
                <a:pt x="6259241" y="4080471"/>
                <a:pt x="6276193" y="4096240"/>
                <a:pt x="6295442" y="4111578"/>
              </a:cubicBezTo>
              <a:cubicBezTo>
                <a:pt x="6315883" y="4096344"/>
                <a:pt x="6331847" y="4079125"/>
                <a:pt x="6328038" y="4064287"/>
              </a:cubicBezTo>
              <a:lnTo>
                <a:pt x="6328038" y="4064284"/>
              </a:lnTo>
              <a:cubicBezTo>
                <a:pt x="6326177" y="4057043"/>
                <a:pt x="6320332" y="4052461"/>
                <a:pt x="6312278" y="4051591"/>
              </a:cubicBezTo>
              <a:cubicBezTo>
                <a:pt x="6311580" y="4051516"/>
                <a:pt x="6310911" y="4051478"/>
                <a:pt x="6310243" y="4051478"/>
              </a:cubicBezTo>
              <a:close/>
              <a:moveTo>
                <a:pt x="4592496" y="3916995"/>
              </a:moveTo>
              <a:cubicBezTo>
                <a:pt x="4585502" y="3916995"/>
                <a:pt x="4580527" y="3921077"/>
                <a:pt x="4577683" y="3926660"/>
              </a:cubicBezTo>
              <a:cubicBezTo>
                <a:pt x="4574712" y="3920833"/>
                <a:pt x="4569641" y="3917056"/>
                <a:pt x="4562243" y="3917056"/>
              </a:cubicBezTo>
              <a:cubicBezTo>
                <a:pt x="4561755" y="3917056"/>
                <a:pt x="4561255" y="3917074"/>
                <a:pt x="4560746" y="3917108"/>
              </a:cubicBezTo>
              <a:cubicBezTo>
                <a:pt x="4553389" y="3917591"/>
                <a:pt x="4547071" y="3921991"/>
                <a:pt x="4545079" y="3930565"/>
              </a:cubicBezTo>
              <a:cubicBezTo>
                <a:pt x="4541499" y="3945988"/>
                <a:pt x="4558449" y="3961757"/>
                <a:pt x="4577683" y="3977095"/>
              </a:cubicBezTo>
              <a:cubicBezTo>
                <a:pt x="4598139" y="3961861"/>
                <a:pt x="4614100" y="3944642"/>
                <a:pt x="4610288" y="3929804"/>
              </a:cubicBezTo>
              <a:lnTo>
                <a:pt x="4610288" y="3929801"/>
              </a:lnTo>
              <a:cubicBezTo>
                <a:pt x="4608430" y="3922560"/>
                <a:pt x="4602583" y="3917978"/>
                <a:pt x="4594537" y="3917108"/>
              </a:cubicBezTo>
              <a:cubicBezTo>
                <a:pt x="4593839" y="3917033"/>
                <a:pt x="4593158" y="3916995"/>
                <a:pt x="4592496" y="3916995"/>
              </a:cubicBezTo>
              <a:close/>
              <a:moveTo>
                <a:pt x="4437949" y="3919175"/>
              </a:moveTo>
              <a:cubicBezTo>
                <a:pt x="4430955" y="3919175"/>
                <a:pt x="4425980" y="3923257"/>
                <a:pt x="4423137" y="3928840"/>
              </a:cubicBezTo>
              <a:cubicBezTo>
                <a:pt x="4420165" y="3923013"/>
                <a:pt x="4415094" y="3919236"/>
                <a:pt x="4407696" y="3919236"/>
              </a:cubicBezTo>
              <a:cubicBezTo>
                <a:pt x="4407208" y="3919236"/>
                <a:pt x="4406708" y="3919254"/>
                <a:pt x="4406199" y="3919288"/>
              </a:cubicBezTo>
              <a:cubicBezTo>
                <a:pt x="4398842" y="3919771"/>
                <a:pt x="4392524" y="3924171"/>
                <a:pt x="4390532" y="3932745"/>
              </a:cubicBezTo>
              <a:cubicBezTo>
                <a:pt x="4386952" y="3948168"/>
                <a:pt x="4403902" y="3963937"/>
                <a:pt x="4423137" y="3979275"/>
              </a:cubicBezTo>
              <a:cubicBezTo>
                <a:pt x="4443592" y="3964041"/>
                <a:pt x="4459553" y="3946822"/>
                <a:pt x="4455741" y="3931984"/>
              </a:cubicBezTo>
              <a:lnTo>
                <a:pt x="4455741" y="3931981"/>
              </a:lnTo>
              <a:cubicBezTo>
                <a:pt x="4453883" y="3924740"/>
                <a:pt x="4448036" y="3920158"/>
                <a:pt x="4439990" y="3919288"/>
              </a:cubicBezTo>
              <a:cubicBezTo>
                <a:pt x="4439292" y="3919213"/>
                <a:pt x="4438611" y="3919175"/>
                <a:pt x="4437949" y="3919175"/>
              </a:cubicBezTo>
              <a:close/>
              <a:moveTo>
                <a:pt x="4488805" y="3978202"/>
              </a:moveTo>
              <a:cubicBezTo>
                <a:pt x="4481812" y="3978202"/>
                <a:pt x="4476836" y="3982285"/>
                <a:pt x="4473993" y="3987867"/>
              </a:cubicBezTo>
              <a:cubicBezTo>
                <a:pt x="4471021" y="3982040"/>
                <a:pt x="4465950" y="3978263"/>
                <a:pt x="4458552" y="3978263"/>
              </a:cubicBezTo>
              <a:cubicBezTo>
                <a:pt x="4458064" y="3978263"/>
                <a:pt x="4457564" y="3978281"/>
                <a:pt x="4457055" y="3978315"/>
              </a:cubicBezTo>
              <a:cubicBezTo>
                <a:pt x="4449698" y="3978798"/>
                <a:pt x="4443380" y="3983198"/>
                <a:pt x="4441388" y="3991773"/>
              </a:cubicBezTo>
              <a:cubicBezTo>
                <a:pt x="4437808" y="4007195"/>
                <a:pt x="4454758" y="4022964"/>
                <a:pt x="4473993" y="4038302"/>
              </a:cubicBezTo>
              <a:cubicBezTo>
                <a:pt x="4494448" y="4023069"/>
                <a:pt x="4510409" y="4005849"/>
                <a:pt x="4506597" y="3991011"/>
              </a:cubicBezTo>
              <a:lnTo>
                <a:pt x="4506597" y="3991008"/>
              </a:lnTo>
              <a:cubicBezTo>
                <a:pt x="4504736" y="3983767"/>
                <a:pt x="4498892" y="3979185"/>
                <a:pt x="4490846" y="3978315"/>
              </a:cubicBezTo>
              <a:cubicBezTo>
                <a:pt x="4490148" y="3978240"/>
                <a:pt x="4489468" y="3978202"/>
                <a:pt x="4488805" y="3978202"/>
              </a:cubicBezTo>
              <a:close/>
              <a:moveTo>
                <a:pt x="4558388" y="3979511"/>
              </a:moveTo>
              <a:cubicBezTo>
                <a:pt x="4551394" y="3979511"/>
                <a:pt x="4546419" y="3983593"/>
                <a:pt x="4543575" y="3989176"/>
              </a:cubicBezTo>
              <a:cubicBezTo>
                <a:pt x="4540604" y="3983349"/>
                <a:pt x="4535533" y="3979572"/>
                <a:pt x="4528135" y="3979572"/>
              </a:cubicBezTo>
              <a:cubicBezTo>
                <a:pt x="4527647" y="3979572"/>
                <a:pt x="4527147" y="3979590"/>
                <a:pt x="4526638" y="3979624"/>
              </a:cubicBezTo>
              <a:cubicBezTo>
                <a:pt x="4519281" y="3980107"/>
                <a:pt x="4512963" y="3984507"/>
                <a:pt x="4510971" y="3993081"/>
              </a:cubicBezTo>
              <a:cubicBezTo>
                <a:pt x="4507392" y="4008504"/>
                <a:pt x="4524341" y="4024273"/>
                <a:pt x="4543575" y="4039611"/>
              </a:cubicBezTo>
              <a:cubicBezTo>
                <a:pt x="4564032" y="4024377"/>
                <a:pt x="4579992" y="4007158"/>
                <a:pt x="4576180" y="3992317"/>
              </a:cubicBezTo>
              <a:cubicBezTo>
                <a:pt x="4574322" y="3985076"/>
                <a:pt x="4568474" y="3980494"/>
                <a:pt x="4560429" y="3979624"/>
              </a:cubicBezTo>
              <a:cubicBezTo>
                <a:pt x="4559731" y="3979549"/>
                <a:pt x="4559051" y="3979511"/>
                <a:pt x="4558388" y="3979511"/>
              </a:cubicBezTo>
              <a:close/>
              <a:moveTo>
                <a:pt x="4639020" y="3993759"/>
              </a:moveTo>
              <a:cubicBezTo>
                <a:pt x="4632026" y="3993759"/>
                <a:pt x="4627051" y="3997841"/>
                <a:pt x="4624207" y="4003421"/>
              </a:cubicBezTo>
              <a:cubicBezTo>
                <a:pt x="4621236" y="3997597"/>
                <a:pt x="4616165" y="3993820"/>
                <a:pt x="4608767" y="3993820"/>
              </a:cubicBezTo>
              <a:cubicBezTo>
                <a:pt x="4608279" y="3993820"/>
                <a:pt x="4607779" y="3993837"/>
                <a:pt x="4607270" y="3993872"/>
              </a:cubicBezTo>
              <a:cubicBezTo>
                <a:pt x="4599913" y="3994355"/>
                <a:pt x="4593595" y="3998754"/>
                <a:pt x="4591603" y="4007329"/>
              </a:cubicBezTo>
              <a:cubicBezTo>
                <a:pt x="4588023" y="4022752"/>
                <a:pt x="4604973" y="4038521"/>
                <a:pt x="4624207" y="4053859"/>
              </a:cubicBezTo>
              <a:cubicBezTo>
                <a:pt x="4644663" y="4038625"/>
                <a:pt x="4660624" y="4021406"/>
                <a:pt x="4656812" y="4006568"/>
              </a:cubicBezTo>
              <a:lnTo>
                <a:pt x="4656812" y="4006565"/>
              </a:lnTo>
              <a:cubicBezTo>
                <a:pt x="4654954" y="3999324"/>
                <a:pt x="4649107" y="3994739"/>
                <a:pt x="4641061" y="3993872"/>
              </a:cubicBezTo>
              <a:cubicBezTo>
                <a:pt x="4640363" y="3993797"/>
                <a:pt x="4639682" y="3993759"/>
                <a:pt x="4639020" y="3993759"/>
              </a:cubicBezTo>
              <a:close/>
              <a:moveTo>
                <a:pt x="4421840" y="3997045"/>
              </a:moveTo>
              <a:cubicBezTo>
                <a:pt x="4414846" y="3997045"/>
                <a:pt x="4409871" y="4001127"/>
                <a:pt x="4407027" y="4006710"/>
              </a:cubicBezTo>
              <a:cubicBezTo>
                <a:pt x="4404056" y="4000883"/>
                <a:pt x="4398985" y="3997106"/>
                <a:pt x="4391587" y="3997106"/>
              </a:cubicBezTo>
              <a:cubicBezTo>
                <a:pt x="4391099" y="3997106"/>
                <a:pt x="4390599" y="3997123"/>
                <a:pt x="4390090" y="3997158"/>
              </a:cubicBezTo>
              <a:cubicBezTo>
                <a:pt x="4382733" y="3997641"/>
                <a:pt x="4376415" y="4002040"/>
                <a:pt x="4374423" y="4010615"/>
              </a:cubicBezTo>
              <a:cubicBezTo>
                <a:pt x="4370843" y="4026038"/>
                <a:pt x="4387793" y="4041807"/>
                <a:pt x="4407027" y="4057145"/>
              </a:cubicBezTo>
              <a:cubicBezTo>
                <a:pt x="4427483" y="4041908"/>
                <a:pt x="4443444" y="4024692"/>
                <a:pt x="4439632" y="4009854"/>
              </a:cubicBezTo>
              <a:lnTo>
                <a:pt x="4439632" y="4009851"/>
              </a:lnTo>
              <a:cubicBezTo>
                <a:pt x="4437774" y="4002610"/>
                <a:pt x="4431927" y="3998025"/>
                <a:pt x="4423881" y="3997158"/>
              </a:cubicBezTo>
              <a:cubicBezTo>
                <a:pt x="4423183" y="3997083"/>
                <a:pt x="4422502" y="3997045"/>
                <a:pt x="4421840" y="3997045"/>
              </a:cubicBezTo>
              <a:close/>
              <a:moveTo>
                <a:pt x="4503083" y="4052961"/>
              </a:moveTo>
              <a:cubicBezTo>
                <a:pt x="4496089" y="4052961"/>
                <a:pt x="4491114" y="4057043"/>
                <a:pt x="4488270" y="4062626"/>
              </a:cubicBezTo>
              <a:cubicBezTo>
                <a:pt x="4485299" y="4056799"/>
                <a:pt x="4480228" y="4053022"/>
                <a:pt x="4472830" y="4053022"/>
              </a:cubicBezTo>
              <a:cubicBezTo>
                <a:pt x="4472342" y="4053022"/>
                <a:pt x="4471842" y="4053039"/>
                <a:pt x="4471333" y="4053074"/>
              </a:cubicBezTo>
              <a:cubicBezTo>
                <a:pt x="4463976" y="4053557"/>
                <a:pt x="4457658" y="4057957"/>
                <a:pt x="4455666" y="4066531"/>
              </a:cubicBezTo>
              <a:cubicBezTo>
                <a:pt x="4452086" y="4081954"/>
                <a:pt x="4469036" y="4097723"/>
                <a:pt x="4488270" y="4113061"/>
              </a:cubicBezTo>
              <a:cubicBezTo>
                <a:pt x="4508726" y="4097827"/>
                <a:pt x="4524687" y="4080608"/>
                <a:pt x="4520875" y="4065770"/>
              </a:cubicBezTo>
              <a:lnTo>
                <a:pt x="4520875" y="4065767"/>
              </a:lnTo>
              <a:cubicBezTo>
                <a:pt x="4519017" y="4058526"/>
                <a:pt x="4513170" y="4053944"/>
                <a:pt x="4505124" y="4053074"/>
              </a:cubicBezTo>
              <a:cubicBezTo>
                <a:pt x="4504426" y="4052999"/>
                <a:pt x="4503745" y="4052961"/>
                <a:pt x="4503083" y="4052961"/>
              </a:cubicBezTo>
              <a:close/>
              <a:moveTo>
                <a:pt x="4578684" y="4053222"/>
              </a:moveTo>
              <a:cubicBezTo>
                <a:pt x="4571690" y="4053222"/>
                <a:pt x="4566715" y="4057304"/>
                <a:pt x="4563871" y="4062887"/>
              </a:cubicBezTo>
              <a:cubicBezTo>
                <a:pt x="4560900" y="4057063"/>
                <a:pt x="4555829" y="4053283"/>
                <a:pt x="4548431" y="4053283"/>
              </a:cubicBezTo>
              <a:cubicBezTo>
                <a:pt x="4547943" y="4053283"/>
                <a:pt x="4547443" y="4053300"/>
                <a:pt x="4546934" y="4053335"/>
              </a:cubicBezTo>
              <a:cubicBezTo>
                <a:pt x="4539577" y="4053818"/>
                <a:pt x="4533259" y="4058217"/>
                <a:pt x="4531267" y="4066792"/>
              </a:cubicBezTo>
              <a:cubicBezTo>
                <a:pt x="4527687" y="4082215"/>
                <a:pt x="4544637" y="4097984"/>
                <a:pt x="4563871" y="4113322"/>
              </a:cubicBezTo>
              <a:cubicBezTo>
                <a:pt x="4584327" y="4098088"/>
                <a:pt x="4600288" y="4080869"/>
                <a:pt x="4596476" y="4066031"/>
              </a:cubicBezTo>
              <a:lnTo>
                <a:pt x="4596476" y="4066028"/>
              </a:lnTo>
              <a:cubicBezTo>
                <a:pt x="4594618" y="4058787"/>
                <a:pt x="4588771" y="4054205"/>
                <a:pt x="4580725" y="4053335"/>
              </a:cubicBezTo>
              <a:cubicBezTo>
                <a:pt x="4580027" y="4053260"/>
                <a:pt x="4579346" y="4053222"/>
                <a:pt x="4578684" y="4053222"/>
              </a:cubicBezTo>
              <a:close/>
              <a:moveTo>
                <a:pt x="4714998" y="4058573"/>
              </a:moveTo>
              <a:cubicBezTo>
                <a:pt x="4708005" y="4058573"/>
                <a:pt x="4703030" y="4062655"/>
                <a:pt x="4700186" y="4068235"/>
              </a:cubicBezTo>
              <a:cubicBezTo>
                <a:pt x="4697215" y="4062411"/>
                <a:pt x="4692144" y="4058634"/>
                <a:pt x="4684746" y="4058634"/>
              </a:cubicBezTo>
              <a:cubicBezTo>
                <a:pt x="4684258" y="4058634"/>
                <a:pt x="4683758" y="4058652"/>
                <a:pt x="4683249" y="4058686"/>
              </a:cubicBezTo>
              <a:cubicBezTo>
                <a:pt x="4675892" y="4059169"/>
                <a:pt x="4669574" y="4063569"/>
                <a:pt x="4667582" y="4072143"/>
              </a:cubicBezTo>
              <a:cubicBezTo>
                <a:pt x="4664002" y="4087566"/>
                <a:pt x="4680952" y="4103335"/>
                <a:pt x="4700186" y="4118673"/>
              </a:cubicBezTo>
              <a:cubicBezTo>
                <a:pt x="4720642" y="4103439"/>
                <a:pt x="4736603" y="4086220"/>
                <a:pt x="4732791" y="4071382"/>
              </a:cubicBezTo>
              <a:lnTo>
                <a:pt x="4732791" y="4071379"/>
              </a:lnTo>
              <a:cubicBezTo>
                <a:pt x="4730933" y="4064138"/>
                <a:pt x="4725086" y="4059556"/>
                <a:pt x="4717040" y="4058686"/>
              </a:cubicBezTo>
              <a:cubicBezTo>
                <a:pt x="4716342" y="4058611"/>
                <a:pt x="4715661" y="4058573"/>
                <a:pt x="4714998" y="4058573"/>
              </a:cubicBezTo>
              <a:close/>
              <a:moveTo>
                <a:pt x="4641113" y="4068314"/>
              </a:moveTo>
              <a:cubicBezTo>
                <a:pt x="4634119" y="4068314"/>
                <a:pt x="4629144" y="4072396"/>
                <a:pt x="4626301" y="4077979"/>
              </a:cubicBezTo>
              <a:cubicBezTo>
                <a:pt x="4623329" y="4072152"/>
                <a:pt x="4618258" y="4068375"/>
                <a:pt x="4610860" y="4068375"/>
              </a:cubicBezTo>
              <a:cubicBezTo>
                <a:pt x="4610372" y="4068375"/>
                <a:pt x="4609872" y="4068392"/>
                <a:pt x="4609363" y="4068427"/>
              </a:cubicBezTo>
              <a:cubicBezTo>
                <a:pt x="4602006" y="4068910"/>
                <a:pt x="4595688" y="4073309"/>
                <a:pt x="4593696" y="4081884"/>
              </a:cubicBezTo>
              <a:cubicBezTo>
                <a:pt x="4590116" y="4097307"/>
                <a:pt x="4607066" y="4113076"/>
                <a:pt x="4626301" y="4128414"/>
              </a:cubicBezTo>
              <a:cubicBezTo>
                <a:pt x="4646756" y="4113180"/>
                <a:pt x="4662717" y="4095961"/>
                <a:pt x="4658905" y="4081123"/>
              </a:cubicBezTo>
              <a:lnTo>
                <a:pt x="4658905" y="4081120"/>
              </a:lnTo>
              <a:cubicBezTo>
                <a:pt x="4657047" y="4073879"/>
                <a:pt x="4651200" y="4069297"/>
                <a:pt x="4643154" y="4068427"/>
              </a:cubicBezTo>
              <a:cubicBezTo>
                <a:pt x="4642456" y="4068352"/>
                <a:pt x="4641776" y="4068314"/>
                <a:pt x="4641113" y="4068314"/>
              </a:cubicBezTo>
              <a:close/>
              <a:moveTo>
                <a:pt x="4421898" y="4068575"/>
              </a:moveTo>
              <a:cubicBezTo>
                <a:pt x="4414904" y="4068575"/>
                <a:pt x="4409929" y="4072657"/>
                <a:pt x="4407085" y="4078237"/>
              </a:cubicBezTo>
              <a:cubicBezTo>
                <a:pt x="4404114" y="4072413"/>
                <a:pt x="4399043" y="4068636"/>
                <a:pt x="4391645" y="4068636"/>
              </a:cubicBezTo>
              <a:cubicBezTo>
                <a:pt x="4391157" y="4068636"/>
                <a:pt x="4390657" y="4068653"/>
                <a:pt x="4390148" y="4068688"/>
              </a:cubicBezTo>
              <a:cubicBezTo>
                <a:pt x="4382791" y="4069171"/>
                <a:pt x="4376473" y="4073571"/>
                <a:pt x="4374481" y="4082145"/>
              </a:cubicBezTo>
              <a:cubicBezTo>
                <a:pt x="4370902" y="4097568"/>
                <a:pt x="4387851" y="4113337"/>
                <a:pt x="4407085" y="4128675"/>
              </a:cubicBezTo>
              <a:cubicBezTo>
                <a:pt x="4427542" y="4113441"/>
                <a:pt x="4443502" y="4096222"/>
                <a:pt x="4439690" y="4081384"/>
              </a:cubicBezTo>
              <a:lnTo>
                <a:pt x="4439690" y="4081381"/>
              </a:lnTo>
              <a:cubicBezTo>
                <a:pt x="4437832" y="4074140"/>
                <a:pt x="4431984" y="4069558"/>
                <a:pt x="4423939" y="4068688"/>
              </a:cubicBezTo>
              <a:cubicBezTo>
                <a:pt x="4423241" y="4068613"/>
                <a:pt x="4422561" y="4068575"/>
                <a:pt x="4421898" y="4068575"/>
              </a:cubicBezTo>
              <a:close/>
              <a:moveTo>
                <a:pt x="4559231" y="4121467"/>
              </a:moveTo>
              <a:cubicBezTo>
                <a:pt x="4552237" y="4121467"/>
                <a:pt x="4547262" y="4125549"/>
                <a:pt x="4544418" y="4131129"/>
              </a:cubicBezTo>
              <a:cubicBezTo>
                <a:pt x="4541447" y="4125305"/>
                <a:pt x="4536376" y="4121528"/>
                <a:pt x="4528978" y="4121528"/>
              </a:cubicBezTo>
              <a:cubicBezTo>
                <a:pt x="4528490" y="4121528"/>
                <a:pt x="4527990" y="4121545"/>
                <a:pt x="4527481" y="4121580"/>
              </a:cubicBezTo>
              <a:cubicBezTo>
                <a:pt x="4520124" y="4122063"/>
                <a:pt x="4513806" y="4126463"/>
                <a:pt x="4511814" y="4135037"/>
              </a:cubicBezTo>
              <a:cubicBezTo>
                <a:pt x="4508234" y="4150460"/>
                <a:pt x="4525184" y="4166229"/>
                <a:pt x="4544418" y="4181567"/>
              </a:cubicBezTo>
              <a:cubicBezTo>
                <a:pt x="4564874" y="4166333"/>
                <a:pt x="4580835" y="4149114"/>
                <a:pt x="4577023" y="4134276"/>
              </a:cubicBezTo>
              <a:lnTo>
                <a:pt x="4577023" y="4134273"/>
              </a:lnTo>
              <a:cubicBezTo>
                <a:pt x="4575165" y="4127032"/>
                <a:pt x="4569318" y="4122450"/>
                <a:pt x="4561272" y="4121580"/>
              </a:cubicBezTo>
              <a:cubicBezTo>
                <a:pt x="4560574" y="4121505"/>
                <a:pt x="4559893" y="4121467"/>
                <a:pt x="4559231" y="4121467"/>
              </a:cubicBezTo>
              <a:close/>
              <a:moveTo>
                <a:pt x="4631081" y="4147288"/>
              </a:moveTo>
              <a:cubicBezTo>
                <a:pt x="4624087" y="4147288"/>
                <a:pt x="4619112" y="4151370"/>
                <a:pt x="4616268" y="4156953"/>
              </a:cubicBezTo>
              <a:cubicBezTo>
                <a:pt x="4613297" y="4151126"/>
                <a:pt x="4608226" y="4147349"/>
                <a:pt x="4600828" y="4147349"/>
              </a:cubicBezTo>
              <a:cubicBezTo>
                <a:pt x="4600340" y="4147349"/>
                <a:pt x="4599840" y="4147366"/>
                <a:pt x="4599331" y="4147401"/>
              </a:cubicBezTo>
              <a:cubicBezTo>
                <a:pt x="4591974" y="4147884"/>
                <a:pt x="4585656" y="4152284"/>
                <a:pt x="4583664" y="4160858"/>
              </a:cubicBezTo>
              <a:cubicBezTo>
                <a:pt x="4580085" y="4176281"/>
                <a:pt x="4597034" y="4192050"/>
                <a:pt x="4616268" y="4207388"/>
              </a:cubicBezTo>
              <a:cubicBezTo>
                <a:pt x="4636725" y="4192154"/>
                <a:pt x="4652685" y="4174935"/>
                <a:pt x="4648873" y="4160097"/>
              </a:cubicBezTo>
              <a:lnTo>
                <a:pt x="4648873" y="4160094"/>
              </a:lnTo>
              <a:cubicBezTo>
                <a:pt x="4647015" y="4152853"/>
                <a:pt x="4641167" y="4148271"/>
                <a:pt x="4633122" y="4147401"/>
              </a:cubicBezTo>
              <a:cubicBezTo>
                <a:pt x="4632424" y="4147326"/>
                <a:pt x="4631744" y="4147288"/>
                <a:pt x="4631081" y="4147288"/>
              </a:cubicBezTo>
              <a:close/>
              <a:moveTo>
                <a:pt x="4478541" y="4129202"/>
              </a:moveTo>
              <a:cubicBezTo>
                <a:pt x="4471547" y="4129202"/>
                <a:pt x="4466572" y="4133284"/>
                <a:pt x="4463728" y="4138867"/>
              </a:cubicBezTo>
              <a:cubicBezTo>
                <a:pt x="4460757" y="4133040"/>
                <a:pt x="4455686" y="4129263"/>
                <a:pt x="4448288" y="4129263"/>
              </a:cubicBezTo>
              <a:cubicBezTo>
                <a:pt x="4447800" y="4129263"/>
                <a:pt x="4447300" y="4129280"/>
                <a:pt x="4446791" y="4129315"/>
              </a:cubicBezTo>
              <a:cubicBezTo>
                <a:pt x="4439434" y="4129798"/>
                <a:pt x="4433116" y="4134197"/>
                <a:pt x="4431124" y="4142772"/>
              </a:cubicBezTo>
              <a:cubicBezTo>
                <a:pt x="4427544" y="4158195"/>
                <a:pt x="4444494" y="4173964"/>
                <a:pt x="4463728" y="4189302"/>
              </a:cubicBezTo>
              <a:cubicBezTo>
                <a:pt x="4484184" y="4174065"/>
                <a:pt x="4500145" y="4156849"/>
                <a:pt x="4496333" y="4142011"/>
              </a:cubicBezTo>
              <a:lnTo>
                <a:pt x="4496333" y="4142008"/>
              </a:lnTo>
              <a:cubicBezTo>
                <a:pt x="4494475" y="4134767"/>
                <a:pt x="4488628" y="4130185"/>
                <a:pt x="4480582" y="4129315"/>
              </a:cubicBezTo>
              <a:cubicBezTo>
                <a:pt x="4479884" y="4129240"/>
                <a:pt x="4479203" y="4129202"/>
                <a:pt x="4478541" y="4129202"/>
              </a:cubicBezTo>
              <a:close/>
              <a:moveTo>
                <a:pt x="4397212" y="4141647"/>
              </a:moveTo>
              <a:cubicBezTo>
                <a:pt x="4390219" y="4141647"/>
                <a:pt x="4385243" y="4145729"/>
                <a:pt x="4382400" y="4151309"/>
              </a:cubicBezTo>
              <a:cubicBezTo>
                <a:pt x="4379428" y="4145485"/>
                <a:pt x="4374357" y="4141708"/>
                <a:pt x="4366959" y="4141708"/>
              </a:cubicBezTo>
              <a:cubicBezTo>
                <a:pt x="4366471" y="4141708"/>
                <a:pt x="4365971" y="4141725"/>
                <a:pt x="4365462" y="4141760"/>
              </a:cubicBezTo>
              <a:cubicBezTo>
                <a:pt x="4358105" y="4142243"/>
                <a:pt x="4351787" y="4146643"/>
                <a:pt x="4349795" y="4155217"/>
              </a:cubicBezTo>
              <a:cubicBezTo>
                <a:pt x="4346215" y="4170640"/>
                <a:pt x="4363165" y="4186409"/>
                <a:pt x="4382400" y="4201747"/>
              </a:cubicBezTo>
              <a:cubicBezTo>
                <a:pt x="4402855" y="4186513"/>
                <a:pt x="4418816" y="4169294"/>
                <a:pt x="4415004" y="4154456"/>
              </a:cubicBezTo>
              <a:lnTo>
                <a:pt x="4415004" y="4154453"/>
              </a:lnTo>
              <a:cubicBezTo>
                <a:pt x="4413146" y="4147212"/>
                <a:pt x="4407299" y="4142630"/>
                <a:pt x="4399253" y="4141760"/>
              </a:cubicBezTo>
              <a:cubicBezTo>
                <a:pt x="4398555" y="4141685"/>
                <a:pt x="4397875" y="4141647"/>
                <a:pt x="4397212" y="4141647"/>
              </a:cubicBezTo>
              <a:close/>
              <a:moveTo>
                <a:pt x="4535300" y="4191515"/>
              </a:moveTo>
              <a:cubicBezTo>
                <a:pt x="4528306" y="4191515"/>
                <a:pt x="4523331" y="4195597"/>
                <a:pt x="4520487" y="4201180"/>
              </a:cubicBezTo>
              <a:cubicBezTo>
                <a:pt x="4517516" y="4195353"/>
                <a:pt x="4512445" y="4191576"/>
                <a:pt x="4505047" y="4191576"/>
              </a:cubicBezTo>
              <a:cubicBezTo>
                <a:pt x="4504559" y="4191576"/>
                <a:pt x="4504059" y="4191593"/>
                <a:pt x="4503550" y="4191625"/>
              </a:cubicBezTo>
              <a:cubicBezTo>
                <a:pt x="4496193" y="4192111"/>
                <a:pt x="4489875" y="4196510"/>
                <a:pt x="4487883" y="4205085"/>
              </a:cubicBezTo>
              <a:cubicBezTo>
                <a:pt x="4484304" y="4220508"/>
                <a:pt x="4501253" y="4236277"/>
                <a:pt x="4520487" y="4251615"/>
              </a:cubicBezTo>
              <a:cubicBezTo>
                <a:pt x="4540944" y="4236381"/>
                <a:pt x="4556904" y="4219162"/>
                <a:pt x="4553092" y="4204324"/>
              </a:cubicBezTo>
              <a:lnTo>
                <a:pt x="4553092" y="4204321"/>
              </a:lnTo>
              <a:cubicBezTo>
                <a:pt x="4551234" y="4197080"/>
                <a:pt x="4545386" y="4192498"/>
                <a:pt x="4537341" y="4191628"/>
              </a:cubicBezTo>
              <a:cubicBezTo>
                <a:pt x="4536643" y="4191553"/>
                <a:pt x="4535963" y="4191515"/>
                <a:pt x="4535300" y="4191515"/>
              </a:cubicBezTo>
              <a:close/>
              <a:moveTo>
                <a:pt x="4456471" y="4207565"/>
              </a:moveTo>
              <a:cubicBezTo>
                <a:pt x="4449477" y="4207565"/>
                <a:pt x="4444502" y="4211647"/>
                <a:pt x="4441659" y="4217230"/>
              </a:cubicBezTo>
              <a:cubicBezTo>
                <a:pt x="4438687" y="4211403"/>
                <a:pt x="4433616" y="4207626"/>
                <a:pt x="4426218" y="4207626"/>
              </a:cubicBezTo>
              <a:cubicBezTo>
                <a:pt x="4425730" y="4207626"/>
                <a:pt x="4425230" y="4207644"/>
                <a:pt x="4424721" y="4207676"/>
              </a:cubicBezTo>
              <a:cubicBezTo>
                <a:pt x="4417364" y="4208161"/>
                <a:pt x="4411046" y="4212561"/>
                <a:pt x="4409054" y="4221135"/>
              </a:cubicBezTo>
              <a:cubicBezTo>
                <a:pt x="4405474" y="4236558"/>
                <a:pt x="4422424" y="4252327"/>
                <a:pt x="4441659" y="4267665"/>
              </a:cubicBezTo>
              <a:cubicBezTo>
                <a:pt x="4462114" y="4252431"/>
                <a:pt x="4478075" y="4235212"/>
                <a:pt x="4474263" y="4220374"/>
              </a:cubicBezTo>
              <a:lnTo>
                <a:pt x="4474263" y="4220371"/>
              </a:lnTo>
              <a:cubicBezTo>
                <a:pt x="4472402" y="4213130"/>
                <a:pt x="4466558" y="4208548"/>
                <a:pt x="4458512" y="4207678"/>
              </a:cubicBezTo>
              <a:cubicBezTo>
                <a:pt x="4457814" y="4207603"/>
                <a:pt x="4457134" y="4207565"/>
                <a:pt x="4456471" y="4207565"/>
              </a:cubicBezTo>
              <a:close/>
              <a:moveTo>
                <a:pt x="8979551" y="4259207"/>
              </a:moveTo>
              <a:cubicBezTo>
                <a:pt x="8972573" y="4259207"/>
                <a:pt x="8967601" y="4263289"/>
                <a:pt x="8964751" y="4268872"/>
              </a:cubicBezTo>
              <a:cubicBezTo>
                <a:pt x="8961785" y="4263045"/>
                <a:pt x="8956697" y="4259268"/>
                <a:pt x="8949311" y="4259268"/>
              </a:cubicBezTo>
              <a:cubicBezTo>
                <a:pt x="8948817" y="4259268"/>
                <a:pt x="8948322" y="4259286"/>
                <a:pt x="8947799" y="4259320"/>
              </a:cubicBezTo>
              <a:cubicBezTo>
                <a:pt x="8940442" y="4259803"/>
                <a:pt x="8934132" y="4264203"/>
                <a:pt x="8932126" y="4272777"/>
              </a:cubicBezTo>
              <a:cubicBezTo>
                <a:pt x="8928549" y="4288200"/>
                <a:pt x="8945501" y="4303969"/>
                <a:pt x="8964751" y="4319307"/>
              </a:cubicBezTo>
              <a:cubicBezTo>
                <a:pt x="8985193" y="4304073"/>
                <a:pt x="9001156" y="4286854"/>
                <a:pt x="8997347" y="4272016"/>
              </a:cubicBezTo>
              <a:lnTo>
                <a:pt x="8997347" y="4272013"/>
              </a:lnTo>
              <a:cubicBezTo>
                <a:pt x="8995485" y="4264772"/>
                <a:pt x="8989641" y="4260190"/>
                <a:pt x="8981586" y="4259320"/>
              </a:cubicBezTo>
              <a:cubicBezTo>
                <a:pt x="8980889" y="4259245"/>
                <a:pt x="8980220" y="4259207"/>
                <a:pt x="8979551" y="4259207"/>
              </a:cubicBezTo>
              <a:close/>
              <a:moveTo>
                <a:pt x="9523009" y="4259643"/>
              </a:moveTo>
              <a:cubicBezTo>
                <a:pt x="9516030" y="4259643"/>
                <a:pt x="9511057" y="4263725"/>
                <a:pt x="9508208" y="4269308"/>
              </a:cubicBezTo>
              <a:cubicBezTo>
                <a:pt x="9505242" y="4263481"/>
                <a:pt x="9500153" y="4259704"/>
                <a:pt x="9492768" y="4259704"/>
              </a:cubicBezTo>
              <a:cubicBezTo>
                <a:pt x="9492274" y="4259704"/>
                <a:pt x="9491779" y="4259721"/>
                <a:pt x="9491256" y="4259756"/>
              </a:cubicBezTo>
              <a:cubicBezTo>
                <a:pt x="9483899" y="4260239"/>
                <a:pt x="9477589" y="4264638"/>
                <a:pt x="9475583" y="4273213"/>
              </a:cubicBezTo>
              <a:cubicBezTo>
                <a:pt x="9472007" y="4288636"/>
                <a:pt x="9488959" y="4304405"/>
                <a:pt x="9508208" y="4319743"/>
              </a:cubicBezTo>
              <a:cubicBezTo>
                <a:pt x="9528649" y="4304509"/>
                <a:pt x="9544613" y="4287290"/>
                <a:pt x="9540804" y="4272452"/>
              </a:cubicBezTo>
              <a:lnTo>
                <a:pt x="9540804" y="4272449"/>
              </a:lnTo>
              <a:cubicBezTo>
                <a:pt x="9538943" y="4265208"/>
                <a:pt x="9533098" y="4260626"/>
                <a:pt x="9525044" y="4259756"/>
              </a:cubicBezTo>
              <a:cubicBezTo>
                <a:pt x="9524346" y="4259681"/>
                <a:pt x="9523677" y="4259643"/>
                <a:pt x="9523009" y="4259643"/>
              </a:cubicBezTo>
              <a:close/>
              <a:moveTo>
                <a:pt x="4377468" y="4211956"/>
              </a:moveTo>
              <a:cubicBezTo>
                <a:pt x="4370474" y="4211956"/>
                <a:pt x="4365499" y="4216038"/>
                <a:pt x="4362656" y="4221618"/>
              </a:cubicBezTo>
              <a:cubicBezTo>
                <a:pt x="4359684" y="4215794"/>
                <a:pt x="4354613" y="4212017"/>
                <a:pt x="4347215" y="4212017"/>
              </a:cubicBezTo>
              <a:cubicBezTo>
                <a:pt x="4346727" y="4212017"/>
                <a:pt x="4346227" y="4212035"/>
                <a:pt x="4345718" y="4212069"/>
              </a:cubicBezTo>
              <a:cubicBezTo>
                <a:pt x="4338361" y="4212552"/>
                <a:pt x="4332043" y="4216952"/>
                <a:pt x="4330051" y="4225526"/>
              </a:cubicBezTo>
              <a:cubicBezTo>
                <a:pt x="4326471" y="4240949"/>
                <a:pt x="4343421" y="4256718"/>
                <a:pt x="4362656" y="4272056"/>
              </a:cubicBezTo>
              <a:cubicBezTo>
                <a:pt x="4383111" y="4256822"/>
                <a:pt x="4399072" y="4239603"/>
                <a:pt x="4395260" y="4224765"/>
              </a:cubicBezTo>
              <a:lnTo>
                <a:pt x="4395260" y="4224762"/>
              </a:lnTo>
              <a:cubicBezTo>
                <a:pt x="4393402" y="4217521"/>
                <a:pt x="4387555" y="4212939"/>
                <a:pt x="4379509" y="4212069"/>
              </a:cubicBezTo>
              <a:cubicBezTo>
                <a:pt x="4378811" y="4211994"/>
                <a:pt x="4378130" y="4211956"/>
                <a:pt x="4377468" y="4211956"/>
              </a:cubicBezTo>
              <a:close/>
              <a:moveTo>
                <a:pt x="4470429" y="4280317"/>
              </a:moveTo>
              <a:cubicBezTo>
                <a:pt x="4463435" y="4280317"/>
                <a:pt x="4458460" y="4284399"/>
                <a:pt x="4455616" y="4289982"/>
              </a:cubicBezTo>
              <a:cubicBezTo>
                <a:pt x="4452645" y="4284155"/>
                <a:pt x="4447574" y="4280378"/>
                <a:pt x="4440176" y="4280378"/>
              </a:cubicBezTo>
              <a:cubicBezTo>
                <a:pt x="4439688" y="4280378"/>
                <a:pt x="4439188" y="4280395"/>
                <a:pt x="4438679" y="4280430"/>
              </a:cubicBezTo>
              <a:cubicBezTo>
                <a:pt x="4431322" y="4280913"/>
                <a:pt x="4425004" y="4285313"/>
                <a:pt x="4423012" y="4293887"/>
              </a:cubicBezTo>
              <a:cubicBezTo>
                <a:pt x="4419433" y="4309310"/>
                <a:pt x="4436382" y="4325079"/>
                <a:pt x="4455616" y="4340417"/>
              </a:cubicBezTo>
              <a:cubicBezTo>
                <a:pt x="4476073" y="4325183"/>
                <a:pt x="4492033" y="4307964"/>
                <a:pt x="4488221" y="4293126"/>
              </a:cubicBezTo>
              <a:lnTo>
                <a:pt x="4488221" y="4293123"/>
              </a:lnTo>
              <a:cubicBezTo>
                <a:pt x="4486363" y="4285882"/>
                <a:pt x="4480515" y="4281300"/>
                <a:pt x="4472470" y="4280430"/>
              </a:cubicBezTo>
              <a:cubicBezTo>
                <a:pt x="4471772" y="4280355"/>
                <a:pt x="4471092" y="4280317"/>
                <a:pt x="4470429" y="4280317"/>
              </a:cubicBezTo>
              <a:close/>
              <a:moveTo>
                <a:pt x="4395263" y="4291832"/>
              </a:moveTo>
              <a:cubicBezTo>
                <a:pt x="4388269" y="4291832"/>
                <a:pt x="4383294" y="4295914"/>
                <a:pt x="4380451" y="4301497"/>
              </a:cubicBezTo>
              <a:cubicBezTo>
                <a:pt x="4377479" y="4295670"/>
                <a:pt x="4372408" y="4291893"/>
                <a:pt x="4365010" y="4291893"/>
              </a:cubicBezTo>
              <a:cubicBezTo>
                <a:pt x="4364522" y="4291893"/>
                <a:pt x="4364022" y="4291910"/>
                <a:pt x="4363513" y="4291942"/>
              </a:cubicBezTo>
              <a:cubicBezTo>
                <a:pt x="4356156" y="4292428"/>
                <a:pt x="4349838" y="4296827"/>
                <a:pt x="4347846" y="4305402"/>
              </a:cubicBezTo>
              <a:cubicBezTo>
                <a:pt x="4344266" y="4320825"/>
                <a:pt x="4361216" y="4336594"/>
                <a:pt x="4380451" y="4351932"/>
              </a:cubicBezTo>
              <a:cubicBezTo>
                <a:pt x="4400906" y="4336698"/>
                <a:pt x="4416867" y="4319479"/>
                <a:pt x="4413055" y="4304641"/>
              </a:cubicBezTo>
              <a:lnTo>
                <a:pt x="4413055" y="4304638"/>
              </a:lnTo>
              <a:cubicBezTo>
                <a:pt x="4411197" y="4297397"/>
                <a:pt x="4405350" y="4292815"/>
                <a:pt x="4397304" y="4291945"/>
              </a:cubicBezTo>
              <a:cubicBezTo>
                <a:pt x="4396606" y="4291870"/>
                <a:pt x="4395925" y="4291832"/>
                <a:pt x="4395263" y="4291832"/>
              </a:cubicBezTo>
              <a:close/>
              <a:moveTo>
                <a:pt x="4362608" y="4366125"/>
              </a:moveTo>
              <a:cubicBezTo>
                <a:pt x="4355615" y="4366125"/>
                <a:pt x="4350640" y="4370207"/>
                <a:pt x="4347796" y="4375790"/>
              </a:cubicBezTo>
              <a:cubicBezTo>
                <a:pt x="4344825" y="4369963"/>
                <a:pt x="4339754" y="4366186"/>
                <a:pt x="4332356" y="4366186"/>
              </a:cubicBezTo>
              <a:cubicBezTo>
                <a:pt x="4331868" y="4366186"/>
                <a:pt x="4331368" y="4366203"/>
                <a:pt x="4330859" y="4366238"/>
              </a:cubicBezTo>
              <a:cubicBezTo>
                <a:pt x="4323502" y="4366721"/>
                <a:pt x="4317184" y="4371121"/>
                <a:pt x="4315192" y="4379695"/>
              </a:cubicBezTo>
              <a:cubicBezTo>
                <a:pt x="4311612" y="4395118"/>
                <a:pt x="4328562" y="4410887"/>
                <a:pt x="4347796" y="4426225"/>
              </a:cubicBezTo>
              <a:cubicBezTo>
                <a:pt x="4368252" y="4410991"/>
                <a:pt x="4384213" y="4393772"/>
                <a:pt x="4380401" y="4378934"/>
              </a:cubicBezTo>
              <a:lnTo>
                <a:pt x="4380401" y="4378931"/>
              </a:lnTo>
              <a:cubicBezTo>
                <a:pt x="4378543" y="4371690"/>
                <a:pt x="4372696" y="4367108"/>
                <a:pt x="4364650" y="4366238"/>
              </a:cubicBezTo>
              <a:cubicBezTo>
                <a:pt x="4363952" y="4366163"/>
                <a:pt x="4363271" y="4366125"/>
                <a:pt x="4362608" y="4366125"/>
              </a:cubicBezTo>
              <a:close/>
              <a:moveTo>
                <a:pt x="4437019" y="4374325"/>
              </a:moveTo>
              <a:cubicBezTo>
                <a:pt x="4430026" y="4374325"/>
                <a:pt x="4425050" y="4378407"/>
                <a:pt x="4422207" y="4383990"/>
              </a:cubicBezTo>
              <a:cubicBezTo>
                <a:pt x="4419235" y="4378163"/>
                <a:pt x="4414164" y="4374386"/>
                <a:pt x="4406766" y="4374386"/>
              </a:cubicBezTo>
              <a:cubicBezTo>
                <a:pt x="4406278" y="4374386"/>
                <a:pt x="4405778" y="4374403"/>
                <a:pt x="4405269" y="4374435"/>
              </a:cubicBezTo>
              <a:cubicBezTo>
                <a:pt x="4397912" y="4374921"/>
                <a:pt x="4391594" y="4379320"/>
                <a:pt x="4389602" y="4387895"/>
              </a:cubicBezTo>
              <a:cubicBezTo>
                <a:pt x="4386022" y="4403318"/>
                <a:pt x="4402972" y="4419087"/>
                <a:pt x="4422207" y="4434425"/>
              </a:cubicBezTo>
              <a:cubicBezTo>
                <a:pt x="4442662" y="4419191"/>
                <a:pt x="4458623" y="4401972"/>
                <a:pt x="4454811" y="4387134"/>
              </a:cubicBezTo>
              <a:lnTo>
                <a:pt x="4454811" y="4387131"/>
              </a:lnTo>
              <a:cubicBezTo>
                <a:pt x="4452953" y="4379890"/>
                <a:pt x="4447106" y="4375305"/>
                <a:pt x="4439060" y="4374435"/>
              </a:cubicBezTo>
              <a:cubicBezTo>
                <a:pt x="4438362" y="4374363"/>
                <a:pt x="4437682" y="4374325"/>
                <a:pt x="4437019" y="4374325"/>
              </a:cubicBezTo>
              <a:close/>
              <a:moveTo>
                <a:pt x="4380492" y="4440330"/>
              </a:moveTo>
              <a:cubicBezTo>
                <a:pt x="4373499" y="4440330"/>
                <a:pt x="4368523" y="4444412"/>
                <a:pt x="4365680" y="4449995"/>
              </a:cubicBezTo>
              <a:cubicBezTo>
                <a:pt x="4362708" y="4444168"/>
                <a:pt x="4357637" y="4440391"/>
                <a:pt x="4350239" y="4440391"/>
              </a:cubicBezTo>
              <a:cubicBezTo>
                <a:pt x="4349751" y="4440391"/>
                <a:pt x="4349251" y="4440408"/>
                <a:pt x="4348742" y="4440440"/>
              </a:cubicBezTo>
              <a:cubicBezTo>
                <a:pt x="4341385" y="4440926"/>
                <a:pt x="4335067" y="4445325"/>
                <a:pt x="4333075" y="4453900"/>
              </a:cubicBezTo>
              <a:cubicBezTo>
                <a:pt x="4329495" y="4469323"/>
                <a:pt x="4346445" y="4485092"/>
                <a:pt x="4365680" y="4500415"/>
              </a:cubicBezTo>
              <a:cubicBezTo>
                <a:pt x="4386135" y="4485208"/>
                <a:pt x="4402096" y="4467977"/>
                <a:pt x="4398284" y="4453139"/>
              </a:cubicBezTo>
              <a:lnTo>
                <a:pt x="4398284" y="4453136"/>
              </a:lnTo>
              <a:cubicBezTo>
                <a:pt x="4396426" y="4445895"/>
                <a:pt x="4390579" y="4441310"/>
                <a:pt x="4382533" y="4440440"/>
              </a:cubicBezTo>
              <a:cubicBezTo>
                <a:pt x="4381835" y="4440365"/>
                <a:pt x="4381155" y="4440330"/>
                <a:pt x="4380492" y="4440330"/>
              </a:cubicBezTo>
              <a:close/>
              <a:moveTo>
                <a:pt x="4437920" y="4513879"/>
              </a:moveTo>
              <a:cubicBezTo>
                <a:pt x="4430927" y="4513879"/>
                <a:pt x="4425951" y="4517950"/>
                <a:pt x="4423108" y="4523533"/>
              </a:cubicBezTo>
              <a:cubicBezTo>
                <a:pt x="4420136" y="4517717"/>
                <a:pt x="4415065" y="4513937"/>
                <a:pt x="4407667" y="4513937"/>
              </a:cubicBezTo>
              <a:cubicBezTo>
                <a:pt x="4407179" y="4513937"/>
                <a:pt x="4406679" y="4513937"/>
                <a:pt x="4406170" y="4513966"/>
              </a:cubicBezTo>
              <a:cubicBezTo>
                <a:pt x="4398813" y="4514461"/>
                <a:pt x="4392495" y="4518851"/>
                <a:pt x="4390503" y="4527429"/>
              </a:cubicBezTo>
              <a:cubicBezTo>
                <a:pt x="4386923" y="4542869"/>
                <a:pt x="4403873" y="4558629"/>
                <a:pt x="4423108" y="4573953"/>
              </a:cubicBezTo>
              <a:cubicBezTo>
                <a:pt x="4443563" y="4558746"/>
                <a:pt x="4459524" y="4541503"/>
                <a:pt x="4455712" y="4526673"/>
              </a:cubicBezTo>
              <a:cubicBezTo>
                <a:pt x="4453854" y="4519433"/>
                <a:pt x="4448007" y="4514839"/>
                <a:pt x="4439961" y="4513966"/>
              </a:cubicBezTo>
              <a:cubicBezTo>
                <a:pt x="4439263" y="4513908"/>
                <a:pt x="4438583" y="4513879"/>
                <a:pt x="4437920" y="4513879"/>
              </a:cubicBezTo>
              <a:close/>
              <a:moveTo>
                <a:pt x="8056343" y="4798256"/>
              </a:moveTo>
              <a:cubicBezTo>
                <a:pt x="8049364" y="4798256"/>
                <a:pt x="8044391" y="4802327"/>
                <a:pt x="8041542" y="4807910"/>
              </a:cubicBezTo>
              <a:cubicBezTo>
                <a:pt x="8038576" y="4802094"/>
                <a:pt x="8033487" y="4798314"/>
                <a:pt x="8026102" y="4798314"/>
              </a:cubicBezTo>
              <a:cubicBezTo>
                <a:pt x="8025608" y="4798314"/>
                <a:pt x="8025113" y="4798314"/>
                <a:pt x="8024590" y="4798343"/>
              </a:cubicBezTo>
              <a:cubicBezTo>
                <a:pt x="8017233" y="4798837"/>
                <a:pt x="8010924" y="4803228"/>
                <a:pt x="8008917" y="4811806"/>
              </a:cubicBezTo>
              <a:cubicBezTo>
                <a:pt x="8005341" y="4827246"/>
                <a:pt x="8022293" y="4843006"/>
                <a:pt x="8041542" y="4858330"/>
              </a:cubicBezTo>
              <a:cubicBezTo>
                <a:pt x="8061983" y="4843122"/>
                <a:pt x="8077947" y="4825880"/>
                <a:pt x="8074138" y="4811050"/>
              </a:cubicBezTo>
              <a:cubicBezTo>
                <a:pt x="8072277" y="4803810"/>
                <a:pt x="8066432" y="4799215"/>
                <a:pt x="8058378" y="4798343"/>
              </a:cubicBezTo>
              <a:cubicBezTo>
                <a:pt x="8057680" y="4798285"/>
                <a:pt x="8057011" y="4798256"/>
                <a:pt x="8056343" y="4798256"/>
              </a:cubicBezTo>
              <a:close/>
              <a:moveTo>
                <a:pt x="8727159" y="4799419"/>
              </a:moveTo>
              <a:cubicBezTo>
                <a:pt x="8720181" y="4799419"/>
                <a:pt x="8715208" y="4803490"/>
                <a:pt x="8712359" y="4809073"/>
              </a:cubicBezTo>
              <a:cubicBezTo>
                <a:pt x="8709393" y="4803257"/>
                <a:pt x="8704304" y="4799477"/>
                <a:pt x="8696919" y="4799477"/>
              </a:cubicBezTo>
              <a:cubicBezTo>
                <a:pt x="8696425" y="4799477"/>
                <a:pt x="8695930" y="4799477"/>
                <a:pt x="8695407" y="4799506"/>
              </a:cubicBezTo>
              <a:cubicBezTo>
                <a:pt x="8688050" y="4800000"/>
                <a:pt x="8681740" y="4804391"/>
                <a:pt x="8679734" y="4812969"/>
              </a:cubicBezTo>
              <a:cubicBezTo>
                <a:pt x="8676158" y="4828409"/>
                <a:pt x="8693109" y="4844169"/>
                <a:pt x="8712359" y="4859493"/>
              </a:cubicBezTo>
              <a:cubicBezTo>
                <a:pt x="8732800" y="4844285"/>
                <a:pt x="8748764" y="4827043"/>
                <a:pt x="8744955" y="4812213"/>
              </a:cubicBezTo>
              <a:cubicBezTo>
                <a:pt x="8743094" y="4804973"/>
                <a:pt x="8737249" y="4800378"/>
                <a:pt x="8729195" y="4799506"/>
              </a:cubicBezTo>
              <a:cubicBezTo>
                <a:pt x="8728497" y="4799448"/>
                <a:pt x="8727828" y="4799419"/>
                <a:pt x="8727159" y="4799419"/>
              </a:cubicBezTo>
              <a:close/>
              <a:moveTo>
                <a:pt x="8862951" y="4820936"/>
              </a:moveTo>
              <a:cubicBezTo>
                <a:pt x="8855972" y="4820936"/>
                <a:pt x="8850999" y="4825007"/>
                <a:pt x="8848150" y="4830590"/>
              </a:cubicBezTo>
              <a:cubicBezTo>
                <a:pt x="8845184" y="4824774"/>
                <a:pt x="8840095" y="4820994"/>
                <a:pt x="8832710" y="4820994"/>
              </a:cubicBezTo>
              <a:cubicBezTo>
                <a:pt x="8832216" y="4820994"/>
                <a:pt x="8831721" y="4820994"/>
                <a:pt x="8831198" y="4821023"/>
              </a:cubicBezTo>
              <a:cubicBezTo>
                <a:pt x="8823841" y="4821518"/>
                <a:pt x="8817531" y="4825908"/>
                <a:pt x="8815525" y="4834486"/>
              </a:cubicBezTo>
              <a:cubicBezTo>
                <a:pt x="8811949" y="4849926"/>
                <a:pt x="8828901" y="4865686"/>
                <a:pt x="8848150" y="4881010"/>
              </a:cubicBezTo>
              <a:cubicBezTo>
                <a:pt x="8868591" y="4865803"/>
                <a:pt x="8884555" y="4848560"/>
                <a:pt x="8880746" y="4833730"/>
              </a:cubicBezTo>
              <a:cubicBezTo>
                <a:pt x="8878885" y="4826490"/>
                <a:pt x="8873040" y="4821896"/>
                <a:pt x="8864986" y="4821023"/>
              </a:cubicBezTo>
              <a:cubicBezTo>
                <a:pt x="8864288" y="4820965"/>
                <a:pt x="8863619" y="4820936"/>
                <a:pt x="8862951" y="4820936"/>
              </a:cubicBezTo>
              <a:close/>
              <a:moveTo>
                <a:pt x="8940588" y="4830532"/>
              </a:moveTo>
              <a:cubicBezTo>
                <a:pt x="8933609" y="4830532"/>
                <a:pt x="8928636" y="4834603"/>
                <a:pt x="8925787" y="4840186"/>
              </a:cubicBezTo>
              <a:cubicBezTo>
                <a:pt x="8922821" y="4834370"/>
                <a:pt x="8917732" y="4830590"/>
                <a:pt x="8910347" y="4830590"/>
              </a:cubicBezTo>
              <a:cubicBezTo>
                <a:pt x="8909853" y="4830590"/>
                <a:pt x="8909358" y="4830590"/>
                <a:pt x="8908835" y="4830619"/>
              </a:cubicBezTo>
              <a:cubicBezTo>
                <a:pt x="8901479" y="4831113"/>
                <a:pt x="8895168" y="4835504"/>
                <a:pt x="8893162" y="4844082"/>
              </a:cubicBezTo>
              <a:cubicBezTo>
                <a:pt x="8889586" y="4859522"/>
                <a:pt x="8906538" y="4875282"/>
                <a:pt x="8925787" y="4890606"/>
              </a:cubicBezTo>
              <a:cubicBezTo>
                <a:pt x="8946228" y="4875399"/>
                <a:pt x="8962192" y="4858156"/>
                <a:pt x="8958383" y="4843326"/>
              </a:cubicBezTo>
              <a:cubicBezTo>
                <a:pt x="8956522" y="4836086"/>
                <a:pt x="8950677" y="4831491"/>
                <a:pt x="8942623" y="4830619"/>
              </a:cubicBezTo>
              <a:cubicBezTo>
                <a:pt x="8941925" y="4830561"/>
                <a:pt x="8941256" y="4830532"/>
                <a:pt x="8940588" y="4830532"/>
              </a:cubicBezTo>
              <a:close/>
              <a:moveTo>
                <a:pt x="9019969" y="4850305"/>
              </a:moveTo>
              <a:cubicBezTo>
                <a:pt x="9012990" y="4850305"/>
                <a:pt x="9008017" y="4854376"/>
                <a:pt x="9005168" y="4859959"/>
              </a:cubicBezTo>
              <a:cubicBezTo>
                <a:pt x="9002202" y="4854143"/>
                <a:pt x="8997113" y="4850363"/>
                <a:pt x="8989728" y="4850363"/>
              </a:cubicBezTo>
              <a:cubicBezTo>
                <a:pt x="8989234" y="4850363"/>
                <a:pt x="8988739" y="4850363"/>
                <a:pt x="8988216" y="4850392"/>
              </a:cubicBezTo>
              <a:cubicBezTo>
                <a:pt x="8980859" y="4850886"/>
                <a:pt x="8974549" y="4855277"/>
                <a:pt x="8972543" y="4863855"/>
              </a:cubicBezTo>
              <a:cubicBezTo>
                <a:pt x="8968967" y="4879295"/>
                <a:pt x="8985919" y="4895055"/>
                <a:pt x="9005168" y="4910379"/>
              </a:cubicBezTo>
              <a:cubicBezTo>
                <a:pt x="9025609" y="4895171"/>
                <a:pt x="9041573" y="4877929"/>
                <a:pt x="9037764" y="4863099"/>
              </a:cubicBezTo>
              <a:cubicBezTo>
                <a:pt x="9035903" y="4855859"/>
                <a:pt x="9030058" y="4851264"/>
                <a:pt x="9022004" y="4850392"/>
              </a:cubicBezTo>
              <a:cubicBezTo>
                <a:pt x="9021306" y="4850334"/>
                <a:pt x="9020637" y="4850305"/>
                <a:pt x="9019969" y="4850305"/>
              </a:cubicBezTo>
              <a:close/>
              <a:moveTo>
                <a:pt x="9102258" y="4865425"/>
              </a:moveTo>
              <a:cubicBezTo>
                <a:pt x="9095280" y="4865425"/>
                <a:pt x="9090307" y="4869496"/>
                <a:pt x="9087458" y="4875079"/>
              </a:cubicBezTo>
              <a:cubicBezTo>
                <a:pt x="9084492" y="4869263"/>
                <a:pt x="9079403" y="4865483"/>
                <a:pt x="9072018" y="4865483"/>
              </a:cubicBezTo>
              <a:cubicBezTo>
                <a:pt x="9071524" y="4865483"/>
                <a:pt x="9071029" y="4865483"/>
                <a:pt x="9070506" y="4865512"/>
              </a:cubicBezTo>
              <a:cubicBezTo>
                <a:pt x="9063149" y="4866006"/>
                <a:pt x="9056839" y="4870397"/>
                <a:pt x="9054833" y="4878975"/>
              </a:cubicBezTo>
              <a:cubicBezTo>
                <a:pt x="9051257" y="4894415"/>
                <a:pt x="9068208" y="4910175"/>
                <a:pt x="9087458" y="4925499"/>
              </a:cubicBezTo>
              <a:cubicBezTo>
                <a:pt x="9107899" y="4910292"/>
                <a:pt x="9123863" y="4893049"/>
                <a:pt x="9120054" y="4878219"/>
              </a:cubicBezTo>
              <a:cubicBezTo>
                <a:pt x="9118193" y="4870979"/>
                <a:pt x="9112348" y="4866384"/>
                <a:pt x="9104294" y="4865512"/>
              </a:cubicBezTo>
              <a:cubicBezTo>
                <a:pt x="9103596" y="4865454"/>
                <a:pt x="9102927" y="4865425"/>
                <a:pt x="9102258" y="4865425"/>
              </a:cubicBezTo>
              <a:close/>
              <a:moveTo>
                <a:pt x="9183093" y="4872694"/>
              </a:moveTo>
              <a:cubicBezTo>
                <a:pt x="9176115" y="4872694"/>
                <a:pt x="9171143" y="4876765"/>
                <a:pt x="9168293" y="4882348"/>
              </a:cubicBezTo>
              <a:cubicBezTo>
                <a:pt x="9165327" y="4876532"/>
                <a:pt x="9160239" y="4872752"/>
                <a:pt x="9152853" y="4872752"/>
              </a:cubicBezTo>
              <a:cubicBezTo>
                <a:pt x="9152359" y="4872752"/>
                <a:pt x="9151864" y="4872752"/>
                <a:pt x="9151341" y="4872781"/>
              </a:cubicBezTo>
              <a:cubicBezTo>
                <a:pt x="9143984" y="4873275"/>
                <a:pt x="9137674" y="4877666"/>
                <a:pt x="9135668" y="4886244"/>
              </a:cubicBezTo>
              <a:cubicBezTo>
                <a:pt x="9132091" y="4901684"/>
                <a:pt x="9149043" y="4917444"/>
                <a:pt x="9168293" y="4932768"/>
              </a:cubicBezTo>
              <a:cubicBezTo>
                <a:pt x="9188735" y="4917561"/>
                <a:pt x="9204698" y="4900318"/>
                <a:pt x="9200889" y="4885488"/>
              </a:cubicBezTo>
              <a:cubicBezTo>
                <a:pt x="9199027" y="4878248"/>
                <a:pt x="9193183" y="4873653"/>
                <a:pt x="9185128" y="4872781"/>
              </a:cubicBezTo>
              <a:cubicBezTo>
                <a:pt x="9184431" y="4872723"/>
                <a:pt x="9183762" y="4872694"/>
                <a:pt x="9183093" y="4872694"/>
              </a:cubicBezTo>
              <a:close/>
              <a:moveTo>
                <a:pt x="9257240" y="4893049"/>
              </a:moveTo>
              <a:cubicBezTo>
                <a:pt x="9250262" y="4893049"/>
                <a:pt x="9245290" y="4897120"/>
                <a:pt x="9242440" y="4902703"/>
              </a:cubicBezTo>
              <a:cubicBezTo>
                <a:pt x="9239474" y="4896887"/>
                <a:pt x="9234386" y="4893107"/>
                <a:pt x="9227000" y="4893107"/>
              </a:cubicBezTo>
              <a:cubicBezTo>
                <a:pt x="9226506" y="4893107"/>
                <a:pt x="9226011" y="4893107"/>
                <a:pt x="9225488" y="4893136"/>
              </a:cubicBezTo>
              <a:cubicBezTo>
                <a:pt x="9218131" y="4893630"/>
                <a:pt x="9211821" y="4898021"/>
                <a:pt x="9209815" y="4906599"/>
              </a:cubicBezTo>
              <a:cubicBezTo>
                <a:pt x="9206238" y="4922039"/>
                <a:pt x="9223190" y="4937799"/>
                <a:pt x="9242440" y="4953123"/>
              </a:cubicBezTo>
              <a:cubicBezTo>
                <a:pt x="9262882" y="4937916"/>
                <a:pt x="9278845" y="4920673"/>
                <a:pt x="9275036" y="4905843"/>
              </a:cubicBezTo>
              <a:cubicBezTo>
                <a:pt x="9273174" y="4898603"/>
                <a:pt x="9267330" y="4894008"/>
                <a:pt x="9259275" y="4893136"/>
              </a:cubicBezTo>
              <a:cubicBezTo>
                <a:pt x="9258578" y="4893078"/>
                <a:pt x="9257909" y="4893049"/>
                <a:pt x="9257240" y="4893049"/>
              </a:cubicBezTo>
              <a:close/>
              <a:moveTo>
                <a:pt x="9409316" y="4894793"/>
              </a:moveTo>
              <a:cubicBezTo>
                <a:pt x="9402337" y="4894793"/>
                <a:pt x="9397365" y="4898864"/>
                <a:pt x="9394515" y="4904447"/>
              </a:cubicBezTo>
              <a:cubicBezTo>
                <a:pt x="9391550" y="4898631"/>
                <a:pt x="9386461" y="4894851"/>
                <a:pt x="9379075" y="4894851"/>
              </a:cubicBezTo>
              <a:cubicBezTo>
                <a:pt x="9378581" y="4894851"/>
                <a:pt x="9378086" y="4894851"/>
                <a:pt x="9377563" y="4894880"/>
              </a:cubicBezTo>
              <a:cubicBezTo>
                <a:pt x="9370207" y="4895375"/>
                <a:pt x="9363897" y="4899765"/>
                <a:pt x="9361890" y="4908343"/>
              </a:cubicBezTo>
              <a:cubicBezTo>
                <a:pt x="9358314" y="4923783"/>
                <a:pt x="9375266" y="4939543"/>
                <a:pt x="9394515" y="4954867"/>
              </a:cubicBezTo>
              <a:cubicBezTo>
                <a:pt x="9414956" y="4939660"/>
                <a:pt x="9430920" y="4922417"/>
                <a:pt x="9427111" y="4907587"/>
              </a:cubicBezTo>
              <a:cubicBezTo>
                <a:pt x="9425250" y="4900347"/>
                <a:pt x="9419405" y="4895753"/>
                <a:pt x="9411351" y="4894880"/>
              </a:cubicBezTo>
              <a:cubicBezTo>
                <a:pt x="9410653" y="4894822"/>
                <a:pt x="9409984" y="4894793"/>
                <a:pt x="9409316" y="4894793"/>
              </a:cubicBezTo>
              <a:close/>
              <a:moveTo>
                <a:pt x="9329062" y="4904970"/>
              </a:moveTo>
              <a:cubicBezTo>
                <a:pt x="9322084" y="4904970"/>
                <a:pt x="9317111" y="4909041"/>
                <a:pt x="9314262" y="4914624"/>
              </a:cubicBezTo>
              <a:cubicBezTo>
                <a:pt x="9311296" y="4908808"/>
                <a:pt x="9306207" y="4905028"/>
                <a:pt x="9298822" y="4905028"/>
              </a:cubicBezTo>
              <a:cubicBezTo>
                <a:pt x="9298328" y="4905028"/>
                <a:pt x="9297833" y="4905028"/>
                <a:pt x="9297310" y="4905057"/>
              </a:cubicBezTo>
              <a:cubicBezTo>
                <a:pt x="9289953" y="4905552"/>
                <a:pt x="9283643" y="4909942"/>
                <a:pt x="9281637" y="4918520"/>
              </a:cubicBezTo>
              <a:cubicBezTo>
                <a:pt x="9278061" y="4933960"/>
                <a:pt x="9295012" y="4949720"/>
                <a:pt x="9314262" y="4965044"/>
              </a:cubicBezTo>
              <a:cubicBezTo>
                <a:pt x="9334703" y="4949837"/>
                <a:pt x="9350667" y="4932594"/>
                <a:pt x="9346858" y="4917764"/>
              </a:cubicBezTo>
              <a:cubicBezTo>
                <a:pt x="9344997" y="4910524"/>
                <a:pt x="9339152" y="4905930"/>
                <a:pt x="9331098" y="4905057"/>
              </a:cubicBezTo>
              <a:cubicBezTo>
                <a:pt x="9330400" y="4904999"/>
                <a:pt x="9329731" y="4904970"/>
                <a:pt x="9329062" y="4904970"/>
              </a:cubicBezTo>
              <a:close/>
              <a:moveTo>
                <a:pt x="8791420" y="4822681"/>
              </a:moveTo>
              <a:cubicBezTo>
                <a:pt x="8784441" y="4822681"/>
                <a:pt x="8779469" y="4826752"/>
                <a:pt x="8776619" y="4832335"/>
              </a:cubicBezTo>
              <a:cubicBezTo>
                <a:pt x="8773654" y="4826519"/>
                <a:pt x="8768565" y="4822739"/>
                <a:pt x="8761179" y="4822739"/>
              </a:cubicBezTo>
              <a:cubicBezTo>
                <a:pt x="8760685" y="4822739"/>
                <a:pt x="8760190" y="4822739"/>
                <a:pt x="8759667" y="4822768"/>
              </a:cubicBezTo>
              <a:cubicBezTo>
                <a:pt x="8752311" y="4823262"/>
                <a:pt x="8746001" y="4827653"/>
                <a:pt x="8743994" y="4836231"/>
              </a:cubicBezTo>
              <a:cubicBezTo>
                <a:pt x="8740418" y="4851671"/>
                <a:pt x="8757370" y="4867431"/>
                <a:pt x="8776619" y="4882755"/>
              </a:cubicBezTo>
              <a:cubicBezTo>
                <a:pt x="8797060" y="4867547"/>
                <a:pt x="8813024" y="4850305"/>
                <a:pt x="8809215" y="4835475"/>
              </a:cubicBezTo>
              <a:cubicBezTo>
                <a:pt x="8807354" y="4828235"/>
                <a:pt x="8801509" y="4823640"/>
                <a:pt x="8793455" y="4822768"/>
              </a:cubicBezTo>
              <a:cubicBezTo>
                <a:pt x="8792757" y="4822710"/>
                <a:pt x="8792088" y="4822681"/>
                <a:pt x="8791420" y="4822681"/>
              </a:cubicBezTo>
              <a:close/>
              <a:moveTo>
                <a:pt x="8282565" y="4800873"/>
              </a:moveTo>
              <a:cubicBezTo>
                <a:pt x="8275586" y="4800873"/>
                <a:pt x="8270614" y="4804944"/>
                <a:pt x="8267764" y="4810527"/>
              </a:cubicBezTo>
              <a:cubicBezTo>
                <a:pt x="8264770" y="4804711"/>
                <a:pt x="8259710" y="4800931"/>
                <a:pt x="8252324" y="4800931"/>
              </a:cubicBezTo>
              <a:cubicBezTo>
                <a:pt x="8251830" y="4800931"/>
                <a:pt x="8251335" y="4800931"/>
                <a:pt x="8250812" y="4800960"/>
              </a:cubicBezTo>
              <a:cubicBezTo>
                <a:pt x="8243456" y="4801454"/>
                <a:pt x="8237146" y="4805845"/>
                <a:pt x="8235139" y="4814423"/>
              </a:cubicBezTo>
              <a:cubicBezTo>
                <a:pt x="8231563" y="4829863"/>
                <a:pt x="8248515" y="4845623"/>
                <a:pt x="8267764" y="4860947"/>
              </a:cubicBezTo>
              <a:cubicBezTo>
                <a:pt x="8288205" y="4845739"/>
                <a:pt x="8304169" y="4828497"/>
                <a:pt x="8300360" y="4813667"/>
              </a:cubicBezTo>
              <a:cubicBezTo>
                <a:pt x="8298499" y="4806427"/>
                <a:pt x="8292654" y="4801832"/>
                <a:pt x="8284600" y="4800960"/>
              </a:cubicBezTo>
              <a:cubicBezTo>
                <a:pt x="8283902" y="4800902"/>
                <a:pt x="8283233" y="4800873"/>
                <a:pt x="8282565" y="4800873"/>
              </a:cubicBezTo>
              <a:close/>
              <a:moveTo>
                <a:pt x="8653303" y="4808143"/>
              </a:moveTo>
              <a:cubicBezTo>
                <a:pt x="8646324" y="4808143"/>
                <a:pt x="8641352" y="4812214"/>
                <a:pt x="8638502" y="4817797"/>
              </a:cubicBezTo>
              <a:cubicBezTo>
                <a:pt x="8635508" y="4811981"/>
                <a:pt x="8630448" y="4808201"/>
                <a:pt x="8623062" y="4808201"/>
              </a:cubicBezTo>
              <a:cubicBezTo>
                <a:pt x="8622568" y="4808201"/>
                <a:pt x="8622073" y="4808201"/>
                <a:pt x="8621550" y="4808230"/>
              </a:cubicBezTo>
              <a:cubicBezTo>
                <a:pt x="8614194" y="4808724"/>
                <a:pt x="8607884" y="4813115"/>
                <a:pt x="8605877" y="4821693"/>
              </a:cubicBezTo>
              <a:cubicBezTo>
                <a:pt x="8602301" y="4837133"/>
                <a:pt x="8619253" y="4852893"/>
                <a:pt x="8638502" y="4868217"/>
              </a:cubicBezTo>
              <a:cubicBezTo>
                <a:pt x="8658943" y="4853009"/>
                <a:pt x="8674907" y="4835767"/>
                <a:pt x="8671098" y="4820937"/>
              </a:cubicBezTo>
              <a:cubicBezTo>
                <a:pt x="8669237" y="4813697"/>
                <a:pt x="8663392" y="4809102"/>
                <a:pt x="8655338" y="4808230"/>
              </a:cubicBezTo>
              <a:cubicBezTo>
                <a:pt x="8654640" y="4808172"/>
                <a:pt x="8653971" y="4808143"/>
                <a:pt x="8653303" y="4808143"/>
              </a:cubicBezTo>
              <a:close/>
              <a:moveTo>
                <a:pt x="8707387" y="4862517"/>
              </a:moveTo>
              <a:cubicBezTo>
                <a:pt x="8700408" y="4862517"/>
                <a:pt x="8695435" y="4866588"/>
                <a:pt x="8692586" y="4872171"/>
              </a:cubicBezTo>
              <a:cubicBezTo>
                <a:pt x="8689620" y="4866355"/>
                <a:pt x="8684531" y="4862575"/>
                <a:pt x="8677146" y="4862575"/>
              </a:cubicBezTo>
              <a:cubicBezTo>
                <a:pt x="8676652" y="4862575"/>
                <a:pt x="8676157" y="4862575"/>
                <a:pt x="8675634" y="4862604"/>
              </a:cubicBezTo>
              <a:cubicBezTo>
                <a:pt x="8668277" y="4863098"/>
                <a:pt x="8661967" y="4867489"/>
                <a:pt x="8659961" y="4876067"/>
              </a:cubicBezTo>
              <a:cubicBezTo>
                <a:pt x="8656385" y="4891507"/>
                <a:pt x="8673337" y="4907267"/>
                <a:pt x="8692586" y="4922591"/>
              </a:cubicBezTo>
              <a:cubicBezTo>
                <a:pt x="8713027" y="4907384"/>
                <a:pt x="8728991" y="4890141"/>
                <a:pt x="8725182" y="4875311"/>
              </a:cubicBezTo>
              <a:cubicBezTo>
                <a:pt x="8723321" y="4868071"/>
                <a:pt x="8717476" y="4863476"/>
                <a:pt x="8709422" y="4862604"/>
              </a:cubicBezTo>
              <a:cubicBezTo>
                <a:pt x="8708724" y="4862546"/>
                <a:pt x="8708055" y="4862517"/>
                <a:pt x="8707387" y="4862517"/>
              </a:cubicBezTo>
              <a:close/>
              <a:moveTo>
                <a:pt x="8899298" y="4892176"/>
              </a:moveTo>
              <a:cubicBezTo>
                <a:pt x="8892319" y="4892176"/>
                <a:pt x="8887346" y="4896247"/>
                <a:pt x="8884497" y="4901830"/>
              </a:cubicBezTo>
              <a:cubicBezTo>
                <a:pt x="8881531" y="4896014"/>
                <a:pt x="8876442" y="4892234"/>
                <a:pt x="8869057" y="4892234"/>
              </a:cubicBezTo>
              <a:cubicBezTo>
                <a:pt x="8868563" y="4892234"/>
                <a:pt x="8868068" y="4892234"/>
                <a:pt x="8867545" y="4892263"/>
              </a:cubicBezTo>
              <a:cubicBezTo>
                <a:pt x="8860188" y="4892758"/>
                <a:pt x="8853878" y="4897148"/>
                <a:pt x="8851872" y="4905726"/>
              </a:cubicBezTo>
              <a:cubicBezTo>
                <a:pt x="8848296" y="4921166"/>
                <a:pt x="8865248" y="4936926"/>
                <a:pt x="8884497" y="4952250"/>
              </a:cubicBezTo>
              <a:cubicBezTo>
                <a:pt x="8904938" y="4937043"/>
                <a:pt x="8920902" y="4919800"/>
                <a:pt x="8917093" y="4904970"/>
              </a:cubicBezTo>
              <a:cubicBezTo>
                <a:pt x="8915232" y="4897730"/>
                <a:pt x="8909387" y="4893136"/>
                <a:pt x="8901333" y="4892263"/>
              </a:cubicBezTo>
              <a:cubicBezTo>
                <a:pt x="8900635" y="4892205"/>
                <a:pt x="8899966" y="4892176"/>
                <a:pt x="8899298" y="4892176"/>
              </a:cubicBezTo>
              <a:close/>
              <a:moveTo>
                <a:pt x="8966466" y="4912240"/>
              </a:moveTo>
              <a:cubicBezTo>
                <a:pt x="8959488" y="4912240"/>
                <a:pt x="8954516" y="4916311"/>
                <a:pt x="8951666" y="4921894"/>
              </a:cubicBezTo>
              <a:cubicBezTo>
                <a:pt x="8948700" y="4916078"/>
                <a:pt x="8943612" y="4912298"/>
                <a:pt x="8936226" y="4912298"/>
              </a:cubicBezTo>
              <a:cubicBezTo>
                <a:pt x="8935732" y="4912298"/>
                <a:pt x="8935237" y="4912298"/>
                <a:pt x="8934714" y="4912327"/>
              </a:cubicBezTo>
              <a:cubicBezTo>
                <a:pt x="8927357" y="4912822"/>
                <a:pt x="8921047" y="4917212"/>
                <a:pt x="8919041" y="4925790"/>
              </a:cubicBezTo>
              <a:cubicBezTo>
                <a:pt x="8915464" y="4941230"/>
                <a:pt x="8932416" y="4956990"/>
                <a:pt x="8951666" y="4972314"/>
              </a:cubicBezTo>
              <a:cubicBezTo>
                <a:pt x="8972108" y="4957107"/>
                <a:pt x="8988071" y="4939864"/>
                <a:pt x="8984262" y="4925034"/>
              </a:cubicBezTo>
              <a:cubicBezTo>
                <a:pt x="8982400" y="4917794"/>
                <a:pt x="8976556" y="4913200"/>
                <a:pt x="8968501" y="4912327"/>
              </a:cubicBezTo>
              <a:cubicBezTo>
                <a:pt x="8967804" y="4912269"/>
                <a:pt x="8967135" y="4912240"/>
                <a:pt x="8966466" y="4912240"/>
              </a:cubicBezTo>
              <a:close/>
              <a:moveTo>
                <a:pt x="9043521" y="4924161"/>
              </a:moveTo>
              <a:cubicBezTo>
                <a:pt x="9036543" y="4924161"/>
                <a:pt x="9031571" y="4928232"/>
                <a:pt x="9028721" y="4933815"/>
              </a:cubicBezTo>
              <a:cubicBezTo>
                <a:pt x="9025755" y="4927999"/>
                <a:pt x="9020667" y="4924219"/>
                <a:pt x="9013281" y="4924219"/>
              </a:cubicBezTo>
              <a:cubicBezTo>
                <a:pt x="9012787" y="4924219"/>
                <a:pt x="9012292" y="4924219"/>
                <a:pt x="9011769" y="4924248"/>
              </a:cubicBezTo>
              <a:cubicBezTo>
                <a:pt x="9004412" y="4924743"/>
                <a:pt x="8998102" y="4929133"/>
                <a:pt x="8996096" y="4937711"/>
              </a:cubicBezTo>
              <a:cubicBezTo>
                <a:pt x="8992519" y="4953151"/>
                <a:pt x="9009471" y="4968911"/>
                <a:pt x="9028721" y="4984235"/>
              </a:cubicBezTo>
              <a:cubicBezTo>
                <a:pt x="9049163" y="4969028"/>
                <a:pt x="9065126" y="4951785"/>
                <a:pt x="9061317" y="4936955"/>
              </a:cubicBezTo>
              <a:cubicBezTo>
                <a:pt x="9059455" y="4929715"/>
                <a:pt x="9053611" y="4925121"/>
                <a:pt x="9045556" y="4924248"/>
              </a:cubicBezTo>
              <a:cubicBezTo>
                <a:pt x="9044859" y="4924190"/>
                <a:pt x="9044190" y="4924161"/>
                <a:pt x="9043521" y="4924161"/>
              </a:cubicBezTo>
              <a:close/>
              <a:moveTo>
                <a:pt x="9129010" y="4938409"/>
              </a:moveTo>
              <a:cubicBezTo>
                <a:pt x="9122031" y="4938409"/>
                <a:pt x="9117058" y="4942480"/>
                <a:pt x="9114209" y="4948063"/>
              </a:cubicBezTo>
              <a:cubicBezTo>
                <a:pt x="9111243" y="4942247"/>
                <a:pt x="9106154" y="4938467"/>
                <a:pt x="9098769" y="4938467"/>
              </a:cubicBezTo>
              <a:cubicBezTo>
                <a:pt x="9098275" y="4938467"/>
                <a:pt x="9097780" y="4938467"/>
                <a:pt x="9097257" y="4938496"/>
              </a:cubicBezTo>
              <a:cubicBezTo>
                <a:pt x="9089900" y="4938991"/>
                <a:pt x="9083590" y="4943381"/>
                <a:pt x="9081584" y="4951959"/>
              </a:cubicBezTo>
              <a:cubicBezTo>
                <a:pt x="9078008" y="4967399"/>
                <a:pt x="9094960" y="4983159"/>
                <a:pt x="9114209" y="4998483"/>
              </a:cubicBezTo>
              <a:cubicBezTo>
                <a:pt x="9134650" y="4983276"/>
                <a:pt x="9150614" y="4966033"/>
                <a:pt x="9146805" y="4951203"/>
              </a:cubicBezTo>
              <a:cubicBezTo>
                <a:pt x="9144944" y="4943963"/>
                <a:pt x="9139099" y="4939369"/>
                <a:pt x="9131045" y="4938496"/>
              </a:cubicBezTo>
              <a:cubicBezTo>
                <a:pt x="9130347" y="4938438"/>
                <a:pt x="9129678" y="4938409"/>
                <a:pt x="9129010" y="4938409"/>
              </a:cubicBezTo>
              <a:close/>
              <a:moveTo>
                <a:pt x="9209844" y="4956728"/>
              </a:moveTo>
              <a:cubicBezTo>
                <a:pt x="9202866" y="4956728"/>
                <a:pt x="9197893" y="4960799"/>
                <a:pt x="9195044" y="4966382"/>
              </a:cubicBezTo>
              <a:cubicBezTo>
                <a:pt x="9192078" y="4960566"/>
                <a:pt x="9186989" y="4956786"/>
                <a:pt x="9179604" y="4956786"/>
              </a:cubicBezTo>
              <a:cubicBezTo>
                <a:pt x="9179110" y="4956786"/>
                <a:pt x="9178615" y="4956786"/>
                <a:pt x="9178092" y="4956815"/>
              </a:cubicBezTo>
              <a:cubicBezTo>
                <a:pt x="9170735" y="4957309"/>
                <a:pt x="9164425" y="4961700"/>
                <a:pt x="9162419" y="4970278"/>
              </a:cubicBezTo>
              <a:cubicBezTo>
                <a:pt x="9158843" y="4985718"/>
                <a:pt x="9175794" y="5001478"/>
                <a:pt x="9195044" y="5016802"/>
              </a:cubicBezTo>
              <a:cubicBezTo>
                <a:pt x="9215485" y="5001594"/>
                <a:pt x="9231449" y="4984352"/>
                <a:pt x="9227640" y="4969522"/>
              </a:cubicBezTo>
              <a:cubicBezTo>
                <a:pt x="9225779" y="4962282"/>
                <a:pt x="9219934" y="4957687"/>
                <a:pt x="9211880" y="4956815"/>
              </a:cubicBezTo>
              <a:cubicBezTo>
                <a:pt x="9211182" y="4956757"/>
                <a:pt x="9210513" y="4956728"/>
                <a:pt x="9209844" y="4956728"/>
              </a:cubicBezTo>
              <a:close/>
              <a:moveTo>
                <a:pt x="9286609" y="4991039"/>
              </a:moveTo>
              <a:cubicBezTo>
                <a:pt x="9279630" y="4991039"/>
                <a:pt x="9274657" y="4995110"/>
                <a:pt x="9271808" y="5000693"/>
              </a:cubicBezTo>
              <a:cubicBezTo>
                <a:pt x="9268842" y="4994877"/>
                <a:pt x="9263753" y="4991097"/>
                <a:pt x="9256368" y="4991097"/>
              </a:cubicBezTo>
              <a:cubicBezTo>
                <a:pt x="9255874" y="4991097"/>
                <a:pt x="9255379" y="4991097"/>
                <a:pt x="9254856" y="4991126"/>
              </a:cubicBezTo>
              <a:cubicBezTo>
                <a:pt x="9247500" y="4991621"/>
                <a:pt x="9241189" y="4996011"/>
                <a:pt x="9239183" y="5004589"/>
              </a:cubicBezTo>
              <a:cubicBezTo>
                <a:pt x="9235607" y="5020029"/>
                <a:pt x="9252559" y="5035789"/>
                <a:pt x="9271808" y="5051113"/>
              </a:cubicBezTo>
              <a:cubicBezTo>
                <a:pt x="9292249" y="5035906"/>
                <a:pt x="9308213" y="5018663"/>
                <a:pt x="9304404" y="5003833"/>
              </a:cubicBezTo>
              <a:cubicBezTo>
                <a:pt x="9302543" y="4996593"/>
                <a:pt x="9296698" y="4991999"/>
                <a:pt x="9288644" y="4991126"/>
              </a:cubicBezTo>
              <a:cubicBezTo>
                <a:pt x="9287946" y="4991068"/>
                <a:pt x="9287277" y="4991039"/>
                <a:pt x="9286609" y="4991039"/>
              </a:cubicBezTo>
              <a:close/>
              <a:moveTo>
                <a:pt x="8833291" y="4898283"/>
              </a:moveTo>
              <a:cubicBezTo>
                <a:pt x="8826313" y="4898283"/>
                <a:pt x="8821340" y="4902354"/>
                <a:pt x="8818491" y="4907937"/>
              </a:cubicBezTo>
              <a:cubicBezTo>
                <a:pt x="8815525" y="4902121"/>
                <a:pt x="8810436" y="4898341"/>
                <a:pt x="8803051" y="4898341"/>
              </a:cubicBezTo>
              <a:cubicBezTo>
                <a:pt x="8802557" y="4898341"/>
                <a:pt x="8802062" y="4898341"/>
                <a:pt x="8801539" y="4898370"/>
              </a:cubicBezTo>
              <a:cubicBezTo>
                <a:pt x="8794182" y="4898864"/>
                <a:pt x="8787872" y="4903255"/>
                <a:pt x="8785866" y="4911833"/>
              </a:cubicBezTo>
              <a:cubicBezTo>
                <a:pt x="8782290" y="4927273"/>
                <a:pt x="8799241" y="4943033"/>
                <a:pt x="8818491" y="4958357"/>
              </a:cubicBezTo>
              <a:cubicBezTo>
                <a:pt x="8838932" y="4943149"/>
                <a:pt x="8854896" y="4925907"/>
                <a:pt x="8851087" y="4911077"/>
              </a:cubicBezTo>
              <a:cubicBezTo>
                <a:pt x="8849226" y="4903837"/>
                <a:pt x="8843381" y="4899242"/>
                <a:pt x="8835327" y="4898370"/>
              </a:cubicBezTo>
              <a:cubicBezTo>
                <a:pt x="8834629" y="4898312"/>
                <a:pt x="8833960" y="4898283"/>
                <a:pt x="8833291" y="4898283"/>
              </a:cubicBezTo>
              <a:close/>
              <a:moveTo>
                <a:pt x="8763797" y="4906424"/>
              </a:moveTo>
              <a:cubicBezTo>
                <a:pt x="8756818" y="4906424"/>
                <a:pt x="8751846" y="4910495"/>
                <a:pt x="8748996" y="4916078"/>
              </a:cubicBezTo>
              <a:cubicBezTo>
                <a:pt x="8746002" y="4910262"/>
                <a:pt x="8740942" y="4906482"/>
                <a:pt x="8733556" y="4906482"/>
              </a:cubicBezTo>
              <a:cubicBezTo>
                <a:pt x="8733062" y="4906482"/>
                <a:pt x="8732567" y="4906482"/>
                <a:pt x="8732044" y="4906511"/>
              </a:cubicBezTo>
              <a:cubicBezTo>
                <a:pt x="8724688" y="4907006"/>
                <a:pt x="8718378" y="4911396"/>
                <a:pt x="8716371" y="4919974"/>
              </a:cubicBezTo>
              <a:cubicBezTo>
                <a:pt x="8712795" y="4935414"/>
                <a:pt x="8729747" y="4951174"/>
                <a:pt x="8748996" y="4966498"/>
              </a:cubicBezTo>
              <a:cubicBezTo>
                <a:pt x="8769437" y="4951291"/>
                <a:pt x="8785401" y="4934048"/>
                <a:pt x="8781592" y="4919218"/>
              </a:cubicBezTo>
              <a:cubicBezTo>
                <a:pt x="8779731" y="4911978"/>
                <a:pt x="8773886" y="4907384"/>
                <a:pt x="8765832" y="4906511"/>
              </a:cubicBezTo>
              <a:cubicBezTo>
                <a:pt x="8765134" y="4906453"/>
                <a:pt x="8764465" y="4906424"/>
                <a:pt x="8763797" y="4906424"/>
              </a:cubicBezTo>
              <a:close/>
              <a:moveTo>
                <a:pt x="8508206" y="4817157"/>
              </a:moveTo>
              <a:cubicBezTo>
                <a:pt x="8501227" y="4817157"/>
                <a:pt x="8496254" y="4821228"/>
                <a:pt x="8493405" y="4826811"/>
              </a:cubicBezTo>
              <a:cubicBezTo>
                <a:pt x="8490439" y="4820995"/>
                <a:pt x="8485350" y="4817215"/>
                <a:pt x="8477965" y="4817215"/>
              </a:cubicBezTo>
              <a:cubicBezTo>
                <a:pt x="8477471" y="4817215"/>
                <a:pt x="8476976" y="4817215"/>
                <a:pt x="8476453" y="4817244"/>
              </a:cubicBezTo>
              <a:cubicBezTo>
                <a:pt x="8469096" y="4817738"/>
                <a:pt x="8462786" y="4822129"/>
                <a:pt x="8460780" y="4830707"/>
              </a:cubicBezTo>
              <a:cubicBezTo>
                <a:pt x="8457204" y="4846147"/>
                <a:pt x="8474156" y="4861907"/>
                <a:pt x="8493405" y="4877231"/>
              </a:cubicBezTo>
              <a:cubicBezTo>
                <a:pt x="8513846" y="4862023"/>
                <a:pt x="8529810" y="4844781"/>
                <a:pt x="8526001" y="4829951"/>
              </a:cubicBezTo>
              <a:cubicBezTo>
                <a:pt x="8524140" y="4822711"/>
                <a:pt x="8518295" y="4818116"/>
                <a:pt x="8510241" y="4817244"/>
              </a:cubicBezTo>
              <a:cubicBezTo>
                <a:pt x="8509543" y="4817186"/>
                <a:pt x="8508874" y="4817157"/>
                <a:pt x="8508206" y="4817157"/>
              </a:cubicBezTo>
              <a:close/>
              <a:moveTo>
                <a:pt x="8578864" y="4823263"/>
              </a:moveTo>
              <a:cubicBezTo>
                <a:pt x="8571886" y="4823263"/>
                <a:pt x="8566913" y="4827334"/>
                <a:pt x="8564064" y="4832917"/>
              </a:cubicBezTo>
              <a:cubicBezTo>
                <a:pt x="8561098" y="4827101"/>
                <a:pt x="8556009" y="4823321"/>
                <a:pt x="8548624" y="4823321"/>
              </a:cubicBezTo>
              <a:cubicBezTo>
                <a:pt x="8548130" y="4823321"/>
                <a:pt x="8547635" y="4823321"/>
                <a:pt x="8547112" y="4823350"/>
              </a:cubicBezTo>
              <a:cubicBezTo>
                <a:pt x="8539755" y="4823844"/>
                <a:pt x="8533445" y="4828235"/>
                <a:pt x="8531439" y="4836813"/>
              </a:cubicBezTo>
              <a:cubicBezTo>
                <a:pt x="8527863" y="4852253"/>
                <a:pt x="8544814" y="4868013"/>
                <a:pt x="8564064" y="4883337"/>
              </a:cubicBezTo>
              <a:cubicBezTo>
                <a:pt x="8584505" y="4868130"/>
                <a:pt x="8600469" y="4850887"/>
                <a:pt x="8596660" y="4836057"/>
              </a:cubicBezTo>
              <a:cubicBezTo>
                <a:pt x="8594799" y="4828817"/>
                <a:pt x="8588954" y="4824222"/>
                <a:pt x="8580900" y="4823350"/>
              </a:cubicBezTo>
              <a:cubicBezTo>
                <a:pt x="8580202" y="4823292"/>
                <a:pt x="8579533" y="4823263"/>
                <a:pt x="8578864" y="4823263"/>
              </a:cubicBezTo>
              <a:close/>
              <a:moveTo>
                <a:pt x="8628878" y="4879964"/>
              </a:moveTo>
              <a:cubicBezTo>
                <a:pt x="8621899" y="4879964"/>
                <a:pt x="8616926" y="4884035"/>
                <a:pt x="8614077" y="4889618"/>
              </a:cubicBezTo>
              <a:cubicBezTo>
                <a:pt x="8611111" y="4883802"/>
                <a:pt x="8606022" y="4880022"/>
                <a:pt x="8598637" y="4880022"/>
              </a:cubicBezTo>
              <a:cubicBezTo>
                <a:pt x="8598143" y="4880022"/>
                <a:pt x="8597648" y="4880022"/>
                <a:pt x="8597125" y="4880051"/>
              </a:cubicBezTo>
              <a:cubicBezTo>
                <a:pt x="8589768" y="4880545"/>
                <a:pt x="8583458" y="4884936"/>
                <a:pt x="8581452" y="4893514"/>
              </a:cubicBezTo>
              <a:cubicBezTo>
                <a:pt x="8577876" y="4908954"/>
                <a:pt x="8594828" y="4924714"/>
                <a:pt x="8614077" y="4940038"/>
              </a:cubicBezTo>
              <a:cubicBezTo>
                <a:pt x="8634518" y="4924831"/>
                <a:pt x="8650482" y="4907588"/>
                <a:pt x="8646673" y="4892758"/>
              </a:cubicBezTo>
              <a:cubicBezTo>
                <a:pt x="8644812" y="4885518"/>
                <a:pt x="8638967" y="4880923"/>
                <a:pt x="8630913" y="4880051"/>
              </a:cubicBezTo>
              <a:cubicBezTo>
                <a:pt x="8630215" y="4879993"/>
                <a:pt x="8629546" y="4879964"/>
                <a:pt x="8628878" y="4879964"/>
              </a:cubicBezTo>
              <a:close/>
              <a:moveTo>
                <a:pt x="8684125" y="4930849"/>
              </a:moveTo>
              <a:cubicBezTo>
                <a:pt x="8677146" y="4930849"/>
                <a:pt x="8672173" y="4934920"/>
                <a:pt x="8669324" y="4940503"/>
              </a:cubicBezTo>
              <a:cubicBezTo>
                <a:pt x="8666358" y="4934687"/>
                <a:pt x="8661269" y="4930907"/>
                <a:pt x="8653884" y="4930907"/>
              </a:cubicBezTo>
              <a:cubicBezTo>
                <a:pt x="8653390" y="4930907"/>
                <a:pt x="8652895" y="4930907"/>
                <a:pt x="8652372" y="4930936"/>
              </a:cubicBezTo>
              <a:cubicBezTo>
                <a:pt x="8645015" y="4931430"/>
                <a:pt x="8638705" y="4935821"/>
                <a:pt x="8636699" y="4944399"/>
              </a:cubicBezTo>
              <a:cubicBezTo>
                <a:pt x="8633123" y="4959839"/>
                <a:pt x="8650075" y="4975599"/>
                <a:pt x="8669324" y="4990923"/>
              </a:cubicBezTo>
              <a:cubicBezTo>
                <a:pt x="8689765" y="4975716"/>
                <a:pt x="8705729" y="4958473"/>
                <a:pt x="8701920" y="4943643"/>
              </a:cubicBezTo>
              <a:cubicBezTo>
                <a:pt x="8700059" y="4936403"/>
                <a:pt x="8694214" y="4931808"/>
                <a:pt x="8686160" y="4930936"/>
              </a:cubicBezTo>
              <a:cubicBezTo>
                <a:pt x="8685462" y="4930878"/>
                <a:pt x="8684793" y="4930849"/>
                <a:pt x="8684125" y="4930849"/>
              </a:cubicBezTo>
              <a:close/>
              <a:moveTo>
                <a:pt x="8896680" y="4970685"/>
              </a:moveTo>
              <a:cubicBezTo>
                <a:pt x="8889702" y="4970685"/>
                <a:pt x="8884730" y="4974756"/>
                <a:pt x="8881880" y="4980339"/>
              </a:cubicBezTo>
              <a:cubicBezTo>
                <a:pt x="8878914" y="4974523"/>
                <a:pt x="8873826" y="4970743"/>
                <a:pt x="8866440" y="4970743"/>
              </a:cubicBezTo>
              <a:cubicBezTo>
                <a:pt x="8865946" y="4970743"/>
                <a:pt x="8865451" y="4970743"/>
                <a:pt x="8864928" y="4970772"/>
              </a:cubicBezTo>
              <a:cubicBezTo>
                <a:pt x="8857571" y="4971267"/>
                <a:pt x="8851261" y="4975657"/>
                <a:pt x="8849255" y="4984235"/>
              </a:cubicBezTo>
              <a:cubicBezTo>
                <a:pt x="8845678" y="4999675"/>
                <a:pt x="8862630" y="5015435"/>
                <a:pt x="8881880" y="5030759"/>
              </a:cubicBezTo>
              <a:cubicBezTo>
                <a:pt x="8902322" y="5015552"/>
                <a:pt x="8918285" y="4998309"/>
                <a:pt x="8914476" y="4983479"/>
              </a:cubicBezTo>
              <a:cubicBezTo>
                <a:pt x="8912614" y="4976239"/>
                <a:pt x="8906770" y="4971645"/>
                <a:pt x="8898715" y="4970772"/>
              </a:cubicBezTo>
              <a:cubicBezTo>
                <a:pt x="8898018" y="4970714"/>
                <a:pt x="8897349" y="4970685"/>
                <a:pt x="8896680" y="4970685"/>
              </a:cubicBezTo>
              <a:close/>
              <a:moveTo>
                <a:pt x="8981296" y="4985224"/>
              </a:moveTo>
              <a:cubicBezTo>
                <a:pt x="8974317" y="4985224"/>
                <a:pt x="8969344" y="4989295"/>
                <a:pt x="8966495" y="4994878"/>
              </a:cubicBezTo>
              <a:cubicBezTo>
                <a:pt x="8963529" y="4989062"/>
                <a:pt x="8958440" y="4985282"/>
                <a:pt x="8951055" y="4985282"/>
              </a:cubicBezTo>
              <a:cubicBezTo>
                <a:pt x="8950561" y="4985282"/>
                <a:pt x="8950066" y="4985282"/>
                <a:pt x="8949543" y="4985311"/>
              </a:cubicBezTo>
              <a:cubicBezTo>
                <a:pt x="8942187" y="4985806"/>
                <a:pt x="8935876" y="4990196"/>
                <a:pt x="8933870" y="4998774"/>
              </a:cubicBezTo>
              <a:cubicBezTo>
                <a:pt x="8930294" y="5014214"/>
                <a:pt x="8947246" y="5029974"/>
                <a:pt x="8966495" y="5045298"/>
              </a:cubicBezTo>
              <a:cubicBezTo>
                <a:pt x="8986936" y="5030091"/>
                <a:pt x="9002900" y="5012848"/>
                <a:pt x="8999091" y="4998018"/>
              </a:cubicBezTo>
              <a:cubicBezTo>
                <a:pt x="8997230" y="4990778"/>
                <a:pt x="8991385" y="4986184"/>
                <a:pt x="8983331" y="4985311"/>
              </a:cubicBezTo>
              <a:cubicBezTo>
                <a:pt x="8982633" y="4985253"/>
                <a:pt x="8981964" y="4985224"/>
                <a:pt x="8981296" y="4985224"/>
              </a:cubicBezTo>
              <a:close/>
              <a:moveTo>
                <a:pt x="9065911" y="4993075"/>
              </a:moveTo>
              <a:cubicBezTo>
                <a:pt x="9058933" y="4993075"/>
                <a:pt x="9053960" y="4997146"/>
                <a:pt x="9051111" y="5002729"/>
              </a:cubicBezTo>
              <a:cubicBezTo>
                <a:pt x="9048145" y="4996913"/>
                <a:pt x="9043056" y="4993133"/>
                <a:pt x="9035671" y="4993133"/>
              </a:cubicBezTo>
              <a:cubicBezTo>
                <a:pt x="9035177" y="4993133"/>
                <a:pt x="9034682" y="4993133"/>
                <a:pt x="9034159" y="4993162"/>
              </a:cubicBezTo>
              <a:cubicBezTo>
                <a:pt x="9026802" y="4993656"/>
                <a:pt x="9020492" y="4998047"/>
                <a:pt x="9018486" y="5006625"/>
              </a:cubicBezTo>
              <a:cubicBezTo>
                <a:pt x="9014910" y="5022065"/>
                <a:pt x="9031861" y="5037825"/>
                <a:pt x="9051111" y="5053149"/>
              </a:cubicBezTo>
              <a:cubicBezTo>
                <a:pt x="9071552" y="5037941"/>
                <a:pt x="9087516" y="5020699"/>
                <a:pt x="9083707" y="5005869"/>
              </a:cubicBezTo>
              <a:cubicBezTo>
                <a:pt x="9081846" y="4998629"/>
                <a:pt x="9076001" y="4994034"/>
                <a:pt x="9067947" y="4993162"/>
              </a:cubicBezTo>
              <a:cubicBezTo>
                <a:pt x="9067249" y="4993104"/>
                <a:pt x="9066580" y="4993075"/>
                <a:pt x="9065911" y="4993075"/>
              </a:cubicBezTo>
              <a:close/>
              <a:moveTo>
                <a:pt x="9146746" y="5015755"/>
              </a:moveTo>
              <a:cubicBezTo>
                <a:pt x="9139768" y="5015755"/>
                <a:pt x="9134796" y="5019826"/>
                <a:pt x="9131946" y="5025409"/>
              </a:cubicBezTo>
              <a:cubicBezTo>
                <a:pt x="9128980" y="5019593"/>
                <a:pt x="9123892" y="5015813"/>
                <a:pt x="9116506" y="5015813"/>
              </a:cubicBezTo>
              <a:cubicBezTo>
                <a:pt x="9116012" y="5015813"/>
                <a:pt x="9115517" y="5015813"/>
                <a:pt x="9114994" y="5015842"/>
              </a:cubicBezTo>
              <a:cubicBezTo>
                <a:pt x="9107637" y="5016337"/>
                <a:pt x="9101327" y="5020727"/>
                <a:pt x="9099321" y="5029305"/>
              </a:cubicBezTo>
              <a:cubicBezTo>
                <a:pt x="9095744" y="5044745"/>
                <a:pt x="9112696" y="5060505"/>
                <a:pt x="9131946" y="5075829"/>
              </a:cubicBezTo>
              <a:cubicBezTo>
                <a:pt x="9152388" y="5060622"/>
                <a:pt x="9168351" y="5043379"/>
                <a:pt x="9164542" y="5028549"/>
              </a:cubicBezTo>
              <a:cubicBezTo>
                <a:pt x="9162680" y="5021309"/>
                <a:pt x="9156836" y="5016715"/>
                <a:pt x="9148781" y="5015842"/>
              </a:cubicBezTo>
              <a:cubicBezTo>
                <a:pt x="9148084" y="5015784"/>
                <a:pt x="9147415" y="5015755"/>
                <a:pt x="9146746" y="5015755"/>
              </a:cubicBezTo>
              <a:close/>
              <a:moveTo>
                <a:pt x="9213043" y="5039308"/>
              </a:moveTo>
              <a:cubicBezTo>
                <a:pt x="9206064" y="5039308"/>
                <a:pt x="9201092" y="5043379"/>
                <a:pt x="9198242" y="5048962"/>
              </a:cubicBezTo>
              <a:cubicBezTo>
                <a:pt x="9195277" y="5043146"/>
                <a:pt x="9190188" y="5039366"/>
                <a:pt x="9182802" y="5039366"/>
              </a:cubicBezTo>
              <a:cubicBezTo>
                <a:pt x="9182308" y="5039366"/>
                <a:pt x="9181813" y="5039366"/>
                <a:pt x="9181290" y="5039395"/>
              </a:cubicBezTo>
              <a:cubicBezTo>
                <a:pt x="9173934" y="5039889"/>
                <a:pt x="9167624" y="5044280"/>
                <a:pt x="9165617" y="5052858"/>
              </a:cubicBezTo>
              <a:cubicBezTo>
                <a:pt x="9162041" y="5068298"/>
                <a:pt x="9178993" y="5084058"/>
                <a:pt x="9198242" y="5099382"/>
              </a:cubicBezTo>
              <a:cubicBezTo>
                <a:pt x="9218683" y="5084174"/>
                <a:pt x="9234647" y="5066932"/>
                <a:pt x="9230838" y="5052102"/>
              </a:cubicBezTo>
              <a:cubicBezTo>
                <a:pt x="9228977" y="5044862"/>
                <a:pt x="9223132" y="5040267"/>
                <a:pt x="9215078" y="5039395"/>
              </a:cubicBezTo>
              <a:cubicBezTo>
                <a:pt x="9214380" y="5039337"/>
                <a:pt x="9213711" y="5039308"/>
                <a:pt x="9213043" y="5039308"/>
              </a:cubicBezTo>
              <a:close/>
              <a:moveTo>
                <a:pt x="8815263" y="4973884"/>
              </a:moveTo>
              <a:cubicBezTo>
                <a:pt x="8808285" y="4973884"/>
                <a:pt x="8803313" y="4977955"/>
                <a:pt x="8800463" y="4983538"/>
              </a:cubicBezTo>
              <a:cubicBezTo>
                <a:pt x="8797497" y="4977722"/>
                <a:pt x="8792409" y="4973942"/>
                <a:pt x="8785023" y="4973942"/>
              </a:cubicBezTo>
              <a:cubicBezTo>
                <a:pt x="8784529" y="4973942"/>
                <a:pt x="8784034" y="4973942"/>
                <a:pt x="8783511" y="4973971"/>
              </a:cubicBezTo>
              <a:cubicBezTo>
                <a:pt x="8776154" y="4974465"/>
                <a:pt x="8769844" y="4978856"/>
                <a:pt x="8767838" y="4987434"/>
              </a:cubicBezTo>
              <a:cubicBezTo>
                <a:pt x="8764261" y="5002874"/>
                <a:pt x="8781213" y="5018634"/>
                <a:pt x="8800463" y="5033958"/>
              </a:cubicBezTo>
              <a:cubicBezTo>
                <a:pt x="8820905" y="5018750"/>
                <a:pt x="8836868" y="5001508"/>
                <a:pt x="8833059" y="4986678"/>
              </a:cubicBezTo>
              <a:cubicBezTo>
                <a:pt x="8831197" y="4979438"/>
                <a:pt x="8825353" y="4974843"/>
                <a:pt x="8817298" y="4973971"/>
              </a:cubicBezTo>
              <a:cubicBezTo>
                <a:pt x="8816601" y="4973913"/>
                <a:pt x="8815932" y="4973884"/>
                <a:pt x="8815263" y="4973884"/>
              </a:cubicBezTo>
              <a:close/>
              <a:moveTo>
                <a:pt x="8737627" y="4982898"/>
              </a:moveTo>
              <a:cubicBezTo>
                <a:pt x="8730648" y="4982898"/>
                <a:pt x="8725676" y="4986969"/>
                <a:pt x="8722826" y="4992552"/>
              </a:cubicBezTo>
              <a:cubicBezTo>
                <a:pt x="8719861" y="4986736"/>
                <a:pt x="8714772" y="4982956"/>
                <a:pt x="8707386" y="4982956"/>
              </a:cubicBezTo>
              <a:cubicBezTo>
                <a:pt x="8706892" y="4982956"/>
                <a:pt x="8706397" y="4982956"/>
                <a:pt x="8705874" y="4982985"/>
              </a:cubicBezTo>
              <a:cubicBezTo>
                <a:pt x="8698518" y="4983479"/>
                <a:pt x="8692208" y="4987870"/>
                <a:pt x="8690201" y="4996448"/>
              </a:cubicBezTo>
              <a:cubicBezTo>
                <a:pt x="8686625" y="5011888"/>
                <a:pt x="8703577" y="5027648"/>
                <a:pt x="8722826" y="5042972"/>
              </a:cubicBezTo>
              <a:cubicBezTo>
                <a:pt x="8743267" y="5027764"/>
                <a:pt x="8759231" y="5010522"/>
                <a:pt x="8755422" y="4995692"/>
              </a:cubicBezTo>
              <a:cubicBezTo>
                <a:pt x="8753561" y="4988452"/>
                <a:pt x="8747716" y="4983857"/>
                <a:pt x="8739662" y="4982985"/>
              </a:cubicBezTo>
              <a:cubicBezTo>
                <a:pt x="8738964" y="4982927"/>
                <a:pt x="8738295" y="4982898"/>
                <a:pt x="8737627" y="4982898"/>
              </a:cubicBezTo>
              <a:close/>
              <a:moveTo>
                <a:pt x="8365727" y="4817447"/>
              </a:moveTo>
              <a:cubicBezTo>
                <a:pt x="8358748" y="4817447"/>
                <a:pt x="8353775" y="4821518"/>
                <a:pt x="8350926" y="4827101"/>
              </a:cubicBezTo>
              <a:cubicBezTo>
                <a:pt x="8347960" y="4821285"/>
                <a:pt x="8342871" y="4817505"/>
                <a:pt x="8335486" y="4817505"/>
              </a:cubicBezTo>
              <a:cubicBezTo>
                <a:pt x="8334992" y="4817505"/>
                <a:pt x="8334497" y="4817505"/>
                <a:pt x="8333974" y="4817534"/>
              </a:cubicBezTo>
              <a:cubicBezTo>
                <a:pt x="8326617" y="4818028"/>
                <a:pt x="8320307" y="4822419"/>
                <a:pt x="8318301" y="4830997"/>
              </a:cubicBezTo>
              <a:cubicBezTo>
                <a:pt x="8314725" y="4846437"/>
                <a:pt x="8331677" y="4862197"/>
                <a:pt x="8350926" y="4877521"/>
              </a:cubicBezTo>
              <a:cubicBezTo>
                <a:pt x="8371367" y="4862314"/>
                <a:pt x="8387331" y="4845071"/>
                <a:pt x="8383522" y="4830241"/>
              </a:cubicBezTo>
              <a:cubicBezTo>
                <a:pt x="8381661" y="4823001"/>
                <a:pt x="8375816" y="4818406"/>
                <a:pt x="8367762" y="4817534"/>
              </a:cubicBezTo>
              <a:cubicBezTo>
                <a:pt x="8367064" y="4817476"/>
                <a:pt x="8366395" y="4817447"/>
                <a:pt x="8365727" y="4817447"/>
              </a:cubicBezTo>
              <a:close/>
              <a:moveTo>
                <a:pt x="8436967" y="4823844"/>
              </a:moveTo>
              <a:cubicBezTo>
                <a:pt x="8429988" y="4823844"/>
                <a:pt x="8425015" y="4827915"/>
                <a:pt x="8422166" y="4833498"/>
              </a:cubicBezTo>
              <a:cubicBezTo>
                <a:pt x="8419200" y="4827682"/>
                <a:pt x="8414111" y="4823902"/>
                <a:pt x="8406726" y="4823902"/>
              </a:cubicBezTo>
              <a:cubicBezTo>
                <a:pt x="8406232" y="4823902"/>
                <a:pt x="8405737" y="4823902"/>
                <a:pt x="8405214" y="4823931"/>
              </a:cubicBezTo>
              <a:cubicBezTo>
                <a:pt x="8397857" y="4824426"/>
                <a:pt x="8391547" y="4828816"/>
                <a:pt x="8389541" y="4837394"/>
              </a:cubicBezTo>
              <a:cubicBezTo>
                <a:pt x="8385965" y="4852834"/>
                <a:pt x="8402917" y="4868594"/>
                <a:pt x="8422166" y="4883918"/>
              </a:cubicBezTo>
              <a:cubicBezTo>
                <a:pt x="8442607" y="4868711"/>
                <a:pt x="8458571" y="4851468"/>
                <a:pt x="8454762" y="4836638"/>
              </a:cubicBezTo>
              <a:cubicBezTo>
                <a:pt x="8452901" y="4829398"/>
                <a:pt x="8447056" y="4824804"/>
                <a:pt x="8439002" y="4823931"/>
              </a:cubicBezTo>
              <a:cubicBezTo>
                <a:pt x="8438304" y="4823873"/>
                <a:pt x="8437635" y="4823844"/>
                <a:pt x="8436967" y="4823844"/>
              </a:cubicBezTo>
              <a:close/>
              <a:moveTo>
                <a:pt x="8208417" y="4812504"/>
              </a:moveTo>
              <a:cubicBezTo>
                <a:pt x="8201439" y="4812504"/>
                <a:pt x="8196467" y="4816575"/>
                <a:pt x="8193617" y="4822158"/>
              </a:cubicBezTo>
              <a:cubicBezTo>
                <a:pt x="8190622" y="4816342"/>
                <a:pt x="8185563" y="4812562"/>
                <a:pt x="8178177" y="4812562"/>
              </a:cubicBezTo>
              <a:cubicBezTo>
                <a:pt x="8177682" y="4812562"/>
                <a:pt x="8177188" y="4812562"/>
                <a:pt x="8176665" y="4812591"/>
              </a:cubicBezTo>
              <a:cubicBezTo>
                <a:pt x="8169308" y="4813085"/>
                <a:pt x="8162998" y="4817476"/>
                <a:pt x="8160992" y="4826054"/>
              </a:cubicBezTo>
              <a:cubicBezTo>
                <a:pt x="8157415" y="4841494"/>
                <a:pt x="8174368" y="4857254"/>
                <a:pt x="8193617" y="4872578"/>
              </a:cubicBezTo>
              <a:cubicBezTo>
                <a:pt x="8214058" y="4857370"/>
                <a:pt x="8230022" y="4840128"/>
                <a:pt x="8226213" y="4825298"/>
              </a:cubicBezTo>
              <a:cubicBezTo>
                <a:pt x="8224352" y="4818058"/>
                <a:pt x="8218507" y="4813463"/>
                <a:pt x="8210453" y="4812591"/>
              </a:cubicBezTo>
              <a:cubicBezTo>
                <a:pt x="8209755" y="4812533"/>
                <a:pt x="8209086" y="4812504"/>
                <a:pt x="8208417" y="4812504"/>
              </a:cubicBezTo>
              <a:close/>
              <a:moveTo>
                <a:pt x="8321528" y="4862808"/>
              </a:moveTo>
              <a:cubicBezTo>
                <a:pt x="8314550" y="4862808"/>
                <a:pt x="8309577" y="4866879"/>
                <a:pt x="8306728" y="4872462"/>
              </a:cubicBezTo>
              <a:cubicBezTo>
                <a:pt x="8303762" y="4866646"/>
                <a:pt x="8298673" y="4862866"/>
                <a:pt x="8291288" y="4862866"/>
              </a:cubicBezTo>
              <a:cubicBezTo>
                <a:pt x="8290794" y="4862866"/>
                <a:pt x="8290299" y="4862866"/>
                <a:pt x="8289776" y="4862895"/>
              </a:cubicBezTo>
              <a:cubicBezTo>
                <a:pt x="8282419" y="4863390"/>
                <a:pt x="8276109" y="4867780"/>
                <a:pt x="8274103" y="4876358"/>
              </a:cubicBezTo>
              <a:cubicBezTo>
                <a:pt x="8270527" y="4891798"/>
                <a:pt x="8287478" y="4907558"/>
                <a:pt x="8306728" y="4922882"/>
              </a:cubicBezTo>
              <a:cubicBezTo>
                <a:pt x="8327169" y="4907675"/>
                <a:pt x="8343133" y="4890432"/>
                <a:pt x="8339324" y="4875602"/>
              </a:cubicBezTo>
              <a:cubicBezTo>
                <a:pt x="8337463" y="4868362"/>
                <a:pt x="8331618" y="4863768"/>
                <a:pt x="8323564" y="4862895"/>
              </a:cubicBezTo>
              <a:cubicBezTo>
                <a:pt x="8322866" y="4862837"/>
                <a:pt x="8322197" y="4862808"/>
                <a:pt x="8321528" y="4862808"/>
              </a:cubicBezTo>
              <a:close/>
              <a:moveTo>
                <a:pt x="8543681" y="4888978"/>
              </a:moveTo>
              <a:cubicBezTo>
                <a:pt x="8536702" y="4888978"/>
                <a:pt x="8531729" y="4893049"/>
                <a:pt x="8528880" y="4898632"/>
              </a:cubicBezTo>
              <a:cubicBezTo>
                <a:pt x="8525914" y="4892816"/>
                <a:pt x="8520825" y="4889036"/>
                <a:pt x="8513440" y="4889036"/>
              </a:cubicBezTo>
              <a:cubicBezTo>
                <a:pt x="8512946" y="4889036"/>
                <a:pt x="8512451" y="4889036"/>
                <a:pt x="8511928" y="4889065"/>
              </a:cubicBezTo>
              <a:cubicBezTo>
                <a:pt x="8504572" y="4889560"/>
                <a:pt x="8498261" y="4893950"/>
                <a:pt x="8496255" y="4902528"/>
              </a:cubicBezTo>
              <a:cubicBezTo>
                <a:pt x="8492679" y="4917968"/>
                <a:pt x="8509631" y="4933728"/>
                <a:pt x="8528880" y="4949052"/>
              </a:cubicBezTo>
              <a:cubicBezTo>
                <a:pt x="8549321" y="4933845"/>
                <a:pt x="8565285" y="4916602"/>
                <a:pt x="8561476" y="4901772"/>
              </a:cubicBezTo>
              <a:cubicBezTo>
                <a:pt x="8559615" y="4894532"/>
                <a:pt x="8553770" y="4889938"/>
                <a:pt x="8545716" y="4889065"/>
              </a:cubicBezTo>
              <a:cubicBezTo>
                <a:pt x="8545018" y="4889007"/>
                <a:pt x="8544349" y="4888978"/>
                <a:pt x="8543681" y="4888978"/>
              </a:cubicBezTo>
              <a:close/>
              <a:moveTo>
                <a:pt x="8594856" y="4943062"/>
              </a:moveTo>
              <a:cubicBezTo>
                <a:pt x="8587878" y="4943062"/>
                <a:pt x="8582905" y="4947133"/>
                <a:pt x="8580056" y="4952716"/>
              </a:cubicBezTo>
              <a:cubicBezTo>
                <a:pt x="8577090" y="4946900"/>
                <a:pt x="8572001" y="4943120"/>
                <a:pt x="8564616" y="4943120"/>
              </a:cubicBezTo>
              <a:cubicBezTo>
                <a:pt x="8564122" y="4943120"/>
                <a:pt x="8563627" y="4943120"/>
                <a:pt x="8563104" y="4943149"/>
              </a:cubicBezTo>
              <a:cubicBezTo>
                <a:pt x="8555747" y="4943644"/>
                <a:pt x="8549437" y="4948034"/>
                <a:pt x="8547431" y="4956612"/>
              </a:cubicBezTo>
              <a:cubicBezTo>
                <a:pt x="8543855" y="4972052"/>
                <a:pt x="8560806" y="4987812"/>
                <a:pt x="8580056" y="5003136"/>
              </a:cubicBezTo>
              <a:cubicBezTo>
                <a:pt x="8600497" y="4987929"/>
                <a:pt x="8616461" y="4970686"/>
                <a:pt x="8612652" y="4955856"/>
              </a:cubicBezTo>
              <a:cubicBezTo>
                <a:pt x="8610791" y="4948616"/>
                <a:pt x="8604946" y="4944022"/>
                <a:pt x="8596892" y="4943149"/>
              </a:cubicBezTo>
              <a:cubicBezTo>
                <a:pt x="8596194" y="4943091"/>
                <a:pt x="8595525" y="4943062"/>
                <a:pt x="8594856" y="4943062"/>
              </a:cubicBezTo>
              <a:close/>
              <a:moveTo>
                <a:pt x="8651267" y="4993366"/>
              </a:moveTo>
              <a:cubicBezTo>
                <a:pt x="8644288" y="4993366"/>
                <a:pt x="8639315" y="4997437"/>
                <a:pt x="8636466" y="5003020"/>
              </a:cubicBezTo>
              <a:cubicBezTo>
                <a:pt x="8633500" y="4997204"/>
                <a:pt x="8628411" y="4993424"/>
                <a:pt x="8621026" y="4993424"/>
              </a:cubicBezTo>
              <a:cubicBezTo>
                <a:pt x="8620532" y="4993424"/>
                <a:pt x="8620037" y="4993424"/>
                <a:pt x="8619514" y="4993453"/>
              </a:cubicBezTo>
              <a:cubicBezTo>
                <a:pt x="8612158" y="4993947"/>
                <a:pt x="8605847" y="4998338"/>
                <a:pt x="8603841" y="5006916"/>
              </a:cubicBezTo>
              <a:cubicBezTo>
                <a:pt x="8600265" y="5022356"/>
                <a:pt x="8617217" y="5038116"/>
                <a:pt x="8636466" y="5053440"/>
              </a:cubicBezTo>
              <a:cubicBezTo>
                <a:pt x="8656907" y="5038233"/>
                <a:pt x="8672871" y="5020990"/>
                <a:pt x="8669062" y="5006160"/>
              </a:cubicBezTo>
              <a:cubicBezTo>
                <a:pt x="8667201" y="4998920"/>
                <a:pt x="8661356" y="4994325"/>
                <a:pt x="8653302" y="4993453"/>
              </a:cubicBezTo>
              <a:cubicBezTo>
                <a:pt x="8652604" y="4993395"/>
                <a:pt x="8651935" y="4993366"/>
                <a:pt x="8651267" y="4993366"/>
              </a:cubicBezTo>
              <a:close/>
              <a:moveTo>
                <a:pt x="8855682" y="5044833"/>
              </a:moveTo>
              <a:cubicBezTo>
                <a:pt x="8848703" y="5044833"/>
                <a:pt x="8843730" y="5048904"/>
                <a:pt x="8840881" y="5054487"/>
              </a:cubicBezTo>
              <a:cubicBezTo>
                <a:pt x="8837915" y="5048671"/>
                <a:pt x="8832826" y="5044891"/>
                <a:pt x="8825441" y="5044891"/>
              </a:cubicBezTo>
              <a:cubicBezTo>
                <a:pt x="8824947" y="5044891"/>
                <a:pt x="8824452" y="5044891"/>
                <a:pt x="8823929" y="5044920"/>
              </a:cubicBezTo>
              <a:cubicBezTo>
                <a:pt x="8816572" y="5045415"/>
                <a:pt x="8810262" y="5049805"/>
                <a:pt x="8808256" y="5058383"/>
              </a:cubicBezTo>
              <a:cubicBezTo>
                <a:pt x="8804680" y="5073823"/>
                <a:pt x="8821632" y="5089583"/>
                <a:pt x="8840881" y="5104907"/>
              </a:cubicBezTo>
              <a:cubicBezTo>
                <a:pt x="8861322" y="5089700"/>
                <a:pt x="8877286" y="5072457"/>
                <a:pt x="8873477" y="5057627"/>
              </a:cubicBezTo>
              <a:cubicBezTo>
                <a:pt x="8871616" y="5050387"/>
                <a:pt x="8865771" y="5045793"/>
                <a:pt x="8857717" y="5044920"/>
              </a:cubicBezTo>
              <a:cubicBezTo>
                <a:pt x="8857019" y="5044862"/>
                <a:pt x="8856350" y="5044833"/>
                <a:pt x="8855682" y="5044833"/>
              </a:cubicBezTo>
              <a:close/>
              <a:moveTo>
                <a:pt x="8933609" y="5047740"/>
              </a:moveTo>
              <a:cubicBezTo>
                <a:pt x="8926631" y="5047740"/>
                <a:pt x="8921658" y="5051811"/>
                <a:pt x="8918809" y="5057394"/>
              </a:cubicBezTo>
              <a:cubicBezTo>
                <a:pt x="8915843" y="5051578"/>
                <a:pt x="8910754" y="5047798"/>
                <a:pt x="8903369" y="5047798"/>
              </a:cubicBezTo>
              <a:cubicBezTo>
                <a:pt x="8902875" y="5047798"/>
                <a:pt x="8902380" y="5047798"/>
                <a:pt x="8901857" y="5047827"/>
              </a:cubicBezTo>
              <a:cubicBezTo>
                <a:pt x="8894500" y="5048322"/>
                <a:pt x="8888190" y="5052712"/>
                <a:pt x="8886184" y="5061290"/>
              </a:cubicBezTo>
              <a:cubicBezTo>
                <a:pt x="8882608" y="5076730"/>
                <a:pt x="8899559" y="5092490"/>
                <a:pt x="8918809" y="5107814"/>
              </a:cubicBezTo>
              <a:cubicBezTo>
                <a:pt x="8939250" y="5092607"/>
                <a:pt x="8955214" y="5075364"/>
                <a:pt x="8951405" y="5060534"/>
              </a:cubicBezTo>
              <a:cubicBezTo>
                <a:pt x="8949544" y="5053294"/>
                <a:pt x="8943699" y="5048700"/>
                <a:pt x="8935645" y="5047827"/>
              </a:cubicBezTo>
              <a:cubicBezTo>
                <a:pt x="8934947" y="5047769"/>
                <a:pt x="8934278" y="5047740"/>
                <a:pt x="8933609" y="5047740"/>
              </a:cubicBezTo>
              <a:close/>
              <a:moveTo>
                <a:pt x="9016189" y="5055882"/>
              </a:moveTo>
              <a:cubicBezTo>
                <a:pt x="9009210" y="5055882"/>
                <a:pt x="9004237" y="5059953"/>
                <a:pt x="9001388" y="5065536"/>
              </a:cubicBezTo>
              <a:cubicBezTo>
                <a:pt x="8998422" y="5059720"/>
                <a:pt x="8993333" y="5055940"/>
                <a:pt x="8985948" y="5055940"/>
              </a:cubicBezTo>
              <a:cubicBezTo>
                <a:pt x="8985454" y="5055940"/>
                <a:pt x="8984959" y="5055940"/>
                <a:pt x="8984436" y="5055969"/>
              </a:cubicBezTo>
              <a:cubicBezTo>
                <a:pt x="8977080" y="5056463"/>
                <a:pt x="8970769" y="5060854"/>
                <a:pt x="8968763" y="5069432"/>
              </a:cubicBezTo>
              <a:cubicBezTo>
                <a:pt x="8965187" y="5084872"/>
                <a:pt x="8982139" y="5100632"/>
                <a:pt x="9001388" y="5115956"/>
              </a:cubicBezTo>
              <a:cubicBezTo>
                <a:pt x="9021829" y="5100749"/>
                <a:pt x="9037793" y="5083506"/>
                <a:pt x="9033984" y="5068676"/>
              </a:cubicBezTo>
              <a:cubicBezTo>
                <a:pt x="9032123" y="5061436"/>
                <a:pt x="9026278" y="5056841"/>
                <a:pt x="9018224" y="5055969"/>
              </a:cubicBezTo>
              <a:cubicBezTo>
                <a:pt x="9017526" y="5055911"/>
                <a:pt x="9016857" y="5055882"/>
                <a:pt x="9016189" y="5055882"/>
              </a:cubicBezTo>
              <a:close/>
              <a:moveTo>
                <a:pt x="9097025" y="5064605"/>
              </a:moveTo>
              <a:cubicBezTo>
                <a:pt x="9090046" y="5064605"/>
                <a:pt x="9085073" y="5068676"/>
                <a:pt x="9082224" y="5074259"/>
              </a:cubicBezTo>
              <a:cubicBezTo>
                <a:pt x="9079258" y="5068443"/>
                <a:pt x="9074169" y="5064663"/>
                <a:pt x="9066784" y="5064663"/>
              </a:cubicBezTo>
              <a:cubicBezTo>
                <a:pt x="9066290" y="5064663"/>
                <a:pt x="9065795" y="5064663"/>
                <a:pt x="9065272" y="5064692"/>
              </a:cubicBezTo>
              <a:cubicBezTo>
                <a:pt x="9057915" y="5065186"/>
                <a:pt x="9051605" y="5069577"/>
                <a:pt x="9049599" y="5078155"/>
              </a:cubicBezTo>
              <a:cubicBezTo>
                <a:pt x="9046023" y="5093595"/>
                <a:pt x="9062975" y="5109355"/>
                <a:pt x="9082224" y="5124679"/>
              </a:cubicBezTo>
              <a:cubicBezTo>
                <a:pt x="9102665" y="5109472"/>
                <a:pt x="9118629" y="5092229"/>
                <a:pt x="9114820" y="5077399"/>
              </a:cubicBezTo>
              <a:cubicBezTo>
                <a:pt x="9112959" y="5070159"/>
                <a:pt x="9107114" y="5065564"/>
                <a:pt x="9099060" y="5064692"/>
              </a:cubicBezTo>
              <a:cubicBezTo>
                <a:pt x="9098362" y="5064634"/>
                <a:pt x="9097693" y="5064605"/>
                <a:pt x="9097025" y="5064605"/>
              </a:cubicBezTo>
              <a:close/>
              <a:moveTo>
                <a:pt x="9155469" y="5116654"/>
              </a:moveTo>
              <a:cubicBezTo>
                <a:pt x="9148491" y="5116654"/>
                <a:pt x="9143519" y="5120725"/>
                <a:pt x="9140669" y="5126308"/>
              </a:cubicBezTo>
              <a:cubicBezTo>
                <a:pt x="9137703" y="5120492"/>
                <a:pt x="9132615" y="5116712"/>
                <a:pt x="9125229" y="5116712"/>
              </a:cubicBezTo>
              <a:cubicBezTo>
                <a:pt x="9124735" y="5116712"/>
                <a:pt x="9124240" y="5116712"/>
                <a:pt x="9123717" y="5116741"/>
              </a:cubicBezTo>
              <a:cubicBezTo>
                <a:pt x="9116360" y="5117235"/>
                <a:pt x="9110050" y="5121626"/>
                <a:pt x="9108044" y="5130204"/>
              </a:cubicBezTo>
              <a:cubicBezTo>
                <a:pt x="9104467" y="5145644"/>
                <a:pt x="9121419" y="5161404"/>
                <a:pt x="9140669" y="5176728"/>
              </a:cubicBezTo>
              <a:cubicBezTo>
                <a:pt x="9161111" y="5161520"/>
                <a:pt x="9177074" y="5144278"/>
                <a:pt x="9173265" y="5129448"/>
              </a:cubicBezTo>
              <a:cubicBezTo>
                <a:pt x="9171403" y="5122208"/>
                <a:pt x="9165559" y="5117613"/>
                <a:pt x="9157504" y="5116741"/>
              </a:cubicBezTo>
              <a:cubicBezTo>
                <a:pt x="9156807" y="5116683"/>
                <a:pt x="9156138" y="5116654"/>
                <a:pt x="9155469" y="5116654"/>
              </a:cubicBezTo>
              <a:close/>
              <a:moveTo>
                <a:pt x="9241248" y="5117236"/>
              </a:moveTo>
              <a:cubicBezTo>
                <a:pt x="9234270" y="5117236"/>
                <a:pt x="9229298" y="5121307"/>
                <a:pt x="9226448" y="5126890"/>
              </a:cubicBezTo>
              <a:cubicBezTo>
                <a:pt x="9223482" y="5121074"/>
                <a:pt x="9218394" y="5117294"/>
                <a:pt x="9211008" y="5117294"/>
              </a:cubicBezTo>
              <a:cubicBezTo>
                <a:pt x="9210514" y="5117294"/>
                <a:pt x="9210019" y="5117294"/>
                <a:pt x="9209496" y="5117323"/>
              </a:cubicBezTo>
              <a:cubicBezTo>
                <a:pt x="9202139" y="5117818"/>
                <a:pt x="9195829" y="5122208"/>
                <a:pt x="9193823" y="5130786"/>
              </a:cubicBezTo>
              <a:cubicBezTo>
                <a:pt x="9190246" y="5146226"/>
                <a:pt x="9207198" y="5161986"/>
                <a:pt x="9226448" y="5177310"/>
              </a:cubicBezTo>
              <a:cubicBezTo>
                <a:pt x="9246890" y="5162103"/>
                <a:pt x="9262853" y="5144860"/>
                <a:pt x="9259044" y="5130030"/>
              </a:cubicBezTo>
              <a:cubicBezTo>
                <a:pt x="9257182" y="5122790"/>
                <a:pt x="9251338" y="5118196"/>
                <a:pt x="9243283" y="5117323"/>
              </a:cubicBezTo>
              <a:cubicBezTo>
                <a:pt x="9242586" y="5117265"/>
                <a:pt x="9241917" y="5117236"/>
                <a:pt x="9241248" y="5117236"/>
              </a:cubicBezTo>
              <a:close/>
              <a:moveTo>
                <a:pt x="9328772" y="5132065"/>
              </a:moveTo>
              <a:cubicBezTo>
                <a:pt x="9321793" y="5132065"/>
                <a:pt x="9316820" y="5136136"/>
                <a:pt x="9313971" y="5141719"/>
              </a:cubicBezTo>
              <a:cubicBezTo>
                <a:pt x="9311005" y="5135903"/>
                <a:pt x="9305916" y="5132123"/>
                <a:pt x="9298531" y="5132123"/>
              </a:cubicBezTo>
              <a:cubicBezTo>
                <a:pt x="9298037" y="5132123"/>
                <a:pt x="9297542" y="5132123"/>
                <a:pt x="9297019" y="5132152"/>
              </a:cubicBezTo>
              <a:cubicBezTo>
                <a:pt x="9289663" y="5132647"/>
                <a:pt x="9283352" y="5137037"/>
                <a:pt x="9281346" y="5145615"/>
              </a:cubicBezTo>
              <a:cubicBezTo>
                <a:pt x="9277770" y="5161055"/>
                <a:pt x="9294722" y="5176815"/>
                <a:pt x="9313971" y="5192139"/>
              </a:cubicBezTo>
              <a:cubicBezTo>
                <a:pt x="9334412" y="5176932"/>
                <a:pt x="9350376" y="5159689"/>
                <a:pt x="9346567" y="5144859"/>
              </a:cubicBezTo>
              <a:cubicBezTo>
                <a:pt x="9344706" y="5137619"/>
                <a:pt x="9338861" y="5133025"/>
                <a:pt x="9330807" y="5132152"/>
              </a:cubicBezTo>
              <a:cubicBezTo>
                <a:pt x="9330109" y="5132094"/>
                <a:pt x="9329440" y="5132065"/>
                <a:pt x="9328772" y="5132065"/>
              </a:cubicBezTo>
              <a:close/>
              <a:moveTo>
                <a:pt x="9436067" y="5144278"/>
              </a:moveTo>
              <a:cubicBezTo>
                <a:pt x="9429089" y="5144278"/>
                <a:pt x="9424117" y="5148349"/>
                <a:pt x="9421267" y="5153932"/>
              </a:cubicBezTo>
              <a:cubicBezTo>
                <a:pt x="9418301" y="5148116"/>
                <a:pt x="9413213" y="5144336"/>
                <a:pt x="9405827" y="5144336"/>
              </a:cubicBezTo>
              <a:cubicBezTo>
                <a:pt x="9405333" y="5144336"/>
                <a:pt x="9404838" y="5144336"/>
                <a:pt x="9404315" y="5144365"/>
              </a:cubicBezTo>
              <a:cubicBezTo>
                <a:pt x="9396958" y="5144859"/>
                <a:pt x="9390648" y="5149250"/>
                <a:pt x="9388642" y="5157828"/>
              </a:cubicBezTo>
              <a:cubicBezTo>
                <a:pt x="9385065" y="5173268"/>
                <a:pt x="9402017" y="5189028"/>
                <a:pt x="9421267" y="5204352"/>
              </a:cubicBezTo>
              <a:cubicBezTo>
                <a:pt x="9441709" y="5189144"/>
                <a:pt x="9457672" y="5171902"/>
                <a:pt x="9453863" y="5157072"/>
              </a:cubicBezTo>
              <a:cubicBezTo>
                <a:pt x="9452001" y="5149832"/>
                <a:pt x="9446157" y="5145237"/>
                <a:pt x="9438102" y="5144365"/>
              </a:cubicBezTo>
              <a:cubicBezTo>
                <a:pt x="9437405" y="5144307"/>
                <a:pt x="9436736" y="5144278"/>
                <a:pt x="9436067" y="5144278"/>
              </a:cubicBezTo>
              <a:close/>
              <a:moveTo>
                <a:pt x="9575349" y="5151256"/>
              </a:moveTo>
              <a:cubicBezTo>
                <a:pt x="9568370" y="5151256"/>
                <a:pt x="9563397" y="5155327"/>
                <a:pt x="9560548" y="5160910"/>
              </a:cubicBezTo>
              <a:cubicBezTo>
                <a:pt x="9557582" y="5155094"/>
                <a:pt x="9552493" y="5151314"/>
                <a:pt x="9545108" y="5151314"/>
              </a:cubicBezTo>
              <a:cubicBezTo>
                <a:pt x="9544614" y="5151314"/>
                <a:pt x="9544119" y="5151314"/>
                <a:pt x="9543596" y="5151343"/>
              </a:cubicBezTo>
              <a:cubicBezTo>
                <a:pt x="9536239" y="5151837"/>
                <a:pt x="9529929" y="5156228"/>
                <a:pt x="9527923" y="5164806"/>
              </a:cubicBezTo>
              <a:cubicBezTo>
                <a:pt x="9524347" y="5180246"/>
                <a:pt x="9541299" y="5196006"/>
                <a:pt x="9560548" y="5211330"/>
              </a:cubicBezTo>
              <a:cubicBezTo>
                <a:pt x="9580989" y="5196122"/>
                <a:pt x="9596953" y="5178880"/>
                <a:pt x="9593144" y="5164050"/>
              </a:cubicBezTo>
              <a:cubicBezTo>
                <a:pt x="9591283" y="5156810"/>
                <a:pt x="9585438" y="5152215"/>
                <a:pt x="9577384" y="5151343"/>
              </a:cubicBezTo>
              <a:cubicBezTo>
                <a:pt x="9576686" y="5151285"/>
                <a:pt x="9576017" y="5151256"/>
                <a:pt x="9575349" y="5151256"/>
              </a:cubicBezTo>
              <a:close/>
              <a:moveTo>
                <a:pt x="8779498" y="5048904"/>
              </a:moveTo>
              <a:cubicBezTo>
                <a:pt x="8772520" y="5048904"/>
                <a:pt x="8767547" y="5052975"/>
                <a:pt x="8764698" y="5058558"/>
              </a:cubicBezTo>
              <a:cubicBezTo>
                <a:pt x="8761732" y="5052742"/>
                <a:pt x="8756643" y="5048962"/>
                <a:pt x="8749258" y="5048962"/>
              </a:cubicBezTo>
              <a:cubicBezTo>
                <a:pt x="8748764" y="5048962"/>
                <a:pt x="8748269" y="5048962"/>
                <a:pt x="8747746" y="5048991"/>
              </a:cubicBezTo>
              <a:cubicBezTo>
                <a:pt x="8740389" y="5049486"/>
                <a:pt x="8734079" y="5053876"/>
                <a:pt x="8732073" y="5062454"/>
              </a:cubicBezTo>
              <a:cubicBezTo>
                <a:pt x="8728497" y="5077894"/>
                <a:pt x="8745448" y="5093654"/>
                <a:pt x="8764698" y="5108978"/>
              </a:cubicBezTo>
              <a:cubicBezTo>
                <a:pt x="8785139" y="5093771"/>
                <a:pt x="8801103" y="5076528"/>
                <a:pt x="8797294" y="5061698"/>
              </a:cubicBezTo>
              <a:cubicBezTo>
                <a:pt x="8795433" y="5054458"/>
                <a:pt x="8789588" y="5049864"/>
                <a:pt x="8781534" y="5048991"/>
              </a:cubicBezTo>
              <a:cubicBezTo>
                <a:pt x="8780836" y="5048933"/>
                <a:pt x="8780167" y="5048904"/>
                <a:pt x="8779498" y="5048904"/>
              </a:cubicBezTo>
              <a:close/>
              <a:moveTo>
                <a:pt x="8702153" y="5051521"/>
              </a:moveTo>
              <a:cubicBezTo>
                <a:pt x="8695174" y="5051521"/>
                <a:pt x="8690201" y="5055592"/>
                <a:pt x="8687352" y="5061175"/>
              </a:cubicBezTo>
              <a:cubicBezTo>
                <a:pt x="8684386" y="5055359"/>
                <a:pt x="8679297" y="5051579"/>
                <a:pt x="8671912" y="5051579"/>
              </a:cubicBezTo>
              <a:cubicBezTo>
                <a:pt x="8671418" y="5051579"/>
                <a:pt x="8670923" y="5051579"/>
                <a:pt x="8670400" y="5051608"/>
              </a:cubicBezTo>
              <a:cubicBezTo>
                <a:pt x="8663044" y="5052102"/>
                <a:pt x="8656733" y="5056493"/>
                <a:pt x="8654727" y="5065071"/>
              </a:cubicBezTo>
              <a:cubicBezTo>
                <a:pt x="8651151" y="5080511"/>
                <a:pt x="8668103" y="5096271"/>
                <a:pt x="8687352" y="5111595"/>
              </a:cubicBezTo>
              <a:cubicBezTo>
                <a:pt x="8707793" y="5096388"/>
                <a:pt x="8723757" y="5079145"/>
                <a:pt x="8719948" y="5064315"/>
              </a:cubicBezTo>
              <a:cubicBezTo>
                <a:pt x="8718087" y="5057075"/>
                <a:pt x="8712242" y="5052480"/>
                <a:pt x="8704188" y="5051608"/>
              </a:cubicBezTo>
              <a:cubicBezTo>
                <a:pt x="8703490" y="5051550"/>
                <a:pt x="8702821" y="5051521"/>
                <a:pt x="8702153" y="5051521"/>
              </a:cubicBezTo>
              <a:close/>
              <a:moveTo>
                <a:pt x="8468370" y="4893921"/>
              </a:moveTo>
              <a:cubicBezTo>
                <a:pt x="8461392" y="4893921"/>
                <a:pt x="8456419" y="4897992"/>
                <a:pt x="8453570" y="4903575"/>
              </a:cubicBezTo>
              <a:cubicBezTo>
                <a:pt x="8450604" y="4897759"/>
                <a:pt x="8445515" y="4893979"/>
                <a:pt x="8438130" y="4893979"/>
              </a:cubicBezTo>
              <a:cubicBezTo>
                <a:pt x="8437636" y="4893979"/>
                <a:pt x="8437141" y="4893979"/>
                <a:pt x="8436618" y="4894008"/>
              </a:cubicBezTo>
              <a:cubicBezTo>
                <a:pt x="8429261" y="4894502"/>
                <a:pt x="8422951" y="4898893"/>
                <a:pt x="8420945" y="4907471"/>
              </a:cubicBezTo>
              <a:cubicBezTo>
                <a:pt x="8417369" y="4922911"/>
                <a:pt x="8434320" y="4938671"/>
                <a:pt x="8453570" y="4953995"/>
              </a:cubicBezTo>
              <a:cubicBezTo>
                <a:pt x="8474011" y="4938787"/>
                <a:pt x="8489975" y="4921545"/>
                <a:pt x="8486166" y="4906715"/>
              </a:cubicBezTo>
              <a:cubicBezTo>
                <a:pt x="8484305" y="4899475"/>
                <a:pt x="8478460" y="4894880"/>
                <a:pt x="8470406" y="4894008"/>
              </a:cubicBezTo>
              <a:cubicBezTo>
                <a:pt x="8469708" y="4893950"/>
                <a:pt x="8469039" y="4893921"/>
                <a:pt x="8468370" y="4893921"/>
              </a:cubicBezTo>
              <a:close/>
              <a:moveTo>
                <a:pt x="8392187" y="4899155"/>
              </a:moveTo>
              <a:cubicBezTo>
                <a:pt x="8385209" y="4899155"/>
                <a:pt x="8380237" y="4903226"/>
                <a:pt x="8377387" y="4908809"/>
              </a:cubicBezTo>
              <a:cubicBezTo>
                <a:pt x="8374421" y="4902993"/>
                <a:pt x="8369333" y="4899213"/>
                <a:pt x="8361947" y="4899213"/>
              </a:cubicBezTo>
              <a:cubicBezTo>
                <a:pt x="8361453" y="4899213"/>
                <a:pt x="8360958" y="4899213"/>
                <a:pt x="8360435" y="4899242"/>
              </a:cubicBezTo>
              <a:cubicBezTo>
                <a:pt x="8353078" y="4899737"/>
                <a:pt x="8346768" y="4904127"/>
                <a:pt x="8344762" y="4912705"/>
              </a:cubicBezTo>
              <a:cubicBezTo>
                <a:pt x="8341185" y="4928145"/>
                <a:pt x="8358137" y="4943905"/>
                <a:pt x="8377387" y="4959229"/>
              </a:cubicBezTo>
              <a:cubicBezTo>
                <a:pt x="8397829" y="4944022"/>
                <a:pt x="8413792" y="4926779"/>
                <a:pt x="8409983" y="4911949"/>
              </a:cubicBezTo>
              <a:cubicBezTo>
                <a:pt x="8408121" y="4904709"/>
                <a:pt x="8402277" y="4900115"/>
                <a:pt x="8394222" y="4899242"/>
              </a:cubicBezTo>
              <a:cubicBezTo>
                <a:pt x="8393525" y="4899184"/>
                <a:pt x="8392856" y="4899155"/>
                <a:pt x="8392187" y="4899155"/>
              </a:cubicBezTo>
              <a:close/>
              <a:moveTo>
                <a:pt x="8250289" y="4871822"/>
              </a:moveTo>
              <a:cubicBezTo>
                <a:pt x="8243311" y="4871822"/>
                <a:pt x="8238338" y="4875893"/>
                <a:pt x="8235489" y="4881476"/>
              </a:cubicBezTo>
              <a:cubicBezTo>
                <a:pt x="8232523" y="4875660"/>
                <a:pt x="8227434" y="4871880"/>
                <a:pt x="8220049" y="4871880"/>
              </a:cubicBezTo>
              <a:cubicBezTo>
                <a:pt x="8219555" y="4871880"/>
                <a:pt x="8219060" y="4871880"/>
                <a:pt x="8218537" y="4871909"/>
              </a:cubicBezTo>
              <a:cubicBezTo>
                <a:pt x="8211180" y="4872404"/>
                <a:pt x="8204870" y="4876794"/>
                <a:pt x="8202864" y="4885372"/>
              </a:cubicBezTo>
              <a:cubicBezTo>
                <a:pt x="8199288" y="4900812"/>
                <a:pt x="8216239" y="4916572"/>
                <a:pt x="8235489" y="4931896"/>
              </a:cubicBezTo>
              <a:cubicBezTo>
                <a:pt x="8255930" y="4916689"/>
                <a:pt x="8271894" y="4899446"/>
                <a:pt x="8268085" y="4884616"/>
              </a:cubicBezTo>
              <a:cubicBezTo>
                <a:pt x="8266224" y="4877376"/>
                <a:pt x="8260379" y="4872782"/>
                <a:pt x="8252325" y="4871909"/>
              </a:cubicBezTo>
              <a:cubicBezTo>
                <a:pt x="8251627" y="4871851"/>
                <a:pt x="8250958" y="4871822"/>
                <a:pt x="8250289" y="4871822"/>
              </a:cubicBezTo>
              <a:close/>
              <a:moveTo>
                <a:pt x="8314550" y="4927942"/>
              </a:moveTo>
              <a:cubicBezTo>
                <a:pt x="8307571" y="4927942"/>
                <a:pt x="8302599" y="4932013"/>
                <a:pt x="8299749" y="4937596"/>
              </a:cubicBezTo>
              <a:cubicBezTo>
                <a:pt x="8296784" y="4931780"/>
                <a:pt x="8291695" y="4928000"/>
                <a:pt x="8284309" y="4928000"/>
              </a:cubicBezTo>
              <a:cubicBezTo>
                <a:pt x="8283815" y="4928000"/>
                <a:pt x="8283320" y="4928000"/>
                <a:pt x="8282797" y="4928029"/>
              </a:cubicBezTo>
              <a:cubicBezTo>
                <a:pt x="8275441" y="4928523"/>
                <a:pt x="8269131" y="4932914"/>
                <a:pt x="8267124" y="4941492"/>
              </a:cubicBezTo>
              <a:cubicBezTo>
                <a:pt x="8263548" y="4956932"/>
                <a:pt x="8280500" y="4972692"/>
                <a:pt x="8299749" y="4988016"/>
              </a:cubicBezTo>
              <a:cubicBezTo>
                <a:pt x="8320190" y="4972809"/>
                <a:pt x="8336154" y="4955566"/>
                <a:pt x="8332345" y="4940736"/>
              </a:cubicBezTo>
              <a:cubicBezTo>
                <a:pt x="8330484" y="4933496"/>
                <a:pt x="8324639" y="4928901"/>
                <a:pt x="8316585" y="4928029"/>
              </a:cubicBezTo>
              <a:cubicBezTo>
                <a:pt x="8315887" y="4927971"/>
                <a:pt x="8315218" y="4927942"/>
                <a:pt x="8314550" y="4927942"/>
              </a:cubicBezTo>
              <a:close/>
              <a:moveTo>
                <a:pt x="8509950" y="4961671"/>
              </a:moveTo>
              <a:cubicBezTo>
                <a:pt x="8502972" y="4961671"/>
                <a:pt x="8498000" y="4965742"/>
                <a:pt x="8495150" y="4971325"/>
              </a:cubicBezTo>
              <a:cubicBezTo>
                <a:pt x="8492184" y="4965509"/>
                <a:pt x="8487096" y="4961729"/>
                <a:pt x="8479710" y="4961729"/>
              </a:cubicBezTo>
              <a:cubicBezTo>
                <a:pt x="8479216" y="4961729"/>
                <a:pt x="8478721" y="4961729"/>
                <a:pt x="8478198" y="4961758"/>
              </a:cubicBezTo>
              <a:cubicBezTo>
                <a:pt x="8470841" y="4962253"/>
                <a:pt x="8464531" y="4966643"/>
                <a:pt x="8462525" y="4975221"/>
              </a:cubicBezTo>
              <a:cubicBezTo>
                <a:pt x="8458948" y="4990661"/>
                <a:pt x="8475900" y="5006421"/>
                <a:pt x="8495150" y="5021745"/>
              </a:cubicBezTo>
              <a:cubicBezTo>
                <a:pt x="8515592" y="5006538"/>
                <a:pt x="8531555" y="4989295"/>
                <a:pt x="8527746" y="4974465"/>
              </a:cubicBezTo>
              <a:cubicBezTo>
                <a:pt x="8525884" y="4967225"/>
                <a:pt x="8520040" y="4962631"/>
                <a:pt x="8511985" y="4961758"/>
              </a:cubicBezTo>
              <a:cubicBezTo>
                <a:pt x="8511288" y="4961700"/>
                <a:pt x="8510619" y="4961671"/>
                <a:pt x="8509950" y="4961671"/>
              </a:cubicBezTo>
              <a:close/>
              <a:moveTo>
                <a:pt x="8565489" y="5007323"/>
              </a:moveTo>
              <a:cubicBezTo>
                <a:pt x="8558510" y="5007323"/>
                <a:pt x="8553537" y="5011394"/>
                <a:pt x="8550688" y="5016977"/>
              </a:cubicBezTo>
              <a:cubicBezTo>
                <a:pt x="8547722" y="5011161"/>
                <a:pt x="8542633" y="5007381"/>
                <a:pt x="8535248" y="5007381"/>
              </a:cubicBezTo>
              <a:cubicBezTo>
                <a:pt x="8534754" y="5007381"/>
                <a:pt x="8534259" y="5007381"/>
                <a:pt x="8533736" y="5007410"/>
              </a:cubicBezTo>
              <a:cubicBezTo>
                <a:pt x="8526380" y="5007904"/>
                <a:pt x="8520069" y="5012295"/>
                <a:pt x="8518063" y="5020873"/>
              </a:cubicBezTo>
              <a:cubicBezTo>
                <a:pt x="8514487" y="5036313"/>
                <a:pt x="8531439" y="5052073"/>
                <a:pt x="8550688" y="5067397"/>
              </a:cubicBezTo>
              <a:cubicBezTo>
                <a:pt x="8571129" y="5052189"/>
                <a:pt x="8587093" y="5034947"/>
                <a:pt x="8583284" y="5020117"/>
              </a:cubicBezTo>
              <a:cubicBezTo>
                <a:pt x="8581423" y="5012877"/>
                <a:pt x="8575578" y="5008282"/>
                <a:pt x="8567524" y="5007410"/>
              </a:cubicBezTo>
              <a:cubicBezTo>
                <a:pt x="8566826" y="5007352"/>
                <a:pt x="8566157" y="5007323"/>
                <a:pt x="8565489" y="5007323"/>
              </a:cubicBezTo>
              <a:close/>
              <a:moveTo>
                <a:pt x="8625679" y="5059081"/>
              </a:moveTo>
              <a:cubicBezTo>
                <a:pt x="8618700" y="5059081"/>
                <a:pt x="8613728" y="5063152"/>
                <a:pt x="8610878" y="5068735"/>
              </a:cubicBezTo>
              <a:cubicBezTo>
                <a:pt x="8607913" y="5062919"/>
                <a:pt x="8602824" y="5059139"/>
                <a:pt x="8595438" y="5059139"/>
              </a:cubicBezTo>
              <a:cubicBezTo>
                <a:pt x="8594944" y="5059139"/>
                <a:pt x="8594449" y="5059139"/>
                <a:pt x="8593926" y="5059168"/>
              </a:cubicBezTo>
              <a:cubicBezTo>
                <a:pt x="8586570" y="5059663"/>
                <a:pt x="8580260" y="5064053"/>
                <a:pt x="8578253" y="5072631"/>
              </a:cubicBezTo>
              <a:cubicBezTo>
                <a:pt x="8574677" y="5088071"/>
                <a:pt x="8591629" y="5103831"/>
                <a:pt x="8610878" y="5119155"/>
              </a:cubicBezTo>
              <a:cubicBezTo>
                <a:pt x="8631319" y="5103948"/>
                <a:pt x="8647283" y="5086705"/>
                <a:pt x="8643474" y="5071875"/>
              </a:cubicBezTo>
              <a:cubicBezTo>
                <a:pt x="8641613" y="5064635"/>
                <a:pt x="8635768" y="5060041"/>
                <a:pt x="8627714" y="5059168"/>
              </a:cubicBezTo>
              <a:cubicBezTo>
                <a:pt x="8627016" y="5059110"/>
                <a:pt x="8626347" y="5059081"/>
                <a:pt x="8625679" y="5059081"/>
              </a:cubicBezTo>
              <a:close/>
              <a:moveTo>
                <a:pt x="8436967" y="4970394"/>
              </a:moveTo>
              <a:cubicBezTo>
                <a:pt x="8429988" y="4970394"/>
                <a:pt x="8425015" y="4974465"/>
                <a:pt x="8422166" y="4980048"/>
              </a:cubicBezTo>
              <a:cubicBezTo>
                <a:pt x="8419200" y="4974232"/>
                <a:pt x="8414111" y="4970452"/>
                <a:pt x="8406726" y="4970452"/>
              </a:cubicBezTo>
              <a:cubicBezTo>
                <a:pt x="8406232" y="4970452"/>
                <a:pt x="8405737" y="4970452"/>
                <a:pt x="8405214" y="4970481"/>
              </a:cubicBezTo>
              <a:cubicBezTo>
                <a:pt x="8397857" y="4970976"/>
                <a:pt x="8391547" y="4975366"/>
                <a:pt x="8389541" y="4983944"/>
              </a:cubicBezTo>
              <a:cubicBezTo>
                <a:pt x="8385965" y="4999384"/>
                <a:pt x="8402917" y="5015144"/>
                <a:pt x="8422166" y="5030468"/>
              </a:cubicBezTo>
              <a:cubicBezTo>
                <a:pt x="8442607" y="5015261"/>
                <a:pt x="8458571" y="4998018"/>
                <a:pt x="8454762" y="4983188"/>
              </a:cubicBezTo>
              <a:cubicBezTo>
                <a:pt x="8452901" y="4975948"/>
                <a:pt x="8447056" y="4971354"/>
                <a:pt x="8439002" y="4970481"/>
              </a:cubicBezTo>
              <a:cubicBezTo>
                <a:pt x="8438304" y="4970423"/>
                <a:pt x="8437635" y="4970394"/>
                <a:pt x="8436967" y="4970394"/>
              </a:cubicBezTo>
              <a:close/>
              <a:moveTo>
                <a:pt x="8364273" y="4980281"/>
              </a:moveTo>
              <a:cubicBezTo>
                <a:pt x="8357294" y="4980281"/>
                <a:pt x="8352321" y="4984352"/>
                <a:pt x="8349472" y="4989935"/>
              </a:cubicBezTo>
              <a:cubicBezTo>
                <a:pt x="8346506" y="4984119"/>
                <a:pt x="8341417" y="4980339"/>
                <a:pt x="8334032" y="4980339"/>
              </a:cubicBezTo>
              <a:cubicBezTo>
                <a:pt x="8333538" y="4980339"/>
                <a:pt x="8333043" y="4980339"/>
                <a:pt x="8332520" y="4980368"/>
              </a:cubicBezTo>
              <a:cubicBezTo>
                <a:pt x="8325163" y="4980862"/>
                <a:pt x="8318853" y="4985253"/>
                <a:pt x="8316847" y="4993831"/>
              </a:cubicBezTo>
              <a:cubicBezTo>
                <a:pt x="8313271" y="5009271"/>
                <a:pt x="8330223" y="5025031"/>
                <a:pt x="8349472" y="5040355"/>
              </a:cubicBezTo>
              <a:cubicBezTo>
                <a:pt x="8369913" y="5025148"/>
                <a:pt x="8385877" y="5007905"/>
                <a:pt x="8382068" y="4993075"/>
              </a:cubicBezTo>
              <a:cubicBezTo>
                <a:pt x="8380207" y="4985835"/>
                <a:pt x="8374362" y="4981240"/>
                <a:pt x="8366308" y="4980368"/>
              </a:cubicBezTo>
              <a:cubicBezTo>
                <a:pt x="8365610" y="4980310"/>
                <a:pt x="8364941" y="4980281"/>
                <a:pt x="8364273" y="4980281"/>
              </a:cubicBezTo>
              <a:close/>
              <a:moveTo>
                <a:pt x="8127291" y="4817157"/>
              </a:moveTo>
              <a:cubicBezTo>
                <a:pt x="8120313" y="4817157"/>
                <a:pt x="8115340" y="4821228"/>
                <a:pt x="8112491" y="4826811"/>
              </a:cubicBezTo>
              <a:cubicBezTo>
                <a:pt x="8109525" y="4820995"/>
                <a:pt x="8104436" y="4817215"/>
                <a:pt x="8097051" y="4817215"/>
              </a:cubicBezTo>
              <a:cubicBezTo>
                <a:pt x="8096557" y="4817215"/>
                <a:pt x="8096062" y="4817215"/>
                <a:pt x="8095539" y="4817244"/>
              </a:cubicBezTo>
              <a:cubicBezTo>
                <a:pt x="8088182" y="4817738"/>
                <a:pt x="8081872" y="4822129"/>
                <a:pt x="8079866" y="4830707"/>
              </a:cubicBezTo>
              <a:cubicBezTo>
                <a:pt x="8076290" y="4846147"/>
                <a:pt x="8093242" y="4861907"/>
                <a:pt x="8112491" y="4877231"/>
              </a:cubicBezTo>
              <a:cubicBezTo>
                <a:pt x="8132932" y="4862023"/>
                <a:pt x="8148896" y="4844781"/>
                <a:pt x="8145087" y="4829951"/>
              </a:cubicBezTo>
              <a:cubicBezTo>
                <a:pt x="8143226" y="4822711"/>
                <a:pt x="8137381" y="4818116"/>
                <a:pt x="8129327" y="4817244"/>
              </a:cubicBezTo>
              <a:cubicBezTo>
                <a:pt x="8128629" y="4817186"/>
                <a:pt x="8127960" y="4817157"/>
                <a:pt x="8127291" y="4817157"/>
              </a:cubicBezTo>
              <a:close/>
              <a:moveTo>
                <a:pt x="8170908" y="4876765"/>
              </a:moveTo>
              <a:cubicBezTo>
                <a:pt x="8163929" y="4876765"/>
                <a:pt x="8158956" y="4880836"/>
                <a:pt x="8156107" y="4886419"/>
              </a:cubicBezTo>
              <a:cubicBezTo>
                <a:pt x="8153141" y="4880603"/>
                <a:pt x="8148052" y="4876823"/>
                <a:pt x="8140667" y="4876823"/>
              </a:cubicBezTo>
              <a:cubicBezTo>
                <a:pt x="8140173" y="4876823"/>
                <a:pt x="8139678" y="4876823"/>
                <a:pt x="8139155" y="4876852"/>
              </a:cubicBezTo>
              <a:cubicBezTo>
                <a:pt x="8131798" y="4877346"/>
                <a:pt x="8125488" y="4881737"/>
                <a:pt x="8123482" y="4890315"/>
              </a:cubicBezTo>
              <a:cubicBezTo>
                <a:pt x="8119906" y="4905755"/>
                <a:pt x="8136858" y="4921515"/>
                <a:pt x="8156107" y="4936839"/>
              </a:cubicBezTo>
              <a:cubicBezTo>
                <a:pt x="8176548" y="4921631"/>
                <a:pt x="8192512" y="4904389"/>
                <a:pt x="8188703" y="4889559"/>
              </a:cubicBezTo>
              <a:cubicBezTo>
                <a:pt x="8186842" y="4882319"/>
                <a:pt x="8180997" y="4877724"/>
                <a:pt x="8172943" y="4876852"/>
              </a:cubicBezTo>
              <a:cubicBezTo>
                <a:pt x="8172245" y="4876794"/>
                <a:pt x="8171576" y="4876765"/>
                <a:pt x="8170908" y="4876765"/>
              </a:cubicBezTo>
              <a:close/>
              <a:moveTo>
                <a:pt x="7023511" y="4799419"/>
              </a:moveTo>
              <a:cubicBezTo>
                <a:pt x="7016533" y="4799419"/>
                <a:pt x="7011561" y="4803490"/>
                <a:pt x="7008711" y="4809073"/>
              </a:cubicBezTo>
              <a:cubicBezTo>
                <a:pt x="7005745" y="4803257"/>
                <a:pt x="7000657" y="4799477"/>
                <a:pt x="6993271" y="4799477"/>
              </a:cubicBezTo>
              <a:cubicBezTo>
                <a:pt x="6992777" y="4799477"/>
                <a:pt x="6992282" y="4799477"/>
                <a:pt x="6991759" y="4799506"/>
              </a:cubicBezTo>
              <a:cubicBezTo>
                <a:pt x="6984402" y="4800000"/>
                <a:pt x="6978092" y="4804391"/>
                <a:pt x="6976086" y="4812969"/>
              </a:cubicBezTo>
              <a:cubicBezTo>
                <a:pt x="6972509" y="4828409"/>
                <a:pt x="6989462" y="4844169"/>
                <a:pt x="7008711" y="4859493"/>
              </a:cubicBezTo>
              <a:cubicBezTo>
                <a:pt x="7029153" y="4844285"/>
                <a:pt x="7045116" y="4827043"/>
                <a:pt x="7041307" y="4812213"/>
              </a:cubicBezTo>
              <a:cubicBezTo>
                <a:pt x="7039446" y="4804973"/>
                <a:pt x="7033601" y="4800378"/>
                <a:pt x="7025547" y="4799506"/>
              </a:cubicBezTo>
              <a:cubicBezTo>
                <a:pt x="7024849" y="4799448"/>
                <a:pt x="7024180" y="4799419"/>
                <a:pt x="7023511" y="4799419"/>
              </a:cubicBezTo>
              <a:close/>
              <a:moveTo>
                <a:pt x="7810639" y="4810469"/>
              </a:moveTo>
              <a:cubicBezTo>
                <a:pt x="7803660" y="4810469"/>
                <a:pt x="7798687" y="4814540"/>
                <a:pt x="7795838" y="4820123"/>
              </a:cubicBezTo>
              <a:cubicBezTo>
                <a:pt x="7792872" y="4814307"/>
                <a:pt x="7787783" y="4810527"/>
                <a:pt x="7780398" y="4810527"/>
              </a:cubicBezTo>
              <a:cubicBezTo>
                <a:pt x="7779904" y="4810527"/>
                <a:pt x="7779409" y="4810527"/>
                <a:pt x="7778886" y="4810556"/>
              </a:cubicBezTo>
              <a:cubicBezTo>
                <a:pt x="7771529" y="4811051"/>
                <a:pt x="7765220" y="4815441"/>
                <a:pt x="7763213" y="4824019"/>
              </a:cubicBezTo>
              <a:cubicBezTo>
                <a:pt x="7761425" y="4831739"/>
                <a:pt x="7764769" y="4839539"/>
                <a:pt x="7770966" y="4847325"/>
              </a:cubicBezTo>
              <a:lnTo>
                <a:pt x="7795731" y="4870443"/>
              </a:lnTo>
              <a:lnTo>
                <a:pt x="7786475" y="4878394"/>
              </a:lnTo>
              <a:cubicBezTo>
                <a:pt x="7782899" y="4893834"/>
                <a:pt x="7799851" y="4909594"/>
                <a:pt x="7819100" y="4924918"/>
              </a:cubicBezTo>
              <a:cubicBezTo>
                <a:pt x="7839541" y="4909710"/>
                <a:pt x="7855505" y="4892468"/>
                <a:pt x="7851696" y="4877638"/>
              </a:cubicBezTo>
              <a:cubicBezTo>
                <a:pt x="7849835" y="4870398"/>
                <a:pt x="7843990" y="4865803"/>
                <a:pt x="7835936" y="4864931"/>
              </a:cubicBezTo>
              <a:cubicBezTo>
                <a:pt x="7835238" y="4864873"/>
                <a:pt x="7834569" y="4864844"/>
                <a:pt x="7833901" y="4864844"/>
              </a:cubicBezTo>
              <a:cubicBezTo>
                <a:pt x="7826922" y="4864844"/>
                <a:pt x="7821949" y="4868915"/>
                <a:pt x="7819100" y="4874498"/>
              </a:cubicBezTo>
              <a:cubicBezTo>
                <a:pt x="7816134" y="4868682"/>
                <a:pt x="7811045" y="4864902"/>
                <a:pt x="7803660" y="4864902"/>
              </a:cubicBezTo>
              <a:cubicBezTo>
                <a:pt x="7803166" y="4864902"/>
                <a:pt x="7802671" y="4864902"/>
                <a:pt x="7802148" y="4864931"/>
              </a:cubicBezTo>
              <a:lnTo>
                <a:pt x="7798311" y="4868228"/>
              </a:lnTo>
              <a:lnTo>
                <a:pt x="7821230" y="4846762"/>
              </a:lnTo>
              <a:cubicBezTo>
                <a:pt x="7827300" y="4838696"/>
                <a:pt x="7830339" y="4830678"/>
                <a:pt x="7828434" y="4823263"/>
              </a:cubicBezTo>
              <a:cubicBezTo>
                <a:pt x="7826573" y="4816023"/>
                <a:pt x="7820728" y="4811429"/>
                <a:pt x="7812674" y="4810556"/>
              </a:cubicBezTo>
              <a:cubicBezTo>
                <a:pt x="7811976" y="4810498"/>
                <a:pt x="7811307" y="4810469"/>
                <a:pt x="7810639" y="4810469"/>
              </a:cubicBezTo>
              <a:close/>
              <a:moveTo>
                <a:pt x="7899615" y="4813958"/>
              </a:moveTo>
              <a:cubicBezTo>
                <a:pt x="7892636" y="4813958"/>
                <a:pt x="7887664" y="4818029"/>
                <a:pt x="7884814" y="4823612"/>
              </a:cubicBezTo>
              <a:cubicBezTo>
                <a:pt x="7881848" y="4817796"/>
                <a:pt x="7876760" y="4814016"/>
                <a:pt x="7869374" y="4814016"/>
              </a:cubicBezTo>
              <a:cubicBezTo>
                <a:pt x="7868880" y="4814016"/>
                <a:pt x="7868385" y="4814016"/>
                <a:pt x="7867862" y="4814045"/>
              </a:cubicBezTo>
              <a:cubicBezTo>
                <a:pt x="7860505" y="4814539"/>
                <a:pt x="7854196" y="4818930"/>
                <a:pt x="7852189" y="4827508"/>
              </a:cubicBezTo>
              <a:cubicBezTo>
                <a:pt x="7848613" y="4842948"/>
                <a:pt x="7865565" y="4858708"/>
                <a:pt x="7884814" y="4874032"/>
              </a:cubicBezTo>
              <a:cubicBezTo>
                <a:pt x="7905255" y="4858824"/>
                <a:pt x="7921219" y="4841582"/>
                <a:pt x="7917410" y="4826752"/>
              </a:cubicBezTo>
              <a:cubicBezTo>
                <a:pt x="7915549" y="4819512"/>
                <a:pt x="7909704" y="4814917"/>
                <a:pt x="7901650" y="4814045"/>
              </a:cubicBezTo>
              <a:cubicBezTo>
                <a:pt x="7900952" y="4813987"/>
                <a:pt x="7900283" y="4813958"/>
                <a:pt x="7899615" y="4813958"/>
              </a:cubicBezTo>
              <a:close/>
              <a:moveTo>
                <a:pt x="7981613" y="4814249"/>
              </a:moveTo>
              <a:cubicBezTo>
                <a:pt x="7974635" y="4814249"/>
                <a:pt x="7969663" y="4818320"/>
                <a:pt x="7966813" y="4823903"/>
              </a:cubicBezTo>
              <a:cubicBezTo>
                <a:pt x="7963847" y="4818087"/>
                <a:pt x="7958759" y="4814307"/>
                <a:pt x="7951373" y="4814307"/>
              </a:cubicBezTo>
              <a:cubicBezTo>
                <a:pt x="7950879" y="4814307"/>
                <a:pt x="7950384" y="4814307"/>
                <a:pt x="7949861" y="4814336"/>
              </a:cubicBezTo>
              <a:cubicBezTo>
                <a:pt x="7942504" y="4814830"/>
                <a:pt x="7936194" y="4819221"/>
                <a:pt x="7934188" y="4827799"/>
              </a:cubicBezTo>
              <a:cubicBezTo>
                <a:pt x="7930611" y="4843239"/>
                <a:pt x="7947564" y="4858999"/>
                <a:pt x="7966813" y="4874323"/>
              </a:cubicBezTo>
              <a:cubicBezTo>
                <a:pt x="7987255" y="4859115"/>
                <a:pt x="8003218" y="4841873"/>
                <a:pt x="7999409" y="4827043"/>
              </a:cubicBezTo>
              <a:cubicBezTo>
                <a:pt x="7997548" y="4819803"/>
                <a:pt x="7991703" y="4815208"/>
                <a:pt x="7983649" y="4814336"/>
              </a:cubicBezTo>
              <a:cubicBezTo>
                <a:pt x="7982951" y="4814278"/>
                <a:pt x="7982282" y="4814249"/>
                <a:pt x="7981613" y="4814249"/>
              </a:cubicBezTo>
              <a:close/>
              <a:moveTo>
                <a:pt x="8049074" y="4863971"/>
              </a:moveTo>
              <a:cubicBezTo>
                <a:pt x="8042095" y="4863971"/>
                <a:pt x="8037122" y="4868042"/>
                <a:pt x="8034273" y="4873625"/>
              </a:cubicBezTo>
              <a:cubicBezTo>
                <a:pt x="8031307" y="4867809"/>
                <a:pt x="8026218" y="4864029"/>
                <a:pt x="8018833" y="4864029"/>
              </a:cubicBezTo>
              <a:cubicBezTo>
                <a:pt x="8018339" y="4864029"/>
                <a:pt x="8017844" y="4864029"/>
                <a:pt x="8017321" y="4864058"/>
              </a:cubicBezTo>
              <a:cubicBezTo>
                <a:pt x="8009964" y="4864552"/>
                <a:pt x="8003655" y="4868943"/>
                <a:pt x="8001648" y="4877521"/>
              </a:cubicBezTo>
              <a:cubicBezTo>
                <a:pt x="7998072" y="4892961"/>
                <a:pt x="8015024" y="4908721"/>
                <a:pt x="8034273" y="4924045"/>
              </a:cubicBezTo>
              <a:cubicBezTo>
                <a:pt x="8054714" y="4908838"/>
                <a:pt x="8070678" y="4891595"/>
                <a:pt x="8066869" y="4876765"/>
              </a:cubicBezTo>
              <a:cubicBezTo>
                <a:pt x="8065008" y="4869525"/>
                <a:pt x="8059163" y="4864930"/>
                <a:pt x="8051109" y="4864058"/>
              </a:cubicBezTo>
              <a:cubicBezTo>
                <a:pt x="8050411" y="4864000"/>
                <a:pt x="8049742" y="4863971"/>
                <a:pt x="8049074" y="4863971"/>
              </a:cubicBezTo>
              <a:close/>
              <a:moveTo>
                <a:pt x="8098214" y="4912821"/>
              </a:moveTo>
              <a:cubicBezTo>
                <a:pt x="8091236" y="4912821"/>
                <a:pt x="8086263" y="4916892"/>
                <a:pt x="8083414" y="4922475"/>
              </a:cubicBezTo>
              <a:cubicBezTo>
                <a:pt x="8080448" y="4916659"/>
                <a:pt x="8075359" y="4912879"/>
                <a:pt x="8067974" y="4912879"/>
              </a:cubicBezTo>
              <a:cubicBezTo>
                <a:pt x="8067480" y="4912879"/>
                <a:pt x="8066985" y="4912879"/>
                <a:pt x="8066462" y="4912908"/>
              </a:cubicBezTo>
              <a:cubicBezTo>
                <a:pt x="8059105" y="4913402"/>
                <a:pt x="8052795" y="4917793"/>
                <a:pt x="8050789" y="4926371"/>
              </a:cubicBezTo>
              <a:cubicBezTo>
                <a:pt x="8047213" y="4941811"/>
                <a:pt x="8064165" y="4957571"/>
                <a:pt x="8083414" y="4972895"/>
              </a:cubicBezTo>
              <a:cubicBezTo>
                <a:pt x="8103855" y="4957687"/>
                <a:pt x="8119819" y="4940445"/>
                <a:pt x="8116010" y="4925615"/>
              </a:cubicBezTo>
              <a:cubicBezTo>
                <a:pt x="8114149" y="4918375"/>
                <a:pt x="8108304" y="4913780"/>
                <a:pt x="8100250" y="4912908"/>
              </a:cubicBezTo>
              <a:cubicBezTo>
                <a:pt x="8099552" y="4912850"/>
                <a:pt x="8098883" y="4912821"/>
                <a:pt x="8098214" y="4912821"/>
              </a:cubicBezTo>
              <a:close/>
              <a:moveTo>
                <a:pt x="8237786" y="4938119"/>
              </a:moveTo>
              <a:cubicBezTo>
                <a:pt x="8230807" y="4938119"/>
                <a:pt x="8225834" y="4942190"/>
                <a:pt x="8222985" y="4947773"/>
              </a:cubicBezTo>
              <a:cubicBezTo>
                <a:pt x="8220019" y="4941957"/>
                <a:pt x="8214930" y="4938177"/>
                <a:pt x="8207545" y="4938177"/>
              </a:cubicBezTo>
              <a:cubicBezTo>
                <a:pt x="8207051" y="4938177"/>
                <a:pt x="8206556" y="4938177"/>
                <a:pt x="8206033" y="4938206"/>
              </a:cubicBezTo>
              <a:cubicBezTo>
                <a:pt x="8198676" y="4938700"/>
                <a:pt x="8192366" y="4943091"/>
                <a:pt x="8190360" y="4951669"/>
              </a:cubicBezTo>
              <a:cubicBezTo>
                <a:pt x="8186784" y="4967109"/>
                <a:pt x="8203736" y="4982869"/>
                <a:pt x="8222985" y="4998193"/>
              </a:cubicBezTo>
              <a:cubicBezTo>
                <a:pt x="8243426" y="4982986"/>
                <a:pt x="8259390" y="4965743"/>
                <a:pt x="8255581" y="4950913"/>
              </a:cubicBezTo>
              <a:cubicBezTo>
                <a:pt x="8253720" y="4943673"/>
                <a:pt x="8247875" y="4939078"/>
                <a:pt x="8239821" y="4938206"/>
              </a:cubicBezTo>
              <a:cubicBezTo>
                <a:pt x="8239123" y="4938148"/>
                <a:pt x="8238454" y="4938119"/>
                <a:pt x="8237786" y="4938119"/>
              </a:cubicBezTo>
              <a:close/>
              <a:moveTo>
                <a:pt x="8284892" y="4995983"/>
              </a:moveTo>
              <a:cubicBezTo>
                <a:pt x="8277913" y="4995983"/>
                <a:pt x="8272940" y="5000054"/>
                <a:pt x="8270091" y="5005637"/>
              </a:cubicBezTo>
              <a:cubicBezTo>
                <a:pt x="8267125" y="4999821"/>
                <a:pt x="8262036" y="4996041"/>
                <a:pt x="8254651" y="4996041"/>
              </a:cubicBezTo>
              <a:cubicBezTo>
                <a:pt x="8254157" y="4996041"/>
                <a:pt x="8253662" y="4996041"/>
                <a:pt x="8253139" y="4996070"/>
              </a:cubicBezTo>
              <a:cubicBezTo>
                <a:pt x="8245783" y="4996564"/>
                <a:pt x="8239472" y="5000955"/>
                <a:pt x="8237466" y="5009533"/>
              </a:cubicBezTo>
              <a:cubicBezTo>
                <a:pt x="8233890" y="5024973"/>
                <a:pt x="8250842" y="5040733"/>
                <a:pt x="8270091" y="5056057"/>
              </a:cubicBezTo>
              <a:cubicBezTo>
                <a:pt x="8290532" y="5040849"/>
                <a:pt x="8306496" y="5023607"/>
                <a:pt x="8302687" y="5008777"/>
              </a:cubicBezTo>
              <a:cubicBezTo>
                <a:pt x="8300826" y="5001537"/>
                <a:pt x="8294981" y="4996942"/>
                <a:pt x="8286927" y="4996070"/>
              </a:cubicBezTo>
              <a:cubicBezTo>
                <a:pt x="8286229" y="4996012"/>
                <a:pt x="8285560" y="4995983"/>
                <a:pt x="8284892" y="4995983"/>
              </a:cubicBezTo>
              <a:close/>
              <a:moveTo>
                <a:pt x="8480292" y="5041634"/>
              </a:moveTo>
              <a:cubicBezTo>
                <a:pt x="8473313" y="5041634"/>
                <a:pt x="8468341" y="5045705"/>
                <a:pt x="8465491" y="5051288"/>
              </a:cubicBezTo>
              <a:cubicBezTo>
                <a:pt x="8462497" y="5045472"/>
                <a:pt x="8457437" y="5041692"/>
                <a:pt x="8450051" y="5041692"/>
              </a:cubicBezTo>
              <a:cubicBezTo>
                <a:pt x="8449557" y="5041692"/>
                <a:pt x="8449062" y="5041692"/>
                <a:pt x="8448539" y="5041721"/>
              </a:cubicBezTo>
              <a:cubicBezTo>
                <a:pt x="8441183" y="5042216"/>
                <a:pt x="8434873" y="5046606"/>
                <a:pt x="8432866" y="5055184"/>
              </a:cubicBezTo>
              <a:cubicBezTo>
                <a:pt x="8429290" y="5070624"/>
                <a:pt x="8446242" y="5086384"/>
                <a:pt x="8465491" y="5101708"/>
              </a:cubicBezTo>
              <a:cubicBezTo>
                <a:pt x="8485932" y="5086501"/>
                <a:pt x="8501896" y="5069258"/>
                <a:pt x="8498087" y="5054428"/>
              </a:cubicBezTo>
              <a:cubicBezTo>
                <a:pt x="8496226" y="5047188"/>
                <a:pt x="8490381" y="5042594"/>
                <a:pt x="8482327" y="5041721"/>
              </a:cubicBezTo>
              <a:cubicBezTo>
                <a:pt x="8481629" y="5041663"/>
                <a:pt x="8480960" y="5041634"/>
                <a:pt x="8480292" y="5041634"/>
              </a:cubicBezTo>
              <a:close/>
              <a:moveTo>
                <a:pt x="8549205" y="5070421"/>
              </a:moveTo>
              <a:cubicBezTo>
                <a:pt x="8542227" y="5070421"/>
                <a:pt x="8537255" y="5074492"/>
                <a:pt x="8534405" y="5080075"/>
              </a:cubicBezTo>
              <a:cubicBezTo>
                <a:pt x="8531439" y="5074259"/>
                <a:pt x="8526351" y="5070479"/>
                <a:pt x="8518965" y="5070479"/>
              </a:cubicBezTo>
              <a:cubicBezTo>
                <a:pt x="8518471" y="5070479"/>
                <a:pt x="8517976" y="5070479"/>
                <a:pt x="8517453" y="5070508"/>
              </a:cubicBezTo>
              <a:cubicBezTo>
                <a:pt x="8510096" y="5071002"/>
                <a:pt x="8503786" y="5075393"/>
                <a:pt x="8501780" y="5083971"/>
              </a:cubicBezTo>
              <a:cubicBezTo>
                <a:pt x="8498203" y="5099411"/>
                <a:pt x="8515155" y="5115171"/>
                <a:pt x="8534405" y="5130495"/>
              </a:cubicBezTo>
              <a:cubicBezTo>
                <a:pt x="8554847" y="5115288"/>
                <a:pt x="8570810" y="5098045"/>
                <a:pt x="8567001" y="5083215"/>
              </a:cubicBezTo>
              <a:cubicBezTo>
                <a:pt x="8565139" y="5075975"/>
                <a:pt x="8559295" y="5071380"/>
                <a:pt x="8551240" y="5070508"/>
              </a:cubicBezTo>
              <a:cubicBezTo>
                <a:pt x="8550543" y="5070450"/>
                <a:pt x="8549874" y="5070421"/>
                <a:pt x="8549205" y="5070421"/>
              </a:cubicBezTo>
              <a:close/>
              <a:moveTo>
                <a:pt x="8898134" y="5119562"/>
              </a:moveTo>
              <a:cubicBezTo>
                <a:pt x="8891156" y="5119562"/>
                <a:pt x="8886184" y="5123633"/>
                <a:pt x="8883334" y="5129216"/>
              </a:cubicBezTo>
              <a:cubicBezTo>
                <a:pt x="8880368" y="5123400"/>
                <a:pt x="8875280" y="5119620"/>
                <a:pt x="8867894" y="5119620"/>
              </a:cubicBezTo>
              <a:cubicBezTo>
                <a:pt x="8867400" y="5119620"/>
                <a:pt x="8866905" y="5119620"/>
                <a:pt x="8866382" y="5119649"/>
              </a:cubicBezTo>
              <a:cubicBezTo>
                <a:pt x="8859025" y="5120143"/>
                <a:pt x="8852715" y="5124534"/>
                <a:pt x="8850709" y="5133112"/>
              </a:cubicBezTo>
              <a:cubicBezTo>
                <a:pt x="8847132" y="5148552"/>
                <a:pt x="8864084" y="5164312"/>
                <a:pt x="8883334" y="5179636"/>
              </a:cubicBezTo>
              <a:cubicBezTo>
                <a:pt x="8903776" y="5164428"/>
                <a:pt x="8919739" y="5147186"/>
                <a:pt x="8915930" y="5132356"/>
              </a:cubicBezTo>
              <a:cubicBezTo>
                <a:pt x="8914068" y="5125116"/>
                <a:pt x="8908224" y="5120521"/>
                <a:pt x="8900169" y="5119649"/>
              </a:cubicBezTo>
              <a:cubicBezTo>
                <a:pt x="8899472" y="5119591"/>
                <a:pt x="8898803" y="5119562"/>
                <a:pt x="8898134" y="5119562"/>
              </a:cubicBezTo>
              <a:close/>
              <a:moveTo>
                <a:pt x="8976935" y="5121597"/>
              </a:moveTo>
              <a:cubicBezTo>
                <a:pt x="8969956" y="5121597"/>
                <a:pt x="8964983" y="5125668"/>
                <a:pt x="8962134" y="5131251"/>
              </a:cubicBezTo>
              <a:cubicBezTo>
                <a:pt x="8959168" y="5125435"/>
                <a:pt x="8954079" y="5121655"/>
                <a:pt x="8946694" y="5121655"/>
              </a:cubicBezTo>
              <a:cubicBezTo>
                <a:pt x="8946200" y="5121655"/>
                <a:pt x="8945705" y="5121655"/>
                <a:pt x="8945182" y="5121684"/>
              </a:cubicBezTo>
              <a:cubicBezTo>
                <a:pt x="8937826" y="5122179"/>
                <a:pt x="8931515" y="5126569"/>
                <a:pt x="8929509" y="5135147"/>
              </a:cubicBezTo>
              <a:cubicBezTo>
                <a:pt x="8925933" y="5150587"/>
                <a:pt x="8942885" y="5166347"/>
                <a:pt x="8962134" y="5181671"/>
              </a:cubicBezTo>
              <a:cubicBezTo>
                <a:pt x="8982575" y="5166464"/>
                <a:pt x="8998539" y="5149221"/>
                <a:pt x="8994730" y="5134391"/>
              </a:cubicBezTo>
              <a:cubicBezTo>
                <a:pt x="8992869" y="5127151"/>
                <a:pt x="8987024" y="5122557"/>
                <a:pt x="8978970" y="5121684"/>
              </a:cubicBezTo>
              <a:cubicBezTo>
                <a:pt x="8978272" y="5121626"/>
                <a:pt x="8977603" y="5121597"/>
                <a:pt x="8976935" y="5121597"/>
              </a:cubicBezTo>
              <a:close/>
              <a:moveTo>
                <a:pt x="9062713" y="5125087"/>
              </a:moveTo>
              <a:cubicBezTo>
                <a:pt x="9055734" y="5125087"/>
                <a:pt x="9050761" y="5129158"/>
                <a:pt x="9047912" y="5134741"/>
              </a:cubicBezTo>
              <a:cubicBezTo>
                <a:pt x="9044946" y="5128925"/>
                <a:pt x="9039857" y="5125145"/>
                <a:pt x="9032472" y="5125145"/>
              </a:cubicBezTo>
              <a:cubicBezTo>
                <a:pt x="9031978" y="5125145"/>
                <a:pt x="9031483" y="5125145"/>
                <a:pt x="9030960" y="5125174"/>
              </a:cubicBezTo>
              <a:cubicBezTo>
                <a:pt x="9023604" y="5125668"/>
                <a:pt x="9017293" y="5130059"/>
                <a:pt x="9015287" y="5138637"/>
              </a:cubicBezTo>
              <a:cubicBezTo>
                <a:pt x="9011711" y="5154077"/>
                <a:pt x="9028663" y="5169837"/>
                <a:pt x="9047912" y="5185161"/>
              </a:cubicBezTo>
              <a:cubicBezTo>
                <a:pt x="9068353" y="5169953"/>
                <a:pt x="9084317" y="5152711"/>
                <a:pt x="9080508" y="5137881"/>
              </a:cubicBezTo>
              <a:cubicBezTo>
                <a:pt x="9078647" y="5130641"/>
                <a:pt x="9072802" y="5126046"/>
                <a:pt x="9064748" y="5125174"/>
              </a:cubicBezTo>
              <a:cubicBezTo>
                <a:pt x="9064050" y="5125116"/>
                <a:pt x="9063381" y="5125087"/>
                <a:pt x="9062713" y="5125087"/>
              </a:cubicBezTo>
              <a:close/>
              <a:moveTo>
                <a:pt x="8821952" y="5119853"/>
              </a:moveTo>
              <a:cubicBezTo>
                <a:pt x="8814973" y="5119853"/>
                <a:pt x="8810001" y="5123924"/>
                <a:pt x="8807151" y="5129507"/>
              </a:cubicBezTo>
              <a:cubicBezTo>
                <a:pt x="8804157" y="5123691"/>
                <a:pt x="8799097" y="5119911"/>
                <a:pt x="8791711" y="5119911"/>
              </a:cubicBezTo>
              <a:cubicBezTo>
                <a:pt x="8791217" y="5119911"/>
                <a:pt x="8790722" y="5119911"/>
                <a:pt x="8790199" y="5119940"/>
              </a:cubicBezTo>
              <a:cubicBezTo>
                <a:pt x="8782843" y="5120434"/>
                <a:pt x="8776533" y="5124825"/>
                <a:pt x="8774526" y="5133403"/>
              </a:cubicBezTo>
              <a:cubicBezTo>
                <a:pt x="8770950" y="5148843"/>
                <a:pt x="8787902" y="5164603"/>
                <a:pt x="8807151" y="5179927"/>
              </a:cubicBezTo>
              <a:cubicBezTo>
                <a:pt x="8827592" y="5164720"/>
                <a:pt x="8843556" y="5147477"/>
                <a:pt x="8839747" y="5132647"/>
              </a:cubicBezTo>
              <a:cubicBezTo>
                <a:pt x="8837886" y="5125407"/>
                <a:pt x="8832041" y="5120812"/>
                <a:pt x="8823987" y="5119940"/>
              </a:cubicBezTo>
              <a:cubicBezTo>
                <a:pt x="8823289" y="5119882"/>
                <a:pt x="8822620" y="5119853"/>
                <a:pt x="8821952" y="5119853"/>
              </a:cubicBezTo>
              <a:close/>
              <a:moveTo>
                <a:pt x="8746931" y="5120143"/>
              </a:moveTo>
              <a:cubicBezTo>
                <a:pt x="8739953" y="5120143"/>
                <a:pt x="8734981" y="5124214"/>
                <a:pt x="8732131" y="5129797"/>
              </a:cubicBezTo>
              <a:cubicBezTo>
                <a:pt x="8729165" y="5123981"/>
                <a:pt x="8724077" y="5120201"/>
                <a:pt x="8716691" y="5120201"/>
              </a:cubicBezTo>
              <a:cubicBezTo>
                <a:pt x="8716197" y="5120201"/>
                <a:pt x="8715702" y="5120201"/>
                <a:pt x="8715179" y="5120230"/>
              </a:cubicBezTo>
              <a:cubicBezTo>
                <a:pt x="8707822" y="5120725"/>
                <a:pt x="8701512" y="5125115"/>
                <a:pt x="8699506" y="5133693"/>
              </a:cubicBezTo>
              <a:cubicBezTo>
                <a:pt x="8695929" y="5149133"/>
                <a:pt x="8712881" y="5164893"/>
                <a:pt x="8732131" y="5180217"/>
              </a:cubicBezTo>
              <a:cubicBezTo>
                <a:pt x="8752573" y="5165010"/>
                <a:pt x="8768536" y="5147767"/>
                <a:pt x="8764727" y="5132937"/>
              </a:cubicBezTo>
              <a:cubicBezTo>
                <a:pt x="8762865" y="5125697"/>
                <a:pt x="8757021" y="5121103"/>
                <a:pt x="8748966" y="5120230"/>
              </a:cubicBezTo>
              <a:cubicBezTo>
                <a:pt x="8748269" y="5120172"/>
                <a:pt x="8747600" y="5120143"/>
                <a:pt x="8746931" y="5120143"/>
              </a:cubicBezTo>
              <a:close/>
              <a:moveTo>
                <a:pt x="8672784" y="5122179"/>
              </a:moveTo>
              <a:cubicBezTo>
                <a:pt x="8665806" y="5122179"/>
                <a:pt x="8660834" y="5126250"/>
                <a:pt x="8657984" y="5131833"/>
              </a:cubicBezTo>
              <a:cubicBezTo>
                <a:pt x="8655018" y="5126017"/>
                <a:pt x="8649930" y="5122237"/>
                <a:pt x="8642544" y="5122237"/>
              </a:cubicBezTo>
              <a:cubicBezTo>
                <a:pt x="8642050" y="5122237"/>
                <a:pt x="8641555" y="5122237"/>
                <a:pt x="8641032" y="5122266"/>
              </a:cubicBezTo>
              <a:cubicBezTo>
                <a:pt x="8633675" y="5122760"/>
                <a:pt x="8627365" y="5127151"/>
                <a:pt x="8625359" y="5135729"/>
              </a:cubicBezTo>
              <a:cubicBezTo>
                <a:pt x="8621782" y="5151169"/>
                <a:pt x="8638734" y="5166929"/>
                <a:pt x="8657984" y="5182253"/>
              </a:cubicBezTo>
              <a:cubicBezTo>
                <a:pt x="8678426" y="5167045"/>
                <a:pt x="8694389" y="5149803"/>
                <a:pt x="8690580" y="5134973"/>
              </a:cubicBezTo>
              <a:cubicBezTo>
                <a:pt x="8688718" y="5127733"/>
                <a:pt x="8682874" y="5123138"/>
                <a:pt x="8674819" y="5122266"/>
              </a:cubicBezTo>
              <a:cubicBezTo>
                <a:pt x="8674122" y="5122208"/>
                <a:pt x="8673453" y="5122179"/>
                <a:pt x="8672784" y="5122179"/>
              </a:cubicBezTo>
              <a:close/>
              <a:moveTo>
                <a:pt x="8594275" y="5125668"/>
              </a:moveTo>
              <a:cubicBezTo>
                <a:pt x="8587297" y="5125668"/>
                <a:pt x="8582325" y="5129739"/>
                <a:pt x="8579475" y="5135322"/>
              </a:cubicBezTo>
              <a:cubicBezTo>
                <a:pt x="8576509" y="5129506"/>
                <a:pt x="8571421" y="5125726"/>
                <a:pt x="8564035" y="5125726"/>
              </a:cubicBezTo>
              <a:cubicBezTo>
                <a:pt x="8563541" y="5125726"/>
                <a:pt x="8563046" y="5125726"/>
                <a:pt x="8562523" y="5125755"/>
              </a:cubicBezTo>
              <a:cubicBezTo>
                <a:pt x="8555166" y="5126249"/>
                <a:pt x="8548856" y="5130640"/>
                <a:pt x="8546850" y="5139218"/>
              </a:cubicBezTo>
              <a:cubicBezTo>
                <a:pt x="8543273" y="5154658"/>
                <a:pt x="8560225" y="5170418"/>
                <a:pt x="8579475" y="5185742"/>
              </a:cubicBezTo>
              <a:cubicBezTo>
                <a:pt x="8599917" y="5170535"/>
                <a:pt x="8615880" y="5153292"/>
                <a:pt x="8612071" y="5138462"/>
              </a:cubicBezTo>
              <a:cubicBezTo>
                <a:pt x="8610209" y="5131222"/>
                <a:pt x="8604365" y="5126627"/>
                <a:pt x="8596310" y="5125755"/>
              </a:cubicBezTo>
              <a:cubicBezTo>
                <a:pt x="8595613" y="5125697"/>
                <a:pt x="8594944" y="5125668"/>
                <a:pt x="8594275" y="5125668"/>
              </a:cubicBezTo>
              <a:close/>
              <a:moveTo>
                <a:pt x="8404109" y="5047450"/>
              </a:moveTo>
              <a:cubicBezTo>
                <a:pt x="8397130" y="5047450"/>
                <a:pt x="8392157" y="5051521"/>
                <a:pt x="8389308" y="5057104"/>
              </a:cubicBezTo>
              <a:cubicBezTo>
                <a:pt x="8386342" y="5051288"/>
                <a:pt x="8381253" y="5047508"/>
                <a:pt x="8373868" y="5047508"/>
              </a:cubicBezTo>
              <a:cubicBezTo>
                <a:pt x="8373374" y="5047508"/>
                <a:pt x="8372879" y="5047508"/>
                <a:pt x="8372356" y="5047537"/>
              </a:cubicBezTo>
              <a:cubicBezTo>
                <a:pt x="8365000" y="5048032"/>
                <a:pt x="8358689" y="5052422"/>
                <a:pt x="8356683" y="5061000"/>
              </a:cubicBezTo>
              <a:cubicBezTo>
                <a:pt x="8353107" y="5076440"/>
                <a:pt x="8370059" y="5092200"/>
                <a:pt x="8389308" y="5107524"/>
              </a:cubicBezTo>
              <a:cubicBezTo>
                <a:pt x="8409749" y="5092317"/>
                <a:pt x="8425713" y="5075074"/>
                <a:pt x="8421904" y="5060244"/>
              </a:cubicBezTo>
              <a:cubicBezTo>
                <a:pt x="8420043" y="5053004"/>
                <a:pt x="8414198" y="5048410"/>
                <a:pt x="8406144" y="5047537"/>
              </a:cubicBezTo>
              <a:cubicBezTo>
                <a:pt x="8405446" y="5047479"/>
                <a:pt x="8404777" y="5047450"/>
                <a:pt x="8404109" y="5047450"/>
              </a:cubicBezTo>
              <a:close/>
              <a:moveTo>
                <a:pt x="8327926" y="5054719"/>
              </a:moveTo>
              <a:cubicBezTo>
                <a:pt x="8320947" y="5054719"/>
                <a:pt x="8315974" y="5058790"/>
                <a:pt x="8313125" y="5064373"/>
              </a:cubicBezTo>
              <a:cubicBezTo>
                <a:pt x="8310159" y="5058557"/>
                <a:pt x="8305070" y="5054777"/>
                <a:pt x="8297685" y="5054777"/>
              </a:cubicBezTo>
              <a:cubicBezTo>
                <a:pt x="8297191" y="5054777"/>
                <a:pt x="8296696" y="5054777"/>
                <a:pt x="8296173" y="5054806"/>
              </a:cubicBezTo>
              <a:cubicBezTo>
                <a:pt x="8288816" y="5055301"/>
                <a:pt x="8282506" y="5059691"/>
                <a:pt x="8280500" y="5068269"/>
              </a:cubicBezTo>
              <a:cubicBezTo>
                <a:pt x="8276924" y="5083709"/>
                <a:pt x="8293876" y="5099469"/>
                <a:pt x="8313125" y="5114793"/>
              </a:cubicBezTo>
              <a:cubicBezTo>
                <a:pt x="8333566" y="5099586"/>
                <a:pt x="8349530" y="5082343"/>
                <a:pt x="8345721" y="5067513"/>
              </a:cubicBezTo>
              <a:cubicBezTo>
                <a:pt x="8343860" y="5060273"/>
                <a:pt x="8338015" y="5055679"/>
                <a:pt x="8329961" y="5054806"/>
              </a:cubicBezTo>
              <a:cubicBezTo>
                <a:pt x="8329263" y="5054748"/>
                <a:pt x="8328594" y="5054719"/>
                <a:pt x="8327926" y="5054719"/>
              </a:cubicBezTo>
              <a:close/>
              <a:moveTo>
                <a:pt x="8167418" y="4944225"/>
              </a:moveTo>
              <a:cubicBezTo>
                <a:pt x="8160440" y="4944225"/>
                <a:pt x="8155468" y="4948296"/>
                <a:pt x="8152618" y="4953879"/>
              </a:cubicBezTo>
              <a:cubicBezTo>
                <a:pt x="8149652" y="4948063"/>
                <a:pt x="8144564" y="4944283"/>
                <a:pt x="8137178" y="4944283"/>
              </a:cubicBezTo>
              <a:cubicBezTo>
                <a:pt x="8136684" y="4944283"/>
                <a:pt x="8136189" y="4944283"/>
                <a:pt x="8135666" y="4944312"/>
              </a:cubicBezTo>
              <a:cubicBezTo>
                <a:pt x="8128310" y="4944807"/>
                <a:pt x="8122000" y="4949197"/>
                <a:pt x="8119993" y="4957775"/>
              </a:cubicBezTo>
              <a:cubicBezTo>
                <a:pt x="8116417" y="4973215"/>
                <a:pt x="8133369" y="4988975"/>
                <a:pt x="8152618" y="5004299"/>
              </a:cubicBezTo>
              <a:cubicBezTo>
                <a:pt x="8173060" y="4989092"/>
                <a:pt x="8189023" y="4971849"/>
                <a:pt x="8185214" y="4957019"/>
              </a:cubicBezTo>
              <a:cubicBezTo>
                <a:pt x="8183353" y="4949779"/>
                <a:pt x="8177509" y="4945185"/>
                <a:pt x="8169454" y="4944312"/>
              </a:cubicBezTo>
              <a:cubicBezTo>
                <a:pt x="8168756" y="4944254"/>
                <a:pt x="8168088" y="4944225"/>
                <a:pt x="8167418" y="4944225"/>
              </a:cubicBezTo>
              <a:close/>
              <a:moveTo>
                <a:pt x="7967365" y="4877347"/>
              </a:moveTo>
              <a:cubicBezTo>
                <a:pt x="7960387" y="4877347"/>
                <a:pt x="7955414" y="4881418"/>
                <a:pt x="7952565" y="4887001"/>
              </a:cubicBezTo>
              <a:cubicBezTo>
                <a:pt x="7949599" y="4881185"/>
                <a:pt x="7944510" y="4877405"/>
                <a:pt x="7937125" y="4877405"/>
              </a:cubicBezTo>
              <a:cubicBezTo>
                <a:pt x="7936631" y="4877405"/>
                <a:pt x="7936136" y="4877405"/>
                <a:pt x="7935613" y="4877434"/>
              </a:cubicBezTo>
              <a:cubicBezTo>
                <a:pt x="7928256" y="4877929"/>
                <a:pt x="7921946" y="4882319"/>
                <a:pt x="7919940" y="4890897"/>
              </a:cubicBezTo>
              <a:cubicBezTo>
                <a:pt x="7916364" y="4906337"/>
                <a:pt x="7933316" y="4922097"/>
                <a:pt x="7952565" y="4937421"/>
              </a:cubicBezTo>
              <a:cubicBezTo>
                <a:pt x="7973006" y="4922214"/>
                <a:pt x="7988970" y="4904971"/>
                <a:pt x="7985161" y="4890141"/>
              </a:cubicBezTo>
              <a:cubicBezTo>
                <a:pt x="7983300" y="4882901"/>
                <a:pt x="7977455" y="4878307"/>
                <a:pt x="7969401" y="4877434"/>
              </a:cubicBezTo>
              <a:cubicBezTo>
                <a:pt x="7968703" y="4877376"/>
                <a:pt x="7968034" y="4877347"/>
                <a:pt x="7967365" y="4877347"/>
              </a:cubicBezTo>
              <a:close/>
              <a:moveTo>
                <a:pt x="8012144" y="4929977"/>
              </a:moveTo>
              <a:cubicBezTo>
                <a:pt x="8005166" y="4929977"/>
                <a:pt x="8000194" y="4934048"/>
                <a:pt x="7997344" y="4939631"/>
              </a:cubicBezTo>
              <a:cubicBezTo>
                <a:pt x="7994378" y="4933815"/>
                <a:pt x="7989290" y="4930035"/>
                <a:pt x="7981904" y="4930035"/>
              </a:cubicBezTo>
              <a:cubicBezTo>
                <a:pt x="7981410" y="4930035"/>
                <a:pt x="7980915" y="4930035"/>
                <a:pt x="7980392" y="4930064"/>
              </a:cubicBezTo>
              <a:cubicBezTo>
                <a:pt x="7973035" y="4930559"/>
                <a:pt x="7966725" y="4934949"/>
                <a:pt x="7964719" y="4943527"/>
              </a:cubicBezTo>
              <a:cubicBezTo>
                <a:pt x="7961142" y="4958967"/>
                <a:pt x="7978095" y="4974727"/>
                <a:pt x="7997344" y="4990051"/>
              </a:cubicBezTo>
              <a:cubicBezTo>
                <a:pt x="8017786" y="4974844"/>
                <a:pt x="8033749" y="4957601"/>
                <a:pt x="8029940" y="4942771"/>
              </a:cubicBezTo>
              <a:cubicBezTo>
                <a:pt x="8028079" y="4935531"/>
                <a:pt x="8022234" y="4930937"/>
                <a:pt x="8014180" y="4930064"/>
              </a:cubicBezTo>
              <a:cubicBezTo>
                <a:pt x="8013482" y="4930006"/>
                <a:pt x="8012813" y="4929977"/>
                <a:pt x="8012144" y="4929977"/>
              </a:cubicBezTo>
              <a:close/>
              <a:moveTo>
                <a:pt x="8049655" y="4986969"/>
              </a:moveTo>
              <a:cubicBezTo>
                <a:pt x="8042676" y="4986969"/>
                <a:pt x="8037704" y="4991040"/>
                <a:pt x="8034854" y="4996623"/>
              </a:cubicBezTo>
              <a:cubicBezTo>
                <a:pt x="8031888" y="4990807"/>
                <a:pt x="8026800" y="4987027"/>
                <a:pt x="8019414" y="4987027"/>
              </a:cubicBezTo>
              <a:cubicBezTo>
                <a:pt x="8018920" y="4987027"/>
                <a:pt x="8018425" y="4987027"/>
                <a:pt x="8017902" y="4987056"/>
              </a:cubicBezTo>
              <a:cubicBezTo>
                <a:pt x="8010546" y="4987550"/>
                <a:pt x="8004236" y="4991941"/>
                <a:pt x="8002229" y="5000519"/>
              </a:cubicBezTo>
              <a:cubicBezTo>
                <a:pt x="7998653" y="5015959"/>
                <a:pt x="8015605" y="5031719"/>
                <a:pt x="8034854" y="5047043"/>
              </a:cubicBezTo>
              <a:cubicBezTo>
                <a:pt x="8055295" y="5031835"/>
                <a:pt x="8071259" y="5014593"/>
                <a:pt x="8067450" y="4999763"/>
              </a:cubicBezTo>
              <a:cubicBezTo>
                <a:pt x="8065589" y="4992523"/>
                <a:pt x="8059744" y="4987928"/>
                <a:pt x="8051690" y="4987056"/>
              </a:cubicBezTo>
              <a:cubicBezTo>
                <a:pt x="8050992" y="4986998"/>
                <a:pt x="8050323" y="4986969"/>
                <a:pt x="8049655" y="4986969"/>
              </a:cubicBezTo>
              <a:close/>
              <a:moveTo>
                <a:pt x="8121767" y="4992784"/>
              </a:moveTo>
              <a:cubicBezTo>
                <a:pt x="8114788" y="4992784"/>
                <a:pt x="8109815" y="4996855"/>
                <a:pt x="8106966" y="5002438"/>
              </a:cubicBezTo>
              <a:cubicBezTo>
                <a:pt x="8104000" y="4996622"/>
                <a:pt x="8098911" y="4992842"/>
                <a:pt x="8091526" y="4992842"/>
              </a:cubicBezTo>
              <a:cubicBezTo>
                <a:pt x="8091032" y="4992842"/>
                <a:pt x="8090537" y="4992842"/>
                <a:pt x="8090014" y="4992871"/>
              </a:cubicBezTo>
              <a:cubicBezTo>
                <a:pt x="8082657" y="4993365"/>
                <a:pt x="8076348" y="4997756"/>
                <a:pt x="8074341" y="5006334"/>
              </a:cubicBezTo>
              <a:cubicBezTo>
                <a:pt x="8070765" y="5021774"/>
                <a:pt x="8087717" y="5037534"/>
                <a:pt x="8106966" y="5052858"/>
              </a:cubicBezTo>
              <a:cubicBezTo>
                <a:pt x="8127407" y="5037650"/>
                <a:pt x="8143371" y="5020408"/>
                <a:pt x="8139562" y="5005578"/>
              </a:cubicBezTo>
              <a:cubicBezTo>
                <a:pt x="8137701" y="4998338"/>
                <a:pt x="8131856" y="4993743"/>
                <a:pt x="8123802" y="4992871"/>
              </a:cubicBezTo>
              <a:cubicBezTo>
                <a:pt x="8123104" y="4992813"/>
                <a:pt x="8122435" y="4992784"/>
                <a:pt x="8121767" y="4992784"/>
              </a:cubicBezTo>
              <a:close/>
              <a:moveTo>
                <a:pt x="8204929" y="5004706"/>
              </a:moveTo>
              <a:cubicBezTo>
                <a:pt x="8197950" y="5004706"/>
                <a:pt x="8192977" y="5008777"/>
                <a:pt x="8190128" y="5014360"/>
              </a:cubicBezTo>
              <a:cubicBezTo>
                <a:pt x="8187162" y="5008544"/>
                <a:pt x="8182073" y="5004764"/>
                <a:pt x="8174688" y="5004764"/>
              </a:cubicBezTo>
              <a:cubicBezTo>
                <a:pt x="8174194" y="5004764"/>
                <a:pt x="8173699" y="5004764"/>
                <a:pt x="8173176" y="5004793"/>
              </a:cubicBezTo>
              <a:cubicBezTo>
                <a:pt x="8165820" y="5005287"/>
                <a:pt x="8159510" y="5009678"/>
                <a:pt x="8157503" y="5018256"/>
              </a:cubicBezTo>
              <a:cubicBezTo>
                <a:pt x="8153927" y="5033696"/>
                <a:pt x="8170879" y="5049456"/>
                <a:pt x="8190128" y="5064780"/>
              </a:cubicBezTo>
              <a:cubicBezTo>
                <a:pt x="8210569" y="5049572"/>
                <a:pt x="8226533" y="5032330"/>
                <a:pt x="8222724" y="5017500"/>
              </a:cubicBezTo>
              <a:cubicBezTo>
                <a:pt x="8220863" y="5010260"/>
                <a:pt x="8215018" y="5005665"/>
                <a:pt x="8206964" y="5004793"/>
              </a:cubicBezTo>
              <a:cubicBezTo>
                <a:pt x="8206266" y="5004735"/>
                <a:pt x="8205597" y="5004706"/>
                <a:pt x="8204929" y="5004706"/>
              </a:cubicBezTo>
              <a:close/>
              <a:moveTo>
                <a:pt x="8247963" y="5061698"/>
              </a:moveTo>
              <a:cubicBezTo>
                <a:pt x="8240984" y="5061698"/>
                <a:pt x="8236011" y="5065769"/>
                <a:pt x="8233162" y="5071352"/>
              </a:cubicBezTo>
              <a:cubicBezTo>
                <a:pt x="8230196" y="5065536"/>
                <a:pt x="8225107" y="5061756"/>
                <a:pt x="8217722" y="5061756"/>
              </a:cubicBezTo>
              <a:cubicBezTo>
                <a:pt x="8217228" y="5061756"/>
                <a:pt x="8216733" y="5061756"/>
                <a:pt x="8216210" y="5061785"/>
              </a:cubicBezTo>
              <a:cubicBezTo>
                <a:pt x="8208853" y="5062279"/>
                <a:pt x="8202543" y="5066670"/>
                <a:pt x="8200537" y="5075248"/>
              </a:cubicBezTo>
              <a:cubicBezTo>
                <a:pt x="8196961" y="5090688"/>
                <a:pt x="8213913" y="5106448"/>
                <a:pt x="8233162" y="5121772"/>
              </a:cubicBezTo>
              <a:cubicBezTo>
                <a:pt x="8253603" y="5106565"/>
                <a:pt x="8269567" y="5089322"/>
                <a:pt x="8265758" y="5074492"/>
              </a:cubicBezTo>
              <a:cubicBezTo>
                <a:pt x="8263897" y="5067252"/>
                <a:pt x="8258052" y="5062657"/>
                <a:pt x="8249998" y="5061785"/>
              </a:cubicBezTo>
              <a:cubicBezTo>
                <a:pt x="8249300" y="5061727"/>
                <a:pt x="8248631" y="5061698"/>
                <a:pt x="8247963" y="5061698"/>
              </a:cubicBezTo>
              <a:close/>
              <a:moveTo>
                <a:pt x="8436676" y="5118399"/>
              </a:moveTo>
              <a:cubicBezTo>
                <a:pt x="8429697" y="5118399"/>
                <a:pt x="8424725" y="5122470"/>
                <a:pt x="8421875" y="5128053"/>
              </a:cubicBezTo>
              <a:cubicBezTo>
                <a:pt x="8418881" y="5122237"/>
                <a:pt x="8413821" y="5118457"/>
                <a:pt x="8406435" y="5118457"/>
              </a:cubicBezTo>
              <a:cubicBezTo>
                <a:pt x="8405941" y="5118457"/>
                <a:pt x="8405446" y="5118457"/>
                <a:pt x="8404923" y="5118486"/>
              </a:cubicBezTo>
              <a:cubicBezTo>
                <a:pt x="8397567" y="5118980"/>
                <a:pt x="8391257" y="5123371"/>
                <a:pt x="8389250" y="5131949"/>
              </a:cubicBezTo>
              <a:cubicBezTo>
                <a:pt x="8385674" y="5147389"/>
                <a:pt x="8402626" y="5163149"/>
                <a:pt x="8421875" y="5178473"/>
              </a:cubicBezTo>
              <a:cubicBezTo>
                <a:pt x="8442316" y="5163266"/>
                <a:pt x="8458280" y="5146023"/>
                <a:pt x="8454471" y="5131193"/>
              </a:cubicBezTo>
              <a:cubicBezTo>
                <a:pt x="8452610" y="5123953"/>
                <a:pt x="8446765" y="5119358"/>
                <a:pt x="8438711" y="5118486"/>
              </a:cubicBezTo>
              <a:cubicBezTo>
                <a:pt x="8438013" y="5118428"/>
                <a:pt x="8437344" y="5118399"/>
                <a:pt x="8436676" y="5118399"/>
              </a:cubicBezTo>
              <a:close/>
              <a:moveTo>
                <a:pt x="8509950" y="5124505"/>
              </a:moveTo>
              <a:cubicBezTo>
                <a:pt x="8502972" y="5124505"/>
                <a:pt x="8498000" y="5128576"/>
                <a:pt x="8495150" y="5134159"/>
              </a:cubicBezTo>
              <a:cubicBezTo>
                <a:pt x="8492184" y="5128343"/>
                <a:pt x="8487096" y="5124563"/>
                <a:pt x="8479710" y="5124563"/>
              </a:cubicBezTo>
              <a:cubicBezTo>
                <a:pt x="8479216" y="5124563"/>
                <a:pt x="8478721" y="5124563"/>
                <a:pt x="8478198" y="5124592"/>
              </a:cubicBezTo>
              <a:cubicBezTo>
                <a:pt x="8470841" y="5125087"/>
                <a:pt x="8464531" y="5129477"/>
                <a:pt x="8462525" y="5138055"/>
              </a:cubicBezTo>
              <a:cubicBezTo>
                <a:pt x="8458948" y="5153495"/>
                <a:pt x="8475900" y="5169255"/>
                <a:pt x="8495150" y="5184579"/>
              </a:cubicBezTo>
              <a:cubicBezTo>
                <a:pt x="8515592" y="5169372"/>
                <a:pt x="8531555" y="5152129"/>
                <a:pt x="8527746" y="5137299"/>
              </a:cubicBezTo>
              <a:cubicBezTo>
                <a:pt x="8525884" y="5130059"/>
                <a:pt x="8520040" y="5125465"/>
                <a:pt x="8511985" y="5124592"/>
              </a:cubicBezTo>
              <a:cubicBezTo>
                <a:pt x="8511288" y="5124534"/>
                <a:pt x="8510619" y="5124505"/>
                <a:pt x="8509950" y="5124505"/>
              </a:cubicBezTo>
              <a:close/>
              <a:moveTo>
                <a:pt x="8361074" y="5121306"/>
              </a:moveTo>
              <a:cubicBezTo>
                <a:pt x="8354095" y="5121306"/>
                <a:pt x="8349123" y="5125377"/>
                <a:pt x="8346273" y="5130960"/>
              </a:cubicBezTo>
              <a:cubicBezTo>
                <a:pt x="8343308" y="5125144"/>
                <a:pt x="8338219" y="5121364"/>
                <a:pt x="8330833" y="5121364"/>
              </a:cubicBezTo>
              <a:cubicBezTo>
                <a:pt x="8330339" y="5121364"/>
                <a:pt x="8329844" y="5121364"/>
                <a:pt x="8329321" y="5121393"/>
              </a:cubicBezTo>
              <a:cubicBezTo>
                <a:pt x="8321965" y="5121887"/>
                <a:pt x="8315655" y="5126278"/>
                <a:pt x="8313648" y="5134856"/>
              </a:cubicBezTo>
              <a:cubicBezTo>
                <a:pt x="8310072" y="5150296"/>
                <a:pt x="8327024" y="5166056"/>
                <a:pt x="8346273" y="5181380"/>
              </a:cubicBezTo>
              <a:cubicBezTo>
                <a:pt x="8366714" y="5166173"/>
                <a:pt x="8382678" y="5148930"/>
                <a:pt x="8378869" y="5134100"/>
              </a:cubicBezTo>
              <a:cubicBezTo>
                <a:pt x="8377008" y="5126860"/>
                <a:pt x="8371163" y="5122265"/>
                <a:pt x="8363109" y="5121393"/>
              </a:cubicBezTo>
              <a:cubicBezTo>
                <a:pt x="8362411" y="5121335"/>
                <a:pt x="8361742" y="5121306"/>
                <a:pt x="8361074" y="5121306"/>
              </a:cubicBezTo>
              <a:close/>
              <a:moveTo>
                <a:pt x="7899033" y="4882871"/>
              </a:moveTo>
              <a:cubicBezTo>
                <a:pt x="7892055" y="4882871"/>
                <a:pt x="7887082" y="4886942"/>
                <a:pt x="7884233" y="4892525"/>
              </a:cubicBezTo>
              <a:cubicBezTo>
                <a:pt x="7881267" y="4886709"/>
                <a:pt x="7876178" y="4882929"/>
                <a:pt x="7868793" y="4882929"/>
              </a:cubicBezTo>
              <a:cubicBezTo>
                <a:pt x="7868299" y="4882929"/>
                <a:pt x="7867804" y="4882929"/>
                <a:pt x="7867281" y="4882958"/>
              </a:cubicBezTo>
              <a:cubicBezTo>
                <a:pt x="7859924" y="4883452"/>
                <a:pt x="7853614" y="4887843"/>
                <a:pt x="7851608" y="4896421"/>
              </a:cubicBezTo>
              <a:cubicBezTo>
                <a:pt x="7848032" y="4911861"/>
                <a:pt x="7864984" y="4927621"/>
                <a:pt x="7884233" y="4942945"/>
              </a:cubicBezTo>
              <a:cubicBezTo>
                <a:pt x="7904674" y="4927738"/>
                <a:pt x="7920638" y="4910495"/>
                <a:pt x="7916829" y="4895665"/>
              </a:cubicBezTo>
              <a:cubicBezTo>
                <a:pt x="7914968" y="4888425"/>
                <a:pt x="7909123" y="4883830"/>
                <a:pt x="7901069" y="4882958"/>
              </a:cubicBezTo>
              <a:cubicBezTo>
                <a:pt x="7900371" y="4882900"/>
                <a:pt x="7899702" y="4882871"/>
                <a:pt x="7899033" y="4882871"/>
              </a:cubicBezTo>
              <a:close/>
              <a:moveTo>
                <a:pt x="7100277" y="4821227"/>
              </a:moveTo>
              <a:cubicBezTo>
                <a:pt x="7093298" y="4821227"/>
                <a:pt x="7088326" y="4825298"/>
                <a:pt x="7085476" y="4830881"/>
              </a:cubicBezTo>
              <a:cubicBezTo>
                <a:pt x="7082510" y="4825065"/>
                <a:pt x="7077422" y="4821285"/>
                <a:pt x="7070036" y="4821285"/>
              </a:cubicBezTo>
              <a:cubicBezTo>
                <a:pt x="7069542" y="4821285"/>
                <a:pt x="7069047" y="4821285"/>
                <a:pt x="7068524" y="4821314"/>
              </a:cubicBezTo>
              <a:cubicBezTo>
                <a:pt x="7061168" y="4821808"/>
                <a:pt x="7054858" y="4826199"/>
                <a:pt x="7052851" y="4834777"/>
              </a:cubicBezTo>
              <a:cubicBezTo>
                <a:pt x="7049275" y="4850217"/>
                <a:pt x="7066227" y="4865977"/>
                <a:pt x="7085476" y="4881301"/>
              </a:cubicBezTo>
              <a:cubicBezTo>
                <a:pt x="7105917" y="4866093"/>
                <a:pt x="7121881" y="4848851"/>
                <a:pt x="7118072" y="4834021"/>
              </a:cubicBezTo>
              <a:cubicBezTo>
                <a:pt x="7116211" y="4826781"/>
                <a:pt x="7110366" y="4822186"/>
                <a:pt x="7102312" y="4821314"/>
              </a:cubicBezTo>
              <a:cubicBezTo>
                <a:pt x="7101614" y="4821256"/>
                <a:pt x="7100945" y="4821227"/>
                <a:pt x="7100277" y="4821227"/>
              </a:cubicBezTo>
              <a:close/>
              <a:moveTo>
                <a:pt x="7736199" y="4823844"/>
              </a:moveTo>
              <a:cubicBezTo>
                <a:pt x="7729221" y="4823844"/>
                <a:pt x="7724248" y="4827915"/>
                <a:pt x="7721399" y="4833498"/>
              </a:cubicBezTo>
              <a:cubicBezTo>
                <a:pt x="7718433" y="4827682"/>
                <a:pt x="7713344" y="4823902"/>
                <a:pt x="7705959" y="4823902"/>
              </a:cubicBezTo>
              <a:cubicBezTo>
                <a:pt x="7705465" y="4823902"/>
                <a:pt x="7704970" y="4823902"/>
                <a:pt x="7704447" y="4823931"/>
              </a:cubicBezTo>
              <a:cubicBezTo>
                <a:pt x="7697090" y="4824426"/>
                <a:pt x="7690780" y="4828816"/>
                <a:pt x="7688774" y="4837394"/>
              </a:cubicBezTo>
              <a:cubicBezTo>
                <a:pt x="7685198" y="4852834"/>
                <a:pt x="7702150" y="4868594"/>
                <a:pt x="7721399" y="4883918"/>
              </a:cubicBezTo>
              <a:cubicBezTo>
                <a:pt x="7741840" y="4868711"/>
                <a:pt x="7757804" y="4851468"/>
                <a:pt x="7753995" y="4836638"/>
              </a:cubicBezTo>
              <a:cubicBezTo>
                <a:pt x="7752134" y="4829398"/>
                <a:pt x="7746289" y="4824804"/>
                <a:pt x="7738235" y="4823931"/>
              </a:cubicBezTo>
              <a:cubicBezTo>
                <a:pt x="7737537" y="4823873"/>
                <a:pt x="7736868" y="4823844"/>
                <a:pt x="7736199" y="4823844"/>
              </a:cubicBezTo>
              <a:close/>
              <a:moveTo>
                <a:pt x="7659727" y="4825880"/>
              </a:moveTo>
              <a:cubicBezTo>
                <a:pt x="7652748" y="4825880"/>
                <a:pt x="7647776" y="4829951"/>
                <a:pt x="7644926" y="4835534"/>
              </a:cubicBezTo>
              <a:cubicBezTo>
                <a:pt x="7641960" y="4829718"/>
                <a:pt x="7636872" y="4825938"/>
                <a:pt x="7629486" y="4825938"/>
              </a:cubicBezTo>
              <a:cubicBezTo>
                <a:pt x="7628992" y="4825938"/>
                <a:pt x="7628497" y="4825938"/>
                <a:pt x="7627974" y="4825967"/>
              </a:cubicBezTo>
              <a:cubicBezTo>
                <a:pt x="7620617" y="4826461"/>
                <a:pt x="7614308" y="4830852"/>
                <a:pt x="7612301" y="4839430"/>
              </a:cubicBezTo>
              <a:cubicBezTo>
                <a:pt x="7608725" y="4854870"/>
                <a:pt x="7625677" y="4870630"/>
                <a:pt x="7644926" y="4885954"/>
              </a:cubicBezTo>
              <a:cubicBezTo>
                <a:pt x="7665367" y="4870746"/>
                <a:pt x="7681331" y="4853504"/>
                <a:pt x="7677522" y="4838674"/>
              </a:cubicBezTo>
              <a:cubicBezTo>
                <a:pt x="7675661" y="4831434"/>
                <a:pt x="7669816" y="4826839"/>
                <a:pt x="7661762" y="4825967"/>
              </a:cubicBezTo>
              <a:cubicBezTo>
                <a:pt x="7661064" y="4825909"/>
                <a:pt x="7660395" y="4825880"/>
                <a:pt x="7659727" y="4825880"/>
              </a:cubicBezTo>
              <a:close/>
              <a:moveTo>
                <a:pt x="7586160" y="4837220"/>
              </a:moveTo>
              <a:cubicBezTo>
                <a:pt x="7579182" y="4837220"/>
                <a:pt x="7574210" y="4841291"/>
                <a:pt x="7571360" y="4846874"/>
              </a:cubicBezTo>
              <a:cubicBezTo>
                <a:pt x="7568394" y="4841058"/>
                <a:pt x="7563306" y="4837278"/>
                <a:pt x="7555920" y="4837278"/>
              </a:cubicBezTo>
              <a:cubicBezTo>
                <a:pt x="7555426" y="4837278"/>
                <a:pt x="7554931" y="4837278"/>
                <a:pt x="7554408" y="4837307"/>
              </a:cubicBezTo>
              <a:cubicBezTo>
                <a:pt x="7547051" y="4837801"/>
                <a:pt x="7540741" y="4842192"/>
                <a:pt x="7538735" y="4850770"/>
              </a:cubicBezTo>
              <a:cubicBezTo>
                <a:pt x="7535158" y="4866210"/>
                <a:pt x="7552111" y="4881970"/>
                <a:pt x="7571360" y="4897294"/>
              </a:cubicBezTo>
              <a:cubicBezTo>
                <a:pt x="7591802" y="4882086"/>
                <a:pt x="7607765" y="4864844"/>
                <a:pt x="7603956" y="4850014"/>
              </a:cubicBezTo>
              <a:cubicBezTo>
                <a:pt x="7602095" y="4842774"/>
                <a:pt x="7596250" y="4838179"/>
                <a:pt x="7588196" y="4837307"/>
              </a:cubicBezTo>
              <a:cubicBezTo>
                <a:pt x="7587498" y="4837249"/>
                <a:pt x="7586829" y="4837220"/>
                <a:pt x="7586160" y="4837220"/>
              </a:cubicBezTo>
              <a:close/>
              <a:moveTo>
                <a:pt x="7617855" y="4892758"/>
              </a:moveTo>
              <a:cubicBezTo>
                <a:pt x="7610876" y="4892758"/>
                <a:pt x="7605904" y="4896829"/>
                <a:pt x="7603054" y="4902412"/>
              </a:cubicBezTo>
              <a:cubicBezTo>
                <a:pt x="7600088" y="4896596"/>
                <a:pt x="7595000" y="4892816"/>
                <a:pt x="7587614" y="4892816"/>
              </a:cubicBezTo>
              <a:cubicBezTo>
                <a:pt x="7587120" y="4892816"/>
                <a:pt x="7586625" y="4892816"/>
                <a:pt x="7586102" y="4892845"/>
              </a:cubicBezTo>
              <a:cubicBezTo>
                <a:pt x="7578746" y="4893339"/>
                <a:pt x="7572436" y="4897730"/>
                <a:pt x="7570429" y="4906308"/>
              </a:cubicBezTo>
              <a:cubicBezTo>
                <a:pt x="7566853" y="4921748"/>
                <a:pt x="7583805" y="4937508"/>
                <a:pt x="7603054" y="4952832"/>
              </a:cubicBezTo>
              <a:cubicBezTo>
                <a:pt x="7623495" y="4937624"/>
                <a:pt x="7639459" y="4920382"/>
                <a:pt x="7635650" y="4905552"/>
              </a:cubicBezTo>
              <a:cubicBezTo>
                <a:pt x="7633789" y="4898312"/>
                <a:pt x="7627944" y="4893717"/>
                <a:pt x="7619890" y="4892845"/>
              </a:cubicBezTo>
              <a:cubicBezTo>
                <a:pt x="7619192" y="4892787"/>
                <a:pt x="7618523" y="4892758"/>
                <a:pt x="7617855" y="4892758"/>
              </a:cubicBezTo>
              <a:close/>
              <a:moveTo>
                <a:pt x="7691421" y="4894502"/>
              </a:moveTo>
              <a:cubicBezTo>
                <a:pt x="7684442" y="4894502"/>
                <a:pt x="7679469" y="4898573"/>
                <a:pt x="7676620" y="4904156"/>
              </a:cubicBezTo>
              <a:cubicBezTo>
                <a:pt x="7673654" y="4898340"/>
                <a:pt x="7668565" y="4894560"/>
                <a:pt x="7661180" y="4894560"/>
              </a:cubicBezTo>
              <a:cubicBezTo>
                <a:pt x="7660686" y="4894560"/>
                <a:pt x="7660191" y="4894560"/>
                <a:pt x="7659668" y="4894589"/>
              </a:cubicBezTo>
              <a:cubicBezTo>
                <a:pt x="7652311" y="4895083"/>
                <a:pt x="7646002" y="4899474"/>
                <a:pt x="7643995" y="4908052"/>
              </a:cubicBezTo>
              <a:cubicBezTo>
                <a:pt x="7640419" y="4923492"/>
                <a:pt x="7657371" y="4939252"/>
                <a:pt x="7676620" y="4954576"/>
              </a:cubicBezTo>
              <a:cubicBezTo>
                <a:pt x="7697061" y="4939369"/>
                <a:pt x="7713025" y="4922126"/>
                <a:pt x="7709216" y="4907296"/>
              </a:cubicBezTo>
              <a:cubicBezTo>
                <a:pt x="7707355" y="4900056"/>
                <a:pt x="7701510" y="4895461"/>
                <a:pt x="7693456" y="4894589"/>
              </a:cubicBezTo>
              <a:cubicBezTo>
                <a:pt x="7692758" y="4894531"/>
                <a:pt x="7692089" y="4894502"/>
                <a:pt x="7691421" y="4894502"/>
              </a:cubicBezTo>
              <a:close/>
              <a:moveTo>
                <a:pt x="7769638" y="4896538"/>
              </a:moveTo>
              <a:cubicBezTo>
                <a:pt x="7762660" y="4896538"/>
                <a:pt x="7757687" y="4900609"/>
                <a:pt x="7754838" y="4906192"/>
              </a:cubicBezTo>
              <a:cubicBezTo>
                <a:pt x="7751872" y="4900376"/>
                <a:pt x="7746783" y="4896596"/>
                <a:pt x="7739398" y="4896596"/>
              </a:cubicBezTo>
              <a:cubicBezTo>
                <a:pt x="7738904" y="4896596"/>
                <a:pt x="7738409" y="4896596"/>
                <a:pt x="7737886" y="4896625"/>
              </a:cubicBezTo>
              <a:cubicBezTo>
                <a:pt x="7730529" y="4897120"/>
                <a:pt x="7724219" y="4901510"/>
                <a:pt x="7722213" y="4910088"/>
              </a:cubicBezTo>
              <a:cubicBezTo>
                <a:pt x="7718637" y="4925528"/>
                <a:pt x="7735589" y="4941288"/>
                <a:pt x="7754838" y="4956612"/>
              </a:cubicBezTo>
              <a:cubicBezTo>
                <a:pt x="7775279" y="4941405"/>
                <a:pt x="7791243" y="4924162"/>
                <a:pt x="7787434" y="4909332"/>
              </a:cubicBezTo>
              <a:cubicBezTo>
                <a:pt x="7785573" y="4902092"/>
                <a:pt x="7779728" y="4897498"/>
                <a:pt x="7771674" y="4896625"/>
              </a:cubicBezTo>
              <a:cubicBezTo>
                <a:pt x="7770976" y="4896567"/>
                <a:pt x="7770307" y="4896538"/>
                <a:pt x="7769638" y="4896538"/>
              </a:cubicBezTo>
              <a:close/>
              <a:moveTo>
                <a:pt x="7845532" y="4932303"/>
              </a:moveTo>
              <a:cubicBezTo>
                <a:pt x="7838553" y="4932303"/>
                <a:pt x="7833580" y="4936374"/>
                <a:pt x="7830731" y="4941957"/>
              </a:cubicBezTo>
              <a:cubicBezTo>
                <a:pt x="7827765" y="4936141"/>
                <a:pt x="7822676" y="4932361"/>
                <a:pt x="7815291" y="4932361"/>
              </a:cubicBezTo>
              <a:cubicBezTo>
                <a:pt x="7814797" y="4932361"/>
                <a:pt x="7814302" y="4932361"/>
                <a:pt x="7813779" y="4932390"/>
              </a:cubicBezTo>
              <a:cubicBezTo>
                <a:pt x="7806422" y="4932884"/>
                <a:pt x="7800113" y="4937275"/>
                <a:pt x="7798106" y="4945853"/>
              </a:cubicBezTo>
              <a:cubicBezTo>
                <a:pt x="7794530" y="4961293"/>
                <a:pt x="7811482" y="4977053"/>
                <a:pt x="7830731" y="4992377"/>
              </a:cubicBezTo>
              <a:cubicBezTo>
                <a:pt x="7851172" y="4977170"/>
                <a:pt x="7867136" y="4959927"/>
                <a:pt x="7863327" y="4945097"/>
              </a:cubicBezTo>
              <a:cubicBezTo>
                <a:pt x="7861466" y="4937857"/>
                <a:pt x="7855621" y="4933262"/>
                <a:pt x="7847567" y="4932390"/>
              </a:cubicBezTo>
              <a:cubicBezTo>
                <a:pt x="7846869" y="4932332"/>
                <a:pt x="7846200" y="4932303"/>
                <a:pt x="7845532" y="4932303"/>
              </a:cubicBezTo>
              <a:close/>
              <a:moveTo>
                <a:pt x="7928402" y="4944225"/>
              </a:moveTo>
              <a:cubicBezTo>
                <a:pt x="7921423" y="4944225"/>
                <a:pt x="7916450" y="4948296"/>
                <a:pt x="7913601" y="4953879"/>
              </a:cubicBezTo>
              <a:cubicBezTo>
                <a:pt x="7910635" y="4948063"/>
                <a:pt x="7905546" y="4944283"/>
                <a:pt x="7898161" y="4944283"/>
              </a:cubicBezTo>
              <a:cubicBezTo>
                <a:pt x="7897667" y="4944283"/>
                <a:pt x="7897172" y="4944283"/>
                <a:pt x="7896649" y="4944312"/>
              </a:cubicBezTo>
              <a:cubicBezTo>
                <a:pt x="7889292" y="4944807"/>
                <a:pt x="7882983" y="4949197"/>
                <a:pt x="7880976" y="4957775"/>
              </a:cubicBezTo>
              <a:cubicBezTo>
                <a:pt x="7877400" y="4973215"/>
                <a:pt x="7894352" y="4988975"/>
                <a:pt x="7913601" y="5004299"/>
              </a:cubicBezTo>
              <a:cubicBezTo>
                <a:pt x="7934042" y="4989092"/>
                <a:pt x="7950006" y="4971849"/>
                <a:pt x="7946197" y="4957019"/>
              </a:cubicBezTo>
              <a:cubicBezTo>
                <a:pt x="7944336" y="4949779"/>
                <a:pt x="7938491" y="4945185"/>
                <a:pt x="7930437" y="4944312"/>
              </a:cubicBezTo>
              <a:cubicBezTo>
                <a:pt x="7929739" y="4944254"/>
                <a:pt x="7929070" y="4944225"/>
                <a:pt x="7928402" y="4944225"/>
              </a:cubicBezTo>
              <a:close/>
              <a:moveTo>
                <a:pt x="7969111" y="4996564"/>
              </a:moveTo>
              <a:cubicBezTo>
                <a:pt x="7962132" y="4996564"/>
                <a:pt x="7957159" y="5000635"/>
                <a:pt x="7954310" y="5006218"/>
              </a:cubicBezTo>
              <a:cubicBezTo>
                <a:pt x="7951344" y="5000402"/>
                <a:pt x="7946255" y="4996622"/>
                <a:pt x="7938870" y="4996622"/>
              </a:cubicBezTo>
              <a:cubicBezTo>
                <a:pt x="7938376" y="4996622"/>
                <a:pt x="7937881" y="4996622"/>
                <a:pt x="7937358" y="4996651"/>
              </a:cubicBezTo>
              <a:cubicBezTo>
                <a:pt x="7930001" y="4997146"/>
                <a:pt x="7923692" y="5001536"/>
                <a:pt x="7921685" y="5010114"/>
              </a:cubicBezTo>
              <a:cubicBezTo>
                <a:pt x="7918109" y="5025554"/>
                <a:pt x="7935061" y="5041314"/>
                <a:pt x="7954310" y="5056638"/>
              </a:cubicBezTo>
              <a:cubicBezTo>
                <a:pt x="7974751" y="5041431"/>
                <a:pt x="7990715" y="5024188"/>
                <a:pt x="7986906" y="5009358"/>
              </a:cubicBezTo>
              <a:cubicBezTo>
                <a:pt x="7985045" y="5002118"/>
                <a:pt x="7979200" y="4997524"/>
                <a:pt x="7971146" y="4996651"/>
              </a:cubicBezTo>
              <a:cubicBezTo>
                <a:pt x="7970448" y="4996593"/>
                <a:pt x="7969779" y="4996564"/>
                <a:pt x="7969111" y="4996564"/>
              </a:cubicBezTo>
              <a:close/>
              <a:moveTo>
                <a:pt x="8004585" y="5056173"/>
              </a:moveTo>
              <a:cubicBezTo>
                <a:pt x="7997606" y="5056173"/>
                <a:pt x="7992634" y="5060244"/>
                <a:pt x="7989784" y="5065827"/>
              </a:cubicBezTo>
              <a:cubicBezTo>
                <a:pt x="7986818" y="5060011"/>
                <a:pt x="7981730" y="5056231"/>
                <a:pt x="7974344" y="5056231"/>
              </a:cubicBezTo>
              <a:cubicBezTo>
                <a:pt x="7973850" y="5056231"/>
                <a:pt x="7973355" y="5056231"/>
                <a:pt x="7972832" y="5056260"/>
              </a:cubicBezTo>
              <a:cubicBezTo>
                <a:pt x="7965476" y="5056755"/>
                <a:pt x="7959166" y="5061145"/>
                <a:pt x="7957159" y="5069723"/>
              </a:cubicBezTo>
              <a:cubicBezTo>
                <a:pt x="7953583" y="5085163"/>
                <a:pt x="7970535" y="5100923"/>
                <a:pt x="7989784" y="5116247"/>
              </a:cubicBezTo>
              <a:cubicBezTo>
                <a:pt x="8010225" y="5101040"/>
                <a:pt x="8026189" y="5083797"/>
                <a:pt x="8022380" y="5068967"/>
              </a:cubicBezTo>
              <a:cubicBezTo>
                <a:pt x="8020519" y="5061727"/>
                <a:pt x="8014674" y="5057133"/>
                <a:pt x="8006620" y="5056260"/>
              </a:cubicBezTo>
              <a:cubicBezTo>
                <a:pt x="8005922" y="5056202"/>
                <a:pt x="8005253" y="5056173"/>
                <a:pt x="8004585" y="5056173"/>
              </a:cubicBezTo>
              <a:close/>
              <a:moveTo>
                <a:pt x="8081059" y="5057045"/>
              </a:moveTo>
              <a:cubicBezTo>
                <a:pt x="8074080" y="5057045"/>
                <a:pt x="8069107" y="5061116"/>
                <a:pt x="8066258" y="5066699"/>
              </a:cubicBezTo>
              <a:cubicBezTo>
                <a:pt x="8063292" y="5060883"/>
                <a:pt x="8058203" y="5057103"/>
                <a:pt x="8050818" y="5057103"/>
              </a:cubicBezTo>
              <a:cubicBezTo>
                <a:pt x="8050324" y="5057103"/>
                <a:pt x="8049829" y="5057103"/>
                <a:pt x="8049306" y="5057132"/>
              </a:cubicBezTo>
              <a:cubicBezTo>
                <a:pt x="8041949" y="5057626"/>
                <a:pt x="8035640" y="5062017"/>
                <a:pt x="8033633" y="5070595"/>
              </a:cubicBezTo>
              <a:cubicBezTo>
                <a:pt x="8030057" y="5086035"/>
                <a:pt x="8047009" y="5101795"/>
                <a:pt x="8066258" y="5117119"/>
              </a:cubicBezTo>
              <a:cubicBezTo>
                <a:pt x="8086699" y="5101911"/>
                <a:pt x="8102663" y="5084669"/>
                <a:pt x="8098854" y="5069839"/>
              </a:cubicBezTo>
              <a:cubicBezTo>
                <a:pt x="8096993" y="5062599"/>
                <a:pt x="8091148" y="5058004"/>
                <a:pt x="8083094" y="5057132"/>
              </a:cubicBezTo>
              <a:cubicBezTo>
                <a:pt x="8082396" y="5057074"/>
                <a:pt x="8081727" y="5057045"/>
                <a:pt x="8081059" y="5057045"/>
              </a:cubicBezTo>
              <a:close/>
              <a:moveTo>
                <a:pt x="8160730" y="5059953"/>
              </a:moveTo>
              <a:cubicBezTo>
                <a:pt x="8153752" y="5059953"/>
                <a:pt x="8148779" y="5064024"/>
                <a:pt x="8145930" y="5069607"/>
              </a:cubicBezTo>
              <a:cubicBezTo>
                <a:pt x="8142964" y="5063791"/>
                <a:pt x="8137875" y="5060011"/>
                <a:pt x="8130490" y="5060011"/>
              </a:cubicBezTo>
              <a:cubicBezTo>
                <a:pt x="8129996" y="5060011"/>
                <a:pt x="8129501" y="5060011"/>
                <a:pt x="8128978" y="5060040"/>
              </a:cubicBezTo>
              <a:cubicBezTo>
                <a:pt x="8121621" y="5060534"/>
                <a:pt x="8115311" y="5064925"/>
                <a:pt x="8113305" y="5073503"/>
              </a:cubicBezTo>
              <a:cubicBezTo>
                <a:pt x="8109729" y="5088943"/>
                <a:pt x="8126681" y="5104703"/>
                <a:pt x="8145930" y="5120027"/>
              </a:cubicBezTo>
              <a:cubicBezTo>
                <a:pt x="8166371" y="5104819"/>
                <a:pt x="8182335" y="5087577"/>
                <a:pt x="8178526" y="5072747"/>
              </a:cubicBezTo>
              <a:cubicBezTo>
                <a:pt x="8176665" y="5065507"/>
                <a:pt x="8170820" y="5060912"/>
                <a:pt x="8162766" y="5060040"/>
              </a:cubicBezTo>
              <a:cubicBezTo>
                <a:pt x="8162068" y="5059982"/>
                <a:pt x="8161399" y="5059953"/>
                <a:pt x="8160730" y="5059953"/>
              </a:cubicBezTo>
              <a:close/>
              <a:moveTo>
                <a:pt x="7167735" y="4837801"/>
              </a:moveTo>
              <a:cubicBezTo>
                <a:pt x="7160757" y="4837801"/>
                <a:pt x="7155784" y="4841872"/>
                <a:pt x="7152935" y="4847455"/>
              </a:cubicBezTo>
              <a:cubicBezTo>
                <a:pt x="7149969" y="4841639"/>
                <a:pt x="7144880" y="4837859"/>
                <a:pt x="7137495" y="4837859"/>
              </a:cubicBezTo>
              <a:cubicBezTo>
                <a:pt x="7137001" y="4837859"/>
                <a:pt x="7136506" y="4837859"/>
                <a:pt x="7135983" y="4837888"/>
              </a:cubicBezTo>
              <a:cubicBezTo>
                <a:pt x="7128626" y="4838382"/>
                <a:pt x="7122316" y="4842773"/>
                <a:pt x="7120310" y="4851351"/>
              </a:cubicBezTo>
              <a:cubicBezTo>
                <a:pt x="7116734" y="4866791"/>
                <a:pt x="7133686" y="4882551"/>
                <a:pt x="7152935" y="4897875"/>
              </a:cubicBezTo>
              <a:cubicBezTo>
                <a:pt x="7173376" y="4882668"/>
                <a:pt x="7189340" y="4865425"/>
                <a:pt x="7185531" y="4850595"/>
              </a:cubicBezTo>
              <a:cubicBezTo>
                <a:pt x="7183670" y="4843355"/>
                <a:pt x="7177825" y="4838760"/>
                <a:pt x="7169771" y="4837888"/>
              </a:cubicBezTo>
              <a:cubicBezTo>
                <a:pt x="7169073" y="4837830"/>
                <a:pt x="7168404" y="4837801"/>
                <a:pt x="7167735" y="4837801"/>
              </a:cubicBezTo>
              <a:close/>
              <a:moveTo>
                <a:pt x="7300330" y="4837801"/>
              </a:moveTo>
              <a:cubicBezTo>
                <a:pt x="7293351" y="4837801"/>
                <a:pt x="7288378" y="4841872"/>
                <a:pt x="7285529" y="4847455"/>
              </a:cubicBezTo>
              <a:cubicBezTo>
                <a:pt x="7282563" y="4841639"/>
                <a:pt x="7277474" y="4837859"/>
                <a:pt x="7270089" y="4837859"/>
              </a:cubicBezTo>
              <a:cubicBezTo>
                <a:pt x="7269595" y="4837859"/>
                <a:pt x="7269100" y="4837859"/>
                <a:pt x="7268577" y="4837888"/>
              </a:cubicBezTo>
              <a:cubicBezTo>
                <a:pt x="7261220" y="4838382"/>
                <a:pt x="7254911" y="4842773"/>
                <a:pt x="7252904" y="4851351"/>
              </a:cubicBezTo>
              <a:cubicBezTo>
                <a:pt x="7249328" y="4866791"/>
                <a:pt x="7266280" y="4882551"/>
                <a:pt x="7285529" y="4897875"/>
              </a:cubicBezTo>
              <a:cubicBezTo>
                <a:pt x="7305970" y="4882668"/>
                <a:pt x="7321934" y="4865425"/>
                <a:pt x="7318125" y="4850595"/>
              </a:cubicBezTo>
              <a:cubicBezTo>
                <a:pt x="7316264" y="4843355"/>
                <a:pt x="7310419" y="4838760"/>
                <a:pt x="7302365" y="4837888"/>
              </a:cubicBezTo>
              <a:cubicBezTo>
                <a:pt x="7301667" y="4837830"/>
                <a:pt x="7300998" y="4837801"/>
                <a:pt x="7300330" y="4837801"/>
              </a:cubicBezTo>
              <a:close/>
              <a:moveTo>
                <a:pt x="7527715" y="4872113"/>
              </a:moveTo>
              <a:cubicBezTo>
                <a:pt x="7520736" y="4872113"/>
                <a:pt x="7515764" y="4876184"/>
                <a:pt x="7512914" y="4881767"/>
              </a:cubicBezTo>
              <a:cubicBezTo>
                <a:pt x="7509948" y="4875951"/>
                <a:pt x="7504860" y="4872171"/>
                <a:pt x="7497474" y="4872171"/>
              </a:cubicBezTo>
              <a:cubicBezTo>
                <a:pt x="7496980" y="4872171"/>
                <a:pt x="7496485" y="4872171"/>
                <a:pt x="7495962" y="4872200"/>
              </a:cubicBezTo>
              <a:cubicBezTo>
                <a:pt x="7488606" y="4872694"/>
                <a:pt x="7482296" y="4877085"/>
                <a:pt x="7480289" y="4885663"/>
              </a:cubicBezTo>
              <a:cubicBezTo>
                <a:pt x="7476713" y="4901103"/>
                <a:pt x="7493665" y="4916863"/>
                <a:pt x="7512914" y="4932187"/>
              </a:cubicBezTo>
              <a:cubicBezTo>
                <a:pt x="7533355" y="4916979"/>
                <a:pt x="7549319" y="4899737"/>
                <a:pt x="7545510" y="4884907"/>
              </a:cubicBezTo>
              <a:cubicBezTo>
                <a:pt x="7543649" y="4877667"/>
                <a:pt x="7537804" y="4873072"/>
                <a:pt x="7529750" y="4872200"/>
              </a:cubicBezTo>
              <a:cubicBezTo>
                <a:pt x="7529052" y="4872142"/>
                <a:pt x="7528383" y="4872113"/>
                <a:pt x="7527715" y="4872113"/>
              </a:cubicBezTo>
              <a:close/>
              <a:moveTo>
                <a:pt x="7453857" y="4884325"/>
              </a:moveTo>
              <a:cubicBezTo>
                <a:pt x="7446879" y="4884325"/>
                <a:pt x="7441907" y="4888396"/>
                <a:pt x="7439057" y="4893979"/>
              </a:cubicBezTo>
              <a:cubicBezTo>
                <a:pt x="7436091" y="4888163"/>
                <a:pt x="7431003" y="4884383"/>
                <a:pt x="7423617" y="4884383"/>
              </a:cubicBezTo>
              <a:cubicBezTo>
                <a:pt x="7423123" y="4884383"/>
                <a:pt x="7422628" y="4884383"/>
                <a:pt x="7422105" y="4884412"/>
              </a:cubicBezTo>
              <a:cubicBezTo>
                <a:pt x="7414748" y="4884906"/>
                <a:pt x="7408438" y="4889297"/>
                <a:pt x="7406432" y="4897875"/>
              </a:cubicBezTo>
              <a:cubicBezTo>
                <a:pt x="7402855" y="4913315"/>
                <a:pt x="7419808" y="4929075"/>
                <a:pt x="7439057" y="4944399"/>
              </a:cubicBezTo>
              <a:cubicBezTo>
                <a:pt x="7459499" y="4929192"/>
                <a:pt x="7475462" y="4911949"/>
                <a:pt x="7471653" y="4897119"/>
              </a:cubicBezTo>
              <a:cubicBezTo>
                <a:pt x="7469792" y="4889879"/>
                <a:pt x="7463947" y="4885284"/>
                <a:pt x="7455893" y="4884412"/>
              </a:cubicBezTo>
              <a:cubicBezTo>
                <a:pt x="7455195" y="4884354"/>
                <a:pt x="7454526" y="4884325"/>
                <a:pt x="7453857" y="4884325"/>
              </a:cubicBezTo>
              <a:close/>
              <a:moveTo>
                <a:pt x="7571912" y="4942190"/>
              </a:moveTo>
              <a:cubicBezTo>
                <a:pt x="7564934" y="4942190"/>
                <a:pt x="7559961" y="4946261"/>
                <a:pt x="7557112" y="4951844"/>
              </a:cubicBezTo>
              <a:cubicBezTo>
                <a:pt x="7554146" y="4946028"/>
                <a:pt x="7549057" y="4942248"/>
                <a:pt x="7541672" y="4942248"/>
              </a:cubicBezTo>
              <a:cubicBezTo>
                <a:pt x="7541178" y="4942248"/>
                <a:pt x="7540683" y="4942248"/>
                <a:pt x="7540160" y="4942277"/>
              </a:cubicBezTo>
              <a:cubicBezTo>
                <a:pt x="7532803" y="4942771"/>
                <a:pt x="7526493" y="4947162"/>
                <a:pt x="7524487" y="4955740"/>
              </a:cubicBezTo>
              <a:cubicBezTo>
                <a:pt x="7520911" y="4971180"/>
                <a:pt x="7537863" y="4986940"/>
                <a:pt x="7557112" y="5002264"/>
              </a:cubicBezTo>
              <a:cubicBezTo>
                <a:pt x="7577553" y="4987056"/>
                <a:pt x="7593517" y="4969814"/>
                <a:pt x="7589708" y="4954984"/>
              </a:cubicBezTo>
              <a:cubicBezTo>
                <a:pt x="7587847" y="4947744"/>
                <a:pt x="7582002" y="4943149"/>
                <a:pt x="7573948" y="4942277"/>
              </a:cubicBezTo>
              <a:cubicBezTo>
                <a:pt x="7573250" y="4942219"/>
                <a:pt x="7572581" y="4942190"/>
                <a:pt x="7571912" y="4942190"/>
              </a:cubicBezTo>
              <a:close/>
              <a:moveTo>
                <a:pt x="7725732" y="4959927"/>
              </a:moveTo>
              <a:cubicBezTo>
                <a:pt x="7718754" y="4959927"/>
                <a:pt x="7713782" y="4963998"/>
                <a:pt x="7710932" y="4969581"/>
              </a:cubicBezTo>
              <a:cubicBezTo>
                <a:pt x="7707966" y="4963765"/>
                <a:pt x="7702878" y="4959985"/>
                <a:pt x="7695492" y="4959985"/>
              </a:cubicBezTo>
              <a:cubicBezTo>
                <a:pt x="7694998" y="4959985"/>
                <a:pt x="7694503" y="4959985"/>
                <a:pt x="7693980" y="4960014"/>
              </a:cubicBezTo>
              <a:cubicBezTo>
                <a:pt x="7686623" y="4960508"/>
                <a:pt x="7680313" y="4964899"/>
                <a:pt x="7678307" y="4973477"/>
              </a:cubicBezTo>
              <a:cubicBezTo>
                <a:pt x="7674730" y="4988917"/>
                <a:pt x="7691683" y="5004677"/>
                <a:pt x="7710932" y="5020001"/>
              </a:cubicBezTo>
              <a:cubicBezTo>
                <a:pt x="7731374" y="5004794"/>
                <a:pt x="7747337" y="4987551"/>
                <a:pt x="7743528" y="4972721"/>
              </a:cubicBezTo>
              <a:cubicBezTo>
                <a:pt x="7741667" y="4965481"/>
                <a:pt x="7735822" y="4960886"/>
                <a:pt x="7727768" y="4960014"/>
              </a:cubicBezTo>
              <a:cubicBezTo>
                <a:pt x="7727070" y="4959956"/>
                <a:pt x="7726401" y="4959927"/>
                <a:pt x="7725732" y="4959927"/>
              </a:cubicBezTo>
              <a:close/>
              <a:moveTo>
                <a:pt x="7795808" y="4980862"/>
              </a:moveTo>
              <a:cubicBezTo>
                <a:pt x="7788830" y="4980862"/>
                <a:pt x="7783857" y="4984933"/>
                <a:pt x="7781008" y="4990516"/>
              </a:cubicBezTo>
              <a:cubicBezTo>
                <a:pt x="7778042" y="4984700"/>
                <a:pt x="7772953" y="4980920"/>
                <a:pt x="7765568" y="4980920"/>
              </a:cubicBezTo>
              <a:cubicBezTo>
                <a:pt x="7765074" y="4980920"/>
                <a:pt x="7764579" y="4980920"/>
                <a:pt x="7764056" y="4980949"/>
              </a:cubicBezTo>
              <a:cubicBezTo>
                <a:pt x="7756699" y="4981444"/>
                <a:pt x="7750389" y="4985834"/>
                <a:pt x="7748383" y="4994412"/>
              </a:cubicBezTo>
              <a:cubicBezTo>
                <a:pt x="7744807" y="5009852"/>
                <a:pt x="7761759" y="5025612"/>
                <a:pt x="7781008" y="5040936"/>
              </a:cubicBezTo>
              <a:cubicBezTo>
                <a:pt x="7801449" y="5025729"/>
                <a:pt x="7817413" y="5008486"/>
                <a:pt x="7813604" y="4993656"/>
              </a:cubicBezTo>
              <a:cubicBezTo>
                <a:pt x="7811743" y="4986416"/>
                <a:pt x="7805898" y="4981822"/>
                <a:pt x="7797844" y="4980949"/>
              </a:cubicBezTo>
              <a:cubicBezTo>
                <a:pt x="7797146" y="4980891"/>
                <a:pt x="7796477" y="4980862"/>
                <a:pt x="7795808" y="4980862"/>
              </a:cubicBezTo>
              <a:close/>
              <a:moveTo>
                <a:pt x="7877225" y="4997146"/>
              </a:moveTo>
              <a:cubicBezTo>
                <a:pt x="7870247" y="4997146"/>
                <a:pt x="7865274" y="5001217"/>
                <a:pt x="7862425" y="5006800"/>
              </a:cubicBezTo>
              <a:cubicBezTo>
                <a:pt x="7859459" y="5000984"/>
                <a:pt x="7854370" y="4997204"/>
                <a:pt x="7846985" y="4997204"/>
              </a:cubicBezTo>
              <a:cubicBezTo>
                <a:pt x="7846491" y="4997204"/>
                <a:pt x="7845996" y="4997204"/>
                <a:pt x="7845473" y="4997233"/>
              </a:cubicBezTo>
              <a:cubicBezTo>
                <a:pt x="7838116" y="4997727"/>
                <a:pt x="7831806" y="5002118"/>
                <a:pt x="7829800" y="5010696"/>
              </a:cubicBezTo>
              <a:cubicBezTo>
                <a:pt x="7826224" y="5026136"/>
                <a:pt x="7843176" y="5041896"/>
                <a:pt x="7862425" y="5057220"/>
              </a:cubicBezTo>
              <a:cubicBezTo>
                <a:pt x="7882866" y="5042012"/>
                <a:pt x="7898830" y="5024770"/>
                <a:pt x="7895021" y="5009940"/>
              </a:cubicBezTo>
              <a:cubicBezTo>
                <a:pt x="7893160" y="5002700"/>
                <a:pt x="7887315" y="4998105"/>
                <a:pt x="7879261" y="4997233"/>
              </a:cubicBezTo>
              <a:cubicBezTo>
                <a:pt x="7878563" y="4997175"/>
                <a:pt x="7877894" y="4997146"/>
                <a:pt x="7877225" y="4997146"/>
              </a:cubicBezTo>
              <a:close/>
              <a:moveTo>
                <a:pt x="7919387" y="5055010"/>
              </a:moveTo>
              <a:cubicBezTo>
                <a:pt x="7912409" y="5055010"/>
                <a:pt x="7907436" y="5059081"/>
                <a:pt x="7904587" y="5064664"/>
              </a:cubicBezTo>
              <a:cubicBezTo>
                <a:pt x="7901621" y="5058848"/>
                <a:pt x="7896532" y="5055068"/>
                <a:pt x="7889147" y="5055068"/>
              </a:cubicBezTo>
              <a:cubicBezTo>
                <a:pt x="7888653" y="5055068"/>
                <a:pt x="7888158" y="5055068"/>
                <a:pt x="7887635" y="5055097"/>
              </a:cubicBezTo>
              <a:cubicBezTo>
                <a:pt x="7880278" y="5055592"/>
                <a:pt x="7873968" y="5059982"/>
                <a:pt x="7871962" y="5068560"/>
              </a:cubicBezTo>
              <a:cubicBezTo>
                <a:pt x="7868386" y="5084000"/>
                <a:pt x="7885338" y="5099760"/>
                <a:pt x="7904587" y="5115084"/>
              </a:cubicBezTo>
              <a:cubicBezTo>
                <a:pt x="7925028" y="5099877"/>
                <a:pt x="7940992" y="5082634"/>
                <a:pt x="7937183" y="5067804"/>
              </a:cubicBezTo>
              <a:cubicBezTo>
                <a:pt x="7935322" y="5060564"/>
                <a:pt x="7929477" y="5055970"/>
                <a:pt x="7921423" y="5055097"/>
              </a:cubicBezTo>
              <a:cubicBezTo>
                <a:pt x="7920725" y="5055039"/>
                <a:pt x="7920056" y="5055010"/>
                <a:pt x="7919387" y="5055010"/>
              </a:cubicBezTo>
              <a:close/>
              <a:moveTo>
                <a:pt x="7638499" y="4963125"/>
              </a:moveTo>
              <a:cubicBezTo>
                <a:pt x="7631521" y="4963125"/>
                <a:pt x="7626549" y="4967196"/>
                <a:pt x="7623699" y="4972779"/>
              </a:cubicBezTo>
              <a:cubicBezTo>
                <a:pt x="7620733" y="4966963"/>
                <a:pt x="7615645" y="4963183"/>
                <a:pt x="7608259" y="4963183"/>
              </a:cubicBezTo>
              <a:cubicBezTo>
                <a:pt x="7607765" y="4963183"/>
                <a:pt x="7607270" y="4963183"/>
                <a:pt x="7606747" y="4963212"/>
              </a:cubicBezTo>
              <a:cubicBezTo>
                <a:pt x="7599390" y="4963707"/>
                <a:pt x="7593080" y="4968097"/>
                <a:pt x="7591074" y="4976675"/>
              </a:cubicBezTo>
              <a:cubicBezTo>
                <a:pt x="7587497" y="4992115"/>
                <a:pt x="7604450" y="5007875"/>
                <a:pt x="7623699" y="5023199"/>
              </a:cubicBezTo>
              <a:cubicBezTo>
                <a:pt x="7644141" y="5007992"/>
                <a:pt x="7660104" y="4990749"/>
                <a:pt x="7656295" y="4975919"/>
              </a:cubicBezTo>
              <a:cubicBezTo>
                <a:pt x="7654434" y="4968679"/>
                <a:pt x="7648589" y="4964085"/>
                <a:pt x="7640535" y="4963212"/>
              </a:cubicBezTo>
              <a:cubicBezTo>
                <a:pt x="7639837" y="4963154"/>
                <a:pt x="7639168" y="4963125"/>
                <a:pt x="7638499" y="4963125"/>
              </a:cubicBezTo>
              <a:close/>
              <a:moveTo>
                <a:pt x="7679208" y="5011685"/>
              </a:moveTo>
              <a:cubicBezTo>
                <a:pt x="7672230" y="5011685"/>
                <a:pt x="7667258" y="5015756"/>
                <a:pt x="7664408" y="5021339"/>
              </a:cubicBezTo>
              <a:cubicBezTo>
                <a:pt x="7661442" y="5015523"/>
                <a:pt x="7656354" y="5011743"/>
                <a:pt x="7648968" y="5011743"/>
              </a:cubicBezTo>
              <a:cubicBezTo>
                <a:pt x="7648474" y="5011743"/>
                <a:pt x="7647979" y="5011743"/>
                <a:pt x="7647456" y="5011772"/>
              </a:cubicBezTo>
              <a:cubicBezTo>
                <a:pt x="7640099" y="5012266"/>
                <a:pt x="7633789" y="5016657"/>
                <a:pt x="7631783" y="5025235"/>
              </a:cubicBezTo>
              <a:cubicBezTo>
                <a:pt x="7628206" y="5040675"/>
                <a:pt x="7645159" y="5056435"/>
                <a:pt x="7664408" y="5071759"/>
              </a:cubicBezTo>
              <a:cubicBezTo>
                <a:pt x="7684850" y="5056551"/>
                <a:pt x="7700813" y="5039309"/>
                <a:pt x="7697004" y="5024479"/>
              </a:cubicBezTo>
              <a:cubicBezTo>
                <a:pt x="7695143" y="5017239"/>
                <a:pt x="7689298" y="5012644"/>
                <a:pt x="7681244" y="5011772"/>
              </a:cubicBezTo>
              <a:cubicBezTo>
                <a:pt x="7680546" y="5011714"/>
                <a:pt x="7679877" y="5011685"/>
                <a:pt x="7679208" y="5011685"/>
              </a:cubicBezTo>
              <a:close/>
              <a:moveTo>
                <a:pt x="7751030" y="5042216"/>
              </a:moveTo>
              <a:cubicBezTo>
                <a:pt x="7744051" y="5042216"/>
                <a:pt x="7739078" y="5046287"/>
                <a:pt x="7736229" y="5051870"/>
              </a:cubicBezTo>
              <a:cubicBezTo>
                <a:pt x="7733263" y="5046054"/>
                <a:pt x="7728174" y="5042274"/>
                <a:pt x="7720789" y="5042274"/>
              </a:cubicBezTo>
              <a:cubicBezTo>
                <a:pt x="7720295" y="5042274"/>
                <a:pt x="7719800" y="5042274"/>
                <a:pt x="7719277" y="5042303"/>
              </a:cubicBezTo>
              <a:cubicBezTo>
                <a:pt x="7711920" y="5042797"/>
                <a:pt x="7705611" y="5047188"/>
                <a:pt x="7703604" y="5055766"/>
              </a:cubicBezTo>
              <a:cubicBezTo>
                <a:pt x="7700028" y="5071206"/>
                <a:pt x="7716980" y="5086966"/>
                <a:pt x="7736229" y="5102290"/>
              </a:cubicBezTo>
              <a:cubicBezTo>
                <a:pt x="7756670" y="5087082"/>
                <a:pt x="7772634" y="5069840"/>
                <a:pt x="7768825" y="5055010"/>
              </a:cubicBezTo>
              <a:cubicBezTo>
                <a:pt x="7766964" y="5047770"/>
                <a:pt x="7761119" y="5043175"/>
                <a:pt x="7753065" y="5042303"/>
              </a:cubicBezTo>
              <a:cubicBezTo>
                <a:pt x="7752367" y="5042245"/>
                <a:pt x="7751698" y="5042216"/>
                <a:pt x="7751030" y="5042216"/>
              </a:cubicBezTo>
              <a:close/>
              <a:moveTo>
                <a:pt x="7831284" y="5054138"/>
              </a:moveTo>
              <a:cubicBezTo>
                <a:pt x="7824305" y="5054138"/>
                <a:pt x="7819333" y="5058209"/>
                <a:pt x="7816483" y="5063792"/>
              </a:cubicBezTo>
              <a:cubicBezTo>
                <a:pt x="7813517" y="5057976"/>
                <a:pt x="7808429" y="5054196"/>
                <a:pt x="7801043" y="5054196"/>
              </a:cubicBezTo>
              <a:cubicBezTo>
                <a:pt x="7800549" y="5054196"/>
                <a:pt x="7800054" y="5054196"/>
                <a:pt x="7799531" y="5054225"/>
              </a:cubicBezTo>
              <a:cubicBezTo>
                <a:pt x="7792174" y="5054719"/>
                <a:pt x="7785865" y="5059110"/>
                <a:pt x="7783858" y="5067688"/>
              </a:cubicBezTo>
              <a:cubicBezTo>
                <a:pt x="7780282" y="5083128"/>
                <a:pt x="7797234" y="5098888"/>
                <a:pt x="7816483" y="5114212"/>
              </a:cubicBezTo>
              <a:cubicBezTo>
                <a:pt x="7836924" y="5099004"/>
                <a:pt x="7852888" y="5081762"/>
                <a:pt x="7849079" y="5066932"/>
              </a:cubicBezTo>
              <a:cubicBezTo>
                <a:pt x="7847218" y="5059692"/>
                <a:pt x="7841373" y="5055097"/>
                <a:pt x="7833319" y="5054225"/>
              </a:cubicBezTo>
              <a:cubicBezTo>
                <a:pt x="7832621" y="5054167"/>
                <a:pt x="7831952" y="5054138"/>
                <a:pt x="7831284" y="5054138"/>
              </a:cubicBezTo>
              <a:close/>
              <a:moveTo>
                <a:pt x="7677464" y="5071293"/>
              </a:moveTo>
              <a:cubicBezTo>
                <a:pt x="7670485" y="5071293"/>
                <a:pt x="7665513" y="5075364"/>
                <a:pt x="7662663" y="5080947"/>
              </a:cubicBezTo>
              <a:cubicBezTo>
                <a:pt x="7659697" y="5075131"/>
                <a:pt x="7654609" y="5071351"/>
                <a:pt x="7647223" y="5071351"/>
              </a:cubicBezTo>
              <a:cubicBezTo>
                <a:pt x="7646729" y="5071351"/>
                <a:pt x="7646234" y="5071351"/>
                <a:pt x="7645711" y="5071380"/>
              </a:cubicBezTo>
              <a:cubicBezTo>
                <a:pt x="7638355" y="5071874"/>
                <a:pt x="7632045" y="5076265"/>
                <a:pt x="7630038" y="5084843"/>
              </a:cubicBezTo>
              <a:cubicBezTo>
                <a:pt x="7628250" y="5092563"/>
                <a:pt x="7631594" y="5100363"/>
                <a:pt x="7637791" y="5108149"/>
              </a:cubicBezTo>
              <a:lnTo>
                <a:pt x="7661949" y="5130700"/>
              </a:lnTo>
              <a:lnTo>
                <a:pt x="7648647" y="5142126"/>
              </a:lnTo>
              <a:cubicBezTo>
                <a:pt x="7645071" y="5157566"/>
                <a:pt x="7662023" y="5173326"/>
                <a:pt x="7681272" y="5188650"/>
              </a:cubicBezTo>
              <a:cubicBezTo>
                <a:pt x="7701713" y="5173443"/>
                <a:pt x="7717677" y="5156200"/>
                <a:pt x="7713868" y="5141370"/>
              </a:cubicBezTo>
              <a:cubicBezTo>
                <a:pt x="7712007" y="5134130"/>
                <a:pt x="7706162" y="5129535"/>
                <a:pt x="7698108" y="5128663"/>
              </a:cubicBezTo>
              <a:cubicBezTo>
                <a:pt x="7697410" y="5128605"/>
                <a:pt x="7696741" y="5128576"/>
                <a:pt x="7696073" y="5128576"/>
              </a:cubicBezTo>
              <a:cubicBezTo>
                <a:pt x="7689094" y="5128576"/>
                <a:pt x="7684122" y="5132647"/>
                <a:pt x="7681272" y="5138230"/>
              </a:cubicBezTo>
              <a:cubicBezTo>
                <a:pt x="7678306" y="5132414"/>
                <a:pt x="7673218" y="5128634"/>
                <a:pt x="7665832" y="5128634"/>
              </a:cubicBezTo>
              <a:lnTo>
                <a:pt x="7665576" y="5128639"/>
              </a:lnTo>
              <a:lnTo>
                <a:pt x="7688055" y="5107585"/>
              </a:lnTo>
              <a:cubicBezTo>
                <a:pt x="7694125" y="5099520"/>
                <a:pt x="7697164" y="5091502"/>
                <a:pt x="7695259" y="5084087"/>
              </a:cubicBezTo>
              <a:cubicBezTo>
                <a:pt x="7693398" y="5076847"/>
                <a:pt x="7687553" y="5072252"/>
                <a:pt x="7679499" y="5071380"/>
              </a:cubicBezTo>
              <a:cubicBezTo>
                <a:pt x="7678801" y="5071322"/>
                <a:pt x="7678132" y="5071293"/>
                <a:pt x="7677464" y="5071293"/>
              </a:cubicBezTo>
              <a:close/>
              <a:moveTo>
                <a:pt x="7764696" y="5115782"/>
              </a:moveTo>
              <a:cubicBezTo>
                <a:pt x="7757717" y="5115782"/>
                <a:pt x="7752745" y="5119853"/>
                <a:pt x="7749895" y="5125436"/>
              </a:cubicBezTo>
              <a:cubicBezTo>
                <a:pt x="7746929" y="5119620"/>
                <a:pt x="7741841" y="5115840"/>
                <a:pt x="7734455" y="5115840"/>
              </a:cubicBezTo>
              <a:cubicBezTo>
                <a:pt x="7733961" y="5115840"/>
                <a:pt x="7733466" y="5115840"/>
                <a:pt x="7732943" y="5115869"/>
              </a:cubicBezTo>
              <a:cubicBezTo>
                <a:pt x="7725587" y="5116364"/>
                <a:pt x="7719277" y="5120754"/>
                <a:pt x="7717270" y="5129332"/>
              </a:cubicBezTo>
              <a:cubicBezTo>
                <a:pt x="7713694" y="5144772"/>
                <a:pt x="7730646" y="5160532"/>
                <a:pt x="7749895" y="5175856"/>
              </a:cubicBezTo>
              <a:cubicBezTo>
                <a:pt x="7770336" y="5160649"/>
                <a:pt x="7786300" y="5143406"/>
                <a:pt x="7782491" y="5128576"/>
              </a:cubicBezTo>
              <a:cubicBezTo>
                <a:pt x="7780630" y="5121336"/>
                <a:pt x="7774785" y="5116742"/>
                <a:pt x="7766731" y="5115869"/>
              </a:cubicBezTo>
              <a:cubicBezTo>
                <a:pt x="7766033" y="5115811"/>
                <a:pt x="7765364" y="5115782"/>
                <a:pt x="7764696" y="5115782"/>
              </a:cubicBezTo>
              <a:close/>
              <a:moveTo>
                <a:pt x="7899615" y="5121306"/>
              </a:moveTo>
              <a:cubicBezTo>
                <a:pt x="7892636" y="5121306"/>
                <a:pt x="7887664" y="5125377"/>
                <a:pt x="7884814" y="5130960"/>
              </a:cubicBezTo>
              <a:cubicBezTo>
                <a:pt x="7881848" y="5125144"/>
                <a:pt x="7876760" y="5121364"/>
                <a:pt x="7869374" y="5121364"/>
              </a:cubicBezTo>
              <a:cubicBezTo>
                <a:pt x="7868880" y="5121364"/>
                <a:pt x="7868385" y="5121364"/>
                <a:pt x="7867862" y="5121393"/>
              </a:cubicBezTo>
              <a:cubicBezTo>
                <a:pt x="7860505" y="5121887"/>
                <a:pt x="7854196" y="5126278"/>
                <a:pt x="7852189" y="5134856"/>
              </a:cubicBezTo>
              <a:cubicBezTo>
                <a:pt x="7848613" y="5150296"/>
                <a:pt x="7865565" y="5166056"/>
                <a:pt x="7884814" y="5181380"/>
              </a:cubicBezTo>
              <a:cubicBezTo>
                <a:pt x="7905255" y="5166173"/>
                <a:pt x="7921219" y="5148930"/>
                <a:pt x="7917410" y="5134100"/>
              </a:cubicBezTo>
              <a:cubicBezTo>
                <a:pt x="7915549" y="5126860"/>
                <a:pt x="7909704" y="5122265"/>
                <a:pt x="7901650" y="5121393"/>
              </a:cubicBezTo>
              <a:cubicBezTo>
                <a:pt x="7900952" y="5121335"/>
                <a:pt x="7900283" y="5121306"/>
                <a:pt x="7899615" y="5121306"/>
              </a:cubicBezTo>
              <a:close/>
              <a:moveTo>
                <a:pt x="7972018" y="5121306"/>
              </a:moveTo>
              <a:cubicBezTo>
                <a:pt x="7965039" y="5121306"/>
                <a:pt x="7960066" y="5125377"/>
                <a:pt x="7957217" y="5130960"/>
              </a:cubicBezTo>
              <a:cubicBezTo>
                <a:pt x="7954251" y="5125144"/>
                <a:pt x="7949162" y="5121364"/>
                <a:pt x="7941777" y="5121364"/>
              </a:cubicBezTo>
              <a:cubicBezTo>
                <a:pt x="7941283" y="5121364"/>
                <a:pt x="7940788" y="5121364"/>
                <a:pt x="7940265" y="5121393"/>
              </a:cubicBezTo>
              <a:cubicBezTo>
                <a:pt x="7932908" y="5121887"/>
                <a:pt x="7926599" y="5126278"/>
                <a:pt x="7924592" y="5134856"/>
              </a:cubicBezTo>
              <a:cubicBezTo>
                <a:pt x="7921016" y="5150296"/>
                <a:pt x="7937968" y="5166056"/>
                <a:pt x="7957217" y="5181380"/>
              </a:cubicBezTo>
              <a:cubicBezTo>
                <a:pt x="7977658" y="5166173"/>
                <a:pt x="7993622" y="5148930"/>
                <a:pt x="7989813" y="5134100"/>
              </a:cubicBezTo>
              <a:cubicBezTo>
                <a:pt x="7987952" y="5126860"/>
                <a:pt x="7982107" y="5122265"/>
                <a:pt x="7974053" y="5121393"/>
              </a:cubicBezTo>
              <a:cubicBezTo>
                <a:pt x="7973355" y="5121335"/>
                <a:pt x="7972686" y="5121306"/>
                <a:pt x="7972018" y="5121306"/>
              </a:cubicBezTo>
              <a:close/>
              <a:moveTo>
                <a:pt x="8047328" y="5123051"/>
              </a:moveTo>
              <a:cubicBezTo>
                <a:pt x="8040350" y="5123051"/>
                <a:pt x="8035377" y="5127122"/>
                <a:pt x="8032528" y="5132705"/>
              </a:cubicBezTo>
              <a:cubicBezTo>
                <a:pt x="8029562" y="5126889"/>
                <a:pt x="8024473" y="5123109"/>
                <a:pt x="8017088" y="5123109"/>
              </a:cubicBezTo>
              <a:cubicBezTo>
                <a:pt x="8016594" y="5123109"/>
                <a:pt x="8016099" y="5123109"/>
                <a:pt x="8015576" y="5123138"/>
              </a:cubicBezTo>
              <a:cubicBezTo>
                <a:pt x="8008219" y="5123633"/>
                <a:pt x="8001909" y="5128023"/>
                <a:pt x="7999903" y="5136601"/>
              </a:cubicBezTo>
              <a:cubicBezTo>
                <a:pt x="7996327" y="5152041"/>
                <a:pt x="8013279" y="5167801"/>
                <a:pt x="8032528" y="5183125"/>
              </a:cubicBezTo>
              <a:cubicBezTo>
                <a:pt x="8052969" y="5167918"/>
                <a:pt x="8068933" y="5150675"/>
                <a:pt x="8065124" y="5135845"/>
              </a:cubicBezTo>
              <a:cubicBezTo>
                <a:pt x="8063263" y="5128605"/>
                <a:pt x="8057418" y="5124011"/>
                <a:pt x="8049364" y="5123138"/>
              </a:cubicBezTo>
              <a:cubicBezTo>
                <a:pt x="8048666" y="5123080"/>
                <a:pt x="8047997" y="5123051"/>
                <a:pt x="8047328" y="5123051"/>
              </a:cubicBezTo>
              <a:close/>
              <a:moveTo>
                <a:pt x="8203764" y="5123051"/>
              </a:moveTo>
              <a:cubicBezTo>
                <a:pt x="8196786" y="5123051"/>
                <a:pt x="8191814" y="5127122"/>
                <a:pt x="8188964" y="5132705"/>
              </a:cubicBezTo>
              <a:cubicBezTo>
                <a:pt x="8185998" y="5126889"/>
                <a:pt x="8180910" y="5123109"/>
                <a:pt x="8173524" y="5123109"/>
              </a:cubicBezTo>
              <a:cubicBezTo>
                <a:pt x="8173030" y="5123109"/>
                <a:pt x="8172535" y="5123109"/>
                <a:pt x="8172012" y="5123138"/>
              </a:cubicBezTo>
              <a:cubicBezTo>
                <a:pt x="8164656" y="5123633"/>
                <a:pt x="8158346" y="5128023"/>
                <a:pt x="8156339" y="5136601"/>
              </a:cubicBezTo>
              <a:cubicBezTo>
                <a:pt x="8152763" y="5152041"/>
                <a:pt x="8169715" y="5167801"/>
                <a:pt x="8188964" y="5183125"/>
              </a:cubicBezTo>
              <a:cubicBezTo>
                <a:pt x="8209406" y="5167918"/>
                <a:pt x="8225369" y="5150675"/>
                <a:pt x="8221560" y="5135845"/>
              </a:cubicBezTo>
              <a:cubicBezTo>
                <a:pt x="8219699" y="5128605"/>
                <a:pt x="8213855" y="5124011"/>
                <a:pt x="8205800" y="5123138"/>
              </a:cubicBezTo>
              <a:cubicBezTo>
                <a:pt x="8205102" y="5123080"/>
                <a:pt x="8204434" y="5123051"/>
                <a:pt x="8203764" y="5123051"/>
              </a:cubicBezTo>
              <a:close/>
              <a:moveTo>
                <a:pt x="8284019" y="5123342"/>
              </a:moveTo>
              <a:cubicBezTo>
                <a:pt x="8277040" y="5123342"/>
                <a:pt x="8272068" y="5127413"/>
                <a:pt x="8269218" y="5132996"/>
              </a:cubicBezTo>
              <a:cubicBezTo>
                <a:pt x="8266253" y="5127180"/>
                <a:pt x="8261164" y="5123400"/>
                <a:pt x="8253778" y="5123400"/>
              </a:cubicBezTo>
              <a:cubicBezTo>
                <a:pt x="8253284" y="5123400"/>
                <a:pt x="8252789" y="5123400"/>
                <a:pt x="8252266" y="5123429"/>
              </a:cubicBezTo>
              <a:cubicBezTo>
                <a:pt x="8244910" y="5123924"/>
                <a:pt x="8238600" y="5128314"/>
                <a:pt x="8236593" y="5136892"/>
              </a:cubicBezTo>
              <a:cubicBezTo>
                <a:pt x="8233017" y="5152332"/>
                <a:pt x="8249969" y="5168092"/>
                <a:pt x="8269218" y="5183416"/>
              </a:cubicBezTo>
              <a:cubicBezTo>
                <a:pt x="8289659" y="5168209"/>
                <a:pt x="8305623" y="5150966"/>
                <a:pt x="8301814" y="5136136"/>
              </a:cubicBezTo>
              <a:cubicBezTo>
                <a:pt x="8299953" y="5128896"/>
                <a:pt x="8294108" y="5124302"/>
                <a:pt x="8286054" y="5123429"/>
              </a:cubicBezTo>
              <a:cubicBezTo>
                <a:pt x="8285356" y="5123371"/>
                <a:pt x="8284687" y="5123342"/>
                <a:pt x="8284019" y="5123342"/>
              </a:cubicBezTo>
              <a:close/>
              <a:moveTo>
                <a:pt x="8124092" y="5123342"/>
              </a:moveTo>
              <a:cubicBezTo>
                <a:pt x="8117114" y="5123342"/>
                <a:pt x="8112142" y="5127413"/>
                <a:pt x="8109292" y="5132996"/>
              </a:cubicBezTo>
              <a:cubicBezTo>
                <a:pt x="8106326" y="5127180"/>
                <a:pt x="8101238" y="5123400"/>
                <a:pt x="8093852" y="5123400"/>
              </a:cubicBezTo>
              <a:cubicBezTo>
                <a:pt x="8093358" y="5123400"/>
                <a:pt x="8092863" y="5123400"/>
                <a:pt x="8092340" y="5123429"/>
              </a:cubicBezTo>
              <a:cubicBezTo>
                <a:pt x="8084983" y="5123924"/>
                <a:pt x="8078673" y="5128314"/>
                <a:pt x="8076667" y="5136892"/>
              </a:cubicBezTo>
              <a:cubicBezTo>
                <a:pt x="8073090" y="5152332"/>
                <a:pt x="8090043" y="5168092"/>
                <a:pt x="8109292" y="5183416"/>
              </a:cubicBezTo>
              <a:cubicBezTo>
                <a:pt x="8129734" y="5168209"/>
                <a:pt x="8145697" y="5150966"/>
                <a:pt x="8141888" y="5136136"/>
              </a:cubicBezTo>
              <a:cubicBezTo>
                <a:pt x="8140027" y="5128896"/>
                <a:pt x="8134182" y="5124302"/>
                <a:pt x="8126128" y="5123429"/>
              </a:cubicBezTo>
              <a:cubicBezTo>
                <a:pt x="8125430" y="5123371"/>
                <a:pt x="8124761" y="5123342"/>
                <a:pt x="8124092" y="5123342"/>
              </a:cubicBezTo>
              <a:close/>
              <a:moveTo>
                <a:pt x="7831284" y="5123924"/>
              </a:moveTo>
              <a:cubicBezTo>
                <a:pt x="7824305" y="5123924"/>
                <a:pt x="7819333" y="5127995"/>
                <a:pt x="7816483" y="5133578"/>
              </a:cubicBezTo>
              <a:cubicBezTo>
                <a:pt x="7813517" y="5127762"/>
                <a:pt x="7808429" y="5123982"/>
                <a:pt x="7801043" y="5123982"/>
              </a:cubicBezTo>
              <a:cubicBezTo>
                <a:pt x="7800549" y="5123982"/>
                <a:pt x="7800054" y="5123982"/>
                <a:pt x="7799531" y="5124011"/>
              </a:cubicBezTo>
              <a:cubicBezTo>
                <a:pt x="7792174" y="5124505"/>
                <a:pt x="7785865" y="5128896"/>
                <a:pt x="7783858" y="5137474"/>
              </a:cubicBezTo>
              <a:cubicBezTo>
                <a:pt x="7780282" y="5152914"/>
                <a:pt x="7797234" y="5168674"/>
                <a:pt x="7816483" y="5183998"/>
              </a:cubicBezTo>
              <a:cubicBezTo>
                <a:pt x="7836924" y="5168790"/>
                <a:pt x="7852888" y="5151548"/>
                <a:pt x="7849079" y="5136718"/>
              </a:cubicBezTo>
              <a:cubicBezTo>
                <a:pt x="7847218" y="5129478"/>
                <a:pt x="7841373" y="5124883"/>
                <a:pt x="7833319" y="5124011"/>
              </a:cubicBezTo>
              <a:cubicBezTo>
                <a:pt x="7832621" y="5123953"/>
                <a:pt x="7831952" y="5123924"/>
                <a:pt x="7831284" y="5123924"/>
              </a:cubicBezTo>
              <a:close/>
              <a:moveTo>
                <a:pt x="7501545" y="4943643"/>
              </a:moveTo>
              <a:cubicBezTo>
                <a:pt x="7494566" y="4943643"/>
                <a:pt x="7489594" y="4947714"/>
                <a:pt x="7486744" y="4953297"/>
              </a:cubicBezTo>
              <a:cubicBezTo>
                <a:pt x="7483778" y="4947481"/>
                <a:pt x="7478690" y="4943701"/>
                <a:pt x="7471304" y="4943701"/>
              </a:cubicBezTo>
              <a:cubicBezTo>
                <a:pt x="7470810" y="4943701"/>
                <a:pt x="7470315" y="4943701"/>
                <a:pt x="7469792" y="4943730"/>
              </a:cubicBezTo>
              <a:cubicBezTo>
                <a:pt x="7462436" y="4944224"/>
                <a:pt x="7456126" y="4948615"/>
                <a:pt x="7454119" y="4957193"/>
              </a:cubicBezTo>
              <a:cubicBezTo>
                <a:pt x="7450543" y="4972633"/>
                <a:pt x="7467495" y="4988393"/>
                <a:pt x="7486744" y="5003717"/>
              </a:cubicBezTo>
              <a:cubicBezTo>
                <a:pt x="7507185" y="4988509"/>
                <a:pt x="7523149" y="4971267"/>
                <a:pt x="7519340" y="4956437"/>
              </a:cubicBezTo>
              <a:cubicBezTo>
                <a:pt x="7517479" y="4949197"/>
                <a:pt x="7511634" y="4944602"/>
                <a:pt x="7503580" y="4943730"/>
              </a:cubicBezTo>
              <a:cubicBezTo>
                <a:pt x="7502882" y="4943672"/>
                <a:pt x="7502213" y="4943643"/>
                <a:pt x="7501545" y="4943643"/>
              </a:cubicBezTo>
              <a:close/>
              <a:moveTo>
                <a:pt x="7233742" y="4841000"/>
              </a:moveTo>
              <a:cubicBezTo>
                <a:pt x="7226763" y="4841000"/>
                <a:pt x="7221791" y="4845071"/>
                <a:pt x="7218941" y="4850654"/>
              </a:cubicBezTo>
              <a:cubicBezTo>
                <a:pt x="7215975" y="4844838"/>
                <a:pt x="7210887" y="4841058"/>
                <a:pt x="7203501" y="4841058"/>
              </a:cubicBezTo>
              <a:cubicBezTo>
                <a:pt x="7203007" y="4841058"/>
                <a:pt x="7202512" y="4841058"/>
                <a:pt x="7201989" y="4841087"/>
              </a:cubicBezTo>
              <a:cubicBezTo>
                <a:pt x="7194632" y="4841582"/>
                <a:pt x="7188323" y="4845972"/>
                <a:pt x="7186316" y="4854550"/>
              </a:cubicBezTo>
              <a:cubicBezTo>
                <a:pt x="7182740" y="4869990"/>
                <a:pt x="7199692" y="4885750"/>
                <a:pt x="7218941" y="4901074"/>
              </a:cubicBezTo>
              <a:cubicBezTo>
                <a:pt x="7239382" y="4885867"/>
                <a:pt x="7255346" y="4868624"/>
                <a:pt x="7251537" y="4853794"/>
              </a:cubicBezTo>
              <a:cubicBezTo>
                <a:pt x="7249676" y="4846554"/>
                <a:pt x="7243831" y="4841960"/>
                <a:pt x="7235777" y="4841087"/>
              </a:cubicBezTo>
              <a:cubicBezTo>
                <a:pt x="7235079" y="4841029"/>
                <a:pt x="7234410" y="4841000"/>
                <a:pt x="7233742" y="4841000"/>
              </a:cubicBezTo>
              <a:close/>
              <a:moveTo>
                <a:pt x="6948201" y="4818320"/>
              </a:moveTo>
              <a:cubicBezTo>
                <a:pt x="6941223" y="4818320"/>
                <a:pt x="6936250" y="4822391"/>
                <a:pt x="6933401" y="4827974"/>
              </a:cubicBezTo>
              <a:cubicBezTo>
                <a:pt x="6930435" y="4822158"/>
                <a:pt x="6925346" y="4818378"/>
                <a:pt x="6917961" y="4818378"/>
              </a:cubicBezTo>
              <a:cubicBezTo>
                <a:pt x="6917467" y="4818378"/>
                <a:pt x="6916972" y="4818378"/>
                <a:pt x="6916449" y="4818407"/>
              </a:cubicBezTo>
              <a:cubicBezTo>
                <a:pt x="6909092" y="4818901"/>
                <a:pt x="6902782" y="4823292"/>
                <a:pt x="6900776" y="4831870"/>
              </a:cubicBezTo>
              <a:cubicBezTo>
                <a:pt x="6897200" y="4847310"/>
                <a:pt x="6914152" y="4863070"/>
                <a:pt x="6933401" y="4878394"/>
              </a:cubicBezTo>
              <a:cubicBezTo>
                <a:pt x="6953842" y="4863186"/>
                <a:pt x="6969806" y="4845944"/>
                <a:pt x="6965997" y="4831114"/>
              </a:cubicBezTo>
              <a:cubicBezTo>
                <a:pt x="6964136" y="4823874"/>
                <a:pt x="6958291" y="4819279"/>
                <a:pt x="6950237" y="4818407"/>
              </a:cubicBezTo>
              <a:cubicBezTo>
                <a:pt x="6949539" y="4818349"/>
                <a:pt x="6948870" y="4818320"/>
                <a:pt x="6948201" y="4818320"/>
              </a:cubicBezTo>
              <a:close/>
              <a:moveTo>
                <a:pt x="7057241" y="4867170"/>
              </a:moveTo>
              <a:cubicBezTo>
                <a:pt x="7050263" y="4867170"/>
                <a:pt x="7045290" y="4871241"/>
                <a:pt x="7042441" y="4876824"/>
              </a:cubicBezTo>
              <a:cubicBezTo>
                <a:pt x="7039475" y="4871008"/>
                <a:pt x="7034386" y="4867228"/>
                <a:pt x="7027001" y="4867228"/>
              </a:cubicBezTo>
              <a:cubicBezTo>
                <a:pt x="7026507" y="4867228"/>
                <a:pt x="7026012" y="4867228"/>
                <a:pt x="7025489" y="4867257"/>
              </a:cubicBezTo>
              <a:cubicBezTo>
                <a:pt x="7018132" y="4867752"/>
                <a:pt x="7011822" y="4872142"/>
                <a:pt x="7009816" y="4880720"/>
              </a:cubicBezTo>
              <a:cubicBezTo>
                <a:pt x="7006240" y="4896160"/>
                <a:pt x="7023192" y="4911920"/>
                <a:pt x="7042441" y="4927244"/>
              </a:cubicBezTo>
              <a:cubicBezTo>
                <a:pt x="7062882" y="4912037"/>
                <a:pt x="7078846" y="4894794"/>
                <a:pt x="7075037" y="4879964"/>
              </a:cubicBezTo>
              <a:cubicBezTo>
                <a:pt x="7073176" y="4872724"/>
                <a:pt x="7067331" y="4868130"/>
                <a:pt x="7059277" y="4867257"/>
              </a:cubicBezTo>
              <a:cubicBezTo>
                <a:pt x="7058579" y="4867199"/>
                <a:pt x="7057910" y="4867170"/>
                <a:pt x="7057241" y="4867170"/>
              </a:cubicBezTo>
              <a:close/>
              <a:moveTo>
                <a:pt x="7121212" y="4901481"/>
              </a:moveTo>
              <a:cubicBezTo>
                <a:pt x="7114234" y="4901481"/>
                <a:pt x="7109261" y="4905552"/>
                <a:pt x="7106412" y="4911135"/>
              </a:cubicBezTo>
              <a:cubicBezTo>
                <a:pt x="7103446" y="4905319"/>
                <a:pt x="7098357" y="4901539"/>
                <a:pt x="7090972" y="4901539"/>
              </a:cubicBezTo>
              <a:cubicBezTo>
                <a:pt x="7090478" y="4901539"/>
                <a:pt x="7089983" y="4901539"/>
                <a:pt x="7089460" y="4901568"/>
              </a:cubicBezTo>
              <a:cubicBezTo>
                <a:pt x="7082103" y="4902062"/>
                <a:pt x="7075793" y="4906453"/>
                <a:pt x="7073787" y="4915031"/>
              </a:cubicBezTo>
              <a:cubicBezTo>
                <a:pt x="7070211" y="4930471"/>
                <a:pt x="7087163" y="4946231"/>
                <a:pt x="7106412" y="4961555"/>
              </a:cubicBezTo>
              <a:cubicBezTo>
                <a:pt x="7126853" y="4946347"/>
                <a:pt x="7142817" y="4929105"/>
                <a:pt x="7139008" y="4914275"/>
              </a:cubicBezTo>
              <a:cubicBezTo>
                <a:pt x="7137147" y="4907035"/>
                <a:pt x="7131302" y="4902440"/>
                <a:pt x="7123248" y="4901568"/>
              </a:cubicBezTo>
              <a:cubicBezTo>
                <a:pt x="7122550" y="4901510"/>
                <a:pt x="7121881" y="4901481"/>
                <a:pt x="7121212" y="4901481"/>
              </a:cubicBezTo>
              <a:close/>
              <a:moveTo>
                <a:pt x="7188672" y="4916020"/>
              </a:moveTo>
              <a:cubicBezTo>
                <a:pt x="7181693" y="4916020"/>
                <a:pt x="7176721" y="4920091"/>
                <a:pt x="7173871" y="4925674"/>
              </a:cubicBezTo>
              <a:cubicBezTo>
                <a:pt x="7170905" y="4919858"/>
                <a:pt x="7165817" y="4916078"/>
                <a:pt x="7158431" y="4916078"/>
              </a:cubicBezTo>
              <a:cubicBezTo>
                <a:pt x="7157937" y="4916078"/>
                <a:pt x="7157442" y="4916078"/>
                <a:pt x="7156919" y="4916107"/>
              </a:cubicBezTo>
              <a:cubicBezTo>
                <a:pt x="7149562" y="4916601"/>
                <a:pt x="7143253" y="4920992"/>
                <a:pt x="7141246" y="4929570"/>
              </a:cubicBezTo>
              <a:cubicBezTo>
                <a:pt x="7137670" y="4945010"/>
                <a:pt x="7154622" y="4960770"/>
                <a:pt x="7173871" y="4976094"/>
              </a:cubicBezTo>
              <a:cubicBezTo>
                <a:pt x="7194312" y="4960886"/>
                <a:pt x="7210276" y="4943644"/>
                <a:pt x="7206467" y="4928814"/>
              </a:cubicBezTo>
              <a:cubicBezTo>
                <a:pt x="7204606" y="4921574"/>
                <a:pt x="7198761" y="4916979"/>
                <a:pt x="7190707" y="4916107"/>
              </a:cubicBezTo>
              <a:cubicBezTo>
                <a:pt x="7190009" y="4916049"/>
                <a:pt x="7189340" y="4916020"/>
                <a:pt x="7188672" y="4916020"/>
              </a:cubicBezTo>
              <a:close/>
              <a:moveTo>
                <a:pt x="7262820" y="4916020"/>
              </a:moveTo>
              <a:cubicBezTo>
                <a:pt x="7255841" y="4916020"/>
                <a:pt x="7250869" y="4920091"/>
                <a:pt x="7248019" y="4925674"/>
              </a:cubicBezTo>
              <a:cubicBezTo>
                <a:pt x="7245053" y="4919858"/>
                <a:pt x="7239965" y="4916078"/>
                <a:pt x="7232579" y="4916078"/>
              </a:cubicBezTo>
              <a:cubicBezTo>
                <a:pt x="7232085" y="4916078"/>
                <a:pt x="7231590" y="4916078"/>
                <a:pt x="7231067" y="4916107"/>
              </a:cubicBezTo>
              <a:cubicBezTo>
                <a:pt x="7223710" y="4916601"/>
                <a:pt x="7217401" y="4920992"/>
                <a:pt x="7215394" y="4929570"/>
              </a:cubicBezTo>
              <a:cubicBezTo>
                <a:pt x="7211818" y="4945010"/>
                <a:pt x="7228770" y="4960770"/>
                <a:pt x="7248019" y="4976094"/>
              </a:cubicBezTo>
              <a:cubicBezTo>
                <a:pt x="7268460" y="4960886"/>
                <a:pt x="7284424" y="4943644"/>
                <a:pt x="7280615" y="4928814"/>
              </a:cubicBezTo>
              <a:cubicBezTo>
                <a:pt x="7278754" y="4921574"/>
                <a:pt x="7272909" y="4916979"/>
                <a:pt x="7264855" y="4916107"/>
              </a:cubicBezTo>
              <a:cubicBezTo>
                <a:pt x="7264157" y="4916049"/>
                <a:pt x="7263488" y="4916020"/>
                <a:pt x="7262820" y="4916020"/>
              </a:cubicBezTo>
              <a:close/>
              <a:moveTo>
                <a:pt x="7393668" y="4921545"/>
              </a:moveTo>
              <a:cubicBezTo>
                <a:pt x="7386689" y="4921545"/>
                <a:pt x="7381717" y="4925616"/>
                <a:pt x="7378867" y="4931199"/>
              </a:cubicBezTo>
              <a:cubicBezTo>
                <a:pt x="7375901" y="4925383"/>
                <a:pt x="7370813" y="4921603"/>
                <a:pt x="7363427" y="4921603"/>
              </a:cubicBezTo>
              <a:cubicBezTo>
                <a:pt x="7362933" y="4921603"/>
                <a:pt x="7362438" y="4921603"/>
                <a:pt x="7361915" y="4921632"/>
              </a:cubicBezTo>
              <a:cubicBezTo>
                <a:pt x="7354558" y="4922126"/>
                <a:pt x="7348249" y="4926517"/>
                <a:pt x="7346242" y="4935095"/>
              </a:cubicBezTo>
              <a:cubicBezTo>
                <a:pt x="7342666" y="4950535"/>
                <a:pt x="7359618" y="4966295"/>
                <a:pt x="7378867" y="4981619"/>
              </a:cubicBezTo>
              <a:cubicBezTo>
                <a:pt x="7399308" y="4966411"/>
                <a:pt x="7415272" y="4949169"/>
                <a:pt x="7411463" y="4934339"/>
              </a:cubicBezTo>
              <a:cubicBezTo>
                <a:pt x="7409602" y="4927099"/>
                <a:pt x="7403757" y="4922504"/>
                <a:pt x="7395703" y="4921632"/>
              </a:cubicBezTo>
              <a:cubicBezTo>
                <a:pt x="7395005" y="4921574"/>
                <a:pt x="7394336" y="4921545"/>
                <a:pt x="7393668" y="4921545"/>
              </a:cubicBezTo>
              <a:close/>
              <a:moveTo>
                <a:pt x="7438156" y="4968941"/>
              </a:moveTo>
              <a:cubicBezTo>
                <a:pt x="7431178" y="4968941"/>
                <a:pt x="7426205" y="4973012"/>
                <a:pt x="7423356" y="4978595"/>
              </a:cubicBezTo>
              <a:cubicBezTo>
                <a:pt x="7420390" y="4972779"/>
                <a:pt x="7415301" y="4968999"/>
                <a:pt x="7407916" y="4968999"/>
              </a:cubicBezTo>
              <a:cubicBezTo>
                <a:pt x="7407422" y="4968999"/>
                <a:pt x="7406927" y="4968999"/>
                <a:pt x="7406404" y="4969028"/>
              </a:cubicBezTo>
              <a:cubicBezTo>
                <a:pt x="7399047" y="4969523"/>
                <a:pt x="7392737" y="4973913"/>
                <a:pt x="7390731" y="4982491"/>
              </a:cubicBezTo>
              <a:cubicBezTo>
                <a:pt x="7387155" y="4997931"/>
                <a:pt x="7404107" y="5013691"/>
                <a:pt x="7423356" y="5029015"/>
              </a:cubicBezTo>
              <a:cubicBezTo>
                <a:pt x="7443797" y="5013808"/>
                <a:pt x="7459761" y="4996565"/>
                <a:pt x="7455952" y="4981735"/>
              </a:cubicBezTo>
              <a:cubicBezTo>
                <a:pt x="7454091" y="4974495"/>
                <a:pt x="7448246" y="4969901"/>
                <a:pt x="7440192" y="4969028"/>
              </a:cubicBezTo>
              <a:cubicBezTo>
                <a:pt x="7439494" y="4968970"/>
                <a:pt x="7438825" y="4968941"/>
                <a:pt x="7438156" y="4968941"/>
              </a:cubicBezTo>
              <a:close/>
              <a:moveTo>
                <a:pt x="7539346" y="5003834"/>
              </a:moveTo>
              <a:cubicBezTo>
                <a:pt x="7532367" y="5003834"/>
                <a:pt x="7527395" y="5007905"/>
                <a:pt x="7524545" y="5013488"/>
              </a:cubicBezTo>
              <a:cubicBezTo>
                <a:pt x="7521579" y="5007672"/>
                <a:pt x="7516491" y="5003892"/>
                <a:pt x="7509105" y="5003892"/>
              </a:cubicBezTo>
              <a:cubicBezTo>
                <a:pt x="7508611" y="5003892"/>
                <a:pt x="7508116" y="5003892"/>
                <a:pt x="7507593" y="5003921"/>
              </a:cubicBezTo>
              <a:cubicBezTo>
                <a:pt x="7500237" y="5004416"/>
                <a:pt x="7493927" y="5008806"/>
                <a:pt x="7491920" y="5017384"/>
              </a:cubicBezTo>
              <a:cubicBezTo>
                <a:pt x="7488344" y="5032824"/>
                <a:pt x="7505296" y="5048584"/>
                <a:pt x="7524545" y="5063908"/>
              </a:cubicBezTo>
              <a:cubicBezTo>
                <a:pt x="7544986" y="5048701"/>
                <a:pt x="7560950" y="5031458"/>
                <a:pt x="7557141" y="5016628"/>
              </a:cubicBezTo>
              <a:cubicBezTo>
                <a:pt x="7555280" y="5009388"/>
                <a:pt x="7549435" y="5004794"/>
                <a:pt x="7541381" y="5003921"/>
              </a:cubicBezTo>
              <a:cubicBezTo>
                <a:pt x="7540683" y="5003863"/>
                <a:pt x="7540014" y="5003834"/>
                <a:pt x="7539346" y="5003834"/>
              </a:cubicBezTo>
              <a:close/>
              <a:moveTo>
                <a:pt x="7601281" y="5041925"/>
              </a:moveTo>
              <a:cubicBezTo>
                <a:pt x="7594302" y="5041925"/>
                <a:pt x="7589329" y="5045996"/>
                <a:pt x="7586480" y="5051579"/>
              </a:cubicBezTo>
              <a:cubicBezTo>
                <a:pt x="7583514" y="5045763"/>
                <a:pt x="7578425" y="5041983"/>
                <a:pt x="7571040" y="5041983"/>
              </a:cubicBezTo>
              <a:cubicBezTo>
                <a:pt x="7570546" y="5041983"/>
                <a:pt x="7570051" y="5041983"/>
                <a:pt x="7569528" y="5042012"/>
              </a:cubicBezTo>
              <a:cubicBezTo>
                <a:pt x="7562171" y="5042507"/>
                <a:pt x="7555862" y="5046897"/>
                <a:pt x="7553855" y="5055475"/>
              </a:cubicBezTo>
              <a:cubicBezTo>
                <a:pt x="7550279" y="5070915"/>
                <a:pt x="7567231" y="5086675"/>
                <a:pt x="7586480" y="5101999"/>
              </a:cubicBezTo>
              <a:cubicBezTo>
                <a:pt x="7606921" y="5086792"/>
                <a:pt x="7622885" y="5069549"/>
                <a:pt x="7619076" y="5054719"/>
              </a:cubicBezTo>
              <a:cubicBezTo>
                <a:pt x="7617215" y="5047479"/>
                <a:pt x="7611370" y="5042885"/>
                <a:pt x="7603316" y="5042012"/>
              </a:cubicBezTo>
              <a:cubicBezTo>
                <a:pt x="7602618" y="5041954"/>
                <a:pt x="7601949" y="5041925"/>
                <a:pt x="7601281" y="5041925"/>
              </a:cubicBezTo>
              <a:close/>
              <a:moveTo>
                <a:pt x="7329115" y="4940736"/>
              </a:moveTo>
              <a:cubicBezTo>
                <a:pt x="7322137" y="4940736"/>
                <a:pt x="7317164" y="4944807"/>
                <a:pt x="7314315" y="4950390"/>
              </a:cubicBezTo>
              <a:cubicBezTo>
                <a:pt x="7311349" y="4944574"/>
                <a:pt x="7306260" y="4940794"/>
                <a:pt x="7298875" y="4940794"/>
              </a:cubicBezTo>
              <a:cubicBezTo>
                <a:pt x="7298381" y="4940794"/>
                <a:pt x="7297886" y="4940794"/>
                <a:pt x="7297363" y="4940823"/>
              </a:cubicBezTo>
              <a:cubicBezTo>
                <a:pt x="7290006" y="4941317"/>
                <a:pt x="7283696" y="4945708"/>
                <a:pt x="7281690" y="4954286"/>
              </a:cubicBezTo>
              <a:cubicBezTo>
                <a:pt x="7278114" y="4969726"/>
                <a:pt x="7295066" y="4985486"/>
                <a:pt x="7314315" y="5000810"/>
              </a:cubicBezTo>
              <a:cubicBezTo>
                <a:pt x="7334756" y="4985602"/>
                <a:pt x="7350720" y="4968360"/>
                <a:pt x="7346911" y="4953530"/>
              </a:cubicBezTo>
              <a:cubicBezTo>
                <a:pt x="7345050" y="4946290"/>
                <a:pt x="7339205" y="4941695"/>
                <a:pt x="7331151" y="4940823"/>
              </a:cubicBezTo>
              <a:cubicBezTo>
                <a:pt x="7330453" y="4940765"/>
                <a:pt x="7329784" y="4940736"/>
                <a:pt x="7329115" y="4940736"/>
              </a:cubicBezTo>
              <a:close/>
              <a:moveTo>
                <a:pt x="6991817" y="4873858"/>
              </a:moveTo>
              <a:cubicBezTo>
                <a:pt x="6984839" y="4873858"/>
                <a:pt x="6979866" y="4877929"/>
                <a:pt x="6977017" y="4883512"/>
              </a:cubicBezTo>
              <a:cubicBezTo>
                <a:pt x="6974051" y="4877696"/>
                <a:pt x="6968962" y="4873916"/>
                <a:pt x="6961577" y="4873916"/>
              </a:cubicBezTo>
              <a:cubicBezTo>
                <a:pt x="6961083" y="4873916"/>
                <a:pt x="6960588" y="4873916"/>
                <a:pt x="6960065" y="4873945"/>
              </a:cubicBezTo>
              <a:cubicBezTo>
                <a:pt x="6952708" y="4874439"/>
                <a:pt x="6946398" y="4878830"/>
                <a:pt x="6944392" y="4887408"/>
              </a:cubicBezTo>
              <a:cubicBezTo>
                <a:pt x="6940816" y="4902848"/>
                <a:pt x="6957768" y="4918608"/>
                <a:pt x="6977017" y="4933932"/>
              </a:cubicBezTo>
              <a:cubicBezTo>
                <a:pt x="6997458" y="4918724"/>
                <a:pt x="7013422" y="4901482"/>
                <a:pt x="7009613" y="4886652"/>
              </a:cubicBezTo>
              <a:cubicBezTo>
                <a:pt x="7007752" y="4879412"/>
                <a:pt x="7001907" y="4874817"/>
                <a:pt x="6993853" y="4873945"/>
              </a:cubicBezTo>
              <a:cubicBezTo>
                <a:pt x="6993155" y="4873887"/>
                <a:pt x="6992486" y="4873858"/>
                <a:pt x="6991817" y="4873858"/>
              </a:cubicBezTo>
              <a:close/>
              <a:moveTo>
                <a:pt x="4512794" y="4829951"/>
              </a:moveTo>
              <a:cubicBezTo>
                <a:pt x="4505801" y="4829951"/>
                <a:pt x="4500825" y="4834022"/>
                <a:pt x="4497982" y="4839605"/>
              </a:cubicBezTo>
              <a:cubicBezTo>
                <a:pt x="4495010" y="4833789"/>
                <a:pt x="4489939" y="4830009"/>
                <a:pt x="4482541" y="4830009"/>
              </a:cubicBezTo>
              <a:cubicBezTo>
                <a:pt x="4482053" y="4830009"/>
                <a:pt x="4481553" y="4830009"/>
                <a:pt x="4481044" y="4830038"/>
              </a:cubicBezTo>
              <a:cubicBezTo>
                <a:pt x="4473687" y="4830532"/>
                <a:pt x="4467369" y="4834923"/>
                <a:pt x="4465377" y="4843501"/>
              </a:cubicBezTo>
              <a:cubicBezTo>
                <a:pt x="4461797" y="4858941"/>
                <a:pt x="4478747" y="4874701"/>
                <a:pt x="4497982" y="4890025"/>
              </a:cubicBezTo>
              <a:cubicBezTo>
                <a:pt x="4518437" y="4874817"/>
                <a:pt x="4534398" y="4857575"/>
                <a:pt x="4530586" y="4842745"/>
              </a:cubicBezTo>
              <a:cubicBezTo>
                <a:pt x="4528728" y="4835505"/>
                <a:pt x="4522881" y="4830910"/>
                <a:pt x="4514835" y="4830038"/>
              </a:cubicBezTo>
              <a:cubicBezTo>
                <a:pt x="4514137" y="4829980"/>
                <a:pt x="4513457" y="4829951"/>
                <a:pt x="4512794" y="4829951"/>
              </a:cubicBezTo>
              <a:close/>
              <a:moveTo>
                <a:pt x="6861260" y="4834603"/>
              </a:moveTo>
              <a:cubicBezTo>
                <a:pt x="6854281" y="4834603"/>
                <a:pt x="6849308" y="4838674"/>
                <a:pt x="6846459" y="4844257"/>
              </a:cubicBezTo>
              <a:cubicBezTo>
                <a:pt x="6843493" y="4838441"/>
                <a:pt x="6838404" y="4834661"/>
                <a:pt x="6831019" y="4834661"/>
              </a:cubicBezTo>
              <a:cubicBezTo>
                <a:pt x="6830525" y="4834661"/>
                <a:pt x="6830030" y="4834661"/>
                <a:pt x="6829507" y="4834690"/>
              </a:cubicBezTo>
              <a:cubicBezTo>
                <a:pt x="6822150" y="4835184"/>
                <a:pt x="6815841" y="4839575"/>
                <a:pt x="6813834" y="4848153"/>
              </a:cubicBezTo>
              <a:cubicBezTo>
                <a:pt x="6810258" y="4863593"/>
                <a:pt x="6827210" y="4879353"/>
                <a:pt x="6846459" y="4894677"/>
              </a:cubicBezTo>
              <a:cubicBezTo>
                <a:pt x="6866900" y="4879469"/>
                <a:pt x="6882864" y="4862227"/>
                <a:pt x="6879055" y="4847397"/>
              </a:cubicBezTo>
              <a:cubicBezTo>
                <a:pt x="6877194" y="4840157"/>
                <a:pt x="6871349" y="4835562"/>
                <a:pt x="6863295" y="4834690"/>
              </a:cubicBezTo>
              <a:cubicBezTo>
                <a:pt x="6862597" y="4834632"/>
                <a:pt x="6861928" y="4834603"/>
                <a:pt x="6861260" y="4834603"/>
              </a:cubicBezTo>
              <a:close/>
              <a:moveTo>
                <a:pt x="6913308" y="4882581"/>
              </a:moveTo>
              <a:cubicBezTo>
                <a:pt x="6906330" y="4882581"/>
                <a:pt x="6901357" y="4886652"/>
                <a:pt x="6898508" y="4892235"/>
              </a:cubicBezTo>
              <a:cubicBezTo>
                <a:pt x="6895542" y="4886419"/>
                <a:pt x="6890453" y="4882639"/>
                <a:pt x="6883068" y="4882639"/>
              </a:cubicBezTo>
              <a:cubicBezTo>
                <a:pt x="6882574" y="4882639"/>
                <a:pt x="6882079" y="4882639"/>
                <a:pt x="6881556" y="4882668"/>
              </a:cubicBezTo>
              <a:cubicBezTo>
                <a:pt x="6874199" y="4883162"/>
                <a:pt x="6867889" y="4887553"/>
                <a:pt x="6865883" y="4896131"/>
              </a:cubicBezTo>
              <a:cubicBezTo>
                <a:pt x="6862307" y="4911571"/>
                <a:pt x="6879259" y="4927331"/>
                <a:pt x="6898508" y="4942655"/>
              </a:cubicBezTo>
              <a:cubicBezTo>
                <a:pt x="6918949" y="4927447"/>
                <a:pt x="6934913" y="4910205"/>
                <a:pt x="6931104" y="4895375"/>
              </a:cubicBezTo>
              <a:cubicBezTo>
                <a:pt x="6929243" y="4888135"/>
                <a:pt x="6923398" y="4883540"/>
                <a:pt x="6915344" y="4882668"/>
              </a:cubicBezTo>
              <a:cubicBezTo>
                <a:pt x="6914646" y="4882610"/>
                <a:pt x="6913977" y="4882581"/>
                <a:pt x="6913308" y="4882581"/>
              </a:cubicBezTo>
              <a:close/>
              <a:moveTo>
                <a:pt x="7052008" y="4935211"/>
              </a:moveTo>
              <a:cubicBezTo>
                <a:pt x="7045029" y="4935211"/>
                <a:pt x="7040057" y="4939282"/>
                <a:pt x="7037207" y="4944865"/>
              </a:cubicBezTo>
              <a:cubicBezTo>
                <a:pt x="7034241" y="4939049"/>
                <a:pt x="7029153" y="4935269"/>
                <a:pt x="7021767" y="4935269"/>
              </a:cubicBezTo>
              <a:cubicBezTo>
                <a:pt x="7021273" y="4935269"/>
                <a:pt x="7020778" y="4935269"/>
                <a:pt x="7020255" y="4935298"/>
              </a:cubicBezTo>
              <a:cubicBezTo>
                <a:pt x="7012898" y="4935792"/>
                <a:pt x="7006589" y="4940183"/>
                <a:pt x="7004582" y="4948761"/>
              </a:cubicBezTo>
              <a:cubicBezTo>
                <a:pt x="7001006" y="4964201"/>
                <a:pt x="7017958" y="4979961"/>
                <a:pt x="7037207" y="4995285"/>
              </a:cubicBezTo>
              <a:cubicBezTo>
                <a:pt x="7057648" y="4980078"/>
                <a:pt x="7073612" y="4962835"/>
                <a:pt x="7069803" y="4948005"/>
              </a:cubicBezTo>
              <a:cubicBezTo>
                <a:pt x="7067942" y="4940765"/>
                <a:pt x="7062097" y="4936170"/>
                <a:pt x="7054043" y="4935298"/>
              </a:cubicBezTo>
              <a:cubicBezTo>
                <a:pt x="7053345" y="4935240"/>
                <a:pt x="7052676" y="4935211"/>
                <a:pt x="7052008" y="4935211"/>
              </a:cubicBezTo>
              <a:close/>
              <a:moveTo>
                <a:pt x="7120049" y="4979699"/>
              </a:moveTo>
              <a:cubicBezTo>
                <a:pt x="7113070" y="4979699"/>
                <a:pt x="7108097" y="4983770"/>
                <a:pt x="7105248" y="4989353"/>
              </a:cubicBezTo>
              <a:cubicBezTo>
                <a:pt x="7102282" y="4983537"/>
                <a:pt x="7097193" y="4979757"/>
                <a:pt x="7089808" y="4979757"/>
              </a:cubicBezTo>
              <a:cubicBezTo>
                <a:pt x="7089314" y="4979757"/>
                <a:pt x="7088819" y="4979757"/>
                <a:pt x="7088296" y="4979786"/>
              </a:cubicBezTo>
              <a:cubicBezTo>
                <a:pt x="7080939" y="4980280"/>
                <a:pt x="7074630" y="4984671"/>
                <a:pt x="7072623" y="4993249"/>
              </a:cubicBezTo>
              <a:cubicBezTo>
                <a:pt x="7069047" y="5008689"/>
                <a:pt x="7085999" y="5024449"/>
                <a:pt x="7105248" y="5039773"/>
              </a:cubicBezTo>
              <a:cubicBezTo>
                <a:pt x="7125689" y="5024565"/>
                <a:pt x="7141653" y="5007323"/>
                <a:pt x="7137844" y="4992493"/>
              </a:cubicBezTo>
              <a:cubicBezTo>
                <a:pt x="7135983" y="4985253"/>
                <a:pt x="7130138" y="4980658"/>
                <a:pt x="7122084" y="4979786"/>
              </a:cubicBezTo>
              <a:cubicBezTo>
                <a:pt x="7121386" y="4979728"/>
                <a:pt x="7120717" y="4979699"/>
                <a:pt x="7120049" y="4979699"/>
              </a:cubicBezTo>
              <a:close/>
              <a:moveTo>
                <a:pt x="7204374" y="4986969"/>
              </a:moveTo>
              <a:cubicBezTo>
                <a:pt x="7197395" y="4986969"/>
                <a:pt x="7192422" y="4991040"/>
                <a:pt x="7189573" y="4996623"/>
              </a:cubicBezTo>
              <a:cubicBezTo>
                <a:pt x="7186607" y="4990807"/>
                <a:pt x="7181518" y="4987027"/>
                <a:pt x="7174133" y="4987027"/>
              </a:cubicBezTo>
              <a:cubicBezTo>
                <a:pt x="7173639" y="4987027"/>
                <a:pt x="7173144" y="4987027"/>
                <a:pt x="7172621" y="4987056"/>
              </a:cubicBezTo>
              <a:cubicBezTo>
                <a:pt x="7165264" y="4987550"/>
                <a:pt x="7158955" y="4991941"/>
                <a:pt x="7156948" y="5000519"/>
              </a:cubicBezTo>
              <a:cubicBezTo>
                <a:pt x="7153372" y="5015959"/>
                <a:pt x="7170324" y="5031719"/>
                <a:pt x="7189573" y="5047043"/>
              </a:cubicBezTo>
              <a:cubicBezTo>
                <a:pt x="7210014" y="5031835"/>
                <a:pt x="7225978" y="5014593"/>
                <a:pt x="7222169" y="4999763"/>
              </a:cubicBezTo>
              <a:cubicBezTo>
                <a:pt x="7220308" y="4992523"/>
                <a:pt x="7214463" y="4987928"/>
                <a:pt x="7206409" y="4987056"/>
              </a:cubicBezTo>
              <a:cubicBezTo>
                <a:pt x="7205711" y="4986998"/>
                <a:pt x="7205042" y="4986969"/>
                <a:pt x="7204374" y="4986969"/>
              </a:cubicBezTo>
              <a:close/>
              <a:moveTo>
                <a:pt x="7282301" y="4996564"/>
              </a:moveTo>
              <a:cubicBezTo>
                <a:pt x="7275323" y="4996564"/>
                <a:pt x="7270351" y="5000635"/>
                <a:pt x="7267501" y="5006218"/>
              </a:cubicBezTo>
              <a:cubicBezTo>
                <a:pt x="7264535" y="5000402"/>
                <a:pt x="7259447" y="4996622"/>
                <a:pt x="7252061" y="4996622"/>
              </a:cubicBezTo>
              <a:cubicBezTo>
                <a:pt x="7251567" y="4996622"/>
                <a:pt x="7251072" y="4996622"/>
                <a:pt x="7250549" y="4996651"/>
              </a:cubicBezTo>
              <a:cubicBezTo>
                <a:pt x="7243192" y="4997146"/>
                <a:pt x="7236882" y="5001536"/>
                <a:pt x="7234876" y="5010114"/>
              </a:cubicBezTo>
              <a:cubicBezTo>
                <a:pt x="7231299" y="5025554"/>
                <a:pt x="7248252" y="5041314"/>
                <a:pt x="7267501" y="5056638"/>
              </a:cubicBezTo>
              <a:cubicBezTo>
                <a:pt x="7287943" y="5041431"/>
                <a:pt x="7303906" y="5024188"/>
                <a:pt x="7300097" y="5009358"/>
              </a:cubicBezTo>
              <a:cubicBezTo>
                <a:pt x="7298236" y="5002118"/>
                <a:pt x="7292391" y="4997524"/>
                <a:pt x="7284337" y="4996651"/>
              </a:cubicBezTo>
              <a:cubicBezTo>
                <a:pt x="7283639" y="4996593"/>
                <a:pt x="7282970" y="4996564"/>
                <a:pt x="7282301" y="4996564"/>
              </a:cubicBezTo>
              <a:close/>
              <a:moveTo>
                <a:pt x="7370406" y="5004124"/>
              </a:moveTo>
              <a:cubicBezTo>
                <a:pt x="7363427" y="5004124"/>
                <a:pt x="7358455" y="5008195"/>
                <a:pt x="7355605" y="5013778"/>
              </a:cubicBezTo>
              <a:cubicBezTo>
                <a:pt x="7352639" y="5007962"/>
                <a:pt x="7347551" y="5004182"/>
                <a:pt x="7340165" y="5004182"/>
              </a:cubicBezTo>
              <a:cubicBezTo>
                <a:pt x="7339671" y="5004182"/>
                <a:pt x="7339176" y="5004182"/>
                <a:pt x="7338653" y="5004211"/>
              </a:cubicBezTo>
              <a:cubicBezTo>
                <a:pt x="7331296" y="5004706"/>
                <a:pt x="7324987" y="5009096"/>
                <a:pt x="7322980" y="5017674"/>
              </a:cubicBezTo>
              <a:cubicBezTo>
                <a:pt x="7319404" y="5033114"/>
                <a:pt x="7336356" y="5048874"/>
                <a:pt x="7355605" y="5064198"/>
              </a:cubicBezTo>
              <a:cubicBezTo>
                <a:pt x="7376046" y="5048991"/>
                <a:pt x="7392010" y="5031748"/>
                <a:pt x="7388201" y="5016918"/>
              </a:cubicBezTo>
              <a:cubicBezTo>
                <a:pt x="7386340" y="5009678"/>
                <a:pt x="7380495" y="5005084"/>
                <a:pt x="7372441" y="5004211"/>
              </a:cubicBezTo>
              <a:cubicBezTo>
                <a:pt x="7371743" y="5004153"/>
                <a:pt x="7371074" y="5004124"/>
                <a:pt x="7370406" y="5004124"/>
              </a:cubicBezTo>
              <a:close/>
              <a:moveTo>
                <a:pt x="7462000" y="5030876"/>
              </a:moveTo>
              <a:cubicBezTo>
                <a:pt x="7455021" y="5030876"/>
                <a:pt x="7450049" y="5034947"/>
                <a:pt x="7447199" y="5040530"/>
              </a:cubicBezTo>
              <a:cubicBezTo>
                <a:pt x="7444233" y="5034714"/>
                <a:pt x="7439145" y="5030934"/>
                <a:pt x="7431759" y="5030934"/>
              </a:cubicBezTo>
              <a:cubicBezTo>
                <a:pt x="7431265" y="5030934"/>
                <a:pt x="7430770" y="5030934"/>
                <a:pt x="7430247" y="5030963"/>
              </a:cubicBezTo>
              <a:cubicBezTo>
                <a:pt x="7422890" y="5031457"/>
                <a:pt x="7416581" y="5035848"/>
                <a:pt x="7414574" y="5044426"/>
              </a:cubicBezTo>
              <a:cubicBezTo>
                <a:pt x="7410998" y="5059866"/>
                <a:pt x="7427950" y="5075626"/>
                <a:pt x="7447199" y="5090950"/>
              </a:cubicBezTo>
              <a:cubicBezTo>
                <a:pt x="7467640" y="5075742"/>
                <a:pt x="7483604" y="5058500"/>
                <a:pt x="7479795" y="5043670"/>
              </a:cubicBezTo>
              <a:cubicBezTo>
                <a:pt x="7477934" y="5036430"/>
                <a:pt x="7472089" y="5031835"/>
                <a:pt x="7464035" y="5030963"/>
              </a:cubicBezTo>
              <a:cubicBezTo>
                <a:pt x="7463337" y="5030905"/>
                <a:pt x="7462668" y="5030876"/>
                <a:pt x="7462000" y="5030876"/>
              </a:cubicBezTo>
              <a:close/>
              <a:moveTo>
                <a:pt x="7519864" y="5069258"/>
              </a:moveTo>
              <a:cubicBezTo>
                <a:pt x="7512885" y="5069258"/>
                <a:pt x="7507912" y="5073329"/>
                <a:pt x="7505063" y="5078912"/>
              </a:cubicBezTo>
              <a:cubicBezTo>
                <a:pt x="7502097" y="5073096"/>
                <a:pt x="7497008" y="5069316"/>
                <a:pt x="7489623" y="5069316"/>
              </a:cubicBezTo>
              <a:cubicBezTo>
                <a:pt x="7489129" y="5069316"/>
                <a:pt x="7488634" y="5069316"/>
                <a:pt x="7488111" y="5069345"/>
              </a:cubicBezTo>
              <a:cubicBezTo>
                <a:pt x="7480754" y="5069840"/>
                <a:pt x="7474445" y="5074230"/>
                <a:pt x="7472438" y="5082808"/>
              </a:cubicBezTo>
              <a:cubicBezTo>
                <a:pt x="7468862" y="5098248"/>
                <a:pt x="7485814" y="5114008"/>
                <a:pt x="7505063" y="5129332"/>
              </a:cubicBezTo>
              <a:cubicBezTo>
                <a:pt x="7525504" y="5114125"/>
                <a:pt x="7541468" y="5096882"/>
                <a:pt x="7537659" y="5082052"/>
              </a:cubicBezTo>
              <a:cubicBezTo>
                <a:pt x="7535798" y="5074812"/>
                <a:pt x="7529953" y="5070218"/>
                <a:pt x="7521899" y="5069345"/>
              </a:cubicBezTo>
              <a:cubicBezTo>
                <a:pt x="7521201" y="5069287"/>
                <a:pt x="7520532" y="5069258"/>
                <a:pt x="7519864" y="5069258"/>
              </a:cubicBezTo>
              <a:close/>
              <a:moveTo>
                <a:pt x="7618727" y="5119271"/>
              </a:moveTo>
              <a:cubicBezTo>
                <a:pt x="7611748" y="5119271"/>
                <a:pt x="7606775" y="5123342"/>
                <a:pt x="7603926" y="5128925"/>
              </a:cubicBezTo>
              <a:cubicBezTo>
                <a:pt x="7600960" y="5123109"/>
                <a:pt x="7595871" y="5119329"/>
                <a:pt x="7588486" y="5119329"/>
              </a:cubicBezTo>
              <a:cubicBezTo>
                <a:pt x="7587992" y="5119329"/>
                <a:pt x="7587497" y="5119329"/>
                <a:pt x="7586974" y="5119358"/>
              </a:cubicBezTo>
              <a:cubicBezTo>
                <a:pt x="7579617" y="5119852"/>
                <a:pt x="7573308" y="5124243"/>
                <a:pt x="7571301" y="5132821"/>
              </a:cubicBezTo>
              <a:cubicBezTo>
                <a:pt x="7567725" y="5148261"/>
                <a:pt x="7584677" y="5164021"/>
                <a:pt x="7603926" y="5179345"/>
              </a:cubicBezTo>
              <a:cubicBezTo>
                <a:pt x="7624367" y="5164137"/>
                <a:pt x="7640331" y="5146895"/>
                <a:pt x="7636522" y="5132065"/>
              </a:cubicBezTo>
              <a:cubicBezTo>
                <a:pt x="7634661" y="5124825"/>
                <a:pt x="7628816" y="5120230"/>
                <a:pt x="7620762" y="5119358"/>
              </a:cubicBezTo>
              <a:cubicBezTo>
                <a:pt x="7620064" y="5119300"/>
                <a:pt x="7619395" y="5119271"/>
                <a:pt x="7618727" y="5119271"/>
              </a:cubicBezTo>
              <a:close/>
              <a:moveTo>
                <a:pt x="7546905" y="5124796"/>
              </a:moveTo>
              <a:cubicBezTo>
                <a:pt x="7539927" y="5124796"/>
                <a:pt x="7534955" y="5128867"/>
                <a:pt x="7532105" y="5134450"/>
              </a:cubicBezTo>
              <a:cubicBezTo>
                <a:pt x="7529139" y="5128634"/>
                <a:pt x="7524051" y="5124854"/>
                <a:pt x="7516665" y="5124854"/>
              </a:cubicBezTo>
              <a:cubicBezTo>
                <a:pt x="7516171" y="5124854"/>
                <a:pt x="7515676" y="5124854"/>
                <a:pt x="7515153" y="5124883"/>
              </a:cubicBezTo>
              <a:cubicBezTo>
                <a:pt x="7507796" y="5125378"/>
                <a:pt x="7501486" y="5129768"/>
                <a:pt x="7499480" y="5138346"/>
              </a:cubicBezTo>
              <a:cubicBezTo>
                <a:pt x="7495903" y="5153786"/>
                <a:pt x="7512856" y="5169546"/>
                <a:pt x="7532105" y="5184870"/>
              </a:cubicBezTo>
              <a:cubicBezTo>
                <a:pt x="7552547" y="5169663"/>
                <a:pt x="7568510" y="5152420"/>
                <a:pt x="7564701" y="5137590"/>
              </a:cubicBezTo>
              <a:cubicBezTo>
                <a:pt x="7562840" y="5130350"/>
                <a:pt x="7556995" y="5125756"/>
                <a:pt x="7548941" y="5124883"/>
              </a:cubicBezTo>
              <a:cubicBezTo>
                <a:pt x="7548243" y="5124825"/>
                <a:pt x="7547574" y="5124796"/>
                <a:pt x="7546905" y="5124796"/>
              </a:cubicBezTo>
              <a:close/>
              <a:moveTo>
                <a:pt x="6968555" y="4937246"/>
              </a:moveTo>
              <a:cubicBezTo>
                <a:pt x="6961577" y="4937246"/>
                <a:pt x="6956604" y="4941317"/>
                <a:pt x="6953755" y="4946900"/>
              </a:cubicBezTo>
              <a:cubicBezTo>
                <a:pt x="6950789" y="4941084"/>
                <a:pt x="6945700" y="4937304"/>
                <a:pt x="6938315" y="4937304"/>
              </a:cubicBezTo>
              <a:cubicBezTo>
                <a:pt x="6937821" y="4937304"/>
                <a:pt x="6937326" y="4937304"/>
                <a:pt x="6936803" y="4937333"/>
              </a:cubicBezTo>
              <a:cubicBezTo>
                <a:pt x="6929446" y="4937828"/>
                <a:pt x="6923136" y="4942218"/>
                <a:pt x="6921130" y="4950796"/>
              </a:cubicBezTo>
              <a:cubicBezTo>
                <a:pt x="6917554" y="4966236"/>
                <a:pt x="6934506" y="4981996"/>
                <a:pt x="6953755" y="4997320"/>
              </a:cubicBezTo>
              <a:cubicBezTo>
                <a:pt x="6974196" y="4982113"/>
                <a:pt x="6990160" y="4964870"/>
                <a:pt x="6986351" y="4950040"/>
              </a:cubicBezTo>
              <a:cubicBezTo>
                <a:pt x="6984490" y="4942800"/>
                <a:pt x="6978645" y="4938206"/>
                <a:pt x="6970591" y="4937333"/>
              </a:cubicBezTo>
              <a:cubicBezTo>
                <a:pt x="6969893" y="4937275"/>
                <a:pt x="6969224" y="4937246"/>
                <a:pt x="6968555" y="4937246"/>
              </a:cubicBezTo>
              <a:close/>
              <a:moveTo>
                <a:pt x="7025838" y="4993947"/>
              </a:moveTo>
              <a:cubicBezTo>
                <a:pt x="7018859" y="4993947"/>
                <a:pt x="7013887" y="4998018"/>
                <a:pt x="7011037" y="5003601"/>
              </a:cubicBezTo>
              <a:cubicBezTo>
                <a:pt x="7008071" y="4997785"/>
                <a:pt x="7002983" y="4994005"/>
                <a:pt x="6995597" y="4994005"/>
              </a:cubicBezTo>
              <a:cubicBezTo>
                <a:pt x="6995103" y="4994005"/>
                <a:pt x="6994608" y="4994005"/>
                <a:pt x="6994085" y="4994034"/>
              </a:cubicBezTo>
              <a:cubicBezTo>
                <a:pt x="6986728" y="4994529"/>
                <a:pt x="6980419" y="4998919"/>
                <a:pt x="6978412" y="5007497"/>
              </a:cubicBezTo>
              <a:cubicBezTo>
                <a:pt x="6974836" y="5022937"/>
                <a:pt x="6991788" y="5038697"/>
                <a:pt x="7011037" y="5054021"/>
              </a:cubicBezTo>
              <a:cubicBezTo>
                <a:pt x="7031478" y="5038814"/>
                <a:pt x="7047442" y="5021571"/>
                <a:pt x="7043633" y="5006741"/>
              </a:cubicBezTo>
              <a:cubicBezTo>
                <a:pt x="7041772" y="4999501"/>
                <a:pt x="7035927" y="4994907"/>
                <a:pt x="7027873" y="4994034"/>
              </a:cubicBezTo>
              <a:cubicBezTo>
                <a:pt x="7027175" y="4993976"/>
                <a:pt x="7026506" y="4993947"/>
                <a:pt x="7025838" y="4993947"/>
              </a:cubicBezTo>
              <a:close/>
              <a:moveTo>
                <a:pt x="7076142" y="5048322"/>
              </a:moveTo>
              <a:cubicBezTo>
                <a:pt x="7069164" y="5048322"/>
                <a:pt x="7064191" y="5052393"/>
                <a:pt x="7061342" y="5057976"/>
              </a:cubicBezTo>
              <a:cubicBezTo>
                <a:pt x="7058376" y="5052160"/>
                <a:pt x="7053287" y="5048380"/>
                <a:pt x="7045902" y="5048380"/>
              </a:cubicBezTo>
              <a:cubicBezTo>
                <a:pt x="7045408" y="5048380"/>
                <a:pt x="7044913" y="5048380"/>
                <a:pt x="7044390" y="5048409"/>
              </a:cubicBezTo>
              <a:cubicBezTo>
                <a:pt x="7037033" y="5048903"/>
                <a:pt x="7030723" y="5053294"/>
                <a:pt x="7028717" y="5061872"/>
              </a:cubicBezTo>
              <a:cubicBezTo>
                <a:pt x="7025141" y="5077312"/>
                <a:pt x="7042093" y="5093072"/>
                <a:pt x="7061342" y="5108396"/>
              </a:cubicBezTo>
              <a:cubicBezTo>
                <a:pt x="7081783" y="5093188"/>
                <a:pt x="7097747" y="5075946"/>
                <a:pt x="7093938" y="5061116"/>
              </a:cubicBezTo>
              <a:cubicBezTo>
                <a:pt x="7092077" y="5053876"/>
                <a:pt x="7086232" y="5049281"/>
                <a:pt x="7078178" y="5048409"/>
              </a:cubicBezTo>
              <a:cubicBezTo>
                <a:pt x="7077480" y="5048351"/>
                <a:pt x="7076811" y="5048322"/>
                <a:pt x="7076142" y="5048322"/>
              </a:cubicBezTo>
              <a:close/>
              <a:moveTo>
                <a:pt x="7155233" y="5051230"/>
              </a:moveTo>
              <a:cubicBezTo>
                <a:pt x="7148254" y="5051230"/>
                <a:pt x="7143282" y="5055301"/>
                <a:pt x="7140432" y="5060884"/>
              </a:cubicBezTo>
              <a:cubicBezTo>
                <a:pt x="7137466" y="5055068"/>
                <a:pt x="7132378" y="5051288"/>
                <a:pt x="7124992" y="5051288"/>
              </a:cubicBezTo>
              <a:cubicBezTo>
                <a:pt x="7124498" y="5051288"/>
                <a:pt x="7124003" y="5051288"/>
                <a:pt x="7123480" y="5051317"/>
              </a:cubicBezTo>
              <a:cubicBezTo>
                <a:pt x="7116123" y="5051811"/>
                <a:pt x="7109814" y="5056202"/>
                <a:pt x="7107807" y="5064780"/>
              </a:cubicBezTo>
              <a:cubicBezTo>
                <a:pt x="7104231" y="5080220"/>
                <a:pt x="7121183" y="5095980"/>
                <a:pt x="7140432" y="5111304"/>
              </a:cubicBezTo>
              <a:cubicBezTo>
                <a:pt x="7160873" y="5096096"/>
                <a:pt x="7176837" y="5078854"/>
                <a:pt x="7173028" y="5064024"/>
              </a:cubicBezTo>
              <a:cubicBezTo>
                <a:pt x="7171167" y="5056784"/>
                <a:pt x="7165322" y="5052189"/>
                <a:pt x="7157268" y="5051317"/>
              </a:cubicBezTo>
              <a:cubicBezTo>
                <a:pt x="7156570" y="5051259"/>
                <a:pt x="7155901" y="5051230"/>
                <a:pt x="7155233" y="5051230"/>
              </a:cubicBezTo>
              <a:close/>
              <a:moveTo>
                <a:pt x="7236067" y="5059371"/>
              </a:moveTo>
              <a:cubicBezTo>
                <a:pt x="7229089" y="5059371"/>
                <a:pt x="7224116" y="5063442"/>
                <a:pt x="7221267" y="5069025"/>
              </a:cubicBezTo>
              <a:cubicBezTo>
                <a:pt x="7218301" y="5063209"/>
                <a:pt x="7213212" y="5059429"/>
                <a:pt x="7205827" y="5059429"/>
              </a:cubicBezTo>
              <a:cubicBezTo>
                <a:pt x="7205333" y="5059429"/>
                <a:pt x="7204838" y="5059429"/>
                <a:pt x="7204315" y="5059458"/>
              </a:cubicBezTo>
              <a:cubicBezTo>
                <a:pt x="7196958" y="5059953"/>
                <a:pt x="7190648" y="5064343"/>
                <a:pt x="7188642" y="5072921"/>
              </a:cubicBezTo>
              <a:cubicBezTo>
                <a:pt x="7185066" y="5088361"/>
                <a:pt x="7202018" y="5104121"/>
                <a:pt x="7221267" y="5119445"/>
              </a:cubicBezTo>
              <a:cubicBezTo>
                <a:pt x="7241708" y="5104238"/>
                <a:pt x="7257672" y="5086995"/>
                <a:pt x="7253863" y="5072165"/>
              </a:cubicBezTo>
              <a:cubicBezTo>
                <a:pt x="7252002" y="5064925"/>
                <a:pt x="7246157" y="5060331"/>
                <a:pt x="7238103" y="5059458"/>
              </a:cubicBezTo>
              <a:cubicBezTo>
                <a:pt x="7237405" y="5059400"/>
                <a:pt x="7236736" y="5059371"/>
                <a:pt x="7236067" y="5059371"/>
              </a:cubicBezTo>
              <a:close/>
              <a:moveTo>
                <a:pt x="7319230" y="5064024"/>
              </a:moveTo>
              <a:cubicBezTo>
                <a:pt x="7312251" y="5064024"/>
                <a:pt x="7307278" y="5068095"/>
                <a:pt x="7304429" y="5073678"/>
              </a:cubicBezTo>
              <a:cubicBezTo>
                <a:pt x="7301463" y="5067862"/>
                <a:pt x="7296374" y="5064082"/>
                <a:pt x="7288989" y="5064082"/>
              </a:cubicBezTo>
              <a:cubicBezTo>
                <a:pt x="7288495" y="5064082"/>
                <a:pt x="7288000" y="5064082"/>
                <a:pt x="7287477" y="5064111"/>
              </a:cubicBezTo>
              <a:cubicBezTo>
                <a:pt x="7280120" y="5064605"/>
                <a:pt x="7273811" y="5068996"/>
                <a:pt x="7271804" y="5077574"/>
              </a:cubicBezTo>
              <a:cubicBezTo>
                <a:pt x="7268228" y="5093014"/>
                <a:pt x="7285180" y="5108774"/>
                <a:pt x="7304429" y="5124098"/>
              </a:cubicBezTo>
              <a:cubicBezTo>
                <a:pt x="7324870" y="5108890"/>
                <a:pt x="7340834" y="5091648"/>
                <a:pt x="7337025" y="5076818"/>
              </a:cubicBezTo>
              <a:cubicBezTo>
                <a:pt x="7335164" y="5069578"/>
                <a:pt x="7329319" y="5064983"/>
                <a:pt x="7321265" y="5064111"/>
              </a:cubicBezTo>
              <a:cubicBezTo>
                <a:pt x="7320567" y="5064053"/>
                <a:pt x="7319898" y="5064024"/>
                <a:pt x="7319230" y="5064024"/>
              </a:cubicBezTo>
              <a:close/>
              <a:moveTo>
                <a:pt x="7402101" y="5071002"/>
              </a:moveTo>
              <a:cubicBezTo>
                <a:pt x="7395122" y="5071002"/>
                <a:pt x="7390149" y="5075073"/>
                <a:pt x="7387300" y="5080656"/>
              </a:cubicBezTo>
              <a:cubicBezTo>
                <a:pt x="7384334" y="5074840"/>
                <a:pt x="7379245" y="5071060"/>
                <a:pt x="7371860" y="5071060"/>
              </a:cubicBezTo>
              <a:cubicBezTo>
                <a:pt x="7371366" y="5071060"/>
                <a:pt x="7370871" y="5071060"/>
                <a:pt x="7370348" y="5071089"/>
              </a:cubicBezTo>
              <a:cubicBezTo>
                <a:pt x="7362991" y="5071584"/>
                <a:pt x="7356682" y="5075974"/>
                <a:pt x="7354675" y="5084552"/>
              </a:cubicBezTo>
              <a:cubicBezTo>
                <a:pt x="7351099" y="5099992"/>
                <a:pt x="7368051" y="5115752"/>
                <a:pt x="7387300" y="5131076"/>
              </a:cubicBezTo>
              <a:cubicBezTo>
                <a:pt x="7407741" y="5115869"/>
                <a:pt x="7423705" y="5098626"/>
                <a:pt x="7419896" y="5083796"/>
              </a:cubicBezTo>
              <a:cubicBezTo>
                <a:pt x="7418035" y="5076556"/>
                <a:pt x="7412190" y="5071962"/>
                <a:pt x="7404136" y="5071089"/>
              </a:cubicBezTo>
              <a:cubicBezTo>
                <a:pt x="7403438" y="5071031"/>
                <a:pt x="7402769" y="5071002"/>
                <a:pt x="7402101" y="5071002"/>
              </a:cubicBezTo>
              <a:close/>
              <a:moveTo>
                <a:pt x="7459383" y="5122470"/>
              </a:moveTo>
              <a:cubicBezTo>
                <a:pt x="7452404" y="5122470"/>
                <a:pt x="7447432" y="5126541"/>
                <a:pt x="7444582" y="5132124"/>
              </a:cubicBezTo>
              <a:cubicBezTo>
                <a:pt x="7441616" y="5126308"/>
                <a:pt x="7436528" y="5122528"/>
                <a:pt x="7429142" y="5122528"/>
              </a:cubicBezTo>
              <a:cubicBezTo>
                <a:pt x="7428648" y="5122528"/>
                <a:pt x="7428153" y="5122528"/>
                <a:pt x="7427630" y="5122557"/>
              </a:cubicBezTo>
              <a:cubicBezTo>
                <a:pt x="7420274" y="5123051"/>
                <a:pt x="7413964" y="5127442"/>
                <a:pt x="7411957" y="5136020"/>
              </a:cubicBezTo>
              <a:cubicBezTo>
                <a:pt x="7408381" y="5151460"/>
                <a:pt x="7425333" y="5167220"/>
                <a:pt x="7444582" y="5182544"/>
              </a:cubicBezTo>
              <a:cubicBezTo>
                <a:pt x="7465023" y="5167336"/>
                <a:pt x="7480987" y="5150094"/>
                <a:pt x="7477178" y="5135264"/>
              </a:cubicBezTo>
              <a:cubicBezTo>
                <a:pt x="7475317" y="5128024"/>
                <a:pt x="7469472" y="5123429"/>
                <a:pt x="7461418" y="5122557"/>
              </a:cubicBezTo>
              <a:cubicBezTo>
                <a:pt x="7460720" y="5122499"/>
                <a:pt x="7460051" y="5122470"/>
                <a:pt x="7459383" y="5122470"/>
              </a:cubicBezTo>
              <a:close/>
              <a:moveTo>
                <a:pt x="6780134" y="4850014"/>
              </a:moveTo>
              <a:cubicBezTo>
                <a:pt x="6773155" y="4850014"/>
                <a:pt x="6768183" y="4854085"/>
                <a:pt x="6765333" y="4859668"/>
              </a:cubicBezTo>
              <a:cubicBezTo>
                <a:pt x="6762367" y="4853852"/>
                <a:pt x="6757279" y="4850072"/>
                <a:pt x="6749893" y="4850072"/>
              </a:cubicBezTo>
              <a:cubicBezTo>
                <a:pt x="6749399" y="4850072"/>
                <a:pt x="6748904" y="4850072"/>
                <a:pt x="6748381" y="4850101"/>
              </a:cubicBezTo>
              <a:cubicBezTo>
                <a:pt x="6741024" y="4850596"/>
                <a:pt x="6734715" y="4854986"/>
                <a:pt x="6732708" y="4863564"/>
              </a:cubicBezTo>
              <a:cubicBezTo>
                <a:pt x="6729132" y="4879004"/>
                <a:pt x="6746084" y="4894764"/>
                <a:pt x="6765333" y="4910088"/>
              </a:cubicBezTo>
              <a:cubicBezTo>
                <a:pt x="6785774" y="4894881"/>
                <a:pt x="6801738" y="4877638"/>
                <a:pt x="6797929" y="4862808"/>
              </a:cubicBezTo>
              <a:cubicBezTo>
                <a:pt x="6796068" y="4855568"/>
                <a:pt x="6790223" y="4850974"/>
                <a:pt x="6782169" y="4850101"/>
              </a:cubicBezTo>
              <a:cubicBezTo>
                <a:pt x="6781471" y="4850043"/>
                <a:pt x="6780802" y="4850014"/>
                <a:pt x="6780134" y="4850014"/>
              </a:cubicBezTo>
              <a:close/>
              <a:moveTo>
                <a:pt x="6830729" y="4904680"/>
              </a:moveTo>
              <a:cubicBezTo>
                <a:pt x="6823750" y="4904680"/>
                <a:pt x="6818777" y="4908751"/>
                <a:pt x="6815928" y="4914334"/>
              </a:cubicBezTo>
              <a:cubicBezTo>
                <a:pt x="6812962" y="4908518"/>
                <a:pt x="6807873" y="4904738"/>
                <a:pt x="6800488" y="4904738"/>
              </a:cubicBezTo>
              <a:cubicBezTo>
                <a:pt x="6799994" y="4904738"/>
                <a:pt x="6799499" y="4904738"/>
                <a:pt x="6798976" y="4904767"/>
              </a:cubicBezTo>
              <a:cubicBezTo>
                <a:pt x="6791619" y="4905261"/>
                <a:pt x="6785310" y="4909652"/>
                <a:pt x="6783303" y="4918230"/>
              </a:cubicBezTo>
              <a:cubicBezTo>
                <a:pt x="6779727" y="4933670"/>
                <a:pt x="6796679" y="4949430"/>
                <a:pt x="6815928" y="4964754"/>
              </a:cubicBezTo>
              <a:cubicBezTo>
                <a:pt x="6836369" y="4949547"/>
                <a:pt x="6852333" y="4932304"/>
                <a:pt x="6848524" y="4917474"/>
              </a:cubicBezTo>
              <a:cubicBezTo>
                <a:pt x="6846663" y="4910234"/>
                <a:pt x="6840818" y="4905639"/>
                <a:pt x="6832764" y="4904767"/>
              </a:cubicBezTo>
              <a:cubicBezTo>
                <a:pt x="6832066" y="4904709"/>
                <a:pt x="6831397" y="4904680"/>
                <a:pt x="6830729" y="4904680"/>
              </a:cubicBezTo>
              <a:close/>
              <a:moveTo>
                <a:pt x="6887138" y="4946551"/>
              </a:moveTo>
              <a:cubicBezTo>
                <a:pt x="6880160" y="4946551"/>
                <a:pt x="6875187" y="4950622"/>
                <a:pt x="6872338" y="4956205"/>
              </a:cubicBezTo>
              <a:cubicBezTo>
                <a:pt x="6869372" y="4950389"/>
                <a:pt x="6864283" y="4946609"/>
                <a:pt x="6856898" y="4946609"/>
              </a:cubicBezTo>
              <a:cubicBezTo>
                <a:pt x="6856404" y="4946609"/>
                <a:pt x="6855909" y="4946609"/>
                <a:pt x="6855386" y="4946638"/>
              </a:cubicBezTo>
              <a:cubicBezTo>
                <a:pt x="6848029" y="4947132"/>
                <a:pt x="6841719" y="4951523"/>
                <a:pt x="6839713" y="4960101"/>
              </a:cubicBezTo>
              <a:cubicBezTo>
                <a:pt x="6836137" y="4975541"/>
                <a:pt x="6853089" y="4991301"/>
                <a:pt x="6872338" y="5006625"/>
              </a:cubicBezTo>
              <a:cubicBezTo>
                <a:pt x="6892779" y="4991417"/>
                <a:pt x="6908743" y="4974175"/>
                <a:pt x="6904934" y="4959345"/>
              </a:cubicBezTo>
              <a:cubicBezTo>
                <a:pt x="6903073" y="4952105"/>
                <a:pt x="6897228" y="4947510"/>
                <a:pt x="6889174" y="4946638"/>
              </a:cubicBezTo>
              <a:cubicBezTo>
                <a:pt x="6888476" y="4946580"/>
                <a:pt x="6887807" y="4946551"/>
                <a:pt x="6887138" y="4946551"/>
              </a:cubicBezTo>
              <a:close/>
              <a:moveTo>
                <a:pt x="6945875" y="5000635"/>
              </a:moveTo>
              <a:cubicBezTo>
                <a:pt x="6938896" y="5000635"/>
                <a:pt x="6933924" y="5004706"/>
                <a:pt x="6931074" y="5010289"/>
              </a:cubicBezTo>
              <a:cubicBezTo>
                <a:pt x="6928108" y="5004473"/>
                <a:pt x="6923020" y="5000693"/>
                <a:pt x="6915634" y="5000693"/>
              </a:cubicBezTo>
              <a:cubicBezTo>
                <a:pt x="6915140" y="5000693"/>
                <a:pt x="6914645" y="5000693"/>
                <a:pt x="6914122" y="5000722"/>
              </a:cubicBezTo>
              <a:cubicBezTo>
                <a:pt x="6906765" y="5001216"/>
                <a:pt x="6900456" y="5005607"/>
                <a:pt x="6898449" y="5014185"/>
              </a:cubicBezTo>
              <a:cubicBezTo>
                <a:pt x="6894873" y="5029625"/>
                <a:pt x="6911825" y="5045385"/>
                <a:pt x="6931074" y="5060709"/>
              </a:cubicBezTo>
              <a:cubicBezTo>
                <a:pt x="6951515" y="5045502"/>
                <a:pt x="6967479" y="5028259"/>
                <a:pt x="6963670" y="5013429"/>
              </a:cubicBezTo>
              <a:cubicBezTo>
                <a:pt x="6961809" y="5006189"/>
                <a:pt x="6955964" y="5001594"/>
                <a:pt x="6947910" y="5000722"/>
              </a:cubicBezTo>
              <a:cubicBezTo>
                <a:pt x="6947212" y="5000664"/>
                <a:pt x="6946543" y="5000635"/>
                <a:pt x="6945875" y="5000635"/>
              </a:cubicBezTo>
              <a:close/>
              <a:moveTo>
                <a:pt x="6995888" y="5058499"/>
              </a:moveTo>
              <a:cubicBezTo>
                <a:pt x="6988910" y="5058499"/>
                <a:pt x="6983938" y="5062570"/>
                <a:pt x="6981088" y="5068153"/>
              </a:cubicBezTo>
              <a:cubicBezTo>
                <a:pt x="6978122" y="5062337"/>
                <a:pt x="6973034" y="5058557"/>
                <a:pt x="6965648" y="5058557"/>
              </a:cubicBezTo>
              <a:cubicBezTo>
                <a:pt x="6965154" y="5058557"/>
                <a:pt x="6964659" y="5058557"/>
                <a:pt x="6964136" y="5058586"/>
              </a:cubicBezTo>
              <a:cubicBezTo>
                <a:pt x="6956779" y="5059080"/>
                <a:pt x="6950469" y="5063471"/>
                <a:pt x="6948463" y="5072049"/>
              </a:cubicBezTo>
              <a:cubicBezTo>
                <a:pt x="6944886" y="5087489"/>
                <a:pt x="6961839" y="5103249"/>
                <a:pt x="6981088" y="5118573"/>
              </a:cubicBezTo>
              <a:cubicBezTo>
                <a:pt x="7001530" y="5103365"/>
                <a:pt x="7017493" y="5086123"/>
                <a:pt x="7013684" y="5071293"/>
              </a:cubicBezTo>
              <a:cubicBezTo>
                <a:pt x="7011823" y="5064053"/>
                <a:pt x="7005978" y="5059458"/>
                <a:pt x="6997924" y="5058586"/>
              </a:cubicBezTo>
              <a:cubicBezTo>
                <a:pt x="6997226" y="5058528"/>
                <a:pt x="6996557" y="5058499"/>
                <a:pt x="6995888" y="5058499"/>
              </a:cubicBezTo>
              <a:close/>
              <a:moveTo>
                <a:pt x="6622243" y="4866006"/>
              </a:moveTo>
              <a:cubicBezTo>
                <a:pt x="6615265" y="4866006"/>
                <a:pt x="6610293" y="4870077"/>
                <a:pt x="6607443" y="4875660"/>
              </a:cubicBezTo>
              <a:cubicBezTo>
                <a:pt x="6604477" y="4869844"/>
                <a:pt x="6599389" y="4866064"/>
                <a:pt x="6592003" y="4866064"/>
              </a:cubicBezTo>
              <a:cubicBezTo>
                <a:pt x="6591509" y="4866064"/>
                <a:pt x="6591014" y="4866064"/>
                <a:pt x="6590491" y="4866093"/>
              </a:cubicBezTo>
              <a:cubicBezTo>
                <a:pt x="6583134" y="4866588"/>
                <a:pt x="6576824" y="4870978"/>
                <a:pt x="6574818" y="4879556"/>
              </a:cubicBezTo>
              <a:cubicBezTo>
                <a:pt x="6571241" y="4894996"/>
                <a:pt x="6588194" y="4910756"/>
                <a:pt x="6607443" y="4926080"/>
              </a:cubicBezTo>
              <a:cubicBezTo>
                <a:pt x="6627885" y="4910873"/>
                <a:pt x="6643848" y="4893630"/>
                <a:pt x="6640039" y="4878800"/>
              </a:cubicBezTo>
              <a:cubicBezTo>
                <a:pt x="6638178" y="4871560"/>
                <a:pt x="6632333" y="4866966"/>
                <a:pt x="6624279" y="4866093"/>
              </a:cubicBezTo>
              <a:cubicBezTo>
                <a:pt x="6623581" y="4866035"/>
                <a:pt x="6622912" y="4866006"/>
                <a:pt x="6622243" y="4866006"/>
              </a:cubicBezTo>
              <a:close/>
              <a:moveTo>
                <a:pt x="6704242" y="4874730"/>
              </a:moveTo>
              <a:cubicBezTo>
                <a:pt x="6697263" y="4874730"/>
                <a:pt x="6692290" y="4878801"/>
                <a:pt x="6689441" y="4884384"/>
              </a:cubicBezTo>
              <a:cubicBezTo>
                <a:pt x="6686475" y="4878568"/>
                <a:pt x="6681386" y="4874788"/>
                <a:pt x="6674001" y="4874788"/>
              </a:cubicBezTo>
              <a:cubicBezTo>
                <a:pt x="6673507" y="4874788"/>
                <a:pt x="6673012" y="4874788"/>
                <a:pt x="6672489" y="4874817"/>
              </a:cubicBezTo>
              <a:cubicBezTo>
                <a:pt x="6665132" y="4875312"/>
                <a:pt x="6658823" y="4879702"/>
                <a:pt x="6656816" y="4888280"/>
              </a:cubicBezTo>
              <a:cubicBezTo>
                <a:pt x="6653240" y="4903720"/>
                <a:pt x="6670192" y="4919480"/>
                <a:pt x="6689441" y="4934804"/>
              </a:cubicBezTo>
              <a:cubicBezTo>
                <a:pt x="6709882" y="4919597"/>
                <a:pt x="6725846" y="4902354"/>
                <a:pt x="6722037" y="4887524"/>
              </a:cubicBezTo>
              <a:cubicBezTo>
                <a:pt x="6720176" y="4880284"/>
                <a:pt x="6714331" y="4875690"/>
                <a:pt x="6706277" y="4874817"/>
              </a:cubicBezTo>
              <a:cubicBezTo>
                <a:pt x="6705579" y="4874759"/>
                <a:pt x="6704910" y="4874730"/>
                <a:pt x="6704242" y="4874730"/>
              </a:cubicBezTo>
              <a:close/>
              <a:moveTo>
                <a:pt x="6756581" y="4924452"/>
              </a:moveTo>
              <a:cubicBezTo>
                <a:pt x="6749602" y="4924452"/>
                <a:pt x="6744629" y="4928523"/>
                <a:pt x="6741780" y="4934106"/>
              </a:cubicBezTo>
              <a:cubicBezTo>
                <a:pt x="6738814" y="4928290"/>
                <a:pt x="6733725" y="4924510"/>
                <a:pt x="6726340" y="4924510"/>
              </a:cubicBezTo>
              <a:cubicBezTo>
                <a:pt x="6725846" y="4924510"/>
                <a:pt x="6725351" y="4924510"/>
                <a:pt x="6724828" y="4924539"/>
              </a:cubicBezTo>
              <a:cubicBezTo>
                <a:pt x="6717471" y="4925033"/>
                <a:pt x="6711162" y="4929424"/>
                <a:pt x="6709155" y="4938002"/>
              </a:cubicBezTo>
              <a:cubicBezTo>
                <a:pt x="6705579" y="4953442"/>
                <a:pt x="6722531" y="4969202"/>
                <a:pt x="6741780" y="4984526"/>
              </a:cubicBezTo>
              <a:cubicBezTo>
                <a:pt x="6762221" y="4969318"/>
                <a:pt x="6778185" y="4952076"/>
                <a:pt x="6774376" y="4937246"/>
              </a:cubicBezTo>
              <a:cubicBezTo>
                <a:pt x="6772515" y="4930006"/>
                <a:pt x="6766670" y="4925411"/>
                <a:pt x="6758616" y="4924539"/>
              </a:cubicBezTo>
              <a:cubicBezTo>
                <a:pt x="6757918" y="4924481"/>
                <a:pt x="6757249" y="4924452"/>
                <a:pt x="6756581" y="4924452"/>
              </a:cubicBezTo>
              <a:close/>
              <a:moveTo>
                <a:pt x="6804850" y="4982898"/>
              </a:moveTo>
              <a:cubicBezTo>
                <a:pt x="6797871" y="4982898"/>
                <a:pt x="6792899" y="4986969"/>
                <a:pt x="6790049" y="4992552"/>
              </a:cubicBezTo>
              <a:cubicBezTo>
                <a:pt x="6787083" y="4986736"/>
                <a:pt x="6781995" y="4982956"/>
                <a:pt x="6774609" y="4982956"/>
              </a:cubicBezTo>
              <a:cubicBezTo>
                <a:pt x="6774115" y="4982956"/>
                <a:pt x="6773620" y="4982956"/>
                <a:pt x="6773097" y="4982985"/>
              </a:cubicBezTo>
              <a:cubicBezTo>
                <a:pt x="6765740" y="4983479"/>
                <a:pt x="6759431" y="4987870"/>
                <a:pt x="6757424" y="4996448"/>
              </a:cubicBezTo>
              <a:cubicBezTo>
                <a:pt x="6753848" y="5011888"/>
                <a:pt x="6770800" y="5027648"/>
                <a:pt x="6790049" y="5042972"/>
              </a:cubicBezTo>
              <a:cubicBezTo>
                <a:pt x="6810490" y="5027764"/>
                <a:pt x="6826454" y="5010522"/>
                <a:pt x="6822645" y="4995692"/>
              </a:cubicBezTo>
              <a:cubicBezTo>
                <a:pt x="6820784" y="4988452"/>
                <a:pt x="6814939" y="4983857"/>
                <a:pt x="6806885" y="4982985"/>
              </a:cubicBezTo>
              <a:cubicBezTo>
                <a:pt x="6806187" y="4982927"/>
                <a:pt x="6805518" y="4982898"/>
                <a:pt x="6804850" y="4982898"/>
              </a:cubicBezTo>
              <a:close/>
              <a:moveTo>
                <a:pt x="6871437" y="5008777"/>
              </a:moveTo>
              <a:cubicBezTo>
                <a:pt x="6864458" y="5008777"/>
                <a:pt x="6859485" y="5012848"/>
                <a:pt x="6856636" y="5018431"/>
              </a:cubicBezTo>
              <a:cubicBezTo>
                <a:pt x="6853670" y="5012615"/>
                <a:pt x="6848581" y="5008835"/>
                <a:pt x="6841196" y="5008835"/>
              </a:cubicBezTo>
              <a:cubicBezTo>
                <a:pt x="6840702" y="5008835"/>
                <a:pt x="6840207" y="5008835"/>
                <a:pt x="6839684" y="5008864"/>
              </a:cubicBezTo>
              <a:cubicBezTo>
                <a:pt x="6832327" y="5009358"/>
                <a:pt x="6826018" y="5013749"/>
                <a:pt x="6824011" y="5022327"/>
              </a:cubicBezTo>
              <a:cubicBezTo>
                <a:pt x="6820435" y="5037767"/>
                <a:pt x="6837387" y="5053527"/>
                <a:pt x="6856636" y="5068851"/>
              </a:cubicBezTo>
              <a:cubicBezTo>
                <a:pt x="6877077" y="5053643"/>
                <a:pt x="6893041" y="5036401"/>
                <a:pt x="6889232" y="5021571"/>
              </a:cubicBezTo>
              <a:cubicBezTo>
                <a:pt x="6887371" y="5014331"/>
                <a:pt x="6881526" y="5009736"/>
                <a:pt x="6873472" y="5008864"/>
              </a:cubicBezTo>
              <a:cubicBezTo>
                <a:pt x="6872774" y="5008806"/>
                <a:pt x="6872105" y="5008777"/>
                <a:pt x="6871437" y="5008777"/>
              </a:cubicBezTo>
              <a:close/>
              <a:moveTo>
                <a:pt x="6918252" y="5065478"/>
              </a:moveTo>
              <a:cubicBezTo>
                <a:pt x="6911273" y="5065478"/>
                <a:pt x="6906301" y="5069549"/>
                <a:pt x="6903451" y="5075132"/>
              </a:cubicBezTo>
              <a:cubicBezTo>
                <a:pt x="6900485" y="5069316"/>
                <a:pt x="6895397" y="5065536"/>
                <a:pt x="6888011" y="5065536"/>
              </a:cubicBezTo>
              <a:cubicBezTo>
                <a:pt x="6887517" y="5065536"/>
                <a:pt x="6887022" y="5065536"/>
                <a:pt x="6886499" y="5065565"/>
              </a:cubicBezTo>
              <a:cubicBezTo>
                <a:pt x="6879142" y="5066059"/>
                <a:pt x="6872833" y="5070450"/>
                <a:pt x="6870826" y="5079028"/>
              </a:cubicBezTo>
              <a:cubicBezTo>
                <a:pt x="6867250" y="5094468"/>
                <a:pt x="6884202" y="5110228"/>
                <a:pt x="6903451" y="5125552"/>
              </a:cubicBezTo>
              <a:cubicBezTo>
                <a:pt x="6923892" y="5110344"/>
                <a:pt x="6939856" y="5093102"/>
                <a:pt x="6936047" y="5078272"/>
              </a:cubicBezTo>
              <a:cubicBezTo>
                <a:pt x="6934186" y="5071032"/>
                <a:pt x="6928341" y="5066437"/>
                <a:pt x="6920287" y="5065565"/>
              </a:cubicBezTo>
              <a:cubicBezTo>
                <a:pt x="6919589" y="5065507"/>
                <a:pt x="6918920" y="5065478"/>
                <a:pt x="6918252" y="5065478"/>
              </a:cubicBezTo>
              <a:close/>
              <a:moveTo>
                <a:pt x="7110163" y="5120143"/>
              </a:moveTo>
              <a:cubicBezTo>
                <a:pt x="7103184" y="5120143"/>
                <a:pt x="7098212" y="5124214"/>
                <a:pt x="7095362" y="5129797"/>
              </a:cubicBezTo>
              <a:cubicBezTo>
                <a:pt x="7092396" y="5123981"/>
                <a:pt x="7087308" y="5120201"/>
                <a:pt x="7079922" y="5120201"/>
              </a:cubicBezTo>
              <a:cubicBezTo>
                <a:pt x="7079428" y="5120201"/>
                <a:pt x="7078933" y="5120201"/>
                <a:pt x="7078410" y="5120230"/>
              </a:cubicBezTo>
              <a:cubicBezTo>
                <a:pt x="7071053" y="5120725"/>
                <a:pt x="7064744" y="5125115"/>
                <a:pt x="7062737" y="5133693"/>
              </a:cubicBezTo>
              <a:cubicBezTo>
                <a:pt x="7059161" y="5149133"/>
                <a:pt x="7076113" y="5164893"/>
                <a:pt x="7095362" y="5180217"/>
              </a:cubicBezTo>
              <a:cubicBezTo>
                <a:pt x="7115803" y="5165010"/>
                <a:pt x="7131767" y="5147767"/>
                <a:pt x="7127958" y="5132937"/>
              </a:cubicBezTo>
              <a:cubicBezTo>
                <a:pt x="7126097" y="5125697"/>
                <a:pt x="7120252" y="5121103"/>
                <a:pt x="7112198" y="5120230"/>
              </a:cubicBezTo>
              <a:cubicBezTo>
                <a:pt x="7111500" y="5120172"/>
                <a:pt x="7110831" y="5120143"/>
                <a:pt x="7110163" y="5120143"/>
              </a:cubicBezTo>
              <a:close/>
              <a:moveTo>
                <a:pt x="7189253" y="5122470"/>
              </a:moveTo>
              <a:cubicBezTo>
                <a:pt x="7182275" y="5122470"/>
                <a:pt x="7177303" y="5126541"/>
                <a:pt x="7174453" y="5132124"/>
              </a:cubicBezTo>
              <a:cubicBezTo>
                <a:pt x="7171487" y="5126308"/>
                <a:pt x="7166399" y="5122528"/>
                <a:pt x="7159013" y="5122528"/>
              </a:cubicBezTo>
              <a:cubicBezTo>
                <a:pt x="7158519" y="5122528"/>
                <a:pt x="7158024" y="5122528"/>
                <a:pt x="7157501" y="5122557"/>
              </a:cubicBezTo>
              <a:cubicBezTo>
                <a:pt x="7150144" y="5123051"/>
                <a:pt x="7143834" y="5127442"/>
                <a:pt x="7141828" y="5136020"/>
              </a:cubicBezTo>
              <a:cubicBezTo>
                <a:pt x="7138251" y="5151460"/>
                <a:pt x="7155204" y="5167220"/>
                <a:pt x="7174453" y="5182544"/>
              </a:cubicBezTo>
              <a:cubicBezTo>
                <a:pt x="7194895" y="5167336"/>
                <a:pt x="7210858" y="5150094"/>
                <a:pt x="7207049" y="5135264"/>
              </a:cubicBezTo>
              <a:cubicBezTo>
                <a:pt x="7205188" y="5128024"/>
                <a:pt x="7199343" y="5123429"/>
                <a:pt x="7191289" y="5122557"/>
              </a:cubicBezTo>
              <a:cubicBezTo>
                <a:pt x="7190591" y="5122499"/>
                <a:pt x="7189922" y="5122470"/>
                <a:pt x="7189253" y="5122470"/>
              </a:cubicBezTo>
              <a:close/>
              <a:moveTo>
                <a:pt x="7273287" y="5124796"/>
              </a:moveTo>
              <a:cubicBezTo>
                <a:pt x="7266308" y="5124796"/>
                <a:pt x="7261336" y="5128867"/>
                <a:pt x="7258486" y="5134450"/>
              </a:cubicBezTo>
              <a:cubicBezTo>
                <a:pt x="7255520" y="5128634"/>
                <a:pt x="7250432" y="5124854"/>
                <a:pt x="7243046" y="5124854"/>
              </a:cubicBezTo>
              <a:cubicBezTo>
                <a:pt x="7242552" y="5124854"/>
                <a:pt x="7242057" y="5124854"/>
                <a:pt x="7241534" y="5124883"/>
              </a:cubicBezTo>
              <a:cubicBezTo>
                <a:pt x="7234178" y="5125378"/>
                <a:pt x="7227868" y="5129768"/>
                <a:pt x="7225861" y="5138346"/>
              </a:cubicBezTo>
              <a:cubicBezTo>
                <a:pt x="7222285" y="5153786"/>
                <a:pt x="7239237" y="5169546"/>
                <a:pt x="7258486" y="5184870"/>
              </a:cubicBezTo>
              <a:cubicBezTo>
                <a:pt x="7278927" y="5169663"/>
                <a:pt x="7294891" y="5152420"/>
                <a:pt x="7291082" y="5137590"/>
              </a:cubicBezTo>
              <a:cubicBezTo>
                <a:pt x="7289221" y="5130350"/>
                <a:pt x="7283376" y="5125756"/>
                <a:pt x="7275322" y="5124883"/>
              </a:cubicBezTo>
              <a:cubicBezTo>
                <a:pt x="7274624" y="5124825"/>
                <a:pt x="7273955" y="5124796"/>
                <a:pt x="7273287" y="5124796"/>
              </a:cubicBezTo>
              <a:close/>
              <a:moveTo>
                <a:pt x="7363427" y="5127703"/>
              </a:moveTo>
              <a:cubicBezTo>
                <a:pt x="7356448" y="5127703"/>
                <a:pt x="7351476" y="5131774"/>
                <a:pt x="7348626" y="5137357"/>
              </a:cubicBezTo>
              <a:cubicBezTo>
                <a:pt x="7345660" y="5131541"/>
                <a:pt x="7340572" y="5127761"/>
                <a:pt x="7333186" y="5127761"/>
              </a:cubicBezTo>
              <a:cubicBezTo>
                <a:pt x="7332692" y="5127761"/>
                <a:pt x="7332197" y="5127761"/>
                <a:pt x="7331674" y="5127790"/>
              </a:cubicBezTo>
              <a:cubicBezTo>
                <a:pt x="7324318" y="5128285"/>
                <a:pt x="7318008" y="5132675"/>
                <a:pt x="7316001" y="5141253"/>
              </a:cubicBezTo>
              <a:cubicBezTo>
                <a:pt x="7312425" y="5156693"/>
                <a:pt x="7329377" y="5172453"/>
                <a:pt x="7348626" y="5187777"/>
              </a:cubicBezTo>
              <a:cubicBezTo>
                <a:pt x="7369067" y="5172570"/>
                <a:pt x="7385031" y="5155327"/>
                <a:pt x="7381222" y="5140497"/>
              </a:cubicBezTo>
              <a:cubicBezTo>
                <a:pt x="7379361" y="5133257"/>
                <a:pt x="7373516" y="5128663"/>
                <a:pt x="7365462" y="5127790"/>
              </a:cubicBezTo>
              <a:cubicBezTo>
                <a:pt x="7364764" y="5127732"/>
                <a:pt x="7364095" y="5127703"/>
                <a:pt x="7363427" y="5127703"/>
              </a:cubicBezTo>
              <a:close/>
              <a:moveTo>
                <a:pt x="7036306" y="5121016"/>
              </a:moveTo>
              <a:cubicBezTo>
                <a:pt x="7029327" y="5121016"/>
                <a:pt x="7024355" y="5125087"/>
                <a:pt x="7021505" y="5130670"/>
              </a:cubicBezTo>
              <a:cubicBezTo>
                <a:pt x="7018539" y="5124854"/>
                <a:pt x="7013451" y="5121074"/>
                <a:pt x="7006065" y="5121074"/>
              </a:cubicBezTo>
              <a:cubicBezTo>
                <a:pt x="7005571" y="5121074"/>
                <a:pt x="7005076" y="5121074"/>
                <a:pt x="7004553" y="5121103"/>
              </a:cubicBezTo>
              <a:cubicBezTo>
                <a:pt x="6997197" y="5121597"/>
                <a:pt x="6990887" y="5125988"/>
                <a:pt x="6988880" y="5134566"/>
              </a:cubicBezTo>
              <a:cubicBezTo>
                <a:pt x="6985304" y="5150006"/>
                <a:pt x="7002256" y="5165766"/>
                <a:pt x="7021505" y="5181090"/>
              </a:cubicBezTo>
              <a:cubicBezTo>
                <a:pt x="7041946" y="5165882"/>
                <a:pt x="7057910" y="5148640"/>
                <a:pt x="7054101" y="5133810"/>
              </a:cubicBezTo>
              <a:cubicBezTo>
                <a:pt x="7052240" y="5126570"/>
                <a:pt x="7046395" y="5121975"/>
                <a:pt x="7038341" y="5121103"/>
              </a:cubicBezTo>
              <a:cubicBezTo>
                <a:pt x="7037643" y="5121045"/>
                <a:pt x="7036974" y="5121016"/>
                <a:pt x="7036306" y="5121016"/>
              </a:cubicBezTo>
              <a:close/>
              <a:moveTo>
                <a:pt x="6961577" y="5124214"/>
              </a:moveTo>
              <a:cubicBezTo>
                <a:pt x="6954598" y="5124214"/>
                <a:pt x="6949625" y="5128285"/>
                <a:pt x="6946776" y="5133868"/>
              </a:cubicBezTo>
              <a:cubicBezTo>
                <a:pt x="6943810" y="5128052"/>
                <a:pt x="6938721" y="5124272"/>
                <a:pt x="6931336" y="5124272"/>
              </a:cubicBezTo>
              <a:cubicBezTo>
                <a:pt x="6930842" y="5124272"/>
                <a:pt x="6930347" y="5124272"/>
                <a:pt x="6929824" y="5124301"/>
              </a:cubicBezTo>
              <a:cubicBezTo>
                <a:pt x="6922467" y="5124795"/>
                <a:pt x="6916158" y="5129186"/>
                <a:pt x="6914151" y="5137764"/>
              </a:cubicBezTo>
              <a:cubicBezTo>
                <a:pt x="6910575" y="5153204"/>
                <a:pt x="6927527" y="5168964"/>
                <a:pt x="6946776" y="5184288"/>
              </a:cubicBezTo>
              <a:cubicBezTo>
                <a:pt x="6967217" y="5169081"/>
                <a:pt x="6983181" y="5151838"/>
                <a:pt x="6979372" y="5137008"/>
              </a:cubicBezTo>
              <a:cubicBezTo>
                <a:pt x="6977511" y="5129768"/>
                <a:pt x="6971666" y="5125173"/>
                <a:pt x="6963612" y="5124301"/>
              </a:cubicBezTo>
              <a:cubicBezTo>
                <a:pt x="6962914" y="5124243"/>
                <a:pt x="6962245" y="5124214"/>
                <a:pt x="6961577" y="5124214"/>
              </a:cubicBezTo>
              <a:close/>
              <a:moveTo>
                <a:pt x="6554493" y="4885779"/>
              </a:moveTo>
              <a:cubicBezTo>
                <a:pt x="6547514" y="4885779"/>
                <a:pt x="6542541" y="4889850"/>
                <a:pt x="6539692" y="4895433"/>
              </a:cubicBezTo>
              <a:cubicBezTo>
                <a:pt x="6536726" y="4889617"/>
                <a:pt x="6531637" y="4885837"/>
                <a:pt x="6524252" y="4885837"/>
              </a:cubicBezTo>
              <a:cubicBezTo>
                <a:pt x="6523758" y="4885837"/>
                <a:pt x="6523263" y="4885837"/>
                <a:pt x="6522740" y="4885866"/>
              </a:cubicBezTo>
              <a:cubicBezTo>
                <a:pt x="6515383" y="4886360"/>
                <a:pt x="6509074" y="4890751"/>
                <a:pt x="6507067" y="4899329"/>
              </a:cubicBezTo>
              <a:cubicBezTo>
                <a:pt x="6503491" y="4914769"/>
                <a:pt x="6520443" y="4930529"/>
                <a:pt x="6539692" y="4945853"/>
              </a:cubicBezTo>
              <a:cubicBezTo>
                <a:pt x="6560133" y="4930646"/>
                <a:pt x="6576097" y="4913403"/>
                <a:pt x="6572288" y="4898573"/>
              </a:cubicBezTo>
              <a:cubicBezTo>
                <a:pt x="6570427" y="4891333"/>
                <a:pt x="6564582" y="4886738"/>
                <a:pt x="6556528" y="4885866"/>
              </a:cubicBezTo>
              <a:cubicBezTo>
                <a:pt x="6555830" y="4885808"/>
                <a:pt x="6555161" y="4885779"/>
                <a:pt x="6554493" y="4885779"/>
              </a:cubicBezTo>
              <a:close/>
              <a:moveTo>
                <a:pt x="6675165" y="4932303"/>
              </a:moveTo>
              <a:cubicBezTo>
                <a:pt x="6668186" y="4932303"/>
                <a:pt x="6663213" y="4936374"/>
                <a:pt x="6660364" y="4941957"/>
              </a:cubicBezTo>
              <a:cubicBezTo>
                <a:pt x="6657398" y="4936141"/>
                <a:pt x="6652309" y="4932361"/>
                <a:pt x="6644924" y="4932361"/>
              </a:cubicBezTo>
              <a:cubicBezTo>
                <a:pt x="6644430" y="4932361"/>
                <a:pt x="6643935" y="4932361"/>
                <a:pt x="6643412" y="4932390"/>
              </a:cubicBezTo>
              <a:cubicBezTo>
                <a:pt x="6636055" y="4932884"/>
                <a:pt x="6629746" y="4937275"/>
                <a:pt x="6627739" y="4945853"/>
              </a:cubicBezTo>
              <a:cubicBezTo>
                <a:pt x="6624163" y="4961293"/>
                <a:pt x="6641115" y="4977053"/>
                <a:pt x="6660364" y="4992377"/>
              </a:cubicBezTo>
              <a:cubicBezTo>
                <a:pt x="6680805" y="4977170"/>
                <a:pt x="6696769" y="4959927"/>
                <a:pt x="6692960" y="4945097"/>
              </a:cubicBezTo>
              <a:cubicBezTo>
                <a:pt x="6691099" y="4937857"/>
                <a:pt x="6685254" y="4933262"/>
                <a:pt x="6677200" y="4932390"/>
              </a:cubicBezTo>
              <a:cubicBezTo>
                <a:pt x="6676502" y="4932332"/>
                <a:pt x="6675833" y="4932303"/>
                <a:pt x="6675165" y="4932303"/>
              </a:cubicBezTo>
              <a:close/>
              <a:moveTo>
                <a:pt x="6604506" y="4944516"/>
              </a:moveTo>
              <a:cubicBezTo>
                <a:pt x="6597527" y="4944516"/>
                <a:pt x="6592555" y="4948587"/>
                <a:pt x="6589705" y="4954170"/>
              </a:cubicBezTo>
              <a:cubicBezTo>
                <a:pt x="6586739" y="4948354"/>
                <a:pt x="6581651" y="4944574"/>
                <a:pt x="6574265" y="4944574"/>
              </a:cubicBezTo>
              <a:cubicBezTo>
                <a:pt x="6573771" y="4944574"/>
                <a:pt x="6573276" y="4944574"/>
                <a:pt x="6572753" y="4944603"/>
              </a:cubicBezTo>
              <a:cubicBezTo>
                <a:pt x="6565397" y="4945098"/>
                <a:pt x="6559087" y="4949488"/>
                <a:pt x="6557080" y="4958066"/>
              </a:cubicBezTo>
              <a:cubicBezTo>
                <a:pt x="6553504" y="4973506"/>
                <a:pt x="6570456" y="4989266"/>
                <a:pt x="6589705" y="5004590"/>
              </a:cubicBezTo>
              <a:cubicBezTo>
                <a:pt x="6610146" y="4989383"/>
                <a:pt x="6626110" y="4972140"/>
                <a:pt x="6622301" y="4957310"/>
              </a:cubicBezTo>
              <a:cubicBezTo>
                <a:pt x="6620440" y="4950070"/>
                <a:pt x="6614595" y="4945476"/>
                <a:pt x="6606541" y="4944603"/>
              </a:cubicBezTo>
              <a:cubicBezTo>
                <a:pt x="6605843" y="4944545"/>
                <a:pt x="6605174" y="4944516"/>
                <a:pt x="6604506" y="4944516"/>
              </a:cubicBezTo>
              <a:close/>
              <a:moveTo>
                <a:pt x="6726050" y="4992493"/>
              </a:moveTo>
              <a:cubicBezTo>
                <a:pt x="6719071" y="4992493"/>
                <a:pt x="6714098" y="4996564"/>
                <a:pt x="6711249" y="5002147"/>
              </a:cubicBezTo>
              <a:cubicBezTo>
                <a:pt x="6708283" y="4996331"/>
                <a:pt x="6703194" y="4992551"/>
                <a:pt x="6695809" y="4992551"/>
              </a:cubicBezTo>
              <a:cubicBezTo>
                <a:pt x="6695315" y="4992551"/>
                <a:pt x="6694820" y="4992551"/>
                <a:pt x="6694297" y="4992580"/>
              </a:cubicBezTo>
              <a:cubicBezTo>
                <a:pt x="6686940" y="4993075"/>
                <a:pt x="6680631" y="4997465"/>
                <a:pt x="6678624" y="5006043"/>
              </a:cubicBezTo>
              <a:cubicBezTo>
                <a:pt x="6675048" y="5021483"/>
                <a:pt x="6692000" y="5037243"/>
                <a:pt x="6711249" y="5052567"/>
              </a:cubicBezTo>
              <a:cubicBezTo>
                <a:pt x="6731690" y="5037360"/>
                <a:pt x="6747654" y="5020117"/>
                <a:pt x="6743845" y="5005287"/>
              </a:cubicBezTo>
              <a:cubicBezTo>
                <a:pt x="6741984" y="4998047"/>
                <a:pt x="6736139" y="4993453"/>
                <a:pt x="6728085" y="4992580"/>
              </a:cubicBezTo>
              <a:cubicBezTo>
                <a:pt x="6727387" y="4992522"/>
                <a:pt x="6726718" y="4992493"/>
                <a:pt x="6726050" y="4992493"/>
              </a:cubicBezTo>
              <a:close/>
              <a:moveTo>
                <a:pt x="6648703" y="4999181"/>
              </a:moveTo>
              <a:cubicBezTo>
                <a:pt x="6641725" y="4999181"/>
                <a:pt x="6636752" y="5003252"/>
                <a:pt x="6633903" y="5008835"/>
              </a:cubicBezTo>
              <a:cubicBezTo>
                <a:pt x="6630937" y="5003019"/>
                <a:pt x="6625848" y="4999239"/>
                <a:pt x="6618463" y="4999239"/>
              </a:cubicBezTo>
              <a:cubicBezTo>
                <a:pt x="6617969" y="4999239"/>
                <a:pt x="6617474" y="4999239"/>
                <a:pt x="6616951" y="4999268"/>
              </a:cubicBezTo>
              <a:cubicBezTo>
                <a:pt x="6609594" y="4999762"/>
                <a:pt x="6603284" y="5004153"/>
                <a:pt x="6601278" y="5012731"/>
              </a:cubicBezTo>
              <a:cubicBezTo>
                <a:pt x="6597702" y="5028171"/>
                <a:pt x="6614654" y="5043931"/>
                <a:pt x="6633903" y="5059255"/>
              </a:cubicBezTo>
              <a:cubicBezTo>
                <a:pt x="6654344" y="5044048"/>
                <a:pt x="6670308" y="5026805"/>
                <a:pt x="6666499" y="5011975"/>
              </a:cubicBezTo>
              <a:cubicBezTo>
                <a:pt x="6664638" y="5004735"/>
                <a:pt x="6658793" y="5000140"/>
                <a:pt x="6650739" y="4999268"/>
              </a:cubicBezTo>
              <a:cubicBezTo>
                <a:pt x="6650041" y="4999210"/>
                <a:pt x="6649372" y="4999181"/>
                <a:pt x="6648703" y="4999181"/>
              </a:cubicBezTo>
              <a:close/>
              <a:moveTo>
                <a:pt x="6764432" y="5055592"/>
              </a:moveTo>
              <a:cubicBezTo>
                <a:pt x="6757453" y="5055592"/>
                <a:pt x="6752481" y="5059663"/>
                <a:pt x="6749631" y="5065246"/>
              </a:cubicBezTo>
              <a:cubicBezTo>
                <a:pt x="6746665" y="5059430"/>
                <a:pt x="6741577" y="5055650"/>
                <a:pt x="6734191" y="5055650"/>
              </a:cubicBezTo>
              <a:cubicBezTo>
                <a:pt x="6733697" y="5055650"/>
                <a:pt x="6733202" y="5055650"/>
                <a:pt x="6732679" y="5055679"/>
              </a:cubicBezTo>
              <a:cubicBezTo>
                <a:pt x="6725323" y="5056173"/>
                <a:pt x="6719013" y="5060564"/>
                <a:pt x="6717006" y="5069142"/>
              </a:cubicBezTo>
              <a:cubicBezTo>
                <a:pt x="6713430" y="5084582"/>
                <a:pt x="6730382" y="5100342"/>
                <a:pt x="6749631" y="5115666"/>
              </a:cubicBezTo>
              <a:cubicBezTo>
                <a:pt x="6770072" y="5100458"/>
                <a:pt x="6786036" y="5083216"/>
                <a:pt x="6782227" y="5068386"/>
              </a:cubicBezTo>
              <a:cubicBezTo>
                <a:pt x="6780366" y="5061146"/>
                <a:pt x="6774521" y="5056551"/>
                <a:pt x="6766467" y="5055679"/>
              </a:cubicBezTo>
              <a:cubicBezTo>
                <a:pt x="6765769" y="5055621"/>
                <a:pt x="6765100" y="5055592"/>
                <a:pt x="6764432" y="5055592"/>
              </a:cubicBezTo>
              <a:close/>
              <a:moveTo>
                <a:pt x="6836835" y="5064315"/>
              </a:moveTo>
              <a:cubicBezTo>
                <a:pt x="6829856" y="5064315"/>
                <a:pt x="6824884" y="5068386"/>
                <a:pt x="6822034" y="5073969"/>
              </a:cubicBezTo>
              <a:cubicBezTo>
                <a:pt x="6819068" y="5068153"/>
                <a:pt x="6813980" y="5064373"/>
                <a:pt x="6806594" y="5064373"/>
              </a:cubicBezTo>
              <a:cubicBezTo>
                <a:pt x="6806100" y="5064373"/>
                <a:pt x="6805605" y="5064373"/>
                <a:pt x="6805082" y="5064402"/>
              </a:cubicBezTo>
              <a:cubicBezTo>
                <a:pt x="6797725" y="5064896"/>
                <a:pt x="6791416" y="5069287"/>
                <a:pt x="6789409" y="5077865"/>
              </a:cubicBezTo>
              <a:cubicBezTo>
                <a:pt x="6785833" y="5093305"/>
                <a:pt x="6802785" y="5109065"/>
                <a:pt x="6822034" y="5124389"/>
              </a:cubicBezTo>
              <a:cubicBezTo>
                <a:pt x="6842475" y="5109181"/>
                <a:pt x="6858439" y="5091939"/>
                <a:pt x="6854630" y="5077109"/>
              </a:cubicBezTo>
              <a:cubicBezTo>
                <a:pt x="6852769" y="5069869"/>
                <a:pt x="6846924" y="5065274"/>
                <a:pt x="6838870" y="5064402"/>
              </a:cubicBezTo>
              <a:cubicBezTo>
                <a:pt x="6838172" y="5064344"/>
                <a:pt x="6837503" y="5064315"/>
                <a:pt x="6836835" y="5064315"/>
              </a:cubicBezTo>
              <a:close/>
              <a:moveTo>
                <a:pt x="4409831" y="4866879"/>
              </a:moveTo>
              <a:cubicBezTo>
                <a:pt x="4402837" y="4866879"/>
                <a:pt x="4397862" y="4870950"/>
                <a:pt x="4395019" y="4876533"/>
              </a:cubicBezTo>
              <a:cubicBezTo>
                <a:pt x="4392047" y="4870717"/>
                <a:pt x="4386976" y="4866937"/>
                <a:pt x="4379578" y="4866937"/>
              </a:cubicBezTo>
              <a:cubicBezTo>
                <a:pt x="4379090" y="4866937"/>
                <a:pt x="4378590" y="4866937"/>
                <a:pt x="4378081" y="4866966"/>
              </a:cubicBezTo>
              <a:cubicBezTo>
                <a:pt x="4370724" y="4867460"/>
                <a:pt x="4364406" y="4871851"/>
                <a:pt x="4362414" y="4880429"/>
              </a:cubicBezTo>
              <a:cubicBezTo>
                <a:pt x="4358834" y="4895869"/>
                <a:pt x="4375784" y="4911629"/>
                <a:pt x="4395019" y="4926953"/>
              </a:cubicBezTo>
              <a:cubicBezTo>
                <a:pt x="4415474" y="4911746"/>
                <a:pt x="4431435" y="4894503"/>
                <a:pt x="4427623" y="4879673"/>
              </a:cubicBezTo>
              <a:cubicBezTo>
                <a:pt x="4425765" y="4872433"/>
                <a:pt x="4419918" y="4867838"/>
                <a:pt x="4411872" y="4866966"/>
              </a:cubicBezTo>
              <a:cubicBezTo>
                <a:pt x="4411174" y="4866908"/>
                <a:pt x="4410493" y="4866879"/>
                <a:pt x="4409831" y="4866879"/>
              </a:cubicBezTo>
              <a:close/>
              <a:moveTo>
                <a:pt x="6269534" y="4892176"/>
              </a:moveTo>
              <a:cubicBezTo>
                <a:pt x="6262555" y="4892176"/>
                <a:pt x="6257582" y="4896247"/>
                <a:pt x="6254733" y="4901830"/>
              </a:cubicBezTo>
              <a:cubicBezTo>
                <a:pt x="6251767" y="4896014"/>
                <a:pt x="6246678" y="4892234"/>
                <a:pt x="6239293" y="4892234"/>
              </a:cubicBezTo>
              <a:cubicBezTo>
                <a:pt x="6238799" y="4892234"/>
                <a:pt x="6238304" y="4892234"/>
                <a:pt x="6237781" y="4892263"/>
              </a:cubicBezTo>
              <a:cubicBezTo>
                <a:pt x="6230424" y="4892758"/>
                <a:pt x="6224115" y="4897148"/>
                <a:pt x="6222108" y="4905726"/>
              </a:cubicBezTo>
              <a:cubicBezTo>
                <a:pt x="6218532" y="4921166"/>
                <a:pt x="6235484" y="4936926"/>
                <a:pt x="6254733" y="4952250"/>
              </a:cubicBezTo>
              <a:cubicBezTo>
                <a:pt x="6275174" y="4937043"/>
                <a:pt x="6291138" y="4919800"/>
                <a:pt x="6287329" y="4904970"/>
              </a:cubicBezTo>
              <a:cubicBezTo>
                <a:pt x="6285468" y="4897730"/>
                <a:pt x="6279623" y="4893136"/>
                <a:pt x="6271569" y="4892263"/>
              </a:cubicBezTo>
              <a:cubicBezTo>
                <a:pt x="6270871" y="4892205"/>
                <a:pt x="6270202" y="4892176"/>
                <a:pt x="6269534" y="4892176"/>
              </a:cubicBezTo>
              <a:close/>
              <a:moveTo>
                <a:pt x="6488777" y="4892176"/>
              </a:moveTo>
              <a:cubicBezTo>
                <a:pt x="6481799" y="4892176"/>
                <a:pt x="6476826" y="4896247"/>
                <a:pt x="6473977" y="4901830"/>
              </a:cubicBezTo>
              <a:cubicBezTo>
                <a:pt x="6471011" y="4896014"/>
                <a:pt x="6465922" y="4892234"/>
                <a:pt x="6458537" y="4892234"/>
              </a:cubicBezTo>
              <a:cubicBezTo>
                <a:pt x="6458043" y="4892234"/>
                <a:pt x="6457548" y="4892234"/>
                <a:pt x="6457025" y="4892263"/>
              </a:cubicBezTo>
              <a:cubicBezTo>
                <a:pt x="6449668" y="4892758"/>
                <a:pt x="6443358" y="4897148"/>
                <a:pt x="6441352" y="4905726"/>
              </a:cubicBezTo>
              <a:cubicBezTo>
                <a:pt x="6437776" y="4921166"/>
                <a:pt x="6454728" y="4936926"/>
                <a:pt x="6473977" y="4952250"/>
              </a:cubicBezTo>
              <a:cubicBezTo>
                <a:pt x="6494418" y="4937043"/>
                <a:pt x="6510382" y="4919800"/>
                <a:pt x="6506573" y="4904970"/>
              </a:cubicBezTo>
              <a:cubicBezTo>
                <a:pt x="6504712" y="4897730"/>
                <a:pt x="6498867" y="4893136"/>
                <a:pt x="6490813" y="4892263"/>
              </a:cubicBezTo>
              <a:cubicBezTo>
                <a:pt x="6490115" y="4892205"/>
                <a:pt x="6489446" y="4892176"/>
                <a:pt x="6488777" y="4892176"/>
              </a:cubicBezTo>
              <a:close/>
              <a:moveTo>
                <a:pt x="6345717" y="4898864"/>
              </a:moveTo>
              <a:cubicBezTo>
                <a:pt x="6338738" y="4898864"/>
                <a:pt x="6333766" y="4902935"/>
                <a:pt x="6330916" y="4908518"/>
              </a:cubicBezTo>
              <a:cubicBezTo>
                <a:pt x="6327950" y="4902702"/>
                <a:pt x="6322862" y="4898922"/>
                <a:pt x="6315476" y="4898922"/>
              </a:cubicBezTo>
              <a:cubicBezTo>
                <a:pt x="6314982" y="4898922"/>
                <a:pt x="6314487" y="4898922"/>
                <a:pt x="6313964" y="4898951"/>
              </a:cubicBezTo>
              <a:cubicBezTo>
                <a:pt x="6306608" y="4899445"/>
                <a:pt x="6300298" y="4903836"/>
                <a:pt x="6298291" y="4912414"/>
              </a:cubicBezTo>
              <a:cubicBezTo>
                <a:pt x="6294715" y="4927854"/>
                <a:pt x="6311667" y="4943614"/>
                <a:pt x="6330916" y="4958938"/>
              </a:cubicBezTo>
              <a:cubicBezTo>
                <a:pt x="6351357" y="4943731"/>
                <a:pt x="6367321" y="4926488"/>
                <a:pt x="6363512" y="4911658"/>
              </a:cubicBezTo>
              <a:cubicBezTo>
                <a:pt x="6361651" y="4904418"/>
                <a:pt x="6355806" y="4899823"/>
                <a:pt x="6347752" y="4898951"/>
              </a:cubicBezTo>
              <a:cubicBezTo>
                <a:pt x="6347054" y="4898893"/>
                <a:pt x="6346385" y="4898864"/>
                <a:pt x="6345717" y="4898864"/>
              </a:cubicBezTo>
              <a:close/>
              <a:moveTo>
                <a:pt x="6420445" y="4899445"/>
              </a:moveTo>
              <a:cubicBezTo>
                <a:pt x="6413467" y="4899445"/>
                <a:pt x="6408494" y="4903516"/>
                <a:pt x="6405645" y="4909099"/>
              </a:cubicBezTo>
              <a:cubicBezTo>
                <a:pt x="6402679" y="4903283"/>
                <a:pt x="6397590" y="4899503"/>
                <a:pt x="6390205" y="4899503"/>
              </a:cubicBezTo>
              <a:cubicBezTo>
                <a:pt x="6389711" y="4899503"/>
                <a:pt x="6389216" y="4899503"/>
                <a:pt x="6388693" y="4899532"/>
              </a:cubicBezTo>
              <a:cubicBezTo>
                <a:pt x="6381336" y="4900027"/>
                <a:pt x="6375026" y="4904417"/>
                <a:pt x="6373020" y="4912995"/>
              </a:cubicBezTo>
              <a:cubicBezTo>
                <a:pt x="6369444" y="4928435"/>
                <a:pt x="6386396" y="4944195"/>
                <a:pt x="6405645" y="4959519"/>
              </a:cubicBezTo>
              <a:cubicBezTo>
                <a:pt x="6426086" y="4944312"/>
                <a:pt x="6442050" y="4927069"/>
                <a:pt x="6438241" y="4912239"/>
              </a:cubicBezTo>
              <a:cubicBezTo>
                <a:pt x="6436380" y="4904999"/>
                <a:pt x="6430535" y="4900405"/>
                <a:pt x="6422481" y="4899532"/>
              </a:cubicBezTo>
              <a:cubicBezTo>
                <a:pt x="6421783" y="4899474"/>
                <a:pt x="6421114" y="4899445"/>
                <a:pt x="6420445" y="4899445"/>
              </a:cubicBezTo>
              <a:close/>
              <a:moveTo>
                <a:pt x="6190733" y="4894212"/>
              </a:moveTo>
              <a:cubicBezTo>
                <a:pt x="6183755" y="4894212"/>
                <a:pt x="6178782" y="4898283"/>
                <a:pt x="6175933" y="4903866"/>
              </a:cubicBezTo>
              <a:cubicBezTo>
                <a:pt x="6172967" y="4898050"/>
                <a:pt x="6167878" y="4894270"/>
                <a:pt x="6160493" y="4894270"/>
              </a:cubicBezTo>
              <a:cubicBezTo>
                <a:pt x="6159999" y="4894270"/>
                <a:pt x="6159504" y="4894270"/>
                <a:pt x="6158981" y="4894299"/>
              </a:cubicBezTo>
              <a:cubicBezTo>
                <a:pt x="6151624" y="4894793"/>
                <a:pt x="6145314" y="4899184"/>
                <a:pt x="6143308" y="4907762"/>
              </a:cubicBezTo>
              <a:cubicBezTo>
                <a:pt x="6139732" y="4923202"/>
                <a:pt x="6156684" y="4938962"/>
                <a:pt x="6175933" y="4954286"/>
              </a:cubicBezTo>
              <a:cubicBezTo>
                <a:pt x="6196374" y="4939078"/>
                <a:pt x="6212338" y="4921836"/>
                <a:pt x="6208529" y="4907006"/>
              </a:cubicBezTo>
              <a:cubicBezTo>
                <a:pt x="6206668" y="4899766"/>
                <a:pt x="6200823" y="4895171"/>
                <a:pt x="6192769" y="4894299"/>
              </a:cubicBezTo>
              <a:cubicBezTo>
                <a:pt x="6192071" y="4894241"/>
                <a:pt x="6191402" y="4894212"/>
                <a:pt x="6190733" y="4894212"/>
              </a:cubicBezTo>
              <a:close/>
              <a:moveTo>
                <a:pt x="6036042" y="4900899"/>
              </a:moveTo>
              <a:cubicBezTo>
                <a:pt x="6029063" y="4900899"/>
                <a:pt x="6024091" y="4904970"/>
                <a:pt x="6021241" y="4910553"/>
              </a:cubicBezTo>
              <a:cubicBezTo>
                <a:pt x="6018275" y="4904737"/>
                <a:pt x="6013187" y="4900957"/>
                <a:pt x="6005801" y="4900957"/>
              </a:cubicBezTo>
              <a:cubicBezTo>
                <a:pt x="6005307" y="4900957"/>
                <a:pt x="6004812" y="4900957"/>
                <a:pt x="6004289" y="4900986"/>
              </a:cubicBezTo>
              <a:cubicBezTo>
                <a:pt x="5996933" y="4901481"/>
                <a:pt x="5990623" y="4905871"/>
                <a:pt x="5988616" y="4914449"/>
              </a:cubicBezTo>
              <a:cubicBezTo>
                <a:pt x="5985040" y="4929889"/>
                <a:pt x="6001992" y="4945649"/>
                <a:pt x="6021241" y="4960973"/>
              </a:cubicBezTo>
              <a:cubicBezTo>
                <a:pt x="6041682" y="4945766"/>
                <a:pt x="6057646" y="4928523"/>
                <a:pt x="6053837" y="4913693"/>
              </a:cubicBezTo>
              <a:cubicBezTo>
                <a:pt x="6051976" y="4906453"/>
                <a:pt x="6046131" y="4901859"/>
                <a:pt x="6038077" y="4900986"/>
              </a:cubicBezTo>
              <a:cubicBezTo>
                <a:pt x="6037379" y="4900928"/>
                <a:pt x="6036710" y="4900899"/>
                <a:pt x="6036042" y="4900899"/>
              </a:cubicBezTo>
              <a:close/>
              <a:moveTo>
                <a:pt x="6109608" y="4901190"/>
              </a:moveTo>
              <a:cubicBezTo>
                <a:pt x="6102629" y="4901190"/>
                <a:pt x="6097656" y="4905261"/>
                <a:pt x="6094807" y="4910844"/>
              </a:cubicBezTo>
              <a:cubicBezTo>
                <a:pt x="6091841" y="4905028"/>
                <a:pt x="6086752" y="4901248"/>
                <a:pt x="6079367" y="4901248"/>
              </a:cubicBezTo>
              <a:cubicBezTo>
                <a:pt x="6078873" y="4901248"/>
                <a:pt x="6078378" y="4901248"/>
                <a:pt x="6077855" y="4901277"/>
              </a:cubicBezTo>
              <a:cubicBezTo>
                <a:pt x="6070498" y="4901771"/>
                <a:pt x="6064189" y="4906162"/>
                <a:pt x="6062182" y="4914740"/>
              </a:cubicBezTo>
              <a:cubicBezTo>
                <a:pt x="6058606" y="4930180"/>
                <a:pt x="6075558" y="4945940"/>
                <a:pt x="6094807" y="4961264"/>
              </a:cubicBezTo>
              <a:cubicBezTo>
                <a:pt x="6115248" y="4946056"/>
                <a:pt x="6131212" y="4928814"/>
                <a:pt x="6127403" y="4913984"/>
              </a:cubicBezTo>
              <a:cubicBezTo>
                <a:pt x="6125542" y="4906744"/>
                <a:pt x="6119697" y="4902149"/>
                <a:pt x="6111643" y="4901277"/>
              </a:cubicBezTo>
              <a:cubicBezTo>
                <a:pt x="6110945" y="4901219"/>
                <a:pt x="6110276" y="4901190"/>
                <a:pt x="6109608" y="4901190"/>
              </a:cubicBezTo>
              <a:close/>
              <a:moveTo>
                <a:pt x="5963929" y="4906133"/>
              </a:moveTo>
              <a:cubicBezTo>
                <a:pt x="5956951" y="4906133"/>
                <a:pt x="5951978" y="4910204"/>
                <a:pt x="5949129" y="4915787"/>
              </a:cubicBezTo>
              <a:cubicBezTo>
                <a:pt x="5946163" y="4909971"/>
                <a:pt x="5941074" y="4906191"/>
                <a:pt x="5933689" y="4906191"/>
              </a:cubicBezTo>
              <a:cubicBezTo>
                <a:pt x="5933195" y="4906191"/>
                <a:pt x="5932700" y="4906191"/>
                <a:pt x="5932177" y="4906220"/>
              </a:cubicBezTo>
              <a:cubicBezTo>
                <a:pt x="5924820" y="4906714"/>
                <a:pt x="5918510" y="4911105"/>
                <a:pt x="5916504" y="4919683"/>
              </a:cubicBezTo>
              <a:cubicBezTo>
                <a:pt x="5912928" y="4935123"/>
                <a:pt x="5929880" y="4950883"/>
                <a:pt x="5949129" y="4966207"/>
              </a:cubicBezTo>
              <a:cubicBezTo>
                <a:pt x="5969570" y="4951000"/>
                <a:pt x="5985534" y="4933757"/>
                <a:pt x="5981725" y="4918927"/>
              </a:cubicBezTo>
              <a:cubicBezTo>
                <a:pt x="5979864" y="4911687"/>
                <a:pt x="5974019" y="4907092"/>
                <a:pt x="5965965" y="4906220"/>
              </a:cubicBezTo>
              <a:cubicBezTo>
                <a:pt x="5965267" y="4906162"/>
                <a:pt x="5964598" y="4906133"/>
                <a:pt x="5963929" y="4906133"/>
              </a:cubicBezTo>
              <a:close/>
              <a:moveTo>
                <a:pt x="4535126" y="4909332"/>
              </a:moveTo>
              <a:cubicBezTo>
                <a:pt x="4528132" y="4909332"/>
                <a:pt x="4523157" y="4913403"/>
                <a:pt x="4520313" y="4918986"/>
              </a:cubicBezTo>
              <a:cubicBezTo>
                <a:pt x="4517342" y="4913170"/>
                <a:pt x="4512271" y="4909390"/>
                <a:pt x="4504873" y="4909390"/>
              </a:cubicBezTo>
              <a:cubicBezTo>
                <a:pt x="4504385" y="4909390"/>
                <a:pt x="4503885" y="4909390"/>
                <a:pt x="4503376" y="4909419"/>
              </a:cubicBezTo>
              <a:cubicBezTo>
                <a:pt x="4496019" y="4909914"/>
                <a:pt x="4489701" y="4914304"/>
                <a:pt x="4487709" y="4922882"/>
              </a:cubicBezTo>
              <a:cubicBezTo>
                <a:pt x="4484130" y="4938322"/>
                <a:pt x="4501079" y="4954082"/>
                <a:pt x="4520313" y="4969406"/>
              </a:cubicBezTo>
              <a:cubicBezTo>
                <a:pt x="4540770" y="4954199"/>
                <a:pt x="4556730" y="4936956"/>
                <a:pt x="4552918" y="4922126"/>
              </a:cubicBezTo>
              <a:cubicBezTo>
                <a:pt x="4551060" y="4914886"/>
                <a:pt x="4545212" y="4910292"/>
                <a:pt x="4537167" y="4909419"/>
              </a:cubicBezTo>
              <a:cubicBezTo>
                <a:pt x="4536469" y="4909361"/>
                <a:pt x="4535789" y="4909332"/>
                <a:pt x="4535126" y="4909332"/>
              </a:cubicBezTo>
              <a:close/>
              <a:moveTo>
                <a:pt x="5819125" y="4916892"/>
              </a:moveTo>
              <a:cubicBezTo>
                <a:pt x="5812146" y="4916892"/>
                <a:pt x="5807174" y="4920963"/>
                <a:pt x="5804324" y="4926546"/>
              </a:cubicBezTo>
              <a:cubicBezTo>
                <a:pt x="5801358" y="4920730"/>
                <a:pt x="5796270" y="4916950"/>
                <a:pt x="5788884" y="4916950"/>
              </a:cubicBezTo>
              <a:cubicBezTo>
                <a:pt x="5788390" y="4916950"/>
                <a:pt x="5787895" y="4916950"/>
                <a:pt x="5787372" y="4916979"/>
              </a:cubicBezTo>
              <a:cubicBezTo>
                <a:pt x="5780015" y="4917474"/>
                <a:pt x="5773706" y="4921864"/>
                <a:pt x="5771699" y="4930442"/>
              </a:cubicBezTo>
              <a:cubicBezTo>
                <a:pt x="5768123" y="4945882"/>
                <a:pt x="5785075" y="4961642"/>
                <a:pt x="5804324" y="4976966"/>
              </a:cubicBezTo>
              <a:cubicBezTo>
                <a:pt x="5824765" y="4961759"/>
                <a:pt x="5840729" y="4944516"/>
                <a:pt x="5836920" y="4929686"/>
              </a:cubicBezTo>
              <a:cubicBezTo>
                <a:pt x="5835059" y="4922446"/>
                <a:pt x="5829214" y="4917852"/>
                <a:pt x="5821160" y="4916979"/>
              </a:cubicBezTo>
              <a:cubicBezTo>
                <a:pt x="5820462" y="4916921"/>
                <a:pt x="5819793" y="4916892"/>
                <a:pt x="5819125" y="4916892"/>
              </a:cubicBezTo>
              <a:close/>
              <a:moveTo>
                <a:pt x="5892690" y="4918637"/>
              </a:moveTo>
              <a:cubicBezTo>
                <a:pt x="5885712" y="4918637"/>
                <a:pt x="5880739" y="4922708"/>
                <a:pt x="5877890" y="4928291"/>
              </a:cubicBezTo>
              <a:cubicBezTo>
                <a:pt x="5874924" y="4922475"/>
                <a:pt x="5869835" y="4918695"/>
                <a:pt x="5862450" y="4918695"/>
              </a:cubicBezTo>
              <a:cubicBezTo>
                <a:pt x="5861956" y="4918695"/>
                <a:pt x="5861461" y="4918695"/>
                <a:pt x="5860938" y="4918724"/>
              </a:cubicBezTo>
              <a:cubicBezTo>
                <a:pt x="5853581" y="4919218"/>
                <a:pt x="5847271" y="4923609"/>
                <a:pt x="5845265" y="4932187"/>
              </a:cubicBezTo>
              <a:cubicBezTo>
                <a:pt x="5841689" y="4947627"/>
                <a:pt x="5858641" y="4963387"/>
                <a:pt x="5877890" y="4978711"/>
              </a:cubicBezTo>
              <a:cubicBezTo>
                <a:pt x="5898331" y="4963503"/>
                <a:pt x="5914295" y="4946261"/>
                <a:pt x="5910486" y="4931431"/>
              </a:cubicBezTo>
              <a:cubicBezTo>
                <a:pt x="5908625" y="4924191"/>
                <a:pt x="5902780" y="4919596"/>
                <a:pt x="5894726" y="4918724"/>
              </a:cubicBezTo>
              <a:cubicBezTo>
                <a:pt x="5894028" y="4918666"/>
                <a:pt x="5893359" y="4918637"/>
                <a:pt x="5892690" y="4918637"/>
              </a:cubicBezTo>
              <a:close/>
              <a:moveTo>
                <a:pt x="6231151" y="4967196"/>
              </a:moveTo>
              <a:cubicBezTo>
                <a:pt x="6224173" y="4967196"/>
                <a:pt x="6219201" y="4971267"/>
                <a:pt x="6216351" y="4976850"/>
              </a:cubicBezTo>
              <a:cubicBezTo>
                <a:pt x="6213385" y="4971034"/>
                <a:pt x="6208297" y="4967254"/>
                <a:pt x="6200911" y="4967254"/>
              </a:cubicBezTo>
              <a:cubicBezTo>
                <a:pt x="6200417" y="4967254"/>
                <a:pt x="6199922" y="4967254"/>
                <a:pt x="6199399" y="4967283"/>
              </a:cubicBezTo>
              <a:cubicBezTo>
                <a:pt x="6192042" y="4967777"/>
                <a:pt x="6185732" y="4972168"/>
                <a:pt x="6183726" y="4980746"/>
              </a:cubicBezTo>
              <a:cubicBezTo>
                <a:pt x="6180149" y="4996186"/>
                <a:pt x="6197102" y="5011946"/>
                <a:pt x="6216351" y="5027270"/>
              </a:cubicBezTo>
              <a:cubicBezTo>
                <a:pt x="6236793" y="5012063"/>
                <a:pt x="6252756" y="4994820"/>
                <a:pt x="6248947" y="4979990"/>
              </a:cubicBezTo>
              <a:cubicBezTo>
                <a:pt x="6247086" y="4972750"/>
                <a:pt x="6241241" y="4968155"/>
                <a:pt x="6233187" y="4967283"/>
              </a:cubicBezTo>
              <a:cubicBezTo>
                <a:pt x="6232489" y="4967225"/>
                <a:pt x="6231820" y="4967196"/>
                <a:pt x="6231151" y="4967196"/>
              </a:cubicBezTo>
              <a:close/>
              <a:moveTo>
                <a:pt x="6309079" y="4969522"/>
              </a:moveTo>
              <a:cubicBezTo>
                <a:pt x="6302100" y="4969522"/>
                <a:pt x="6297128" y="4973593"/>
                <a:pt x="6294278" y="4979176"/>
              </a:cubicBezTo>
              <a:cubicBezTo>
                <a:pt x="6291312" y="4973360"/>
                <a:pt x="6286224" y="4969580"/>
                <a:pt x="6278838" y="4969580"/>
              </a:cubicBezTo>
              <a:cubicBezTo>
                <a:pt x="6278344" y="4969580"/>
                <a:pt x="6277849" y="4969580"/>
                <a:pt x="6277326" y="4969609"/>
              </a:cubicBezTo>
              <a:cubicBezTo>
                <a:pt x="6269969" y="4970103"/>
                <a:pt x="6263660" y="4974494"/>
                <a:pt x="6261653" y="4983072"/>
              </a:cubicBezTo>
              <a:cubicBezTo>
                <a:pt x="6258077" y="4998512"/>
                <a:pt x="6275029" y="5014272"/>
                <a:pt x="6294278" y="5029596"/>
              </a:cubicBezTo>
              <a:cubicBezTo>
                <a:pt x="6314719" y="5014388"/>
                <a:pt x="6330683" y="4997146"/>
                <a:pt x="6326874" y="4982316"/>
              </a:cubicBezTo>
              <a:cubicBezTo>
                <a:pt x="6325013" y="4975076"/>
                <a:pt x="6319168" y="4970481"/>
                <a:pt x="6311114" y="4969609"/>
              </a:cubicBezTo>
              <a:cubicBezTo>
                <a:pt x="6310416" y="4969551"/>
                <a:pt x="6309747" y="4969522"/>
                <a:pt x="6309079" y="4969522"/>
              </a:cubicBezTo>
              <a:close/>
              <a:moveTo>
                <a:pt x="6471622" y="4970976"/>
              </a:moveTo>
              <a:cubicBezTo>
                <a:pt x="6464643" y="4970976"/>
                <a:pt x="6459670" y="4975047"/>
                <a:pt x="6456821" y="4980630"/>
              </a:cubicBezTo>
              <a:cubicBezTo>
                <a:pt x="6453855" y="4974814"/>
                <a:pt x="6448766" y="4971034"/>
                <a:pt x="6441381" y="4971034"/>
              </a:cubicBezTo>
              <a:cubicBezTo>
                <a:pt x="6440887" y="4971034"/>
                <a:pt x="6440392" y="4971034"/>
                <a:pt x="6439869" y="4971063"/>
              </a:cubicBezTo>
              <a:cubicBezTo>
                <a:pt x="6432512" y="4971557"/>
                <a:pt x="6426203" y="4975948"/>
                <a:pt x="6424196" y="4984526"/>
              </a:cubicBezTo>
              <a:cubicBezTo>
                <a:pt x="6420620" y="4999966"/>
                <a:pt x="6437572" y="5015726"/>
                <a:pt x="6456821" y="5031050"/>
              </a:cubicBezTo>
              <a:cubicBezTo>
                <a:pt x="6477262" y="5015842"/>
                <a:pt x="6493226" y="4998600"/>
                <a:pt x="6489417" y="4983770"/>
              </a:cubicBezTo>
              <a:cubicBezTo>
                <a:pt x="6487556" y="4976530"/>
                <a:pt x="6481711" y="4971935"/>
                <a:pt x="6473657" y="4971063"/>
              </a:cubicBezTo>
              <a:cubicBezTo>
                <a:pt x="6472959" y="4971005"/>
                <a:pt x="6472290" y="4970976"/>
                <a:pt x="6471622" y="4970976"/>
              </a:cubicBezTo>
              <a:close/>
              <a:moveTo>
                <a:pt x="6543734" y="4971267"/>
              </a:moveTo>
              <a:cubicBezTo>
                <a:pt x="6536756" y="4971267"/>
                <a:pt x="6531784" y="4975338"/>
                <a:pt x="6528934" y="4980921"/>
              </a:cubicBezTo>
              <a:cubicBezTo>
                <a:pt x="6525968" y="4975105"/>
                <a:pt x="6520880" y="4971325"/>
                <a:pt x="6513494" y="4971325"/>
              </a:cubicBezTo>
              <a:cubicBezTo>
                <a:pt x="6513000" y="4971325"/>
                <a:pt x="6512505" y="4971325"/>
                <a:pt x="6511982" y="4971354"/>
              </a:cubicBezTo>
              <a:cubicBezTo>
                <a:pt x="6504625" y="4971848"/>
                <a:pt x="6498315" y="4976239"/>
                <a:pt x="6496309" y="4984817"/>
              </a:cubicBezTo>
              <a:cubicBezTo>
                <a:pt x="6492732" y="5000257"/>
                <a:pt x="6509685" y="5016017"/>
                <a:pt x="6528934" y="5031341"/>
              </a:cubicBezTo>
              <a:cubicBezTo>
                <a:pt x="6549376" y="5016133"/>
                <a:pt x="6565339" y="4998891"/>
                <a:pt x="6561530" y="4984061"/>
              </a:cubicBezTo>
              <a:cubicBezTo>
                <a:pt x="6559669" y="4976821"/>
                <a:pt x="6553824" y="4972226"/>
                <a:pt x="6545770" y="4971354"/>
              </a:cubicBezTo>
              <a:cubicBezTo>
                <a:pt x="6545072" y="4971296"/>
                <a:pt x="6544403" y="4971267"/>
                <a:pt x="6543734" y="4971267"/>
              </a:cubicBezTo>
              <a:close/>
              <a:moveTo>
                <a:pt x="6391368" y="4972139"/>
              </a:moveTo>
              <a:cubicBezTo>
                <a:pt x="6384390" y="4972139"/>
                <a:pt x="6379417" y="4976210"/>
                <a:pt x="6376568" y="4981793"/>
              </a:cubicBezTo>
              <a:cubicBezTo>
                <a:pt x="6373602" y="4975977"/>
                <a:pt x="6368513" y="4972197"/>
                <a:pt x="6361128" y="4972197"/>
              </a:cubicBezTo>
              <a:cubicBezTo>
                <a:pt x="6360634" y="4972197"/>
                <a:pt x="6360139" y="4972197"/>
                <a:pt x="6359616" y="4972226"/>
              </a:cubicBezTo>
              <a:cubicBezTo>
                <a:pt x="6352259" y="4972721"/>
                <a:pt x="6345949" y="4977111"/>
                <a:pt x="6343943" y="4985689"/>
              </a:cubicBezTo>
              <a:cubicBezTo>
                <a:pt x="6340367" y="5001129"/>
                <a:pt x="6357319" y="5016889"/>
                <a:pt x="6376568" y="5032213"/>
              </a:cubicBezTo>
              <a:cubicBezTo>
                <a:pt x="6397009" y="5017006"/>
                <a:pt x="6412973" y="4999763"/>
                <a:pt x="6409164" y="4984933"/>
              </a:cubicBezTo>
              <a:cubicBezTo>
                <a:pt x="6407303" y="4977693"/>
                <a:pt x="6401458" y="4973099"/>
                <a:pt x="6393404" y="4972226"/>
              </a:cubicBezTo>
              <a:cubicBezTo>
                <a:pt x="6392706" y="4972168"/>
                <a:pt x="6392037" y="4972139"/>
                <a:pt x="6391368" y="4972139"/>
              </a:cubicBezTo>
              <a:close/>
              <a:moveTo>
                <a:pt x="6156132" y="4968650"/>
              </a:moveTo>
              <a:cubicBezTo>
                <a:pt x="6149153" y="4968650"/>
                <a:pt x="6144180" y="4972721"/>
                <a:pt x="6141331" y="4978304"/>
              </a:cubicBezTo>
              <a:cubicBezTo>
                <a:pt x="6138365" y="4972488"/>
                <a:pt x="6133276" y="4968708"/>
                <a:pt x="6125891" y="4968708"/>
              </a:cubicBezTo>
              <a:cubicBezTo>
                <a:pt x="6125397" y="4968708"/>
                <a:pt x="6124902" y="4968708"/>
                <a:pt x="6124379" y="4968737"/>
              </a:cubicBezTo>
              <a:cubicBezTo>
                <a:pt x="6117022" y="4969231"/>
                <a:pt x="6110713" y="4973622"/>
                <a:pt x="6108706" y="4982200"/>
              </a:cubicBezTo>
              <a:cubicBezTo>
                <a:pt x="6105130" y="4997640"/>
                <a:pt x="6122082" y="5013400"/>
                <a:pt x="6141331" y="5028724"/>
              </a:cubicBezTo>
              <a:cubicBezTo>
                <a:pt x="6161772" y="5013517"/>
                <a:pt x="6177736" y="4996274"/>
                <a:pt x="6173927" y="4981444"/>
              </a:cubicBezTo>
              <a:cubicBezTo>
                <a:pt x="6172066" y="4974204"/>
                <a:pt x="6166221" y="4969609"/>
                <a:pt x="6158167" y="4968737"/>
              </a:cubicBezTo>
              <a:cubicBezTo>
                <a:pt x="6157469" y="4968679"/>
                <a:pt x="6156800" y="4968650"/>
                <a:pt x="6156132" y="4968650"/>
              </a:cubicBezTo>
              <a:close/>
              <a:moveTo>
                <a:pt x="6082856" y="4974175"/>
              </a:moveTo>
              <a:cubicBezTo>
                <a:pt x="6075878" y="4974175"/>
                <a:pt x="6070906" y="4978246"/>
                <a:pt x="6068056" y="4983829"/>
              </a:cubicBezTo>
              <a:cubicBezTo>
                <a:pt x="6065090" y="4978013"/>
                <a:pt x="6060002" y="4974233"/>
                <a:pt x="6052616" y="4974233"/>
              </a:cubicBezTo>
              <a:cubicBezTo>
                <a:pt x="6052122" y="4974233"/>
                <a:pt x="6051627" y="4974233"/>
                <a:pt x="6051104" y="4974262"/>
              </a:cubicBezTo>
              <a:cubicBezTo>
                <a:pt x="6043747" y="4974756"/>
                <a:pt x="6037437" y="4979147"/>
                <a:pt x="6035431" y="4987725"/>
              </a:cubicBezTo>
              <a:cubicBezTo>
                <a:pt x="6031854" y="5003165"/>
                <a:pt x="6048807" y="5018925"/>
                <a:pt x="6068056" y="5034249"/>
              </a:cubicBezTo>
              <a:cubicBezTo>
                <a:pt x="6088498" y="5019041"/>
                <a:pt x="6104461" y="5001799"/>
                <a:pt x="6100652" y="4986969"/>
              </a:cubicBezTo>
              <a:cubicBezTo>
                <a:pt x="6098791" y="4979729"/>
                <a:pt x="6092946" y="4975134"/>
                <a:pt x="6084892" y="4974262"/>
              </a:cubicBezTo>
              <a:cubicBezTo>
                <a:pt x="6084194" y="4974204"/>
                <a:pt x="6083525" y="4974175"/>
                <a:pt x="6082856" y="4974175"/>
              </a:cubicBezTo>
              <a:close/>
              <a:moveTo>
                <a:pt x="6010745" y="4977082"/>
              </a:moveTo>
              <a:cubicBezTo>
                <a:pt x="6003766" y="4977082"/>
                <a:pt x="5998793" y="4981153"/>
                <a:pt x="5995944" y="4986736"/>
              </a:cubicBezTo>
              <a:cubicBezTo>
                <a:pt x="5992978" y="4980920"/>
                <a:pt x="5987889" y="4977140"/>
                <a:pt x="5980504" y="4977140"/>
              </a:cubicBezTo>
              <a:cubicBezTo>
                <a:pt x="5980010" y="4977140"/>
                <a:pt x="5979515" y="4977140"/>
                <a:pt x="5978992" y="4977169"/>
              </a:cubicBezTo>
              <a:cubicBezTo>
                <a:pt x="5971635" y="4977663"/>
                <a:pt x="5965326" y="4982054"/>
                <a:pt x="5963319" y="4990632"/>
              </a:cubicBezTo>
              <a:cubicBezTo>
                <a:pt x="5959743" y="5006072"/>
                <a:pt x="5976695" y="5021832"/>
                <a:pt x="5995944" y="5037156"/>
              </a:cubicBezTo>
              <a:cubicBezTo>
                <a:pt x="6016385" y="5021948"/>
                <a:pt x="6032349" y="5004706"/>
                <a:pt x="6028540" y="4989876"/>
              </a:cubicBezTo>
              <a:cubicBezTo>
                <a:pt x="6026679" y="4982636"/>
                <a:pt x="6020834" y="4978041"/>
                <a:pt x="6012780" y="4977169"/>
              </a:cubicBezTo>
              <a:cubicBezTo>
                <a:pt x="6012082" y="4977111"/>
                <a:pt x="6011413" y="4977082"/>
                <a:pt x="6010745" y="4977082"/>
              </a:cubicBezTo>
              <a:close/>
              <a:moveTo>
                <a:pt x="5747594" y="4918928"/>
              </a:moveTo>
              <a:cubicBezTo>
                <a:pt x="5740615" y="4918928"/>
                <a:pt x="5735642" y="4922999"/>
                <a:pt x="5732793" y="4928582"/>
              </a:cubicBezTo>
              <a:cubicBezTo>
                <a:pt x="5729827" y="4922766"/>
                <a:pt x="5724738" y="4918986"/>
                <a:pt x="5717353" y="4918986"/>
              </a:cubicBezTo>
              <a:cubicBezTo>
                <a:pt x="5716859" y="4918986"/>
                <a:pt x="5716364" y="4918986"/>
                <a:pt x="5715841" y="4919015"/>
              </a:cubicBezTo>
              <a:cubicBezTo>
                <a:pt x="5708484" y="4919509"/>
                <a:pt x="5702175" y="4923900"/>
                <a:pt x="5700168" y="4932478"/>
              </a:cubicBezTo>
              <a:cubicBezTo>
                <a:pt x="5696592" y="4947918"/>
                <a:pt x="5713544" y="4963678"/>
                <a:pt x="5732793" y="4979002"/>
              </a:cubicBezTo>
              <a:cubicBezTo>
                <a:pt x="5753234" y="4963794"/>
                <a:pt x="5769198" y="4946552"/>
                <a:pt x="5765389" y="4931722"/>
              </a:cubicBezTo>
              <a:cubicBezTo>
                <a:pt x="5763528" y="4924482"/>
                <a:pt x="5757683" y="4919887"/>
                <a:pt x="5749629" y="4919015"/>
              </a:cubicBezTo>
              <a:cubicBezTo>
                <a:pt x="5748931" y="4918957"/>
                <a:pt x="5748262" y="4918928"/>
                <a:pt x="5747594" y="4918928"/>
              </a:cubicBezTo>
              <a:close/>
              <a:moveTo>
                <a:pt x="5675772" y="4920963"/>
              </a:moveTo>
              <a:cubicBezTo>
                <a:pt x="5668794" y="4920963"/>
                <a:pt x="5663822" y="4925034"/>
                <a:pt x="5660972" y="4930617"/>
              </a:cubicBezTo>
              <a:cubicBezTo>
                <a:pt x="5658006" y="4924801"/>
                <a:pt x="5652918" y="4921021"/>
                <a:pt x="5645532" y="4921021"/>
              </a:cubicBezTo>
              <a:cubicBezTo>
                <a:pt x="5645038" y="4921021"/>
                <a:pt x="5644543" y="4921021"/>
                <a:pt x="5644020" y="4921050"/>
              </a:cubicBezTo>
              <a:cubicBezTo>
                <a:pt x="5636663" y="4921545"/>
                <a:pt x="5630353" y="4925935"/>
                <a:pt x="5628347" y="4934513"/>
              </a:cubicBezTo>
              <a:cubicBezTo>
                <a:pt x="5624770" y="4949953"/>
                <a:pt x="5641723" y="4965713"/>
                <a:pt x="5660972" y="4981037"/>
              </a:cubicBezTo>
              <a:cubicBezTo>
                <a:pt x="5681414" y="4965830"/>
                <a:pt x="5697377" y="4948587"/>
                <a:pt x="5693568" y="4933757"/>
              </a:cubicBezTo>
              <a:cubicBezTo>
                <a:pt x="5691707" y="4926517"/>
                <a:pt x="5685862" y="4921923"/>
                <a:pt x="5677808" y="4921050"/>
              </a:cubicBezTo>
              <a:cubicBezTo>
                <a:pt x="5677110" y="4920992"/>
                <a:pt x="5676441" y="4920963"/>
                <a:pt x="5675772" y="4920963"/>
              </a:cubicBezTo>
              <a:close/>
              <a:moveTo>
                <a:pt x="5608313" y="4946842"/>
              </a:moveTo>
              <a:cubicBezTo>
                <a:pt x="5601334" y="4946842"/>
                <a:pt x="5596362" y="4950913"/>
                <a:pt x="5593512" y="4956496"/>
              </a:cubicBezTo>
              <a:cubicBezTo>
                <a:pt x="5590546" y="4950680"/>
                <a:pt x="5585458" y="4946900"/>
                <a:pt x="5578072" y="4946900"/>
              </a:cubicBezTo>
              <a:cubicBezTo>
                <a:pt x="5577578" y="4946900"/>
                <a:pt x="5577083" y="4946900"/>
                <a:pt x="5576560" y="4946929"/>
              </a:cubicBezTo>
              <a:cubicBezTo>
                <a:pt x="5569203" y="4947423"/>
                <a:pt x="5562894" y="4951814"/>
                <a:pt x="5560887" y="4960392"/>
              </a:cubicBezTo>
              <a:cubicBezTo>
                <a:pt x="5559099" y="4968112"/>
                <a:pt x="5562443" y="4975912"/>
                <a:pt x="5568640" y="4983698"/>
              </a:cubicBezTo>
              <a:lnTo>
                <a:pt x="5593309" y="5006727"/>
              </a:lnTo>
              <a:lnTo>
                <a:pt x="5581241" y="5017093"/>
              </a:lnTo>
              <a:cubicBezTo>
                <a:pt x="5577665" y="5032533"/>
                <a:pt x="5594617" y="5048293"/>
                <a:pt x="5613866" y="5063617"/>
              </a:cubicBezTo>
              <a:cubicBezTo>
                <a:pt x="5634307" y="5048410"/>
                <a:pt x="5650271" y="5031167"/>
                <a:pt x="5646462" y="5016337"/>
              </a:cubicBezTo>
              <a:cubicBezTo>
                <a:pt x="5644601" y="5009097"/>
                <a:pt x="5638756" y="5004502"/>
                <a:pt x="5630702" y="5003630"/>
              </a:cubicBezTo>
              <a:cubicBezTo>
                <a:pt x="5630004" y="5003572"/>
                <a:pt x="5629335" y="5003543"/>
                <a:pt x="5628667" y="5003543"/>
              </a:cubicBezTo>
              <a:cubicBezTo>
                <a:pt x="5621688" y="5003543"/>
                <a:pt x="5616716" y="5007614"/>
                <a:pt x="5613866" y="5013197"/>
              </a:cubicBezTo>
              <a:cubicBezTo>
                <a:pt x="5610900" y="5007381"/>
                <a:pt x="5605812" y="5003601"/>
                <a:pt x="5598426" y="5003601"/>
              </a:cubicBezTo>
              <a:lnTo>
                <a:pt x="5597023" y="5003628"/>
              </a:lnTo>
              <a:lnTo>
                <a:pt x="5618904" y="4983135"/>
              </a:lnTo>
              <a:cubicBezTo>
                <a:pt x="5624974" y="4975069"/>
                <a:pt x="5628013" y="4967051"/>
                <a:pt x="5626108" y="4959636"/>
              </a:cubicBezTo>
              <a:cubicBezTo>
                <a:pt x="5624247" y="4952396"/>
                <a:pt x="5618402" y="4947801"/>
                <a:pt x="5610348" y="4946929"/>
              </a:cubicBezTo>
              <a:cubicBezTo>
                <a:pt x="5609650" y="4946871"/>
                <a:pt x="5608981" y="4946842"/>
                <a:pt x="5608313" y="4946842"/>
              </a:cubicBezTo>
              <a:close/>
              <a:moveTo>
                <a:pt x="5937469" y="4982025"/>
              </a:moveTo>
              <a:cubicBezTo>
                <a:pt x="5930491" y="4982025"/>
                <a:pt x="5925519" y="4986096"/>
                <a:pt x="5922669" y="4991679"/>
              </a:cubicBezTo>
              <a:cubicBezTo>
                <a:pt x="5919703" y="4985863"/>
                <a:pt x="5914615" y="4982083"/>
                <a:pt x="5907229" y="4982083"/>
              </a:cubicBezTo>
              <a:cubicBezTo>
                <a:pt x="5906735" y="4982083"/>
                <a:pt x="5906240" y="4982083"/>
                <a:pt x="5905717" y="4982112"/>
              </a:cubicBezTo>
              <a:cubicBezTo>
                <a:pt x="5898360" y="4982607"/>
                <a:pt x="5892050" y="4986997"/>
                <a:pt x="5890044" y="4995575"/>
              </a:cubicBezTo>
              <a:cubicBezTo>
                <a:pt x="5886467" y="5011015"/>
                <a:pt x="5903420" y="5026775"/>
                <a:pt x="5922669" y="5042099"/>
              </a:cubicBezTo>
              <a:cubicBezTo>
                <a:pt x="5943111" y="5026892"/>
                <a:pt x="5959074" y="5009649"/>
                <a:pt x="5955265" y="4994819"/>
              </a:cubicBezTo>
              <a:cubicBezTo>
                <a:pt x="5953404" y="4987579"/>
                <a:pt x="5947559" y="4982985"/>
                <a:pt x="5939505" y="4982112"/>
              </a:cubicBezTo>
              <a:cubicBezTo>
                <a:pt x="5938807" y="4982054"/>
                <a:pt x="5938138" y="4982025"/>
                <a:pt x="5937469" y="4982025"/>
              </a:cubicBezTo>
              <a:close/>
              <a:moveTo>
                <a:pt x="5859251" y="4986678"/>
              </a:moveTo>
              <a:cubicBezTo>
                <a:pt x="5852273" y="4986678"/>
                <a:pt x="5847300" y="4990749"/>
                <a:pt x="5844451" y="4996332"/>
              </a:cubicBezTo>
              <a:cubicBezTo>
                <a:pt x="5841485" y="4990516"/>
                <a:pt x="5836396" y="4986736"/>
                <a:pt x="5829011" y="4986736"/>
              </a:cubicBezTo>
              <a:cubicBezTo>
                <a:pt x="5828517" y="4986736"/>
                <a:pt x="5828022" y="4986736"/>
                <a:pt x="5827499" y="4986765"/>
              </a:cubicBezTo>
              <a:cubicBezTo>
                <a:pt x="5820142" y="4987260"/>
                <a:pt x="5813832" y="4991650"/>
                <a:pt x="5811826" y="5000228"/>
              </a:cubicBezTo>
              <a:cubicBezTo>
                <a:pt x="5808250" y="5015668"/>
                <a:pt x="5825202" y="5031428"/>
                <a:pt x="5844451" y="5046752"/>
              </a:cubicBezTo>
              <a:cubicBezTo>
                <a:pt x="5864892" y="5031545"/>
                <a:pt x="5880856" y="5014302"/>
                <a:pt x="5877047" y="4999472"/>
              </a:cubicBezTo>
              <a:cubicBezTo>
                <a:pt x="5875186" y="4992232"/>
                <a:pt x="5869341" y="4987638"/>
                <a:pt x="5861287" y="4986765"/>
              </a:cubicBezTo>
              <a:cubicBezTo>
                <a:pt x="5860589" y="4986707"/>
                <a:pt x="5859920" y="4986678"/>
                <a:pt x="5859251" y="4986678"/>
              </a:cubicBezTo>
              <a:close/>
              <a:moveTo>
                <a:pt x="6200620" y="5042797"/>
              </a:moveTo>
              <a:cubicBezTo>
                <a:pt x="6193642" y="5042797"/>
                <a:pt x="6188670" y="5046868"/>
                <a:pt x="6185820" y="5052451"/>
              </a:cubicBezTo>
              <a:cubicBezTo>
                <a:pt x="6182854" y="5046635"/>
                <a:pt x="6177766" y="5042855"/>
                <a:pt x="6170380" y="5042855"/>
              </a:cubicBezTo>
              <a:cubicBezTo>
                <a:pt x="6169886" y="5042855"/>
                <a:pt x="6169391" y="5042855"/>
                <a:pt x="6168868" y="5042884"/>
              </a:cubicBezTo>
              <a:cubicBezTo>
                <a:pt x="6161511" y="5043378"/>
                <a:pt x="6155201" y="5047769"/>
                <a:pt x="6153195" y="5056347"/>
              </a:cubicBezTo>
              <a:cubicBezTo>
                <a:pt x="6149618" y="5071787"/>
                <a:pt x="6166571" y="5087547"/>
                <a:pt x="6185820" y="5102871"/>
              </a:cubicBezTo>
              <a:cubicBezTo>
                <a:pt x="6206262" y="5087664"/>
                <a:pt x="6222225" y="5070421"/>
                <a:pt x="6218416" y="5055591"/>
              </a:cubicBezTo>
              <a:cubicBezTo>
                <a:pt x="6216555" y="5048351"/>
                <a:pt x="6210710" y="5043756"/>
                <a:pt x="6202656" y="5042884"/>
              </a:cubicBezTo>
              <a:cubicBezTo>
                <a:pt x="6201958" y="5042826"/>
                <a:pt x="6201289" y="5042797"/>
                <a:pt x="6200620" y="5042797"/>
              </a:cubicBezTo>
              <a:close/>
              <a:moveTo>
                <a:pt x="6277385" y="5043379"/>
              </a:moveTo>
              <a:cubicBezTo>
                <a:pt x="6270406" y="5043379"/>
                <a:pt x="6265434" y="5047450"/>
                <a:pt x="6262584" y="5053033"/>
              </a:cubicBezTo>
              <a:cubicBezTo>
                <a:pt x="6259618" y="5047217"/>
                <a:pt x="6254530" y="5043437"/>
                <a:pt x="6247144" y="5043437"/>
              </a:cubicBezTo>
              <a:cubicBezTo>
                <a:pt x="6246650" y="5043437"/>
                <a:pt x="6246155" y="5043437"/>
                <a:pt x="6245632" y="5043466"/>
              </a:cubicBezTo>
              <a:cubicBezTo>
                <a:pt x="6238276" y="5043961"/>
                <a:pt x="6231966" y="5048351"/>
                <a:pt x="6229959" y="5056929"/>
              </a:cubicBezTo>
              <a:cubicBezTo>
                <a:pt x="6226383" y="5072369"/>
                <a:pt x="6243335" y="5088129"/>
                <a:pt x="6262584" y="5103453"/>
              </a:cubicBezTo>
              <a:cubicBezTo>
                <a:pt x="6283025" y="5088246"/>
                <a:pt x="6298989" y="5071003"/>
                <a:pt x="6295180" y="5056173"/>
              </a:cubicBezTo>
              <a:cubicBezTo>
                <a:pt x="6293319" y="5048933"/>
                <a:pt x="6287474" y="5044339"/>
                <a:pt x="6279420" y="5043466"/>
              </a:cubicBezTo>
              <a:cubicBezTo>
                <a:pt x="6278722" y="5043408"/>
                <a:pt x="6278053" y="5043379"/>
                <a:pt x="6277385" y="5043379"/>
              </a:cubicBezTo>
              <a:close/>
              <a:moveTo>
                <a:pt x="6357348" y="5043961"/>
              </a:moveTo>
              <a:cubicBezTo>
                <a:pt x="6350369" y="5043961"/>
                <a:pt x="6345397" y="5048032"/>
                <a:pt x="6342547" y="5053615"/>
              </a:cubicBezTo>
              <a:cubicBezTo>
                <a:pt x="6339581" y="5047799"/>
                <a:pt x="6334493" y="5044019"/>
                <a:pt x="6327107" y="5044019"/>
              </a:cubicBezTo>
              <a:cubicBezTo>
                <a:pt x="6326613" y="5044019"/>
                <a:pt x="6326118" y="5044019"/>
                <a:pt x="6325595" y="5044048"/>
              </a:cubicBezTo>
              <a:cubicBezTo>
                <a:pt x="6318239" y="5044542"/>
                <a:pt x="6311929" y="5048933"/>
                <a:pt x="6309922" y="5057511"/>
              </a:cubicBezTo>
              <a:cubicBezTo>
                <a:pt x="6306346" y="5072951"/>
                <a:pt x="6323298" y="5088711"/>
                <a:pt x="6342547" y="5104035"/>
              </a:cubicBezTo>
              <a:cubicBezTo>
                <a:pt x="6362988" y="5088827"/>
                <a:pt x="6378952" y="5071585"/>
                <a:pt x="6375143" y="5056755"/>
              </a:cubicBezTo>
              <a:cubicBezTo>
                <a:pt x="6373282" y="5049515"/>
                <a:pt x="6367437" y="5044920"/>
                <a:pt x="6359383" y="5044048"/>
              </a:cubicBezTo>
              <a:cubicBezTo>
                <a:pt x="6358685" y="5043990"/>
                <a:pt x="6358016" y="5043961"/>
                <a:pt x="6357348" y="5043961"/>
              </a:cubicBezTo>
              <a:close/>
              <a:moveTo>
                <a:pt x="6595492" y="5043961"/>
              </a:moveTo>
              <a:cubicBezTo>
                <a:pt x="6588513" y="5043961"/>
                <a:pt x="6583541" y="5048032"/>
                <a:pt x="6580691" y="5053615"/>
              </a:cubicBezTo>
              <a:cubicBezTo>
                <a:pt x="6577725" y="5047799"/>
                <a:pt x="6572637" y="5044019"/>
                <a:pt x="6565251" y="5044019"/>
              </a:cubicBezTo>
              <a:cubicBezTo>
                <a:pt x="6564757" y="5044019"/>
                <a:pt x="6564262" y="5044019"/>
                <a:pt x="6563739" y="5044048"/>
              </a:cubicBezTo>
              <a:cubicBezTo>
                <a:pt x="6556382" y="5044542"/>
                <a:pt x="6550073" y="5048933"/>
                <a:pt x="6548066" y="5057511"/>
              </a:cubicBezTo>
              <a:cubicBezTo>
                <a:pt x="6544490" y="5072951"/>
                <a:pt x="6561442" y="5088711"/>
                <a:pt x="6580691" y="5104035"/>
              </a:cubicBezTo>
              <a:cubicBezTo>
                <a:pt x="6601132" y="5088827"/>
                <a:pt x="6617096" y="5071585"/>
                <a:pt x="6613287" y="5056755"/>
              </a:cubicBezTo>
              <a:cubicBezTo>
                <a:pt x="6611426" y="5049515"/>
                <a:pt x="6605581" y="5044920"/>
                <a:pt x="6597527" y="5044048"/>
              </a:cubicBezTo>
              <a:cubicBezTo>
                <a:pt x="6596829" y="5043990"/>
                <a:pt x="6596160" y="5043961"/>
                <a:pt x="6595492" y="5043961"/>
              </a:cubicBezTo>
              <a:close/>
              <a:moveTo>
                <a:pt x="6684178" y="5059371"/>
              </a:moveTo>
              <a:cubicBezTo>
                <a:pt x="6677199" y="5059371"/>
                <a:pt x="6672227" y="5063442"/>
                <a:pt x="6669377" y="5069025"/>
              </a:cubicBezTo>
              <a:cubicBezTo>
                <a:pt x="6666411" y="5063209"/>
                <a:pt x="6661323" y="5059429"/>
                <a:pt x="6653937" y="5059429"/>
              </a:cubicBezTo>
              <a:cubicBezTo>
                <a:pt x="6653443" y="5059429"/>
                <a:pt x="6652948" y="5059429"/>
                <a:pt x="6652425" y="5059458"/>
              </a:cubicBezTo>
              <a:cubicBezTo>
                <a:pt x="6645068" y="5059953"/>
                <a:pt x="6638759" y="5064343"/>
                <a:pt x="6636752" y="5072921"/>
              </a:cubicBezTo>
              <a:cubicBezTo>
                <a:pt x="6633176" y="5088361"/>
                <a:pt x="6650128" y="5104121"/>
                <a:pt x="6669377" y="5119445"/>
              </a:cubicBezTo>
              <a:cubicBezTo>
                <a:pt x="6689818" y="5104238"/>
                <a:pt x="6705782" y="5086995"/>
                <a:pt x="6701973" y="5072165"/>
              </a:cubicBezTo>
              <a:cubicBezTo>
                <a:pt x="6700112" y="5064925"/>
                <a:pt x="6694267" y="5060331"/>
                <a:pt x="6686213" y="5059458"/>
              </a:cubicBezTo>
              <a:cubicBezTo>
                <a:pt x="6685515" y="5059400"/>
                <a:pt x="6684846" y="5059371"/>
                <a:pt x="6684178" y="5059371"/>
              </a:cubicBezTo>
              <a:close/>
              <a:moveTo>
                <a:pt x="6439346" y="5044542"/>
              </a:moveTo>
              <a:cubicBezTo>
                <a:pt x="6432368" y="5044542"/>
                <a:pt x="6427395" y="5048613"/>
                <a:pt x="6424546" y="5054196"/>
              </a:cubicBezTo>
              <a:cubicBezTo>
                <a:pt x="6421580" y="5048380"/>
                <a:pt x="6416491" y="5044600"/>
                <a:pt x="6409106" y="5044600"/>
              </a:cubicBezTo>
              <a:cubicBezTo>
                <a:pt x="6408612" y="5044600"/>
                <a:pt x="6408117" y="5044600"/>
                <a:pt x="6407594" y="5044629"/>
              </a:cubicBezTo>
              <a:cubicBezTo>
                <a:pt x="6400237" y="5045124"/>
                <a:pt x="6393927" y="5049514"/>
                <a:pt x="6391921" y="5058092"/>
              </a:cubicBezTo>
              <a:cubicBezTo>
                <a:pt x="6388345" y="5073532"/>
                <a:pt x="6405297" y="5089292"/>
                <a:pt x="6424546" y="5104616"/>
              </a:cubicBezTo>
              <a:cubicBezTo>
                <a:pt x="6444987" y="5089409"/>
                <a:pt x="6460951" y="5072166"/>
                <a:pt x="6457142" y="5057336"/>
              </a:cubicBezTo>
              <a:cubicBezTo>
                <a:pt x="6455281" y="5050096"/>
                <a:pt x="6449436" y="5045502"/>
                <a:pt x="6441382" y="5044629"/>
              </a:cubicBezTo>
              <a:cubicBezTo>
                <a:pt x="6440684" y="5044571"/>
                <a:pt x="6440015" y="5044542"/>
                <a:pt x="6439346" y="5044542"/>
              </a:cubicBezTo>
              <a:close/>
              <a:moveTo>
                <a:pt x="6519018" y="5045705"/>
              </a:moveTo>
              <a:cubicBezTo>
                <a:pt x="6512040" y="5045705"/>
                <a:pt x="6507068" y="5049776"/>
                <a:pt x="6504218" y="5055359"/>
              </a:cubicBezTo>
              <a:cubicBezTo>
                <a:pt x="6501252" y="5049543"/>
                <a:pt x="6496164" y="5045763"/>
                <a:pt x="6488778" y="5045763"/>
              </a:cubicBezTo>
              <a:cubicBezTo>
                <a:pt x="6488284" y="5045763"/>
                <a:pt x="6487789" y="5045763"/>
                <a:pt x="6487266" y="5045792"/>
              </a:cubicBezTo>
              <a:cubicBezTo>
                <a:pt x="6479909" y="5046286"/>
                <a:pt x="6473599" y="5050677"/>
                <a:pt x="6471593" y="5059255"/>
              </a:cubicBezTo>
              <a:cubicBezTo>
                <a:pt x="6468016" y="5074695"/>
                <a:pt x="6484969" y="5090455"/>
                <a:pt x="6504218" y="5105779"/>
              </a:cubicBezTo>
              <a:cubicBezTo>
                <a:pt x="6524660" y="5090572"/>
                <a:pt x="6540623" y="5073329"/>
                <a:pt x="6536814" y="5058499"/>
              </a:cubicBezTo>
              <a:cubicBezTo>
                <a:pt x="6534953" y="5051259"/>
                <a:pt x="6529108" y="5046664"/>
                <a:pt x="6521054" y="5045792"/>
              </a:cubicBezTo>
              <a:cubicBezTo>
                <a:pt x="6520356" y="5045734"/>
                <a:pt x="6519687" y="5045705"/>
                <a:pt x="6519018" y="5045705"/>
              </a:cubicBezTo>
              <a:close/>
              <a:moveTo>
                <a:pt x="6124438" y="5043670"/>
              </a:moveTo>
              <a:cubicBezTo>
                <a:pt x="6117459" y="5043670"/>
                <a:pt x="6112487" y="5047741"/>
                <a:pt x="6109637" y="5053324"/>
              </a:cubicBezTo>
              <a:cubicBezTo>
                <a:pt x="6106671" y="5047508"/>
                <a:pt x="6101583" y="5043728"/>
                <a:pt x="6094197" y="5043728"/>
              </a:cubicBezTo>
              <a:cubicBezTo>
                <a:pt x="6093703" y="5043728"/>
                <a:pt x="6093208" y="5043728"/>
                <a:pt x="6092685" y="5043757"/>
              </a:cubicBezTo>
              <a:cubicBezTo>
                <a:pt x="6085328" y="5044251"/>
                <a:pt x="6079019" y="5048642"/>
                <a:pt x="6077012" y="5057220"/>
              </a:cubicBezTo>
              <a:cubicBezTo>
                <a:pt x="6073436" y="5072660"/>
                <a:pt x="6090388" y="5088420"/>
                <a:pt x="6109637" y="5103744"/>
              </a:cubicBezTo>
              <a:cubicBezTo>
                <a:pt x="6130078" y="5088536"/>
                <a:pt x="6146042" y="5071294"/>
                <a:pt x="6142233" y="5056464"/>
              </a:cubicBezTo>
              <a:cubicBezTo>
                <a:pt x="6140372" y="5049224"/>
                <a:pt x="6134527" y="5044629"/>
                <a:pt x="6126473" y="5043757"/>
              </a:cubicBezTo>
              <a:cubicBezTo>
                <a:pt x="6125775" y="5043699"/>
                <a:pt x="6125106" y="5043670"/>
                <a:pt x="6124438" y="5043670"/>
              </a:cubicBezTo>
              <a:close/>
              <a:moveTo>
                <a:pt x="5783649" y="4988132"/>
              </a:moveTo>
              <a:cubicBezTo>
                <a:pt x="5776671" y="4988132"/>
                <a:pt x="5771698" y="4992203"/>
                <a:pt x="5768849" y="4997786"/>
              </a:cubicBezTo>
              <a:cubicBezTo>
                <a:pt x="5765883" y="4991970"/>
                <a:pt x="5760794" y="4988190"/>
                <a:pt x="5753409" y="4988190"/>
              </a:cubicBezTo>
              <a:cubicBezTo>
                <a:pt x="5752915" y="4988190"/>
                <a:pt x="5752420" y="4988190"/>
                <a:pt x="5751897" y="4988219"/>
              </a:cubicBezTo>
              <a:cubicBezTo>
                <a:pt x="5744540" y="4988714"/>
                <a:pt x="5738230" y="4993104"/>
                <a:pt x="5736224" y="5001682"/>
              </a:cubicBezTo>
              <a:cubicBezTo>
                <a:pt x="5732648" y="5017122"/>
                <a:pt x="5749600" y="5032882"/>
                <a:pt x="5768849" y="5048206"/>
              </a:cubicBezTo>
              <a:cubicBezTo>
                <a:pt x="5789290" y="5032999"/>
                <a:pt x="5805254" y="5015756"/>
                <a:pt x="5801445" y="5000926"/>
              </a:cubicBezTo>
              <a:cubicBezTo>
                <a:pt x="5799584" y="4993686"/>
                <a:pt x="5793739" y="4989092"/>
                <a:pt x="5785685" y="4988219"/>
              </a:cubicBezTo>
              <a:cubicBezTo>
                <a:pt x="5784987" y="4988161"/>
                <a:pt x="5784318" y="4988132"/>
                <a:pt x="5783649" y="4988132"/>
              </a:cubicBezTo>
              <a:close/>
              <a:moveTo>
                <a:pt x="5705140" y="4990167"/>
              </a:moveTo>
              <a:cubicBezTo>
                <a:pt x="5698162" y="4990167"/>
                <a:pt x="5693189" y="4994238"/>
                <a:pt x="5690340" y="4999821"/>
              </a:cubicBezTo>
              <a:cubicBezTo>
                <a:pt x="5687374" y="4994005"/>
                <a:pt x="5682285" y="4990225"/>
                <a:pt x="5674900" y="4990225"/>
              </a:cubicBezTo>
              <a:cubicBezTo>
                <a:pt x="5674406" y="4990225"/>
                <a:pt x="5673911" y="4990225"/>
                <a:pt x="5673388" y="4990254"/>
              </a:cubicBezTo>
              <a:cubicBezTo>
                <a:pt x="5666031" y="4990748"/>
                <a:pt x="5659721" y="4995139"/>
                <a:pt x="5657715" y="5003717"/>
              </a:cubicBezTo>
              <a:cubicBezTo>
                <a:pt x="5654139" y="5019157"/>
                <a:pt x="5671091" y="5034917"/>
                <a:pt x="5690340" y="5050241"/>
              </a:cubicBezTo>
              <a:cubicBezTo>
                <a:pt x="5710781" y="5035033"/>
                <a:pt x="5726745" y="5017791"/>
                <a:pt x="5722936" y="5002961"/>
              </a:cubicBezTo>
              <a:cubicBezTo>
                <a:pt x="5721075" y="4995721"/>
                <a:pt x="5715230" y="4991126"/>
                <a:pt x="5707176" y="4990254"/>
              </a:cubicBezTo>
              <a:cubicBezTo>
                <a:pt x="5706478" y="4990196"/>
                <a:pt x="5705809" y="4990167"/>
                <a:pt x="5705140" y="4990167"/>
              </a:cubicBezTo>
              <a:close/>
              <a:moveTo>
                <a:pt x="6050000" y="5049194"/>
              </a:moveTo>
              <a:cubicBezTo>
                <a:pt x="6043021" y="5049194"/>
                <a:pt x="6038048" y="5053265"/>
                <a:pt x="6035199" y="5058848"/>
              </a:cubicBezTo>
              <a:cubicBezTo>
                <a:pt x="6032233" y="5053032"/>
                <a:pt x="6027144" y="5049252"/>
                <a:pt x="6019759" y="5049252"/>
              </a:cubicBezTo>
              <a:cubicBezTo>
                <a:pt x="6019265" y="5049252"/>
                <a:pt x="6018770" y="5049252"/>
                <a:pt x="6018247" y="5049281"/>
              </a:cubicBezTo>
              <a:cubicBezTo>
                <a:pt x="6010890" y="5049776"/>
                <a:pt x="6004581" y="5054166"/>
                <a:pt x="6002574" y="5062744"/>
              </a:cubicBezTo>
              <a:cubicBezTo>
                <a:pt x="5998998" y="5078184"/>
                <a:pt x="6015950" y="5093944"/>
                <a:pt x="6035199" y="5109268"/>
              </a:cubicBezTo>
              <a:cubicBezTo>
                <a:pt x="6055640" y="5094061"/>
                <a:pt x="6071604" y="5076818"/>
                <a:pt x="6067795" y="5061988"/>
              </a:cubicBezTo>
              <a:cubicBezTo>
                <a:pt x="6065934" y="5054748"/>
                <a:pt x="6060089" y="5050154"/>
                <a:pt x="6052035" y="5049281"/>
              </a:cubicBezTo>
              <a:cubicBezTo>
                <a:pt x="6051337" y="5049223"/>
                <a:pt x="6050668" y="5049194"/>
                <a:pt x="6050000" y="5049194"/>
              </a:cubicBezTo>
              <a:close/>
              <a:moveTo>
                <a:pt x="5977306" y="5050939"/>
              </a:moveTo>
              <a:cubicBezTo>
                <a:pt x="5970327" y="5050939"/>
                <a:pt x="5965354" y="5055010"/>
                <a:pt x="5962505" y="5060593"/>
              </a:cubicBezTo>
              <a:cubicBezTo>
                <a:pt x="5959539" y="5054777"/>
                <a:pt x="5954450" y="5050997"/>
                <a:pt x="5947065" y="5050997"/>
              </a:cubicBezTo>
              <a:cubicBezTo>
                <a:pt x="5946571" y="5050997"/>
                <a:pt x="5946076" y="5050997"/>
                <a:pt x="5945553" y="5051026"/>
              </a:cubicBezTo>
              <a:cubicBezTo>
                <a:pt x="5938196" y="5051520"/>
                <a:pt x="5931887" y="5055911"/>
                <a:pt x="5929880" y="5064489"/>
              </a:cubicBezTo>
              <a:cubicBezTo>
                <a:pt x="5926304" y="5079929"/>
                <a:pt x="5943256" y="5095689"/>
                <a:pt x="5962505" y="5111013"/>
              </a:cubicBezTo>
              <a:cubicBezTo>
                <a:pt x="5982946" y="5095805"/>
                <a:pt x="5998910" y="5078563"/>
                <a:pt x="5995101" y="5063733"/>
              </a:cubicBezTo>
              <a:cubicBezTo>
                <a:pt x="5993240" y="5056493"/>
                <a:pt x="5987395" y="5051898"/>
                <a:pt x="5979341" y="5051026"/>
              </a:cubicBezTo>
              <a:cubicBezTo>
                <a:pt x="5978643" y="5050968"/>
                <a:pt x="5977974" y="5050939"/>
                <a:pt x="5977306" y="5050939"/>
              </a:cubicBezTo>
              <a:close/>
              <a:moveTo>
                <a:pt x="5902867" y="5051811"/>
              </a:moveTo>
              <a:cubicBezTo>
                <a:pt x="5895889" y="5051811"/>
                <a:pt x="5890916" y="5055882"/>
                <a:pt x="5888067" y="5061465"/>
              </a:cubicBezTo>
              <a:cubicBezTo>
                <a:pt x="5885101" y="5055649"/>
                <a:pt x="5880012" y="5051869"/>
                <a:pt x="5872627" y="5051869"/>
              </a:cubicBezTo>
              <a:cubicBezTo>
                <a:pt x="5872133" y="5051869"/>
                <a:pt x="5871638" y="5051869"/>
                <a:pt x="5871115" y="5051898"/>
              </a:cubicBezTo>
              <a:cubicBezTo>
                <a:pt x="5863758" y="5052393"/>
                <a:pt x="5857448" y="5056783"/>
                <a:pt x="5855442" y="5065361"/>
              </a:cubicBezTo>
              <a:cubicBezTo>
                <a:pt x="5851866" y="5080801"/>
                <a:pt x="5868818" y="5096561"/>
                <a:pt x="5888067" y="5111885"/>
              </a:cubicBezTo>
              <a:cubicBezTo>
                <a:pt x="5908508" y="5096678"/>
                <a:pt x="5924472" y="5079435"/>
                <a:pt x="5920663" y="5064605"/>
              </a:cubicBezTo>
              <a:cubicBezTo>
                <a:pt x="5918802" y="5057365"/>
                <a:pt x="5912957" y="5052771"/>
                <a:pt x="5904903" y="5051898"/>
              </a:cubicBezTo>
              <a:cubicBezTo>
                <a:pt x="5904205" y="5051840"/>
                <a:pt x="5903536" y="5051811"/>
                <a:pt x="5902867" y="5051811"/>
              </a:cubicBezTo>
              <a:close/>
              <a:moveTo>
                <a:pt x="5825521" y="5054428"/>
              </a:moveTo>
              <a:cubicBezTo>
                <a:pt x="5818543" y="5054428"/>
                <a:pt x="5813571" y="5058499"/>
                <a:pt x="5810721" y="5064082"/>
              </a:cubicBezTo>
              <a:cubicBezTo>
                <a:pt x="5807755" y="5058266"/>
                <a:pt x="5802667" y="5054486"/>
                <a:pt x="5795281" y="5054486"/>
              </a:cubicBezTo>
              <a:cubicBezTo>
                <a:pt x="5794787" y="5054486"/>
                <a:pt x="5794292" y="5054486"/>
                <a:pt x="5793769" y="5054515"/>
              </a:cubicBezTo>
              <a:cubicBezTo>
                <a:pt x="5786412" y="5055009"/>
                <a:pt x="5780102" y="5059400"/>
                <a:pt x="5778096" y="5067978"/>
              </a:cubicBezTo>
              <a:cubicBezTo>
                <a:pt x="5774519" y="5083418"/>
                <a:pt x="5791472" y="5099178"/>
                <a:pt x="5810721" y="5114502"/>
              </a:cubicBezTo>
              <a:cubicBezTo>
                <a:pt x="5831163" y="5099295"/>
                <a:pt x="5847126" y="5082052"/>
                <a:pt x="5843317" y="5067222"/>
              </a:cubicBezTo>
              <a:cubicBezTo>
                <a:pt x="5841456" y="5059982"/>
                <a:pt x="5835611" y="5055387"/>
                <a:pt x="5827557" y="5054515"/>
              </a:cubicBezTo>
              <a:cubicBezTo>
                <a:pt x="5826859" y="5054457"/>
                <a:pt x="5826190" y="5054428"/>
                <a:pt x="5825521" y="5054428"/>
              </a:cubicBezTo>
              <a:close/>
              <a:moveTo>
                <a:pt x="5746431" y="5055592"/>
              </a:moveTo>
              <a:cubicBezTo>
                <a:pt x="5739452" y="5055592"/>
                <a:pt x="5734480" y="5059663"/>
                <a:pt x="5731630" y="5065246"/>
              </a:cubicBezTo>
              <a:cubicBezTo>
                <a:pt x="5728664" y="5059430"/>
                <a:pt x="5723576" y="5055650"/>
                <a:pt x="5716190" y="5055650"/>
              </a:cubicBezTo>
              <a:cubicBezTo>
                <a:pt x="5715696" y="5055650"/>
                <a:pt x="5715201" y="5055650"/>
                <a:pt x="5714678" y="5055679"/>
              </a:cubicBezTo>
              <a:cubicBezTo>
                <a:pt x="5707321" y="5056173"/>
                <a:pt x="5701012" y="5060564"/>
                <a:pt x="5699005" y="5069142"/>
              </a:cubicBezTo>
              <a:cubicBezTo>
                <a:pt x="5695429" y="5084582"/>
                <a:pt x="5712381" y="5100342"/>
                <a:pt x="5731630" y="5115666"/>
              </a:cubicBezTo>
              <a:cubicBezTo>
                <a:pt x="5752071" y="5100458"/>
                <a:pt x="5768035" y="5083216"/>
                <a:pt x="5764226" y="5068386"/>
              </a:cubicBezTo>
              <a:cubicBezTo>
                <a:pt x="5762365" y="5061146"/>
                <a:pt x="5756520" y="5056551"/>
                <a:pt x="5748466" y="5055679"/>
              </a:cubicBezTo>
              <a:cubicBezTo>
                <a:pt x="5747768" y="5055621"/>
                <a:pt x="5747099" y="5055592"/>
                <a:pt x="5746431" y="5055592"/>
              </a:cubicBezTo>
              <a:close/>
              <a:moveTo>
                <a:pt x="5666177" y="5060244"/>
              </a:moveTo>
              <a:cubicBezTo>
                <a:pt x="5659198" y="5060244"/>
                <a:pt x="5654225" y="5064315"/>
                <a:pt x="5651376" y="5069898"/>
              </a:cubicBezTo>
              <a:cubicBezTo>
                <a:pt x="5648410" y="5064082"/>
                <a:pt x="5643321" y="5060302"/>
                <a:pt x="5635936" y="5060302"/>
              </a:cubicBezTo>
              <a:cubicBezTo>
                <a:pt x="5635442" y="5060302"/>
                <a:pt x="5634947" y="5060302"/>
                <a:pt x="5634424" y="5060331"/>
              </a:cubicBezTo>
              <a:cubicBezTo>
                <a:pt x="5627067" y="5060825"/>
                <a:pt x="5620758" y="5065216"/>
                <a:pt x="5618751" y="5073794"/>
              </a:cubicBezTo>
              <a:cubicBezTo>
                <a:pt x="5615175" y="5089234"/>
                <a:pt x="5632127" y="5104994"/>
                <a:pt x="5651376" y="5120318"/>
              </a:cubicBezTo>
              <a:cubicBezTo>
                <a:pt x="5671817" y="5105111"/>
                <a:pt x="5687781" y="5087868"/>
                <a:pt x="5683972" y="5073038"/>
              </a:cubicBezTo>
              <a:cubicBezTo>
                <a:pt x="5682111" y="5065798"/>
                <a:pt x="5676266" y="5061203"/>
                <a:pt x="5668212" y="5060331"/>
              </a:cubicBezTo>
              <a:cubicBezTo>
                <a:pt x="5667514" y="5060273"/>
                <a:pt x="5666845" y="5060244"/>
                <a:pt x="5666177" y="5060244"/>
              </a:cubicBezTo>
              <a:close/>
              <a:moveTo>
                <a:pt x="6213995" y="5118399"/>
              </a:moveTo>
              <a:cubicBezTo>
                <a:pt x="6207017" y="5118399"/>
                <a:pt x="6202044" y="5122470"/>
                <a:pt x="6199195" y="5128053"/>
              </a:cubicBezTo>
              <a:cubicBezTo>
                <a:pt x="6196229" y="5122237"/>
                <a:pt x="6191140" y="5118457"/>
                <a:pt x="6183755" y="5118457"/>
              </a:cubicBezTo>
              <a:cubicBezTo>
                <a:pt x="6183261" y="5118457"/>
                <a:pt x="6182766" y="5118457"/>
                <a:pt x="6182243" y="5118486"/>
              </a:cubicBezTo>
              <a:cubicBezTo>
                <a:pt x="6174886" y="5118980"/>
                <a:pt x="6168576" y="5123371"/>
                <a:pt x="6166570" y="5131949"/>
              </a:cubicBezTo>
              <a:cubicBezTo>
                <a:pt x="6162994" y="5147389"/>
                <a:pt x="6179946" y="5163149"/>
                <a:pt x="6199195" y="5178473"/>
              </a:cubicBezTo>
              <a:cubicBezTo>
                <a:pt x="6219636" y="5163266"/>
                <a:pt x="6235600" y="5146023"/>
                <a:pt x="6231791" y="5131193"/>
              </a:cubicBezTo>
              <a:cubicBezTo>
                <a:pt x="6229930" y="5123953"/>
                <a:pt x="6224085" y="5119358"/>
                <a:pt x="6216031" y="5118486"/>
              </a:cubicBezTo>
              <a:cubicBezTo>
                <a:pt x="6215333" y="5118428"/>
                <a:pt x="6214664" y="5118399"/>
                <a:pt x="6213995" y="5118399"/>
              </a:cubicBezTo>
              <a:close/>
              <a:moveTo>
                <a:pt x="6419283" y="5118689"/>
              </a:moveTo>
              <a:cubicBezTo>
                <a:pt x="6412304" y="5118689"/>
                <a:pt x="6407331" y="5122760"/>
                <a:pt x="6404482" y="5128343"/>
              </a:cubicBezTo>
              <a:cubicBezTo>
                <a:pt x="6401516" y="5122527"/>
                <a:pt x="6396427" y="5118747"/>
                <a:pt x="6389042" y="5118747"/>
              </a:cubicBezTo>
              <a:cubicBezTo>
                <a:pt x="6388548" y="5118747"/>
                <a:pt x="6388053" y="5118747"/>
                <a:pt x="6387530" y="5118776"/>
              </a:cubicBezTo>
              <a:cubicBezTo>
                <a:pt x="6380173" y="5119271"/>
                <a:pt x="6373864" y="5123661"/>
                <a:pt x="6371857" y="5132239"/>
              </a:cubicBezTo>
              <a:cubicBezTo>
                <a:pt x="6368281" y="5147679"/>
                <a:pt x="6385233" y="5163439"/>
                <a:pt x="6404482" y="5178763"/>
              </a:cubicBezTo>
              <a:cubicBezTo>
                <a:pt x="6424923" y="5163556"/>
                <a:pt x="6440887" y="5146313"/>
                <a:pt x="6437078" y="5131483"/>
              </a:cubicBezTo>
              <a:cubicBezTo>
                <a:pt x="6435217" y="5124243"/>
                <a:pt x="6429372" y="5119649"/>
                <a:pt x="6421318" y="5118776"/>
              </a:cubicBezTo>
              <a:cubicBezTo>
                <a:pt x="6420620" y="5118718"/>
                <a:pt x="6419951" y="5118689"/>
                <a:pt x="6419283" y="5118689"/>
              </a:cubicBezTo>
              <a:close/>
              <a:moveTo>
                <a:pt x="6568740" y="5118980"/>
              </a:moveTo>
              <a:cubicBezTo>
                <a:pt x="6561762" y="5118980"/>
                <a:pt x="6556789" y="5123051"/>
                <a:pt x="6553940" y="5128634"/>
              </a:cubicBezTo>
              <a:cubicBezTo>
                <a:pt x="6550974" y="5122818"/>
                <a:pt x="6545885" y="5119038"/>
                <a:pt x="6538500" y="5119038"/>
              </a:cubicBezTo>
              <a:cubicBezTo>
                <a:pt x="6538006" y="5119038"/>
                <a:pt x="6537511" y="5119038"/>
                <a:pt x="6536988" y="5119067"/>
              </a:cubicBezTo>
              <a:cubicBezTo>
                <a:pt x="6529631" y="5119562"/>
                <a:pt x="6523321" y="5123952"/>
                <a:pt x="6521315" y="5132530"/>
              </a:cubicBezTo>
              <a:cubicBezTo>
                <a:pt x="6517739" y="5147970"/>
                <a:pt x="6534691" y="5163730"/>
                <a:pt x="6553940" y="5179054"/>
              </a:cubicBezTo>
              <a:cubicBezTo>
                <a:pt x="6574381" y="5163847"/>
                <a:pt x="6590345" y="5146604"/>
                <a:pt x="6586536" y="5131774"/>
              </a:cubicBezTo>
              <a:cubicBezTo>
                <a:pt x="6584675" y="5124534"/>
                <a:pt x="6578830" y="5119940"/>
                <a:pt x="6570776" y="5119067"/>
              </a:cubicBezTo>
              <a:cubicBezTo>
                <a:pt x="6570078" y="5119009"/>
                <a:pt x="6569409" y="5118980"/>
                <a:pt x="6568740" y="5118980"/>
              </a:cubicBezTo>
              <a:close/>
              <a:moveTo>
                <a:pt x="6642307" y="5120143"/>
              </a:moveTo>
              <a:cubicBezTo>
                <a:pt x="6635328" y="5120143"/>
                <a:pt x="6630356" y="5124214"/>
                <a:pt x="6627506" y="5129797"/>
              </a:cubicBezTo>
              <a:cubicBezTo>
                <a:pt x="6624540" y="5123981"/>
                <a:pt x="6619452" y="5120201"/>
                <a:pt x="6612066" y="5120201"/>
              </a:cubicBezTo>
              <a:cubicBezTo>
                <a:pt x="6611572" y="5120201"/>
                <a:pt x="6611077" y="5120201"/>
                <a:pt x="6610554" y="5120230"/>
              </a:cubicBezTo>
              <a:cubicBezTo>
                <a:pt x="6603198" y="5120725"/>
                <a:pt x="6596888" y="5125115"/>
                <a:pt x="6594881" y="5133693"/>
              </a:cubicBezTo>
              <a:cubicBezTo>
                <a:pt x="6591305" y="5149133"/>
                <a:pt x="6608257" y="5164893"/>
                <a:pt x="6627506" y="5180217"/>
              </a:cubicBezTo>
              <a:cubicBezTo>
                <a:pt x="6647947" y="5165010"/>
                <a:pt x="6663911" y="5147767"/>
                <a:pt x="6660102" y="5132937"/>
              </a:cubicBezTo>
              <a:cubicBezTo>
                <a:pt x="6658241" y="5125697"/>
                <a:pt x="6652396" y="5121103"/>
                <a:pt x="6644342" y="5120230"/>
              </a:cubicBezTo>
              <a:cubicBezTo>
                <a:pt x="6643644" y="5120172"/>
                <a:pt x="6642975" y="5120143"/>
                <a:pt x="6642307" y="5120143"/>
              </a:cubicBezTo>
              <a:close/>
              <a:moveTo>
                <a:pt x="6721106" y="5123342"/>
              </a:moveTo>
              <a:cubicBezTo>
                <a:pt x="6714128" y="5123342"/>
                <a:pt x="6709156" y="5127413"/>
                <a:pt x="6706306" y="5132996"/>
              </a:cubicBezTo>
              <a:cubicBezTo>
                <a:pt x="6703340" y="5127180"/>
                <a:pt x="6698252" y="5123400"/>
                <a:pt x="6690866" y="5123400"/>
              </a:cubicBezTo>
              <a:cubicBezTo>
                <a:pt x="6690372" y="5123400"/>
                <a:pt x="6689877" y="5123400"/>
                <a:pt x="6689354" y="5123429"/>
              </a:cubicBezTo>
              <a:cubicBezTo>
                <a:pt x="6681997" y="5123924"/>
                <a:pt x="6675687" y="5128314"/>
                <a:pt x="6673681" y="5136892"/>
              </a:cubicBezTo>
              <a:cubicBezTo>
                <a:pt x="6670104" y="5152332"/>
                <a:pt x="6687057" y="5168092"/>
                <a:pt x="6706306" y="5183416"/>
              </a:cubicBezTo>
              <a:cubicBezTo>
                <a:pt x="6726748" y="5168209"/>
                <a:pt x="6742711" y="5150966"/>
                <a:pt x="6738902" y="5136136"/>
              </a:cubicBezTo>
              <a:cubicBezTo>
                <a:pt x="6737041" y="5128896"/>
                <a:pt x="6731196" y="5124302"/>
                <a:pt x="6723142" y="5123429"/>
              </a:cubicBezTo>
              <a:cubicBezTo>
                <a:pt x="6722444" y="5123371"/>
                <a:pt x="6721775" y="5123342"/>
                <a:pt x="6721106" y="5123342"/>
              </a:cubicBezTo>
              <a:close/>
              <a:moveTo>
                <a:pt x="6799034" y="5125087"/>
              </a:moveTo>
              <a:cubicBezTo>
                <a:pt x="6792055" y="5125087"/>
                <a:pt x="6787083" y="5129158"/>
                <a:pt x="6784233" y="5134741"/>
              </a:cubicBezTo>
              <a:cubicBezTo>
                <a:pt x="6781267" y="5128925"/>
                <a:pt x="6776179" y="5125145"/>
                <a:pt x="6768793" y="5125145"/>
              </a:cubicBezTo>
              <a:cubicBezTo>
                <a:pt x="6768299" y="5125145"/>
                <a:pt x="6767804" y="5125145"/>
                <a:pt x="6767281" y="5125174"/>
              </a:cubicBezTo>
              <a:cubicBezTo>
                <a:pt x="6759924" y="5125668"/>
                <a:pt x="6753615" y="5130059"/>
                <a:pt x="6751608" y="5138637"/>
              </a:cubicBezTo>
              <a:cubicBezTo>
                <a:pt x="6748032" y="5154077"/>
                <a:pt x="6764984" y="5169837"/>
                <a:pt x="6784233" y="5185161"/>
              </a:cubicBezTo>
              <a:cubicBezTo>
                <a:pt x="6804674" y="5169953"/>
                <a:pt x="6820638" y="5152711"/>
                <a:pt x="6816829" y="5137881"/>
              </a:cubicBezTo>
              <a:cubicBezTo>
                <a:pt x="6814968" y="5130641"/>
                <a:pt x="6809123" y="5126046"/>
                <a:pt x="6801069" y="5125174"/>
              </a:cubicBezTo>
              <a:cubicBezTo>
                <a:pt x="6800371" y="5125116"/>
                <a:pt x="6799702" y="5125087"/>
                <a:pt x="6799034" y="5125087"/>
              </a:cubicBezTo>
              <a:close/>
              <a:moveTo>
                <a:pt x="6881323" y="5125668"/>
              </a:moveTo>
              <a:cubicBezTo>
                <a:pt x="6874345" y="5125668"/>
                <a:pt x="6869372" y="5129739"/>
                <a:pt x="6866523" y="5135322"/>
              </a:cubicBezTo>
              <a:cubicBezTo>
                <a:pt x="6863557" y="5129506"/>
                <a:pt x="6858468" y="5125726"/>
                <a:pt x="6851083" y="5125726"/>
              </a:cubicBezTo>
              <a:cubicBezTo>
                <a:pt x="6850589" y="5125726"/>
                <a:pt x="6850094" y="5125726"/>
                <a:pt x="6849571" y="5125755"/>
              </a:cubicBezTo>
              <a:cubicBezTo>
                <a:pt x="6842214" y="5126249"/>
                <a:pt x="6835904" y="5130640"/>
                <a:pt x="6833898" y="5139218"/>
              </a:cubicBezTo>
              <a:cubicBezTo>
                <a:pt x="6830322" y="5154658"/>
                <a:pt x="6847274" y="5170418"/>
                <a:pt x="6866523" y="5185742"/>
              </a:cubicBezTo>
              <a:cubicBezTo>
                <a:pt x="6886964" y="5170535"/>
                <a:pt x="6902928" y="5153292"/>
                <a:pt x="6899119" y="5138462"/>
              </a:cubicBezTo>
              <a:cubicBezTo>
                <a:pt x="6897258" y="5131222"/>
                <a:pt x="6891413" y="5126627"/>
                <a:pt x="6883359" y="5125755"/>
              </a:cubicBezTo>
              <a:cubicBezTo>
                <a:pt x="6882661" y="5125697"/>
                <a:pt x="6881992" y="5125668"/>
                <a:pt x="6881323" y="5125668"/>
              </a:cubicBezTo>
              <a:close/>
              <a:moveTo>
                <a:pt x="6494012" y="5119271"/>
              </a:moveTo>
              <a:cubicBezTo>
                <a:pt x="6487033" y="5119271"/>
                <a:pt x="6482061" y="5123342"/>
                <a:pt x="6479211" y="5128925"/>
              </a:cubicBezTo>
              <a:cubicBezTo>
                <a:pt x="6476245" y="5123109"/>
                <a:pt x="6471157" y="5119329"/>
                <a:pt x="6463771" y="5119329"/>
              </a:cubicBezTo>
              <a:cubicBezTo>
                <a:pt x="6463277" y="5119329"/>
                <a:pt x="6462782" y="5119329"/>
                <a:pt x="6462259" y="5119358"/>
              </a:cubicBezTo>
              <a:cubicBezTo>
                <a:pt x="6454903" y="5119852"/>
                <a:pt x="6448593" y="5124243"/>
                <a:pt x="6446586" y="5132821"/>
              </a:cubicBezTo>
              <a:cubicBezTo>
                <a:pt x="6443010" y="5148261"/>
                <a:pt x="6459962" y="5164021"/>
                <a:pt x="6479211" y="5179345"/>
              </a:cubicBezTo>
              <a:cubicBezTo>
                <a:pt x="6499652" y="5164137"/>
                <a:pt x="6515616" y="5146895"/>
                <a:pt x="6511807" y="5132065"/>
              </a:cubicBezTo>
              <a:cubicBezTo>
                <a:pt x="6509946" y="5124825"/>
                <a:pt x="6504101" y="5120230"/>
                <a:pt x="6496047" y="5119358"/>
              </a:cubicBezTo>
              <a:cubicBezTo>
                <a:pt x="6495349" y="5119300"/>
                <a:pt x="6494680" y="5119271"/>
                <a:pt x="6494012" y="5119271"/>
              </a:cubicBezTo>
              <a:close/>
              <a:moveTo>
                <a:pt x="6283490" y="5118980"/>
              </a:moveTo>
              <a:cubicBezTo>
                <a:pt x="6276512" y="5118980"/>
                <a:pt x="6271540" y="5123051"/>
                <a:pt x="6268690" y="5128634"/>
              </a:cubicBezTo>
              <a:cubicBezTo>
                <a:pt x="6265724" y="5122818"/>
                <a:pt x="6260636" y="5119038"/>
                <a:pt x="6253250" y="5119038"/>
              </a:cubicBezTo>
              <a:cubicBezTo>
                <a:pt x="6252756" y="5119038"/>
                <a:pt x="6252261" y="5119038"/>
                <a:pt x="6251738" y="5119067"/>
              </a:cubicBezTo>
              <a:cubicBezTo>
                <a:pt x="6244381" y="5119562"/>
                <a:pt x="6238071" y="5123952"/>
                <a:pt x="6236065" y="5132530"/>
              </a:cubicBezTo>
              <a:cubicBezTo>
                <a:pt x="6232488" y="5147970"/>
                <a:pt x="6249441" y="5163730"/>
                <a:pt x="6268690" y="5179054"/>
              </a:cubicBezTo>
              <a:cubicBezTo>
                <a:pt x="6289132" y="5163847"/>
                <a:pt x="6305095" y="5146604"/>
                <a:pt x="6301286" y="5131774"/>
              </a:cubicBezTo>
              <a:cubicBezTo>
                <a:pt x="6299425" y="5124534"/>
                <a:pt x="6293580" y="5119940"/>
                <a:pt x="6285526" y="5119067"/>
              </a:cubicBezTo>
              <a:cubicBezTo>
                <a:pt x="6284828" y="5119009"/>
                <a:pt x="6284159" y="5118980"/>
                <a:pt x="6283490" y="5118980"/>
              </a:cubicBezTo>
              <a:close/>
              <a:moveTo>
                <a:pt x="6350079" y="5118980"/>
              </a:moveTo>
              <a:cubicBezTo>
                <a:pt x="6343100" y="5118980"/>
                <a:pt x="6338128" y="5123051"/>
                <a:pt x="6335278" y="5128634"/>
              </a:cubicBezTo>
              <a:cubicBezTo>
                <a:pt x="6332312" y="5122818"/>
                <a:pt x="6327224" y="5119038"/>
                <a:pt x="6319838" y="5119038"/>
              </a:cubicBezTo>
              <a:cubicBezTo>
                <a:pt x="6319344" y="5119038"/>
                <a:pt x="6318849" y="5119038"/>
                <a:pt x="6318326" y="5119067"/>
              </a:cubicBezTo>
              <a:cubicBezTo>
                <a:pt x="6310970" y="5119562"/>
                <a:pt x="6304660" y="5123952"/>
                <a:pt x="6302653" y="5132530"/>
              </a:cubicBezTo>
              <a:cubicBezTo>
                <a:pt x="6299077" y="5147970"/>
                <a:pt x="6316029" y="5163730"/>
                <a:pt x="6335278" y="5179054"/>
              </a:cubicBezTo>
              <a:cubicBezTo>
                <a:pt x="6355719" y="5163847"/>
                <a:pt x="6371683" y="5146604"/>
                <a:pt x="6367874" y="5131774"/>
              </a:cubicBezTo>
              <a:cubicBezTo>
                <a:pt x="6366013" y="5124534"/>
                <a:pt x="6360168" y="5119940"/>
                <a:pt x="6352114" y="5119067"/>
              </a:cubicBezTo>
              <a:cubicBezTo>
                <a:pt x="6351416" y="5119009"/>
                <a:pt x="6350747" y="5118980"/>
                <a:pt x="6350079" y="5118980"/>
              </a:cubicBezTo>
              <a:close/>
              <a:moveTo>
                <a:pt x="6139557" y="5118689"/>
              </a:moveTo>
              <a:cubicBezTo>
                <a:pt x="6132579" y="5118689"/>
                <a:pt x="6127607" y="5122760"/>
                <a:pt x="6124757" y="5128343"/>
              </a:cubicBezTo>
              <a:cubicBezTo>
                <a:pt x="6121791" y="5122527"/>
                <a:pt x="6116703" y="5118747"/>
                <a:pt x="6109317" y="5118747"/>
              </a:cubicBezTo>
              <a:cubicBezTo>
                <a:pt x="6108823" y="5118747"/>
                <a:pt x="6108328" y="5118747"/>
                <a:pt x="6107805" y="5118776"/>
              </a:cubicBezTo>
              <a:cubicBezTo>
                <a:pt x="6100448" y="5119271"/>
                <a:pt x="6094138" y="5123661"/>
                <a:pt x="6092132" y="5132239"/>
              </a:cubicBezTo>
              <a:cubicBezTo>
                <a:pt x="6088555" y="5147679"/>
                <a:pt x="6105508" y="5163439"/>
                <a:pt x="6124757" y="5178763"/>
              </a:cubicBezTo>
              <a:cubicBezTo>
                <a:pt x="6145199" y="5163556"/>
                <a:pt x="6161162" y="5146313"/>
                <a:pt x="6157353" y="5131483"/>
              </a:cubicBezTo>
              <a:cubicBezTo>
                <a:pt x="6155492" y="5124243"/>
                <a:pt x="6149647" y="5119649"/>
                <a:pt x="6141593" y="5118776"/>
              </a:cubicBezTo>
              <a:cubicBezTo>
                <a:pt x="6140895" y="5118718"/>
                <a:pt x="6140226" y="5118689"/>
                <a:pt x="6139557" y="5118689"/>
              </a:cubicBezTo>
              <a:close/>
              <a:moveTo>
                <a:pt x="4441787" y="4946260"/>
              </a:moveTo>
              <a:cubicBezTo>
                <a:pt x="4434793" y="4946260"/>
                <a:pt x="4429818" y="4950331"/>
                <a:pt x="4426975" y="4955914"/>
              </a:cubicBezTo>
              <a:cubicBezTo>
                <a:pt x="4424003" y="4950098"/>
                <a:pt x="4418932" y="4946318"/>
                <a:pt x="4411534" y="4946318"/>
              </a:cubicBezTo>
              <a:cubicBezTo>
                <a:pt x="4411046" y="4946318"/>
                <a:pt x="4410546" y="4946318"/>
                <a:pt x="4410037" y="4946347"/>
              </a:cubicBezTo>
              <a:cubicBezTo>
                <a:pt x="4402680" y="4946841"/>
                <a:pt x="4396362" y="4951232"/>
                <a:pt x="4394370" y="4959810"/>
              </a:cubicBezTo>
              <a:cubicBezTo>
                <a:pt x="4390790" y="4975250"/>
                <a:pt x="4407740" y="4991010"/>
                <a:pt x="4426975" y="5006334"/>
              </a:cubicBezTo>
              <a:cubicBezTo>
                <a:pt x="4447430" y="4991126"/>
                <a:pt x="4463391" y="4973884"/>
                <a:pt x="4459579" y="4959054"/>
              </a:cubicBezTo>
              <a:cubicBezTo>
                <a:pt x="4457721" y="4951814"/>
                <a:pt x="4451874" y="4947219"/>
                <a:pt x="4443828" y="4946347"/>
              </a:cubicBezTo>
              <a:cubicBezTo>
                <a:pt x="4443130" y="4946289"/>
                <a:pt x="4442449" y="4946260"/>
                <a:pt x="4441787" y="4946260"/>
              </a:cubicBezTo>
              <a:close/>
              <a:moveTo>
                <a:pt x="5540272" y="4990749"/>
              </a:moveTo>
              <a:cubicBezTo>
                <a:pt x="5533293" y="4990749"/>
                <a:pt x="5528321" y="4994820"/>
                <a:pt x="5525471" y="5000403"/>
              </a:cubicBezTo>
              <a:cubicBezTo>
                <a:pt x="5522505" y="4994587"/>
                <a:pt x="5517417" y="4990807"/>
                <a:pt x="5510031" y="4990807"/>
              </a:cubicBezTo>
              <a:cubicBezTo>
                <a:pt x="5509537" y="4990807"/>
                <a:pt x="5509042" y="4990807"/>
                <a:pt x="5508519" y="4990836"/>
              </a:cubicBezTo>
              <a:cubicBezTo>
                <a:pt x="5501163" y="4991331"/>
                <a:pt x="5494853" y="4995721"/>
                <a:pt x="5492846" y="5004299"/>
              </a:cubicBezTo>
              <a:cubicBezTo>
                <a:pt x="5489270" y="5019739"/>
                <a:pt x="5506222" y="5035499"/>
                <a:pt x="5525471" y="5050823"/>
              </a:cubicBezTo>
              <a:cubicBezTo>
                <a:pt x="5545912" y="5035616"/>
                <a:pt x="5561876" y="5018373"/>
                <a:pt x="5558067" y="5003543"/>
              </a:cubicBezTo>
              <a:cubicBezTo>
                <a:pt x="5556206" y="4996303"/>
                <a:pt x="5550361" y="4991709"/>
                <a:pt x="5542307" y="4990836"/>
              </a:cubicBezTo>
              <a:cubicBezTo>
                <a:pt x="5541609" y="4990778"/>
                <a:pt x="5540940" y="4990749"/>
                <a:pt x="5540272" y="4990749"/>
              </a:cubicBezTo>
              <a:close/>
              <a:moveTo>
                <a:pt x="3975123" y="4952367"/>
              </a:moveTo>
              <a:cubicBezTo>
                <a:pt x="3968129" y="4952367"/>
                <a:pt x="3963154" y="4956438"/>
                <a:pt x="3960311" y="4962021"/>
              </a:cubicBezTo>
              <a:cubicBezTo>
                <a:pt x="3957339" y="4956205"/>
                <a:pt x="3952268" y="4952425"/>
                <a:pt x="3944870" y="4952425"/>
              </a:cubicBezTo>
              <a:cubicBezTo>
                <a:pt x="3944382" y="4952425"/>
                <a:pt x="3943882" y="4952425"/>
                <a:pt x="3943373" y="4952454"/>
              </a:cubicBezTo>
              <a:cubicBezTo>
                <a:pt x="3936016" y="4952948"/>
                <a:pt x="3929698" y="4957339"/>
                <a:pt x="3927706" y="4965917"/>
              </a:cubicBezTo>
              <a:cubicBezTo>
                <a:pt x="3924126" y="4981357"/>
                <a:pt x="3941076" y="4997117"/>
                <a:pt x="3960311" y="5012441"/>
              </a:cubicBezTo>
              <a:cubicBezTo>
                <a:pt x="3980766" y="4997233"/>
                <a:pt x="3996727" y="4979991"/>
                <a:pt x="3992915" y="4965161"/>
              </a:cubicBezTo>
              <a:cubicBezTo>
                <a:pt x="3991057" y="4957921"/>
                <a:pt x="3985210" y="4953326"/>
                <a:pt x="3977164" y="4952454"/>
              </a:cubicBezTo>
              <a:cubicBezTo>
                <a:pt x="3976466" y="4952396"/>
                <a:pt x="3975785" y="4952367"/>
                <a:pt x="3975123" y="4952367"/>
              </a:cubicBezTo>
              <a:close/>
              <a:moveTo>
                <a:pt x="4337486" y="4954402"/>
              </a:moveTo>
              <a:cubicBezTo>
                <a:pt x="4330492" y="4954402"/>
                <a:pt x="4325517" y="4958473"/>
                <a:pt x="4322674" y="4964056"/>
              </a:cubicBezTo>
              <a:cubicBezTo>
                <a:pt x="4319702" y="4958240"/>
                <a:pt x="4314631" y="4954460"/>
                <a:pt x="4307233" y="4954460"/>
              </a:cubicBezTo>
              <a:cubicBezTo>
                <a:pt x="4306745" y="4954460"/>
                <a:pt x="4306245" y="4954460"/>
                <a:pt x="4305736" y="4954489"/>
              </a:cubicBezTo>
              <a:cubicBezTo>
                <a:pt x="4298379" y="4954984"/>
                <a:pt x="4292061" y="4959374"/>
                <a:pt x="4290069" y="4967952"/>
              </a:cubicBezTo>
              <a:cubicBezTo>
                <a:pt x="4286489" y="4983392"/>
                <a:pt x="4303439" y="4999152"/>
                <a:pt x="4322674" y="5014476"/>
              </a:cubicBezTo>
              <a:cubicBezTo>
                <a:pt x="4343129" y="4999269"/>
                <a:pt x="4359090" y="4982026"/>
                <a:pt x="4355278" y="4967196"/>
              </a:cubicBezTo>
              <a:cubicBezTo>
                <a:pt x="4353420" y="4959956"/>
                <a:pt x="4347573" y="4955362"/>
                <a:pt x="4339527" y="4954489"/>
              </a:cubicBezTo>
              <a:cubicBezTo>
                <a:pt x="4338829" y="4954431"/>
                <a:pt x="4338148" y="4954402"/>
                <a:pt x="4337486" y="4954402"/>
              </a:cubicBezTo>
              <a:close/>
              <a:moveTo>
                <a:pt x="4069392" y="4958473"/>
              </a:moveTo>
              <a:cubicBezTo>
                <a:pt x="4062398" y="4958473"/>
                <a:pt x="4057423" y="4962544"/>
                <a:pt x="4054580" y="4968127"/>
              </a:cubicBezTo>
              <a:cubicBezTo>
                <a:pt x="4051608" y="4962311"/>
                <a:pt x="4046537" y="4958531"/>
                <a:pt x="4039139" y="4958531"/>
              </a:cubicBezTo>
              <a:cubicBezTo>
                <a:pt x="4038651" y="4958531"/>
                <a:pt x="4038151" y="4958531"/>
                <a:pt x="4037642" y="4958560"/>
              </a:cubicBezTo>
              <a:cubicBezTo>
                <a:pt x="4030285" y="4959054"/>
                <a:pt x="4023967" y="4963445"/>
                <a:pt x="4021975" y="4972023"/>
              </a:cubicBezTo>
              <a:cubicBezTo>
                <a:pt x="4018395" y="4987463"/>
                <a:pt x="4035345" y="5003223"/>
                <a:pt x="4054580" y="5018547"/>
              </a:cubicBezTo>
              <a:cubicBezTo>
                <a:pt x="4075035" y="5003340"/>
                <a:pt x="4090996" y="4986097"/>
                <a:pt x="4087184" y="4971267"/>
              </a:cubicBezTo>
              <a:cubicBezTo>
                <a:pt x="4085326" y="4964027"/>
                <a:pt x="4079479" y="4959432"/>
                <a:pt x="4071433" y="4958560"/>
              </a:cubicBezTo>
              <a:cubicBezTo>
                <a:pt x="4070735" y="4958502"/>
                <a:pt x="4070054" y="4958473"/>
                <a:pt x="4069392" y="4958473"/>
              </a:cubicBezTo>
              <a:close/>
              <a:moveTo>
                <a:pt x="4229377" y="4961381"/>
              </a:moveTo>
              <a:cubicBezTo>
                <a:pt x="4222383" y="4961381"/>
                <a:pt x="4217408" y="4965452"/>
                <a:pt x="4214564" y="4971035"/>
              </a:cubicBezTo>
              <a:cubicBezTo>
                <a:pt x="4211593" y="4965219"/>
                <a:pt x="4206522" y="4961439"/>
                <a:pt x="4199124" y="4961439"/>
              </a:cubicBezTo>
              <a:cubicBezTo>
                <a:pt x="4198636" y="4961439"/>
                <a:pt x="4198136" y="4961439"/>
                <a:pt x="4197627" y="4961468"/>
              </a:cubicBezTo>
              <a:cubicBezTo>
                <a:pt x="4190270" y="4961962"/>
                <a:pt x="4183952" y="4966353"/>
                <a:pt x="4181960" y="4974931"/>
              </a:cubicBezTo>
              <a:cubicBezTo>
                <a:pt x="4178380" y="4990371"/>
                <a:pt x="4195330" y="5006131"/>
                <a:pt x="4214564" y="5021455"/>
              </a:cubicBezTo>
              <a:cubicBezTo>
                <a:pt x="4235020" y="5006248"/>
                <a:pt x="4250981" y="4989005"/>
                <a:pt x="4247169" y="4974175"/>
              </a:cubicBezTo>
              <a:cubicBezTo>
                <a:pt x="4245311" y="4966935"/>
                <a:pt x="4239464" y="4962340"/>
                <a:pt x="4231418" y="4961468"/>
              </a:cubicBezTo>
              <a:cubicBezTo>
                <a:pt x="4230720" y="4961410"/>
                <a:pt x="4230039" y="4961381"/>
                <a:pt x="4229377" y="4961381"/>
              </a:cubicBezTo>
              <a:close/>
              <a:moveTo>
                <a:pt x="5451876" y="5016046"/>
              </a:moveTo>
              <a:cubicBezTo>
                <a:pt x="5444898" y="5016046"/>
                <a:pt x="5439926" y="5020117"/>
                <a:pt x="5437076" y="5025700"/>
              </a:cubicBezTo>
              <a:cubicBezTo>
                <a:pt x="5434110" y="5019884"/>
                <a:pt x="5429022" y="5016104"/>
                <a:pt x="5421636" y="5016104"/>
              </a:cubicBezTo>
              <a:cubicBezTo>
                <a:pt x="5421142" y="5016104"/>
                <a:pt x="5420647" y="5016104"/>
                <a:pt x="5420124" y="5016133"/>
              </a:cubicBezTo>
              <a:cubicBezTo>
                <a:pt x="5412767" y="5016627"/>
                <a:pt x="5406457" y="5021018"/>
                <a:pt x="5404451" y="5029596"/>
              </a:cubicBezTo>
              <a:cubicBezTo>
                <a:pt x="5400874" y="5045036"/>
                <a:pt x="5417827" y="5060796"/>
                <a:pt x="5437076" y="5076120"/>
              </a:cubicBezTo>
              <a:cubicBezTo>
                <a:pt x="5457518" y="5060912"/>
                <a:pt x="5473481" y="5043670"/>
                <a:pt x="5469672" y="5028840"/>
              </a:cubicBezTo>
              <a:cubicBezTo>
                <a:pt x="5467811" y="5021600"/>
                <a:pt x="5461966" y="5017005"/>
                <a:pt x="5453912" y="5016133"/>
              </a:cubicBezTo>
              <a:cubicBezTo>
                <a:pt x="5453214" y="5016075"/>
                <a:pt x="5452545" y="5016046"/>
                <a:pt x="5451876" y="5016046"/>
              </a:cubicBezTo>
              <a:close/>
              <a:moveTo>
                <a:pt x="5504798" y="5057336"/>
              </a:moveTo>
              <a:cubicBezTo>
                <a:pt x="5497819" y="5057336"/>
                <a:pt x="5492846" y="5061407"/>
                <a:pt x="5489997" y="5066990"/>
              </a:cubicBezTo>
              <a:cubicBezTo>
                <a:pt x="5487031" y="5061174"/>
                <a:pt x="5481942" y="5057394"/>
                <a:pt x="5474557" y="5057394"/>
              </a:cubicBezTo>
              <a:cubicBezTo>
                <a:pt x="5474063" y="5057394"/>
                <a:pt x="5473568" y="5057394"/>
                <a:pt x="5473045" y="5057423"/>
              </a:cubicBezTo>
              <a:cubicBezTo>
                <a:pt x="5465688" y="5057917"/>
                <a:pt x="5459379" y="5062308"/>
                <a:pt x="5457372" y="5070886"/>
              </a:cubicBezTo>
              <a:cubicBezTo>
                <a:pt x="5453796" y="5086326"/>
                <a:pt x="5470748" y="5102086"/>
                <a:pt x="5489997" y="5117410"/>
              </a:cubicBezTo>
              <a:cubicBezTo>
                <a:pt x="5510438" y="5102203"/>
                <a:pt x="5526402" y="5084960"/>
                <a:pt x="5522593" y="5070130"/>
              </a:cubicBezTo>
              <a:cubicBezTo>
                <a:pt x="5520732" y="5062890"/>
                <a:pt x="5514887" y="5058295"/>
                <a:pt x="5506833" y="5057423"/>
              </a:cubicBezTo>
              <a:cubicBezTo>
                <a:pt x="5506135" y="5057365"/>
                <a:pt x="5505466" y="5057336"/>
                <a:pt x="5504798" y="5057336"/>
              </a:cubicBezTo>
              <a:close/>
              <a:moveTo>
                <a:pt x="5581561" y="5057627"/>
              </a:moveTo>
              <a:cubicBezTo>
                <a:pt x="5574583" y="5057627"/>
                <a:pt x="5569610" y="5061698"/>
                <a:pt x="5566761" y="5067281"/>
              </a:cubicBezTo>
              <a:cubicBezTo>
                <a:pt x="5563795" y="5061465"/>
                <a:pt x="5558706" y="5057685"/>
                <a:pt x="5551321" y="5057685"/>
              </a:cubicBezTo>
              <a:cubicBezTo>
                <a:pt x="5550827" y="5057685"/>
                <a:pt x="5550332" y="5057685"/>
                <a:pt x="5549809" y="5057714"/>
              </a:cubicBezTo>
              <a:cubicBezTo>
                <a:pt x="5542452" y="5058209"/>
                <a:pt x="5536142" y="5062599"/>
                <a:pt x="5534136" y="5071177"/>
              </a:cubicBezTo>
              <a:cubicBezTo>
                <a:pt x="5530560" y="5086617"/>
                <a:pt x="5547512" y="5102377"/>
                <a:pt x="5566761" y="5117701"/>
              </a:cubicBezTo>
              <a:cubicBezTo>
                <a:pt x="5587202" y="5102494"/>
                <a:pt x="5603166" y="5085251"/>
                <a:pt x="5599357" y="5070421"/>
              </a:cubicBezTo>
              <a:cubicBezTo>
                <a:pt x="5597496" y="5063181"/>
                <a:pt x="5591651" y="5058587"/>
                <a:pt x="5583597" y="5057714"/>
              </a:cubicBezTo>
              <a:cubicBezTo>
                <a:pt x="5582899" y="5057656"/>
                <a:pt x="5582230" y="5057627"/>
                <a:pt x="5581561" y="5057627"/>
              </a:cubicBezTo>
              <a:close/>
              <a:moveTo>
                <a:pt x="4151042" y="4977955"/>
              </a:moveTo>
              <a:cubicBezTo>
                <a:pt x="4144048" y="4977955"/>
                <a:pt x="4139073" y="4982026"/>
                <a:pt x="4136230" y="4987609"/>
              </a:cubicBezTo>
              <a:cubicBezTo>
                <a:pt x="4133258" y="4981793"/>
                <a:pt x="4128187" y="4978013"/>
                <a:pt x="4120789" y="4978013"/>
              </a:cubicBezTo>
              <a:cubicBezTo>
                <a:pt x="4120301" y="4978013"/>
                <a:pt x="4119801" y="4978013"/>
                <a:pt x="4119292" y="4978042"/>
              </a:cubicBezTo>
              <a:cubicBezTo>
                <a:pt x="4111935" y="4978537"/>
                <a:pt x="4105617" y="4982927"/>
                <a:pt x="4103625" y="4991505"/>
              </a:cubicBezTo>
              <a:cubicBezTo>
                <a:pt x="4100045" y="5006945"/>
                <a:pt x="4116995" y="5022705"/>
                <a:pt x="4136230" y="5038029"/>
              </a:cubicBezTo>
              <a:cubicBezTo>
                <a:pt x="4156685" y="5022822"/>
                <a:pt x="4172646" y="5005579"/>
                <a:pt x="4168834" y="4990749"/>
              </a:cubicBezTo>
              <a:cubicBezTo>
                <a:pt x="4166976" y="4983509"/>
                <a:pt x="4161129" y="4978915"/>
                <a:pt x="4153083" y="4978042"/>
              </a:cubicBezTo>
              <a:cubicBezTo>
                <a:pt x="4152385" y="4977984"/>
                <a:pt x="4151704" y="4977955"/>
                <a:pt x="4151042" y="4977955"/>
              </a:cubicBezTo>
              <a:close/>
              <a:moveTo>
                <a:pt x="5208788" y="5024188"/>
              </a:moveTo>
              <a:cubicBezTo>
                <a:pt x="5201810" y="5024188"/>
                <a:pt x="5196838" y="5028259"/>
                <a:pt x="5193988" y="5033842"/>
              </a:cubicBezTo>
              <a:cubicBezTo>
                <a:pt x="5191022" y="5028026"/>
                <a:pt x="5185934" y="5024246"/>
                <a:pt x="5178548" y="5024246"/>
              </a:cubicBezTo>
              <a:cubicBezTo>
                <a:pt x="5178054" y="5024246"/>
                <a:pt x="5177559" y="5024246"/>
                <a:pt x="5177036" y="5024275"/>
              </a:cubicBezTo>
              <a:cubicBezTo>
                <a:pt x="5169679" y="5024770"/>
                <a:pt x="5163369" y="5029160"/>
                <a:pt x="5161363" y="5037738"/>
              </a:cubicBezTo>
              <a:cubicBezTo>
                <a:pt x="5157787" y="5053178"/>
                <a:pt x="5174739" y="5068938"/>
                <a:pt x="5193988" y="5084262"/>
              </a:cubicBezTo>
              <a:cubicBezTo>
                <a:pt x="5214429" y="5069055"/>
                <a:pt x="5230393" y="5051812"/>
                <a:pt x="5226584" y="5036982"/>
              </a:cubicBezTo>
              <a:cubicBezTo>
                <a:pt x="5224723" y="5029742"/>
                <a:pt x="5218878" y="5025148"/>
                <a:pt x="5210824" y="5024275"/>
              </a:cubicBezTo>
              <a:cubicBezTo>
                <a:pt x="5210126" y="5024217"/>
                <a:pt x="5209457" y="5024188"/>
                <a:pt x="5208788" y="5024188"/>
              </a:cubicBezTo>
              <a:close/>
              <a:moveTo>
                <a:pt x="5309106" y="5025060"/>
              </a:moveTo>
              <a:cubicBezTo>
                <a:pt x="5302127" y="5025060"/>
                <a:pt x="5297155" y="5029131"/>
                <a:pt x="5294305" y="5034714"/>
              </a:cubicBezTo>
              <a:cubicBezTo>
                <a:pt x="5291339" y="5028898"/>
                <a:pt x="5286251" y="5025118"/>
                <a:pt x="5278865" y="5025118"/>
              </a:cubicBezTo>
              <a:cubicBezTo>
                <a:pt x="5278371" y="5025118"/>
                <a:pt x="5277876" y="5025118"/>
                <a:pt x="5277353" y="5025147"/>
              </a:cubicBezTo>
              <a:cubicBezTo>
                <a:pt x="5269997" y="5025641"/>
                <a:pt x="5263687" y="5030032"/>
                <a:pt x="5261680" y="5038610"/>
              </a:cubicBezTo>
              <a:cubicBezTo>
                <a:pt x="5258104" y="5054050"/>
                <a:pt x="5275056" y="5069810"/>
                <a:pt x="5294305" y="5085134"/>
              </a:cubicBezTo>
              <a:cubicBezTo>
                <a:pt x="5314746" y="5069926"/>
                <a:pt x="5330710" y="5052684"/>
                <a:pt x="5326901" y="5037854"/>
              </a:cubicBezTo>
              <a:cubicBezTo>
                <a:pt x="5325040" y="5030614"/>
                <a:pt x="5319195" y="5026019"/>
                <a:pt x="5311141" y="5025147"/>
              </a:cubicBezTo>
              <a:cubicBezTo>
                <a:pt x="5310443" y="5025089"/>
                <a:pt x="5309774" y="5025060"/>
                <a:pt x="5309106" y="5025060"/>
              </a:cubicBezTo>
              <a:close/>
              <a:moveTo>
                <a:pt x="5381218" y="5025642"/>
              </a:moveTo>
              <a:cubicBezTo>
                <a:pt x="5374239" y="5025642"/>
                <a:pt x="5369266" y="5029713"/>
                <a:pt x="5366417" y="5035296"/>
              </a:cubicBezTo>
              <a:cubicBezTo>
                <a:pt x="5363451" y="5029480"/>
                <a:pt x="5358362" y="5025700"/>
                <a:pt x="5350977" y="5025700"/>
              </a:cubicBezTo>
              <a:cubicBezTo>
                <a:pt x="5350483" y="5025700"/>
                <a:pt x="5349988" y="5025700"/>
                <a:pt x="5349465" y="5025729"/>
              </a:cubicBezTo>
              <a:cubicBezTo>
                <a:pt x="5342108" y="5026224"/>
                <a:pt x="5335799" y="5030614"/>
                <a:pt x="5333792" y="5039192"/>
              </a:cubicBezTo>
              <a:cubicBezTo>
                <a:pt x="5330216" y="5054632"/>
                <a:pt x="5347168" y="5070392"/>
                <a:pt x="5366417" y="5085716"/>
              </a:cubicBezTo>
              <a:cubicBezTo>
                <a:pt x="5386858" y="5070509"/>
                <a:pt x="5402822" y="5053266"/>
                <a:pt x="5399013" y="5038436"/>
              </a:cubicBezTo>
              <a:cubicBezTo>
                <a:pt x="5397152" y="5031196"/>
                <a:pt x="5391307" y="5026602"/>
                <a:pt x="5383253" y="5025729"/>
              </a:cubicBezTo>
              <a:cubicBezTo>
                <a:pt x="5382555" y="5025671"/>
                <a:pt x="5381886" y="5025642"/>
                <a:pt x="5381218" y="5025642"/>
              </a:cubicBezTo>
              <a:close/>
              <a:moveTo>
                <a:pt x="4015047" y="5005287"/>
              </a:moveTo>
              <a:cubicBezTo>
                <a:pt x="4008053" y="5005287"/>
                <a:pt x="4003078" y="5009358"/>
                <a:pt x="4000235" y="5014941"/>
              </a:cubicBezTo>
              <a:cubicBezTo>
                <a:pt x="3997263" y="5009125"/>
                <a:pt x="3992192" y="5005345"/>
                <a:pt x="3984794" y="5005345"/>
              </a:cubicBezTo>
              <a:cubicBezTo>
                <a:pt x="3984306" y="5005345"/>
                <a:pt x="3983806" y="5005345"/>
                <a:pt x="3983297" y="5005374"/>
              </a:cubicBezTo>
              <a:cubicBezTo>
                <a:pt x="3975940" y="5005869"/>
                <a:pt x="3969622" y="5010259"/>
                <a:pt x="3967630" y="5018837"/>
              </a:cubicBezTo>
              <a:cubicBezTo>
                <a:pt x="3964050" y="5034277"/>
                <a:pt x="3981000" y="5050037"/>
                <a:pt x="4000235" y="5065361"/>
              </a:cubicBezTo>
              <a:cubicBezTo>
                <a:pt x="4020690" y="5050154"/>
                <a:pt x="4036651" y="5032911"/>
                <a:pt x="4032839" y="5018081"/>
              </a:cubicBezTo>
              <a:cubicBezTo>
                <a:pt x="4030981" y="5010841"/>
                <a:pt x="4025134" y="5006247"/>
                <a:pt x="4017088" y="5005374"/>
              </a:cubicBezTo>
              <a:cubicBezTo>
                <a:pt x="4016390" y="5005316"/>
                <a:pt x="4015709" y="5005287"/>
                <a:pt x="4015047" y="5005287"/>
              </a:cubicBezTo>
              <a:close/>
              <a:moveTo>
                <a:pt x="4091520" y="5043379"/>
              </a:moveTo>
              <a:cubicBezTo>
                <a:pt x="4084526" y="5043379"/>
                <a:pt x="4079551" y="5047450"/>
                <a:pt x="4076707" y="5053033"/>
              </a:cubicBezTo>
              <a:cubicBezTo>
                <a:pt x="4073736" y="5047217"/>
                <a:pt x="4068665" y="5043437"/>
                <a:pt x="4061267" y="5043437"/>
              </a:cubicBezTo>
              <a:cubicBezTo>
                <a:pt x="4060779" y="5043437"/>
                <a:pt x="4060279" y="5043437"/>
                <a:pt x="4059770" y="5043466"/>
              </a:cubicBezTo>
              <a:cubicBezTo>
                <a:pt x="4052413" y="5043961"/>
                <a:pt x="4046095" y="5048351"/>
                <a:pt x="4044103" y="5056929"/>
              </a:cubicBezTo>
              <a:cubicBezTo>
                <a:pt x="4040524" y="5072369"/>
                <a:pt x="4057473" y="5088129"/>
                <a:pt x="4076707" y="5103453"/>
              </a:cubicBezTo>
              <a:cubicBezTo>
                <a:pt x="4097163" y="5088246"/>
                <a:pt x="4113124" y="5071003"/>
                <a:pt x="4109312" y="5056173"/>
              </a:cubicBezTo>
              <a:cubicBezTo>
                <a:pt x="4107454" y="5048933"/>
                <a:pt x="4101606" y="5044339"/>
                <a:pt x="4093561" y="5043466"/>
              </a:cubicBezTo>
              <a:cubicBezTo>
                <a:pt x="4092863" y="5043408"/>
                <a:pt x="4092183" y="5043379"/>
                <a:pt x="4091520" y="5043379"/>
              </a:cubicBezTo>
              <a:close/>
              <a:moveTo>
                <a:pt x="4885218" y="5046868"/>
              </a:moveTo>
              <a:cubicBezTo>
                <a:pt x="4878224" y="5046868"/>
                <a:pt x="4873249" y="5050939"/>
                <a:pt x="4870406" y="5056522"/>
              </a:cubicBezTo>
              <a:cubicBezTo>
                <a:pt x="4867434" y="5050706"/>
                <a:pt x="4862363" y="5046926"/>
                <a:pt x="4854965" y="5046926"/>
              </a:cubicBezTo>
              <a:cubicBezTo>
                <a:pt x="4854477" y="5046926"/>
                <a:pt x="4853977" y="5046926"/>
                <a:pt x="4853468" y="5046955"/>
              </a:cubicBezTo>
              <a:cubicBezTo>
                <a:pt x="4846111" y="5047449"/>
                <a:pt x="4839793" y="5051840"/>
                <a:pt x="4837801" y="5060418"/>
              </a:cubicBezTo>
              <a:cubicBezTo>
                <a:pt x="4834221" y="5075858"/>
                <a:pt x="4851171" y="5091618"/>
                <a:pt x="4870406" y="5106942"/>
              </a:cubicBezTo>
              <a:cubicBezTo>
                <a:pt x="4890861" y="5091734"/>
                <a:pt x="4906822" y="5074492"/>
                <a:pt x="4903010" y="5059662"/>
              </a:cubicBezTo>
              <a:cubicBezTo>
                <a:pt x="4901152" y="5052422"/>
                <a:pt x="4895305" y="5047827"/>
                <a:pt x="4887259" y="5046955"/>
              </a:cubicBezTo>
              <a:cubicBezTo>
                <a:pt x="4886561" y="5046897"/>
                <a:pt x="4885880" y="5046868"/>
                <a:pt x="4885218" y="5046868"/>
              </a:cubicBezTo>
              <a:close/>
              <a:moveTo>
                <a:pt x="4226004" y="5074492"/>
              </a:moveTo>
              <a:cubicBezTo>
                <a:pt x="4219010" y="5074492"/>
                <a:pt x="4214035" y="5078563"/>
                <a:pt x="4211191" y="5084146"/>
              </a:cubicBezTo>
              <a:cubicBezTo>
                <a:pt x="4208220" y="5078330"/>
                <a:pt x="4203149" y="5074550"/>
                <a:pt x="4195751" y="5074550"/>
              </a:cubicBezTo>
              <a:cubicBezTo>
                <a:pt x="4195263" y="5074550"/>
                <a:pt x="4194763" y="5074550"/>
                <a:pt x="4194254" y="5074579"/>
              </a:cubicBezTo>
              <a:cubicBezTo>
                <a:pt x="4186897" y="5075073"/>
                <a:pt x="4180579" y="5079464"/>
                <a:pt x="4178587" y="5088042"/>
              </a:cubicBezTo>
              <a:cubicBezTo>
                <a:pt x="4175008" y="5103482"/>
                <a:pt x="4191957" y="5119242"/>
                <a:pt x="4211191" y="5134566"/>
              </a:cubicBezTo>
              <a:cubicBezTo>
                <a:pt x="4231647" y="5119358"/>
                <a:pt x="4247608" y="5102116"/>
                <a:pt x="4243796" y="5087286"/>
              </a:cubicBezTo>
              <a:cubicBezTo>
                <a:pt x="4241938" y="5080046"/>
                <a:pt x="4236090" y="5075451"/>
                <a:pt x="4228045" y="5074579"/>
              </a:cubicBezTo>
              <a:cubicBezTo>
                <a:pt x="4227347" y="5074521"/>
                <a:pt x="4226667" y="5074492"/>
                <a:pt x="4226004" y="5074492"/>
              </a:cubicBezTo>
              <a:close/>
              <a:moveTo>
                <a:pt x="5403026" y="5110839"/>
              </a:moveTo>
              <a:cubicBezTo>
                <a:pt x="5396047" y="5110839"/>
                <a:pt x="5391074" y="5114910"/>
                <a:pt x="5388225" y="5120493"/>
              </a:cubicBezTo>
              <a:cubicBezTo>
                <a:pt x="5385259" y="5114677"/>
                <a:pt x="5380170" y="5110897"/>
                <a:pt x="5372785" y="5110897"/>
              </a:cubicBezTo>
              <a:cubicBezTo>
                <a:pt x="5372291" y="5110897"/>
                <a:pt x="5371796" y="5110897"/>
                <a:pt x="5371273" y="5110926"/>
              </a:cubicBezTo>
              <a:cubicBezTo>
                <a:pt x="5363916" y="5111420"/>
                <a:pt x="5357607" y="5115811"/>
                <a:pt x="5355600" y="5124389"/>
              </a:cubicBezTo>
              <a:cubicBezTo>
                <a:pt x="5352024" y="5139829"/>
                <a:pt x="5368976" y="5155589"/>
                <a:pt x="5388225" y="5170913"/>
              </a:cubicBezTo>
              <a:cubicBezTo>
                <a:pt x="5408666" y="5155705"/>
                <a:pt x="5424630" y="5138463"/>
                <a:pt x="5420821" y="5123633"/>
              </a:cubicBezTo>
              <a:cubicBezTo>
                <a:pt x="5418960" y="5116393"/>
                <a:pt x="5413115" y="5111798"/>
                <a:pt x="5405061" y="5110926"/>
              </a:cubicBezTo>
              <a:cubicBezTo>
                <a:pt x="5404363" y="5110868"/>
                <a:pt x="5403694" y="5110839"/>
                <a:pt x="5403026" y="5110839"/>
              </a:cubicBezTo>
              <a:close/>
              <a:moveTo>
                <a:pt x="5466124" y="5117817"/>
              </a:moveTo>
              <a:cubicBezTo>
                <a:pt x="5459145" y="5117817"/>
                <a:pt x="5454173" y="5121888"/>
                <a:pt x="5451323" y="5127471"/>
              </a:cubicBezTo>
              <a:cubicBezTo>
                <a:pt x="5448357" y="5121655"/>
                <a:pt x="5443269" y="5117875"/>
                <a:pt x="5435883" y="5117875"/>
              </a:cubicBezTo>
              <a:cubicBezTo>
                <a:pt x="5435389" y="5117875"/>
                <a:pt x="5434894" y="5117875"/>
                <a:pt x="5434371" y="5117904"/>
              </a:cubicBezTo>
              <a:cubicBezTo>
                <a:pt x="5427015" y="5118398"/>
                <a:pt x="5420705" y="5122789"/>
                <a:pt x="5418698" y="5131367"/>
              </a:cubicBezTo>
              <a:cubicBezTo>
                <a:pt x="5415122" y="5146807"/>
                <a:pt x="5432074" y="5162567"/>
                <a:pt x="5451323" y="5177891"/>
              </a:cubicBezTo>
              <a:cubicBezTo>
                <a:pt x="5471764" y="5162683"/>
                <a:pt x="5487728" y="5145441"/>
                <a:pt x="5483919" y="5130611"/>
              </a:cubicBezTo>
              <a:cubicBezTo>
                <a:pt x="5482058" y="5123371"/>
                <a:pt x="5476213" y="5118776"/>
                <a:pt x="5468159" y="5117904"/>
              </a:cubicBezTo>
              <a:cubicBezTo>
                <a:pt x="5467461" y="5117846"/>
                <a:pt x="5466792" y="5117817"/>
                <a:pt x="5466124" y="5117817"/>
              </a:cubicBezTo>
              <a:close/>
              <a:moveTo>
                <a:pt x="6062793" y="5120434"/>
              </a:moveTo>
              <a:cubicBezTo>
                <a:pt x="6055815" y="5120434"/>
                <a:pt x="6050842" y="5124505"/>
                <a:pt x="6047993" y="5130088"/>
              </a:cubicBezTo>
              <a:cubicBezTo>
                <a:pt x="6045027" y="5124272"/>
                <a:pt x="6039938" y="5120492"/>
                <a:pt x="6032553" y="5120492"/>
              </a:cubicBezTo>
              <a:cubicBezTo>
                <a:pt x="6032059" y="5120492"/>
                <a:pt x="6031564" y="5120492"/>
                <a:pt x="6031041" y="5120521"/>
              </a:cubicBezTo>
              <a:cubicBezTo>
                <a:pt x="6023684" y="5121016"/>
                <a:pt x="6017374" y="5125406"/>
                <a:pt x="6015368" y="5133984"/>
              </a:cubicBezTo>
              <a:cubicBezTo>
                <a:pt x="6011792" y="5149424"/>
                <a:pt x="6028744" y="5165184"/>
                <a:pt x="6047993" y="5180508"/>
              </a:cubicBezTo>
              <a:cubicBezTo>
                <a:pt x="6068434" y="5165301"/>
                <a:pt x="6084398" y="5148058"/>
                <a:pt x="6080589" y="5133228"/>
              </a:cubicBezTo>
              <a:cubicBezTo>
                <a:pt x="6078728" y="5125988"/>
                <a:pt x="6072883" y="5121394"/>
                <a:pt x="6064829" y="5120521"/>
              </a:cubicBezTo>
              <a:cubicBezTo>
                <a:pt x="6064131" y="5120463"/>
                <a:pt x="6063462" y="5120434"/>
                <a:pt x="6062793" y="5120434"/>
              </a:cubicBezTo>
              <a:close/>
              <a:moveTo>
                <a:pt x="5908682" y="5121888"/>
              </a:moveTo>
              <a:cubicBezTo>
                <a:pt x="5901704" y="5121888"/>
                <a:pt x="5896731" y="5125959"/>
                <a:pt x="5893882" y="5131542"/>
              </a:cubicBezTo>
              <a:cubicBezTo>
                <a:pt x="5890916" y="5125726"/>
                <a:pt x="5885827" y="5121946"/>
                <a:pt x="5878442" y="5121946"/>
              </a:cubicBezTo>
              <a:cubicBezTo>
                <a:pt x="5877948" y="5121946"/>
                <a:pt x="5877453" y="5121946"/>
                <a:pt x="5876930" y="5121975"/>
              </a:cubicBezTo>
              <a:cubicBezTo>
                <a:pt x="5869573" y="5122470"/>
                <a:pt x="5863263" y="5126860"/>
                <a:pt x="5861257" y="5135438"/>
              </a:cubicBezTo>
              <a:cubicBezTo>
                <a:pt x="5857681" y="5150878"/>
                <a:pt x="5874633" y="5166638"/>
                <a:pt x="5893882" y="5181962"/>
              </a:cubicBezTo>
              <a:cubicBezTo>
                <a:pt x="5914323" y="5166755"/>
                <a:pt x="5930287" y="5149512"/>
                <a:pt x="5926478" y="5134682"/>
              </a:cubicBezTo>
              <a:cubicBezTo>
                <a:pt x="5924617" y="5127442"/>
                <a:pt x="5918772" y="5122848"/>
                <a:pt x="5910718" y="5121975"/>
              </a:cubicBezTo>
              <a:cubicBezTo>
                <a:pt x="5910020" y="5121917"/>
                <a:pt x="5909351" y="5121888"/>
                <a:pt x="5908682" y="5121888"/>
              </a:cubicBezTo>
              <a:close/>
              <a:moveTo>
                <a:pt x="5985447" y="5121888"/>
              </a:moveTo>
              <a:cubicBezTo>
                <a:pt x="5978469" y="5121888"/>
                <a:pt x="5973497" y="5125959"/>
                <a:pt x="5970647" y="5131542"/>
              </a:cubicBezTo>
              <a:cubicBezTo>
                <a:pt x="5967681" y="5125726"/>
                <a:pt x="5962593" y="5121946"/>
                <a:pt x="5955207" y="5121946"/>
              </a:cubicBezTo>
              <a:cubicBezTo>
                <a:pt x="5954713" y="5121946"/>
                <a:pt x="5954218" y="5121946"/>
                <a:pt x="5953695" y="5121975"/>
              </a:cubicBezTo>
              <a:cubicBezTo>
                <a:pt x="5946338" y="5122470"/>
                <a:pt x="5940028" y="5126860"/>
                <a:pt x="5938022" y="5135438"/>
              </a:cubicBezTo>
              <a:cubicBezTo>
                <a:pt x="5934445" y="5150878"/>
                <a:pt x="5951398" y="5166638"/>
                <a:pt x="5970647" y="5181962"/>
              </a:cubicBezTo>
              <a:cubicBezTo>
                <a:pt x="5991089" y="5166755"/>
                <a:pt x="6007052" y="5149512"/>
                <a:pt x="6003243" y="5134682"/>
              </a:cubicBezTo>
              <a:cubicBezTo>
                <a:pt x="6001382" y="5127442"/>
                <a:pt x="5995537" y="5122848"/>
                <a:pt x="5987483" y="5121975"/>
              </a:cubicBezTo>
              <a:cubicBezTo>
                <a:pt x="5986785" y="5121917"/>
                <a:pt x="5986116" y="5121888"/>
                <a:pt x="5985447" y="5121888"/>
              </a:cubicBezTo>
              <a:close/>
              <a:moveTo>
                <a:pt x="5834244" y="5122179"/>
              </a:moveTo>
              <a:cubicBezTo>
                <a:pt x="5827266" y="5122179"/>
                <a:pt x="5822294" y="5126250"/>
                <a:pt x="5819444" y="5131833"/>
              </a:cubicBezTo>
              <a:cubicBezTo>
                <a:pt x="5816478" y="5126017"/>
                <a:pt x="5811390" y="5122237"/>
                <a:pt x="5804004" y="5122237"/>
              </a:cubicBezTo>
              <a:cubicBezTo>
                <a:pt x="5803510" y="5122237"/>
                <a:pt x="5803015" y="5122237"/>
                <a:pt x="5802492" y="5122266"/>
              </a:cubicBezTo>
              <a:cubicBezTo>
                <a:pt x="5795135" y="5122760"/>
                <a:pt x="5788825" y="5127151"/>
                <a:pt x="5786819" y="5135729"/>
              </a:cubicBezTo>
              <a:cubicBezTo>
                <a:pt x="5783242" y="5151169"/>
                <a:pt x="5800195" y="5166929"/>
                <a:pt x="5819444" y="5182253"/>
              </a:cubicBezTo>
              <a:cubicBezTo>
                <a:pt x="5839886" y="5167045"/>
                <a:pt x="5855849" y="5149803"/>
                <a:pt x="5852040" y="5134973"/>
              </a:cubicBezTo>
              <a:cubicBezTo>
                <a:pt x="5850179" y="5127733"/>
                <a:pt x="5844334" y="5123138"/>
                <a:pt x="5836280" y="5122266"/>
              </a:cubicBezTo>
              <a:cubicBezTo>
                <a:pt x="5835582" y="5122208"/>
                <a:pt x="5834913" y="5122179"/>
                <a:pt x="5834244" y="5122179"/>
              </a:cubicBezTo>
              <a:close/>
              <a:moveTo>
                <a:pt x="5762424" y="5122470"/>
              </a:moveTo>
              <a:cubicBezTo>
                <a:pt x="5755445" y="5122470"/>
                <a:pt x="5750473" y="5126541"/>
                <a:pt x="5747623" y="5132124"/>
              </a:cubicBezTo>
              <a:cubicBezTo>
                <a:pt x="5744657" y="5126308"/>
                <a:pt x="5739569" y="5122528"/>
                <a:pt x="5732183" y="5122528"/>
              </a:cubicBezTo>
              <a:cubicBezTo>
                <a:pt x="5731689" y="5122528"/>
                <a:pt x="5731194" y="5122528"/>
                <a:pt x="5730671" y="5122557"/>
              </a:cubicBezTo>
              <a:cubicBezTo>
                <a:pt x="5723314" y="5123051"/>
                <a:pt x="5717005" y="5127442"/>
                <a:pt x="5714998" y="5136020"/>
              </a:cubicBezTo>
              <a:cubicBezTo>
                <a:pt x="5711422" y="5151460"/>
                <a:pt x="5728374" y="5167220"/>
                <a:pt x="5747623" y="5182544"/>
              </a:cubicBezTo>
              <a:cubicBezTo>
                <a:pt x="5768064" y="5167336"/>
                <a:pt x="5784028" y="5150094"/>
                <a:pt x="5780219" y="5135264"/>
              </a:cubicBezTo>
              <a:cubicBezTo>
                <a:pt x="5778358" y="5128024"/>
                <a:pt x="5772513" y="5123429"/>
                <a:pt x="5764459" y="5122557"/>
              </a:cubicBezTo>
              <a:cubicBezTo>
                <a:pt x="5763761" y="5122499"/>
                <a:pt x="5763092" y="5122470"/>
                <a:pt x="5762424" y="5122470"/>
              </a:cubicBezTo>
              <a:close/>
              <a:moveTo>
                <a:pt x="5615292" y="5123051"/>
              </a:moveTo>
              <a:cubicBezTo>
                <a:pt x="5608313" y="5123051"/>
                <a:pt x="5603340" y="5127122"/>
                <a:pt x="5600491" y="5132705"/>
              </a:cubicBezTo>
              <a:cubicBezTo>
                <a:pt x="5597525" y="5126889"/>
                <a:pt x="5592436" y="5123109"/>
                <a:pt x="5585051" y="5123109"/>
              </a:cubicBezTo>
              <a:cubicBezTo>
                <a:pt x="5584557" y="5123109"/>
                <a:pt x="5584062" y="5123109"/>
                <a:pt x="5583539" y="5123138"/>
              </a:cubicBezTo>
              <a:cubicBezTo>
                <a:pt x="5576182" y="5123633"/>
                <a:pt x="5569873" y="5128023"/>
                <a:pt x="5567866" y="5136601"/>
              </a:cubicBezTo>
              <a:cubicBezTo>
                <a:pt x="5564290" y="5152041"/>
                <a:pt x="5581242" y="5167801"/>
                <a:pt x="5600491" y="5183125"/>
              </a:cubicBezTo>
              <a:cubicBezTo>
                <a:pt x="5620932" y="5167918"/>
                <a:pt x="5636896" y="5150675"/>
                <a:pt x="5633087" y="5135845"/>
              </a:cubicBezTo>
              <a:cubicBezTo>
                <a:pt x="5631226" y="5128605"/>
                <a:pt x="5625381" y="5124011"/>
                <a:pt x="5617327" y="5123138"/>
              </a:cubicBezTo>
              <a:cubicBezTo>
                <a:pt x="5616629" y="5123080"/>
                <a:pt x="5615960" y="5123051"/>
                <a:pt x="5615292" y="5123051"/>
              </a:cubicBezTo>
              <a:close/>
              <a:moveTo>
                <a:pt x="5690601" y="5123051"/>
              </a:moveTo>
              <a:cubicBezTo>
                <a:pt x="5683623" y="5123051"/>
                <a:pt x="5678650" y="5127122"/>
                <a:pt x="5675801" y="5132705"/>
              </a:cubicBezTo>
              <a:cubicBezTo>
                <a:pt x="5672835" y="5126889"/>
                <a:pt x="5667746" y="5123109"/>
                <a:pt x="5660361" y="5123109"/>
              </a:cubicBezTo>
              <a:cubicBezTo>
                <a:pt x="5659867" y="5123109"/>
                <a:pt x="5659372" y="5123109"/>
                <a:pt x="5658849" y="5123138"/>
              </a:cubicBezTo>
              <a:cubicBezTo>
                <a:pt x="5651492" y="5123633"/>
                <a:pt x="5645182" y="5128023"/>
                <a:pt x="5643176" y="5136601"/>
              </a:cubicBezTo>
              <a:cubicBezTo>
                <a:pt x="5639600" y="5152041"/>
                <a:pt x="5656552" y="5167801"/>
                <a:pt x="5675801" y="5183125"/>
              </a:cubicBezTo>
              <a:cubicBezTo>
                <a:pt x="5696242" y="5167918"/>
                <a:pt x="5712206" y="5150675"/>
                <a:pt x="5708397" y="5135845"/>
              </a:cubicBezTo>
              <a:cubicBezTo>
                <a:pt x="5706536" y="5128605"/>
                <a:pt x="5700691" y="5124011"/>
                <a:pt x="5692637" y="5123138"/>
              </a:cubicBezTo>
              <a:cubicBezTo>
                <a:pt x="5691939" y="5123080"/>
                <a:pt x="5691270" y="5123051"/>
                <a:pt x="5690601" y="5123051"/>
              </a:cubicBezTo>
              <a:close/>
              <a:moveTo>
                <a:pt x="5539399" y="5123342"/>
              </a:moveTo>
              <a:cubicBezTo>
                <a:pt x="5532421" y="5123342"/>
                <a:pt x="5527448" y="5127413"/>
                <a:pt x="5524599" y="5132996"/>
              </a:cubicBezTo>
              <a:cubicBezTo>
                <a:pt x="5521633" y="5127180"/>
                <a:pt x="5516544" y="5123400"/>
                <a:pt x="5509159" y="5123400"/>
              </a:cubicBezTo>
              <a:cubicBezTo>
                <a:pt x="5508665" y="5123400"/>
                <a:pt x="5508170" y="5123400"/>
                <a:pt x="5507647" y="5123429"/>
              </a:cubicBezTo>
              <a:cubicBezTo>
                <a:pt x="5500290" y="5123924"/>
                <a:pt x="5493980" y="5128314"/>
                <a:pt x="5491974" y="5136892"/>
              </a:cubicBezTo>
              <a:cubicBezTo>
                <a:pt x="5488398" y="5152332"/>
                <a:pt x="5505350" y="5168092"/>
                <a:pt x="5524599" y="5183416"/>
              </a:cubicBezTo>
              <a:cubicBezTo>
                <a:pt x="5545040" y="5168209"/>
                <a:pt x="5561004" y="5150966"/>
                <a:pt x="5557195" y="5136136"/>
              </a:cubicBezTo>
              <a:cubicBezTo>
                <a:pt x="5555334" y="5128896"/>
                <a:pt x="5549489" y="5124302"/>
                <a:pt x="5541435" y="5123429"/>
              </a:cubicBezTo>
              <a:cubicBezTo>
                <a:pt x="5540737" y="5123371"/>
                <a:pt x="5540068" y="5123342"/>
                <a:pt x="5539399" y="5123342"/>
              </a:cubicBezTo>
              <a:close/>
              <a:moveTo>
                <a:pt x="5333822" y="5112874"/>
              </a:moveTo>
              <a:cubicBezTo>
                <a:pt x="5326843" y="5112874"/>
                <a:pt x="5321871" y="5116945"/>
                <a:pt x="5319021" y="5122528"/>
              </a:cubicBezTo>
              <a:cubicBezTo>
                <a:pt x="5316055" y="5116712"/>
                <a:pt x="5310967" y="5112932"/>
                <a:pt x="5303581" y="5112932"/>
              </a:cubicBezTo>
              <a:cubicBezTo>
                <a:pt x="5303087" y="5112932"/>
                <a:pt x="5302592" y="5112932"/>
                <a:pt x="5302069" y="5112961"/>
              </a:cubicBezTo>
              <a:cubicBezTo>
                <a:pt x="5294713" y="5113456"/>
                <a:pt x="5288403" y="5117846"/>
                <a:pt x="5286396" y="5126424"/>
              </a:cubicBezTo>
              <a:cubicBezTo>
                <a:pt x="5282820" y="5141864"/>
                <a:pt x="5299772" y="5157624"/>
                <a:pt x="5319021" y="5172948"/>
              </a:cubicBezTo>
              <a:cubicBezTo>
                <a:pt x="5339462" y="5157741"/>
                <a:pt x="5355426" y="5140498"/>
                <a:pt x="5351617" y="5125668"/>
              </a:cubicBezTo>
              <a:cubicBezTo>
                <a:pt x="5349756" y="5118428"/>
                <a:pt x="5343911" y="5113834"/>
                <a:pt x="5335857" y="5112961"/>
              </a:cubicBezTo>
              <a:cubicBezTo>
                <a:pt x="5335159" y="5112903"/>
                <a:pt x="5334490" y="5112874"/>
                <a:pt x="5333822" y="5112874"/>
              </a:cubicBezTo>
              <a:close/>
              <a:moveTo>
                <a:pt x="5263163" y="5113746"/>
              </a:moveTo>
              <a:cubicBezTo>
                <a:pt x="5256185" y="5113746"/>
                <a:pt x="5251212" y="5117817"/>
                <a:pt x="5248363" y="5123400"/>
              </a:cubicBezTo>
              <a:cubicBezTo>
                <a:pt x="5245397" y="5117584"/>
                <a:pt x="5240308" y="5113804"/>
                <a:pt x="5232923" y="5113804"/>
              </a:cubicBezTo>
              <a:cubicBezTo>
                <a:pt x="5232429" y="5113804"/>
                <a:pt x="5231934" y="5113804"/>
                <a:pt x="5231411" y="5113833"/>
              </a:cubicBezTo>
              <a:cubicBezTo>
                <a:pt x="5224054" y="5114327"/>
                <a:pt x="5217744" y="5118718"/>
                <a:pt x="5215738" y="5127296"/>
              </a:cubicBezTo>
              <a:cubicBezTo>
                <a:pt x="5212162" y="5142736"/>
                <a:pt x="5229114" y="5158496"/>
                <a:pt x="5248363" y="5173820"/>
              </a:cubicBezTo>
              <a:cubicBezTo>
                <a:pt x="5268804" y="5158612"/>
                <a:pt x="5284768" y="5141370"/>
                <a:pt x="5280959" y="5126540"/>
              </a:cubicBezTo>
              <a:cubicBezTo>
                <a:pt x="5279098" y="5119300"/>
                <a:pt x="5273253" y="5114705"/>
                <a:pt x="5265199" y="5113833"/>
              </a:cubicBezTo>
              <a:cubicBezTo>
                <a:pt x="5264501" y="5113775"/>
                <a:pt x="5263832" y="5113746"/>
                <a:pt x="5263163" y="5113746"/>
              </a:cubicBezTo>
              <a:close/>
              <a:moveTo>
                <a:pt x="4311404" y="5117236"/>
              </a:moveTo>
              <a:cubicBezTo>
                <a:pt x="4304410" y="5117236"/>
                <a:pt x="4299435" y="5121307"/>
                <a:pt x="4296591" y="5126890"/>
              </a:cubicBezTo>
              <a:cubicBezTo>
                <a:pt x="4293620" y="5121074"/>
                <a:pt x="4288549" y="5117294"/>
                <a:pt x="4281151" y="5117294"/>
              </a:cubicBezTo>
              <a:cubicBezTo>
                <a:pt x="4280663" y="5117294"/>
                <a:pt x="4280163" y="5117294"/>
                <a:pt x="4279654" y="5117323"/>
              </a:cubicBezTo>
              <a:cubicBezTo>
                <a:pt x="4272297" y="5117818"/>
                <a:pt x="4265979" y="5122208"/>
                <a:pt x="4263987" y="5130786"/>
              </a:cubicBezTo>
              <a:cubicBezTo>
                <a:pt x="4260408" y="5146226"/>
                <a:pt x="4277357" y="5161986"/>
                <a:pt x="4296591" y="5177310"/>
              </a:cubicBezTo>
              <a:cubicBezTo>
                <a:pt x="4317048" y="5162103"/>
                <a:pt x="4333005" y="5144860"/>
                <a:pt x="4329196" y="5130030"/>
              </a:cubicBezTo>
              <a:cubicBezTo>
                <a:pt x="4327338" y="5122790"/>
                <a:pt x="4321490" y="5118196"/>
                <a:pt x="4313445" y="5117323"/>
              </a:cubicBezTo>
              <a:cubicBezTo>
                <a:pt x="4312747" y="5117265"/>
                <a:pt x="4312067" y="5117236"/>
                <a:pt x="4311404" y="5117236"/>
              </a:cubicBezTo>
              <a:close/>
              <a:moveTo>
                <a:pt x="5193669" y="5118399"/>
              </a:moveTo>
              <a:cubicBezTo>
                <a:pt x="5186690" y="5118399"/>
                <a:pt x="5181718" y="5122470"/>
                <a:pt x="5178868" y="5128053"/>
              </a:cubicBezTo>
              <a:cubicBezTo>
                <a:pt x="5175902" y="5122237"/>
                <a:pt x="5170814" y="5118457"/>
                <a:pt x="5163428" y="5118457"/>
              </a:cubicBezTo>
              <a:cubicBezTo>
                <a:pt x="5162934" y="5118457"/>
                <a:pt x="5162439" y="5118457"/>
                <a:pt x="5161916" y="5118486"/>
              </a:cubicBezTo>
              <a:cubicBezTo>
                <a:pt x="5154559" y="5118980"/>
                <a:pt x="5148249" y="5123371"/>
                <a:pt x="5146243" y="5131949"/>
              </a:cubicBezTo>
              <a:cubicBezTo>
                <a:pt x="5142667" y="5147389"/>
                <a:pt x="5159619" y="5163149"/>
                <a:pt x="5178868" y="5178473"/>
              </a:cubicBezTo>
              <a:cubicBezTo>
                <a:pt x="5199309" y="5163266"/>
                <a:pt x="5215273" y="5146023"/>
                <a:pt x="5211464" y="5131193"/>
              </a:cubicBezTo>
              <a:cubicBezTo>
                <a:pt x="5209603" y="5123953"/>
                <a:pt x="5203758" y="5119358"/>
                <a:pt x="5195704" y="5118486"/>
              </a:cubicBezTo>
              <a:cubicBezTo>
                <a:pt x="5195006" y="5118428"/>
                <a:pt x="5194337" y="5118399"/>
                <a:pt x="5193669" y="5118399"/>
              </a:cubicBezTo>
              <a:close/>
              <a:moveTo>
                <a:pt x="5122429" y="5120143"/>
              </a:moveTo>
              <a:cubicBezTo>
                <a:pt x="5115438" y="5120143"/>
                <a:pt x="5110463" y="5124214"/>
                <a:pt x="5107619" y="5129797"/>
              </a:cubicBezTo>
              <a:cubicBezTo>
                <a:pt x="5104648" y="5123981"/>
                <a:pt x="5099577" y="5120201"/>
                <a:pt x="5092179" y="5120201"/>
              </a:cubicBezTo>
              <a:cubicBezTo>
                <a:pt x="5091691" y="5120201"/>
                <a:pt x="5091191" y="5120201"/>
                <a:pt x="5090682" y="5120230"/>
              </a:cubicBezTo>
              <a:cubicBezTo>
                <a:pt x="5083325" y="5120725"/>
                <a:pt x="5077007" y="5125115"/>
                <a:pt x="5075015" y="5133693"/>
              </a:cubicBezTo>
              <a:cubicBezTo>
                <a:pt x="5071435" y="5149133"/>
                <a:pt x="5088385" y="5164893"/>
                <a:pt x="5107619" y="5180217"/>
              </a:cubicBezTo>
              <a:cubicBezTo>
                <a:pt x="5128070" y="5165010"/>
                <a:pt x="5144033" y="5147767"/>
                <a:pt x="5140224" y="5132937"/>
              </a:cubicBezTo>
              <a:cubicBezTo>
                <a:pt x="5138363" y="5125697"/>
                <a:pt x="5132519" y="5121103"/>
                <a:pt x="5124464" y="5120230"/>
              </a:cubicBezTo>
              <a:cubicBezTo>
                <a:pt x="5123766" y="5120172"/>
                <a:pt x="5123097" y="5120143"/>
                <a:pt x="5122429" y="5120143"/>
              </a:cubicBezTo>
              <a:close/>
              <a:moveTo>
                <a:pt x="4399829" y="5120434"/>
              </a:moveTo>
              <a:cubicBezTo>
                <a:pt x="4392835" y="5120434"/>
                <a:pt x="4387860" y="5124505"/>
                <a:pt x="4385017" y="5130088"/>
              </a:cubicBezTo>
              <a:cubicBezTo>
                <a:pt x="4382045" y="5124272"/>
                <a:pt x="4376974" y="5120492"/>
                <a:pt x="4369576" y="5120492"/>
              </a:cubicBezTo>
              <a:cubicBezTo>
                <a:pt x="4369088" y="5120492"/>
                <a:pt x="4368588" y="5120492"/>
                <a:pt x="4368079" y="5120521"/>
              </a:cubicBezTo>
              <a:cubicBezTo>
                <a:pt x="4360722" y="5121016"/>
                <a:pt x="4354404" y="5125406"/>
                <a:pt x="4352412" y="5133984"/>
              </a:cubicBezTo>
              <a:cubicBezTo>
                <a:pt x="4348832" y="5149424"/>
                <a:pt x="4365782" y="5165184"/>
                <a:pt x="4385017" y="5180508"/>
              </a:cubicBezTo>
              <a:cubicBezTo>
                <a:pt x="4405472" y="5165301"/>
                <a:pt x="4421433" y="5148058"/>
                <a:pt x="4417621" y="5133228"/>
              </a:cubicBezTo>
              <a:cubicBezTo>
                <a:pt x="4415763" y="5125988"/>
                <a:pt x="4409916" y="5121394"/>
                <a:pt x="4401870" y="5120521"/>
              </a:cubicBezTo>
              <a:cubicBezTo>
                <a:pt x="4401172" y="5120463"/>
                <a:pt x="4400491" y="5120434"/>
                <a:pt x="4399829" y="5120434"/>
              </a:cubicBezTo>
              <a:close/>
              <a:moveTo>
                <a:pt x="4794991" y="5123342"/>
              </a:moveTo>
              <a:cubicBezTo>
                <a:pt x="4787997" y="5123342"/>
                <a:pt x="4783022" y="5127413"/>
                <a:pt x="4780178" y="5132996"/>
              </a:cubicBezTo>
              <a:cubicBezTo>
                <a:pt x="4777207" y="5127180"/>
                <a:pt x="4772136" y="5123400"/>
                <a:pt x="4764738" y="5123400"/>
              </a:cubicBezTo>
              <a:cubicBezTo>
                <a:pt x="4764250" y="5123400"/>
                <a:pt x="4763750" y="5123400"/>
                <a:pt x="4763241" y="5123429"/>
              </a:cubicBezTo>
              <a:cubicBezTo>
                <a:pt x="4755884" y="5123924"/>
                <a:pt x="4749566" y="5128314"/>
                <a:pt x="4747574" y="5136892"/>
              </a:cubicBezTo>
              <a:cubicBezTo>
                <a:pt x="4743995" y="5152332"/>
                <a:pt x="4760944" y="5168092"/>
                <a:pt x="4780178" y="5183416"/>
              </a:cubicBezTo>
              <a:cubicBezTo>
                <a:pt x="4800635" y="5168209"/>
                <a:pt x="4816595" y="5150966"/>
                <a:pt x="4812783" y="5136136"/>
              </a:cubicBezTo>
              <a:cubicBezTo>
                <a:pt x="4810925" y="5128896"/>
                <a:pt x="4805077" y="5124302"/>
                <a:pt x="4797032" y="5123429"/>
              </a:cubicBezTo>
              <a:cubicBezTo>
                <a:pt x="4796334" y="5123371"/>
                <a:pt x="4795654" y="5123342"/>
                <a:pt x="4794991" y="5123342"/>
              </a:cubicBezTo>
              <a:close/>
              <a:moveTo>
                <a:pt x="5047994" y="5123342"/>
              </a:moveTo>
              <a:cubicBezTo>
                <a:pt x="5041000" y="5123342"/>
                <a:pt x="5036025" y="5127413"/>
                <a:pt x="5033181" y="5132996"/>
              </a:cubicBezTo>
              <a:cubicBezTo>
                <a:pt x="5030210" y="5127180"/>
                <a:pt x="5025139" y="5123400"/>
                <a:pt x="5017741" y="5123400"/>
              </a:cubicBezTo>
              <a:cubicBezTo>
                <a:pt x="5017253" y="5123400"/>
                <a:pt x="5016753" y="5123400"/>
                <a:pt x="5016244" y="5123429"/>
              </a:cubicBezTo>
              <a:cubicBezTo>
                <a:pt x="5008887" y="5123924"/>
                <a:pt x="5002569" y="5128314"/>
                <a:pt x="5000577" y="5136892"/>
              </a:cubicBezTo>
              <a:cubicBezTo>
                <a:pt x="4996998" y="5152332"/>
                <a:pt x="5013947" y="5168092"/>
                <a:pt x="5033181" y="5183416"/>
              </a:cubicBezTo>
              <a:cubicBezTo>
                <a:pt x="5053637" y="5168209"/>
                <a:pt x="5069598" y="5150966"/>
                <a:pt x="5065786" y="5136136"/>
              </a:cubicBezTo>
              <a:cubicBezTo>
                <a:pt x="5063928" y="5128896"/>
                <a:pt x="5058080" y="5124302"/>
                <a:pt x="5050035" y="5123429"/>
              </a:cubicBezTo>
              <a:cubicBezTo>
                <a:pt x="5049337" y="5123371"/>
                <a:pt x="5048657" y="5123342"/>
                <a:pt x="5047994" y="5123342"/>
              </a:cubicBezTo>
              <a:close/>
              <a:moveTo>
                <a:pt x="4968961" y="5129157"/>
              </a:moveTo>
              <a:cubicBezTo>
                <a:pt x="4961967" y="5129157"/>
                <a:pt x="4956992" y="5133228"/>
                <a:pt x="4954149" y="5138811"/>
              </a:cubicBezTo>
              <a:cubicBezTo>
                <a:pt x="4951177" y="5132995"/>
                <a:pt x="4946106" y="5129215"/>
                <a:pt x="4938708" y="5129215"/>
              </a:cubicBezTo>
              <a:cubicBezTo>
                <a:pt x="4938220" y="5129215"/>
                <a:pt x="4937720" y="5129215"/>
                <a:pt x="4937211" y="5129244"/>
              </a:cubicBezTo>
              <a:cubicBezTo>
                <a:pt x="4929854" y="5129739"/>
                <a:pt x="4923536" y="5134129"/>
                <a:pt x="4921544" y="5142707"/>
              </a:cubicBezTo>
              <a:cubicBezTo>
                <a:pt x="4917964" y="5158147"/>
                <a:pt x="4934914" y="5173907"/>
                <a:pt x="4954149" y="5189231"/>
              </a:cubicBezTo>
              <a:cubicBezTo>
                <a:pt x="4974604" y="5174024"/>
                <a:pt x="4990565" y="5156781"/>
                <a:pt x="4986753" y="5141951"/>
              </a:cubicBezTo>
              <a:cubicBezTo>
                <a:pt x="4984895" y="5134711"/>
                <a:pt x="4979048" y="5130117"/>
                <a:pt x="4971002" y="5129244"/>
              </a:cubicBezTo>
              <a:cubicBezTo>
                <a:pt x="4970304" y="5129186"/>
                <a:pt x="4969624" y="5129157"/>
                <a:pt x="4968961" y="5129157"/>
              </a:cubicBezTo>
              <a:close/>
              <a:moveTo>
                <a:pt x="4883125" y="5130611"/>
              </a:moveTo>
              <a:cubicBezTo>
                <a:pt x="4876131" y="5130611"/>
                <a:pt x="4871156" y="5134682"/>
                <a:pt x="4868312" y="5140265"/>
              </a:cubicBezTo>
              <a:cubicBezTo>
                <a:pt x="4865341" y="5134449"/>
                <a:pt x="4860270" y="5130669"/>
                <a:pt x="4852872" y="5130669"/>
              </a:cubicBezTo>
              <a:cubicBezTo>
                <a:pt x="4852384" y="5130669"/>
                <a:pt x="4851884" y="5130669"/>
                <a:pt x="4851375" y="5130698"/>
              </a:cubicBezTo>
              <a:cubicBezTo>
                <a:pt x="4844018" y="5131193"/>
                <a:pt x="4837700" y="5135583"/>
                <a:pt x="4835708" y="5144161"/>
              </a:cubicBezTo>
              <a:cubicBezTo>
                <a:pt x="4832129" y="5159601"/>
                <a:pt x="4849078" y="5175361"/>
                <a:pt x="4868312" y="5190685"/>
              </a:cubicBezTo>
              <a:cubicBezTo>
                <a:pt x="4888769" y="5175478"/>
                <a:pt x="4904729" y="5158235"/>
                <a:pt x="4900917" y="5143405"/>
              </a:cubicBezTo>
              <a:cubicBezTo>
                <a:pt x="4899059" y="5136165"/>
                <a:pt x="4893211" y="5131571"/>
                <a:pt x="4885166" y="5130698"/>
              </a:cubicBezTo>
              <a:cubicBezTo>
                <a:pt x="4884468" y="5130640"/>
                <a:pt x="4883788" y="5130611"/>
                <a:pt x="4883125" y="5130611"/>
              </a:cubicBezTo>
              <a:close/>
              <a:moveTo>
                <a:pt x="4492411" y="5127703"/>
              </a:moveTo>
              <a:cubicBezTo>
                <a:pt x="4485417" y="5127703"/>
                <a:pt x="4480442" y="5131774"/>
                <a:pt x="4477598" y="5137357"/>
              </a:cubicBezTo>
              <a:cubicBezTo>
                <a:pt x="4474627" y="5131541"/>
                <a:pt x="4469556" y="5127761"/>
                <a:pt x="4462158" y="5127761"/>
              </a:cubicBezTo>
              <a:cubicBezTo>
                <a:pt x="4461670" y="5127761"/>
                <a:pt x="4461170" y="5127761"/>
                <a:pt x="4460661" y="5127790"/>
              </a:cubicBezTo>
              <a:cubicBezTo>
                <a:pt x="4453304" y="5128285"/>
                <a:pt x="4446986" y="5132675"/>
                <a:pt x="4444994" y="5141253"/>
              </a:cubicBezTo>
              <a:cubicBezTo>
                <a:pt x="4441415" y="5156693"/>
                <a:pt x="4458364" y="5172453"/>
                <a:pt x="4477598" y="5187777"/>
              </a:cubicBezTo>
              <a:cubicBezTo>
                <a:pt x="4498055" y="5172570"/>
                <a:pt x="4514015" y="5155327"/>
                <a:pt x="4510203" y="5140497"/>
              </a:cubicBezTo>
              <a:cubicBezTo>
                <a:pt x="4508345" y="5133257"/>
                <a:pt x="4502497" y="5128663"/>
                <a:pt x="4494452" y="5127790"/>
              </a:cubicBezTo>
              <a:cubicBezTo>
                <a:pt x="4493754" y="5127732"/>
                <a:pt x="4493074" y="5127703"/>
                <a:pt x="4492411" y="5127703"/>
              </a:cubicBezTo>
              <a:close/>
              <a:moveTo>
                <a:pt x="4592234" y="5130320"/>
              </a:moveTo>
              <a:cubicBezTo>
                <a:pt x="4585240" y="5130320"/>
                <a:pt x="4580265" y="5134391"/>
                <a:pt x="4577422" y="5139974"/>
              </a:cubicBezTo>
              <a:cubicBezTo>
                <a:pt x="4574450" y="5134158"/>
                <a:pt x="4569379" y="5130378"/>
                <a:pt x="4561981" y="5130378"/>
              </a:cubicBezTo>
              <a:cubicBezTo>
                <a:pt x="4561493" y="5130378"/>
                <a:pt x="4560993" y="5130378"/>
                <a:pt x="4560484" y="5130407"/>
              </a:cubicBezTo>
              <a:cubicBezTo>
                <a:pt x="4553127" y="5130902"/>
                <a:pt x="4546809" y="5135292"/>
                <a:pt x="4544817" y="5143870"/>
              </a:cubicBezTo>
              <a:cubicBezTo>
                <a:pt x="4541237" y="5159310"/>
                <a:pt x="4558187" y="5175070"/>
                <a:pt x="4577422" y="5190394"/>
              </a:cubicBezTo>
              <a:cubicBezTo>
                <a:pt x="4597877" y="5175187"/>
                <a:pt x="4613838" y="5157944"/>
                <a:pt x="4610026" y="5143114"/>
              </a:cubicBezTo>
              <a:cubicBezTo>
                <a:pt x="4608168" y="5135874"/>
                <a:pt x="4602321" y="5131280"/>
                <a:pt x="4594275" y="5130407"/>
              </a:cubicBezTo>
              <a:cubicBezTo>
                <a:pt x="4593577" y="5130349"/>
                <a:pt x="4592896" y="5130320"/>
                <a:pt x="4592234" y="5130320"/>
              </a:cubicBezTo>
              <a:close/>
              <a:moveTo>
                <a:pt x="4704357" y="5137880"/>
              </a:moveTo>
              <a:cubicBezTo>
                <a:pt x="4697363" y="5137880"/>
                <a:pt x="4692388" y="5141951"/>
                <a:pt x="4689545" y="5147534"/>
              </a:cubicBezTo>
              <a:cubicBezTo>
                <a:pt x="4686573" y="5141718"/>
                <a:pt x="4681502" y="5137938"/>
                <a:pt x="4674104" y="5137938"/>
              </a:cubicBezTo>
              <a:cubicBezTo>
                <a:pt x="4673616" y="5137938"/>
                <a:pt x="4673116" y="5137938"/>
                <a:pt x="4672607" y="5137967"/>
              </a:cubicBezTo>
              <a:cubicBezTo>
                <a:pt x="4665250" y="5138462"/>
                <a:pt x="4658932" y="5142852"/>
                <a:pt x="4656940" y="5151430"/>
              </a:cubicBezTo>
              <a:cubicBezTo>
                <a:pt x="4653360" y="5166870"/>
                <a:pt x="4670310" y="5182630"/>
                <a:pt x="4689545" y="5197954"/>
              </a:cubicBezTo>
              <a:cubicBezTo>
                <a:pt x="4710000" y="5182747"/>
                <a:pt x="4725961" y="5165504"/>
                <a:pt x="4722149" y="5150674"/>
              </a:cubicBezTo>
              <a:cubicBezTo>
                <a:pt x="4720291" y="5143434"/>
                <a:pt x="4714444" y="5138840"/>
                <a:pt x="4706398" y="5137967"/>
              </a:cubicBezTo>
              <a:cubicBezTo>
                <a:pt x="4705700" y="5137909"/>
                <a:pt x="4705020" y="5137880"/>
                <a:pt x="4704357" y="5137880"/>
              </a:cubicBezTo>
              <a:close/>
              <a:moveTo>
                <a:pt x="4226760" y="5131774"/>
              </a:moveTo>
              <a:cubicBezTo>
                <a:pt x="4219766" y="5131774"/>
                <a:pt x="4214791" y="5135845"/>
                <a:pt x="4211948" y="5141428"/>
              </a:cubicBezTo>
              <a:cubicBezTo>
                <a:pt x="4208976" y="5135612"/>
                <a:pt x="4203905" y="5131832"/>
                <a:pt x="4196507" y="5131832"/>
              </a:cubicBezTo>
              <a:cubicBezTo>
                <a:pt x="4196019" y="5131832"/>
                <a:pt x="4195519" y="5131832"/>
                <a:pt x="4195010" y="5131861"/>
              </a:cubicBezTo>
              <a:cubicBezTo>
                <a:pt x="4187653" y="5132356"/>
                <a:pt x="4181335" y="5136746"/>
                <a:pt x="4179343" y="5145324"/>
              </a:cubicBezTo>
              <a:cubicBezTo>
                <a:pt x="4175763" y="5160764"/>
                <a:pt x="4192713" y="5176524"/>
                <a:pt x="4211948" y="5191848"/>
              </a:cubicBezTo>
              <a:cubicBezTo>
                <a:pt x="4232403" y="5176641"/>
                <a:pt x="4248364" y="5159398"/>
                <a:pt x="4244552" y="5144568"/>
              </a:cubicBezTo>
              <a:cubicBezTo>
                <a:pt x="4242694" y="5137328"/>
                <a:pt x="4236847" y="5132734"/>
                <a:pt x="4228801" y="5131861"/>
              </a:cubicBezTo>
              <a:cubicBezTo>
                <a:pt x="4228103" y="5131803"/>
                <a:pt x="4227423" y="5131774"/>
                <a:pt x="4226760" y="5131774"/>
              </a:cubicBezTo>
              <a:close/>
              <a:moveTo>
                <a:pt x="3892165" y="4960217"/>
              </a:moveTo>
              <a:cubicBezTo>
                <a:pt x="3885171" y="4960217"/>
                <a:pt x="3880196" y="4964288"/>
                <a:pt x="3877352" y="4969871"/>
              </a:cubicBezTo>
              <a:cubicBezTo>
                <a:pt x="3874381" y="4964055"/>
                <a:pt x="3869310" y="4960275"/>
                <a:pt x="3861912" y="4960275"/>
              </a:cubicBezTo>
              <a:cubicBezTo>
                <a:pt x="3861424" y="4960275"/>
                <a:pt x="3860924" y="4960275"/>
                <a:pt x="3860415" y="4960304"/>
              </a:cubicBezTo>
              <a:cubicBezTo>
                <a:pt x="3853058" y="4960799"/>
                <a:pt x="3846740" y="4965189"/>
                <a:pt x="3844748" y="4973767"/>
              </a:cubicBezTo>
              <a:cubicBezTo>
                <a:pt x="3841169" y="4989207"/>
                <a:pt x="3858118" y="5004967"/>
                <a:pt x="3877352" y="5020291"/>
              </a:cubicBezTo>
              <a:cubicBezTo>
                <a:pt x="3897808" y="5005084"/>
                <a:pt x="3913769" y="4987841"/>
                <a:pt x="3909957" y="4973011"/>
              </a:cubicBezTo>
              <a:cubicBezTo>
                <a:pt x="3908099" y="4965771"/>
                <a:pt x="3902251" y="4961177"/>
                <a:pt x="3894206" y="4960304"/>
              </a:cubicBezTo>
              <a:cubicBezTo>
                <a:pt x="3893508" y="4960246"/>
                <a:pt x="3892828" y="4960217"/>
                <a:pt x="3892165" y="4960217"/>
              </a:cubicBezTo>
              <a:close/>
              <a:moveTo>
                <a:pt x="3812929" y="4960508"/>
              </a:moveTo>
              <a:cubicBezTo>
                <a:pt x="3805935" y="4960508"/>
                <a:pt x="3800960" y="4964579"/>
                <a:pt x="3798116" y="4970162"/>
              </a:cubicBezTo>
              <a:cubicBezTo>
                <a:pt x="3795145" y="4964346"/>
                <a:pt x="3790074" y="4960566"/>
                <a:pt x="3782676" y="4960566"/>
              </a:cubicBezTo>
              <a:cubicBezTo>
                <a:pt x="3782188" y="4960566"/>
                <a:pt x="3781688" y="4960566"/>
                <a:pt x="3781179" y="4960595"/>
              </a:cubicBezTo>
              <a:cubicBezTo>
                <a:pt x="3773822" y="4961090"/>
                <a:pt x="3767504" y="4965480"/>
                <a:pt x="3765512" y="4974058"/>
              </a:cubicBezTo>
              <a:cubicBezTo>
                <a:pt x="3761933" y="4989498"/>
                <a:pt x="3778882" y="5005258"/>
                <a:pt x="3798116" y="5020582"/>
              </a:cubicBezTo>
              <a:cubicBezTo>
                <a:pt x="3818572" y="5005375"/>
                <a:pt x="3834533" y="4988132"/>
                <a:pt x="3830721" y="4973302"/>
              </a:cubicBezTo>
              <a:cubicBezTo>
                <a:pt x="3828863" y="4966062"/>
                <a:pt x="3823015" y="4961468"/>
                <a:pt x="3814970" y="4960595"/>
              </a:cubicBezTo>
              <a:cubicBezTo>
                <a:pt x="3814272" y="4960537"/>
                <a:pt x="3813592" y="4960508"/>
                <a:pt x="3812929" y="4960508"/>
              </a:cubicBezTo>
              <a:close/>
              <a:moveTo>
                <a:pt x="3475427" y="4980281"/>
              </a:moveTo>
              <a:cubicBezTo>
                <a:pt x="3468434" y="4980281"/>
                <a:pt x="3463459" y="4984352"/>
                <a:pt x="3460615" y="4989935"/>
              </a:cubicBezTo>
              <a:cubicBezTo>
                <a:pt x="3457644" y="4984119"/>
                <a:pt x="3452573" y="4980339"/>
                <a:pt x="3445175" y="4980339"/>
              </a:cubicBezTo>
              <a:cubicBezTo>
                <a:pt x="3444687" y="4980339"/>
                <a:pt x="3444187" y="4980339"/>
                <a:pt x="3443678" y="4980368"/>
              </a:cubicBezTo>
              <a:cubicBezTo>
                <a:pt x="3436321" y="4980862"/>
                <a:pt x="3430003" y="4985253"/>
                <a:pt x="3428011" y="4993831"/>
              </a:cubicBezTo>
              <a:cubicBezTo>
                <a:pt x="3424431" y="5009271"/>
                <a:pt x="3441381" y="5025031"/>
                <a:pt x="3460615" y="5040355"/>
              </a:cubicBezTo>
              <a:cubicBezTo>
                <a:pt x="3481071" y="5025148"/>
                <a:pt x="3497032" y="5007905"/>
                <a:pt x="3493220" y="4993075"/>
              </a:cubicBezTo>
              <a:cubicBezTo>
                <a:pt x="3491362" y="4985835"/>
                <a:pt x="3485515" y="4981240"/>
                <a:pt x="3477469" y="4980368"/>
              </a:cubicBezTo>
              <a:cubicBezTo>
                <a:pt x="3476771" y="4980310"/>
                <a:pt x="3476091" y="4980281"/>
                <a:pt x="3475427" y="4980281"/>
              </a:cubicBezTo>
              <a:close/>
              <a:moveTo>
                <a:pt x="3557717" y="4990458"/>
              </a:moveTo>
              <a:cubicBezTo>
                <a:pt x="3550723" y="4990458"/>
                <a:pt x="3545748" y="4994529"/>
                <a:pt x="3542905" y="5000112"/>
              </a:cubicBezTo>
              <a:cubicBezTo>
                <a:pt x="3539933" y="4994296"/>
                <a:pt x="3534862" y="4990516"/>
                <a:pt x="3527464" y="4990516"/>
              </a:cubicBezTo>
              <a:cubicBezTo>
                <a:pt x="3526976" y="4990516"/>
                <a:pt x="3526476" y="4990516"/>
                <a:pt x="3525967" y="4990545"/>
              </a:cubicBezTo>
              <a:cubicBezTo>
                <a:pt x="3518610" y="4991039"/>
                <a:pt x="3512292" y="4995430"/>
                <a:pt x="3510300" y="5004008"/>
              </a:cubicBezTo>
              <a:cubicBezTo>
                <a:pt x="3506721" y="5019448"/>
                <a:pt x="3523670" y="5035208"/>
                <a:pt x="3542905" y="5050532"/>
              </a:cubicBezTo>
              <a:cubicBezTo>
                <a:pt x="3563360" y="5035325"/>
                <a:pt x="3579321" y="5018082"/>
                <a:pt x="3575509" y="5003252"/>
              </a:cubicBezTo>
              <a:cubicBezTo>
                <a:pt x="3573651" y="4996012"/>
                <a:pt x="3567803" y="4991417"/>
                <a:pt x="3559758" y="4990545"/>
              </a:cubicBezTo>
              <a:cubicBezTo>
                <a:pt x="3559060" y="4990487"/>
                <a:pt x="3558379" y="4990458"/>
                <a:pt x="3557717" y="4990458"/>
              </a:cubicBezTo>
              <a:close/>
              <a:moveTo>
                <a:pt x="3724301" y="4992493"/>
              </a:moveTo>
              <a:cubicBezTo>
                <a:pt x="3717307" y="4992493"/>
                <a:pt x="3712332" y="4996564"/>
                <a:pt x="3709489" y="5002147"/>
              </a:cubicBezTo>
              <a:cubicBezTo>
                <a:pt x="3706517" y="4996331"/>
                <a:pt x="3701446" y="4992551"/>
                <a:pt x="3694048" y="4992551"/>
              </a:cubicBezTo>
              <a:cubicBezTo>
                <a:pt x="3693560" y="4992551"/>
                <a:pt x="3693060" y="4992551"/>
                <a:pt x="3692551" y="4992580"/>
              </a:cubicBezTo>
              <a:cubicBezTo>
                <a:pt x="3685194" y="4993075"/>
                <a:pt x="3678876" y="4997465"/>
                <a:pt x="3676884" y="5006043"/>
              </a:cubicBezTo>
              <a:cubicBezTo>
                <a:pt x="3673304" y="5021483"/>
                <a:pt x="3690254" y="5037243"/>
                <a:pt x="3709489" y="5052567"/>
              </a:cubicBezTo>
              <a:cubicBezTo>
                <a:pt x="3729944" y="5037360"/>
                <a:pt x="3745905" y="5020117"/>
                <a:pt x="3742093" y="5005287"/>
              </a:cubicBezTo>
              <a:cubicBezTo>
                <a:pt x="3740235" y="4998047"/>
                <a:pt x="3734388" y="4993453"/>
                <a:pt x="3726342" y="4992580"/>
              </a:cubicBezTo>
              <a:cubicBezTo>
                <a:pt x="3725644" y="4992522"/>
                <a:pt x="3724963" y="4992493"/>
                <a:pt x="3724301" y="4992493"/>
              </a:cubicBezTo>
              <a:close/>
              <a:moveTo>
                <a:pt x="3934996" y="5036691"/>
              </a:moveTo>
              <a:cubicBezTo>
                <a:pt x="3928003" y="5036691"/>
                <a:pt x="3923028" y="5040762"/>
                <a:pt x="3920184" y="5046345"/>
              </a:cubicBezTo>
              <a:cubicBezTo>
                <a:pt x="3917213" y="5040529"/>
                <a:pt x="3912142" y="5036749"/>
                <a:pt x="3904744" y="5036749"/>
              </a:cubicBezTo>
              <a:cubicBezTo>
                <a:pt x="3904256" y="5036749"/>
                <a:pt x="3903756" y="5036749"/>
                <a:pt x="3903247" y="5036778"/>
              </a:cubicBezTo>
              <a:cubicBezTo>
                <a:pt x="3895890" y="5037272"/>
                <a:pt x="3889572" y="5041663"/>
                <a:pt x="3887580" y="5050241"/>
              </a:cubicBezTo>
              <a:cubicBezTo>
                <a:pt x="3884000" y="5065681"/>
                <a:pt x="3900950" y="5081441"/>
                <a:pt x="3920184" y="5096765"/>
              </a:cubicBezTo>
              <a:cubicBezTo>
                <a:pt x="3940640" y="5081557"/>
                <a:pt x="3956601" y="5064315"/>
                <a:pt x="3952789" y="5049485"/>
              </a:cubicBezTo>
              <a:cubicBezTo>
                <a:pt x="3950931" y="5042245"/>
                <a:pt x="3945084" y="5037650"/>
                <a:pt x="3937038" y="5036778"/>
              </a:cubicBezTo>
              <a:cubicBezTo>
                <a:pt x="3936340" y="5036720"/>
                <a:pt x="3935659" y="5036691"/>
                <a:pt x="3934996" y="5036691"/>
              </a:cubicBezTo>
              <a:close/>
              <a:moveTo>
                <a:pt x="4012866" y="5068967"/>
              </a:moveTo>
              <a:cubicBezTo>
                <a:pt x="4005872" y="5068967"/>
                <a:pt x="4000897" y="5073038"/>
                <a:pt x="3998054" y="5078621"/>
              </a:cubicBezTo>
              <a:cubicBezTo>
                <a:pt x="3995082" y="5072805"/>
                <a:pt x="3990011" y="5069025"/>
                <a:pt x="3982613" y="5069025"/>
              </a:cubicBezTo>
              <a:cubicBezTo>
                <a:pt x="3982125" y="5069025"/>
                <a:pt x="3981625" y="5069025"/>
                <a:pt x="3981116" y="5069054"/>
              </a:cubicBezTo>
              <a:cubicBezTo>
                <a:pt x="3973759" y="5069548"/>
                <a:pt x="3967441" y="5073939"/>
                <a:pt x="3965449" y="5082517"/>
              </a:cubicBezTo>
              <a:cubicBezTo>
                <a:pt x="3961869" y="5097957"/>
                <a:pt x="3978819" y="5113717"/>
                <a:pt x="3998054" y="5129041"/>
              </a:cubicBezTo>
              <a:cubicBezTo>
                <a:pt x="4018509" y="5113834"/>
                <a:pt x="4034470" y="5096591"/>
                <a:pt x="4030658" y="5081761"/>
              </a:cubicBezTo>
              <a:cubicBezTo>
                <a:pt x="4028800" y="5074521"/>
                <a:pt x="4022953" y="5069926"/>
                <a:pt x="4014907" y="5069054"/>
              </a:cubicBezTo>
              <a:cubicBezTo>
                <a:pt x="4014209" y="5068996"/>
                <a:pt x="4013528" y="5068967"/>
                <a:pt x="4012866" y="5068967"/>
              </a:cubicBezTo>
              <a:close/>
              <a:moveTo>
                <a:pt x="4148018" y="5106768"/>
              </a:moveTo>
              <a:cubicBezTo>
                <a:pt x="4141024" y="5106768"/>
                <a:pt x="4136049" y="5110839"/>
                <a:pt x="4133205" y="5116422"/>
              </a:cubicBezTo>
              <a:cubicBezTo>
                <a:pt x="4130234" y="5110606"/>
                <a:pt x="4125163" y="5106826"/>
                <a:pt x="4117765" y="5106826"/>
              </a:cubicBezTo>
              <a:cubicBezTo>
                <a:pt x="4117277" y="5106826"/>
                <a:pt x="4116777" y="5106826"/>
                <a:pt x="4116268" y="5106855"/>
              </a:cubicBezTo>
              <a:cubicBezTo>
                <a:pt x="4108911" y="5107349"/>
                <a:pt x="4102593" y="5111740"/>
                <a:pt x="4100601" y="5120318"/>
              </a:cubicBezTo>
              <a:cubicBezTo>
                <a:pt x="4097022" y="5135758"/>
                <a:pt x="4113971" y="5151518"/>
                <a:pt x="4133205" y="5166842"/>
              </a:cubicBezTo>
              <a:cubicBezTo>
                <a:pt x="4153662" y="5151635"/>
                <a:pt x="4169622" y="5134392"/>
                <a:pt x="4165810" y="5119562"/>
              </a:cubicBezTo>
              <a:cubicBezTo>
                <a:pt x="4163952" y="5112322"/>
                <a:pt x="4158104" y="5107727"/>
                <a:pt x="4150059" y="5106855"/>
              </a:cubicBezTo>
              <a:cubicBezTo>
                <a:pt x="4149361" y="5106797"/>
                <a:pt x="4148681" y="5106768"/>
                <a:pt x="4148018" y="5106768"/>
              </a:cubicBezTo>
              <a:close/>
              <a:moveTo>
                <a:pt x="4065932" y="5123342"/>
              </a:moveTo>
              <a:cubicBezTo>
                <a:pt x="4058938" y="5123342"/>
                <a:pt x="4053963" y="5127413"/>
                <a:pt x="4051120" y="5132996"/>
              </a:cubicBezTo>
              <a:cubicBezTo>
                <a:pt x="4048148" y="5127180"/>
                <a:pt x="4043077" y="5123400"/>
                <a:pt x="4035679" y="5123400"/>
              </a:cubicBezTo>
              <a:cubicBezTo>
                <a:pt x="4035191" y="5123400"/>
                <a:pt x="4034691" y="5123400"/>
                <a:pt x="4034182" y="5123429"/>
              </a:cubicBezTo>
              <a:cubicBezTo>
                <a:pt x="4026825" y="5123924"/>
                <a:pt x="4020507" y="5128314"/>
                <a:pt x="4018515" y="5136892"/>
              </a:cubicBezTo>
              <a:cubicBezTo>
                <a:pt x="4014935" y="5152332"/>
                <a:pt x="4031885" y="5168092"/>
                <a:pt x="4051120" y="5183416"/>
              </a:cubicBezTo>
              <a:cubicBezTo>
                <a:pt x="4071575" y="5168209"/>
                <a:pt x="4087536" y="5150966"/>
                <a:pt x="4083724" y="5136136"/>
              </a:cubicBezTo>
              <a:cubicBezTo>
                <a:pt x="4081866" y="5128896"/>
                <a:pt x="4076019" y="5124302"/>
                <a:pt x="4067973" y="5123429"/>
              </a:cubicBezTo>
              <a:cubicBezTo>
                <a:pt x="4067275" y="5123371"/>
                <a:pt x="4066594" y="5123342"/>
                <a:pt x="4065932" y="5123342"/>
              </a:cubicBezTo>
              <a:close/>
              <a:moveTo>
                <a:pt x="3856197" y="5037273"/>
              </a:moveTo>
              <a:cubicBezTo>
                <a:pt x="3849204" y="5037273"/>
                <a:pt x="3844228" y="5041344"/>
                <a:pt x="3841385" y="5046927"/>
              </a:cubicBezTo>
              <a:cubicBezTo>
                <a:pt x="3838413" y="5041111"/>
                <a:pt x="3833342" y="5037331"/>
                <a:pt x="3825944" y="5037331"/>
              </a:cubicBezTo>
              <a:cubicBezTo>
                <a:pt x="3825456" y="5037331"/>
                <a:pt x="3824956" y="5037331"/>
                <a:pt x="3824447" y="5037360"/>
              </a:cubicBezTo>
              <a:cubicBezTo>
                <a:pt x="3817090" y="5037855"/>
                <a:pt x="3810772" y="5042245"/>
                <a:pt x="3808780" y="5050823"/>
              </a:cubicBezTo>
              <a:cubicBezTo>
                <a:pt x="3805200" y="5066263"/>
                <a:pt x="3822150" y="5082023"/>
                <a:pt x="3841385" y="5097347"/>
              </a:cubicBezTo>
              <a:cubicBezTo>
                <a:pt x="3861840" y="5082140"/>
                <a:pt x="3877801" y="5064897"/>
                <a:pt x="3873989" y="5050067"/>
              </a:cubicBezTo>
              <a:cubicBezTo>
                <a:pt x="3872131" y="5042827"/>
                <a:pt x="3866284" y="5038233"/>
                <a:pt x="3858238" y="5037360"/>
              </a:cubicBezTo>
              <a:cubicBezTo>
                <a:pt x="3857540" y="5037302"/>
                <a:pt x="3856860" y="5037273"/>
                <a:pt x="3856197" y="5037273"/>
              </a:cubicBezTo>
              <a:close/>
              <a:moveTo>
                <a:pt x="3782020" y="5043379"/>
              </a:moveTo>
              <a:cubicBezTo>
                <a:pt x="3775026" y="5043379"/>
                <a:pt x="3770051" y="5047450"/>
                <a:pt x="3767207" y="5053033"/>
              </a:cubicBezTo>
              <a:cubicBezTo>
                <a:pt x="3764236" y="5047217"/>
                <a:pt x="3759165" y="5043437"/>
                <a:pt x="3751767" y="5043437"/>
              </a:cubicBezTo>
              <a:cubicBezTo>
                <a:pt x="3751279" y="5043437"/>
                <a:pt x="3750779" y="5043437"/>
                <a:pt x="3750270" y="5043466"/>
              </a:cubicBezTo>
              <a:cubicBezTo>
                <a:pt x="3742913" y="5043961"/>
                <a:pt x="3736595" y="5048351"/>
                <a:pt x="3734603" y="5056929"/>
              </a:cubicBezTo>
              <a:cubicBezTo>
                <a:pt x="3731024" y="5072369"/>
                <a:pt x="3747973" y="5088129"/>
                <a:pt x="3767207" y="5103453"/>
              </a:cubicBezTo>
              <a:cubicBezTo>
                <a:pt x="3787664" y="5088246"/>
                <a:pt x="3803624" y="5071003"/>
                <a:pt x="3799812" y="5056173"/>
              </a:cubicBezTo>
              <a:cubicBezTo>
                <a:pt x="3797954" y="5048933"/>
                <a:pt x="3792106" y="5044339"/>
                <a:pt x="3784061" y="5043466"/>
              </a:cubicBezTo>
              <a:cubicBezTo>
                <a:pt x="3783363" y="5043408"/>
                <a:pt x="3782683" y="5043379"/>
                <a:pt x="3782020" y="5043379"/>
              </a:cubicBezTo>
              <a:close/>
              <a:moveTo>
                <a:pt x="3642914" y="4995110"/>
              </a:moveTo>
              <a:cubicBezTo>
                <a:pt x="3635920" y="4995110"/>
                <a:pt x="3630945" y="4999181"/>
                <a:pt x="3628102" y="5004764"/>
              </a:cubicBezTo>
              <a:cubicBezTo>
                <a:pt x="3625130" y="4998948"/>
                <a:pt x="3620059" y="4995168"/>
                <a:pt x="3612661" y="4995168"/>
              </a:cubicBezTo>
              <a:cubicBezTo>
                <a:pt x="3612173" y="4995168"/>
                <a:pt x="3611673" y="4995168"/>
                <a:pt x="3611164" y="4995197"/>
              </a:cubicBezTo>
              <a:cubicBezTo>
                <a:pt x="3603807" y="4995692"/>
                <a:pt x="3597489" y="5000082"/>
                <a:pt x="3595497" y="5008660"/>
              </a:cubicBezTo>
              <a:cubicBezTo>
                <a:pt x="3591918" y="5024100"/>
                <a:pt x="3608867" y="5039860"/>
                <a:pt x="3628102" y="5055184"/>
              </a:cubicBezTo>
              <a:cubicBezTo>
                <a:pt x="3648557" y="5039977"/>
                <a:pt x="3664515" y="5022734"/>
                <a:pt x="3660706" y="5007904"/>
              </a:cubicBezTo>
              <a:cubicBezTo>
                <a:pt x="3658848" y="5000664"/>
                <a:pt x="3653000" y="4996070"/>
                <a:pt x="3644955" y="4995197"/>
              </a:cubicBezTo>
              <a:cubicBezTo>
                <a:pt x="3644257" y="4995139"/>
                <a:pt x="3643576" y="4995110"/>
                <a:pt x="3642914" y="4995110"/>
              </a:cubicBezTo>
              <a:close/>
              <a:moveTo>
                <a:pt x="3302562" y="4982025"/>
              </a:moveTo>
              <a:cubicBezTo>
                <a:pt x="3295568" y="4982025"/>
                <a:pt x="3290593" y="4986096"/>
                <a:pt x="3287750" y="4991679"/>
              </a:cubicBezTo>
              <a:cubicBezTo>
                <a:pt x="3284778" y="4985863"/>
                <a:pt x="3279707" y="4982083"/>
                <a:pt x="3272309" y="4982083"/>
              </a:cubicBezTo>
              <a:cubicBezTo>
                <a:pt x="3271821" y="4982083"/>
                <a:pt x="3271321" y="4982083"/>
                <a:pt x="3270812" y="4982112"/>
              </a:cubicBezTo>
              <a:cubicBezTo>
                <a:pt x="3263455" y="4982607"/>
                <a:pt x="3257137" y="4986997"/>
                <a:pt x="3255145" y="4995575"/>
              </a:cubicBezTo>
              <a:cubicBezTo>
                <a:pt x="3251566" y="5011015"/>
                <a:pt x="3268515" y="5026775"/>
                <a:pt x="3287750" y="5042099"/>
              </a:cubicBezTo>
              <a:cubicBezTo>
                <a:pt x="3308205" y="5026892"/>
                <a:pt x="3324166" y="5009649"/>
                <a:pt x="3320354" y="4994819"/>
              </a:cubicBezTo>
              <a:cubicBezTo>
                <a:pt x="3318496" y="4987579"/>
                <a:pt x="3312648" y="4982985"/>
                <a:pt x="3304603" y="4982112"/>
              </a:cubicBezTo>
              <a:cubicBezTo>
                <a:pt x="3303905" y="4982054"/>
                <a:pt x="3303224" y="4982025"/>
                <a:pt x="3302562" y="4982025"/>
              </a:cubicBezTo>
              <a:close/>
              <a:moveTo>
                <a:pt x="3388864" y="4983770"/>
              </a:moveTo>
              <a:cubicBezTo>
                <a:pt x="3381870" y="4983770"/>
                <a:pt x="3376895" y="4987841"/>
                <a:pt x="3374052" y="4993424"/>
              </a:cubicBezTo>
              <a:cubicBezTo>
                <a:pt x="3371080" y="4987608"/>
                <a:pt x="3366009" y="4983828"/>
                <a:pt x="3358611" y="4983828"/>
              </a:cubicBezTo>
              <a:cubicBezTo>
                <a:pt x="3358123" y="4983828"/>
                <a:pt x="3357623" y="4983828"/>
                <a:pt x="3357114" y="4983857"/>
              </a:cubicBezTo>
              <a:cubicBezTo>
                <a:pt x="3349757" y="4984352"/>
                <a:pt x="3343439" y="4988742"/>
                <a:pt x="3341447" y="4997320"/>
              </a:cubicBezTo>
              <a:cubicBezTo>
                <a:pt x="3337868" y="5012760"/>
                <a:pt x="3354817" y="5028520"/>
                <a:pt x="3374052" y="5043844"/>
              </a:cubicBezTo>
              <a:cubicBezTo>
                <a:pt x="3394507" y="5028637"/>
                <a:pt x="3410468" y="5011394"/>
                <a:pt x="3406656" y="4996564"/>
              </a:cubicBezTo>
              <a:cubicBezTo>
                <a:pt x="3404798" y="4989324"/>
                <a:pt x="3398950" y="4984730"/>
                <a:pt x="3390905" y="4983857"/>
              </a:cubicBezTo>
              <a:cubicBezTo>
                <a:pt x="3390207" y="4983799"/>
                <a:pt x="3389526" y="4983770"/>
                <a:pt x="3388864" y="4983770"/>
              </a:cubicBezTo>
              <a:close/>
              <a:moveTo>
                <a:pt x="3215184" y="4983479"/>
              </a:moveTo>
              <a:cubicBezTo>
                <a:pt x="3208191" y="4983479"/>
                <a:pt x="3203216" y="4987550"/>
                <a:pt x="3200372" y="4993133"/>
              </a:cubicBezTo>
              <a:cubicBezTo>
                <a:pt x="3197401" y="4987317"/>
                <a:pt x="3192330" y="4983537"/>
                <a:pt x="3184932" y="4983537"/>
              </a:cubicBezTo>
              <a:cubicBezTo>
                <a:pt x="3184444" y="4983537"/>
                <a:pt x="3183944" y="4983537"/>
                <a:pt x="3183435" y="4983566"/>
              </a:cubicBezTo>
              <a:cubicBezTo>
                <a:pt x="3176078" y="4984061"/>
                <a:pt x="3169760" y="4988451"/>
                <a:pt x="3167768" y="4997029"/>
              </a:cubicBezTo>
              <a:cubicBezTo>
                <a:pt x="3164188" y="5012469"/>
                <a:pt x="3181138" y="5028229"/>
                <a:pt x="3200372" y="5043553"/>
              </a:cubicBezTo>
              <a:cubicBezTo>
                <a:pt x="3220828" y="5028346"/>
                <a:pt x="3236789" y="5011103"/>
                <a:pt x="3232977" y="4996273"/>
              </a:cubicBezTo>
              <a:cubicBezTo>
                <a:pt x="3231119" y="4989033"/>
                <a:pt x="3225272" y="4984439"/>
                <a:pt x="3217226" y="4983566"/>
              </a:cubicBezTo>
              <a:cubicBezTo>
                <a:pt x="3216528" y="4983508"/>
                <a:pt x="3215848" y="4983479"/>
                <a:pt x="3215184" y="4983479"/>
              </a:cubicBezTo>
              <a:close/>
              <a:moveTo>
                <a:pt x="3041767" y="4986969"/>
              </a:moveTo>
              <a:cubicBezTo>
                <a:pt x="3034773" y="4986969"/>
                <a:pt x="3029798" y="4991040"/>
                <a:pt x="3026955" y="4996623"/>
              </a:cubicBezTo>
              <a:cubicBezTo>
                <a:pt x="3023983" y="4990807"/>
                <a:pt x="3018912" y="4987027"/>
                <a:pt x="3011514" y="4987027"/>
              </a:cubicBezTo>
              <a:cubicBezTo>
                <a:pt x="3011026" y="4987027"/>
                <a:pt x="3010526" y="4987027"/>
                <a:pt x="3010017" y="4987056"/>
              </a:cubicBezTo>
              <a:cubicBezTo>
                <a:pt x="3002660" y="4987550"/>
                <a:pt x="2996342" y="4991941"/>
                <a:pt x="2994350" y="5000519"/>
              </a:cubicBezTo>
              <a:cubicBezTo>
                <a:pt x="2990771" y="5015959"/>
                <a:pt x="3007720" y="5031719"/>
                <a:pt x="3026955" y="5047043"/>
              </a:cubicBezTo>
              <a:cubicBezTo>
                <a:pt x="3047410" y="5031835"/>
                <a:pt x="3063371" y="5014593"/>
                <a:pt x="3059559" y="4999763"/>
              </a:cubicBezTo>
              <a:cubicBezTo>
                <a:pt x="3057701" y="4992523"/>
                <a:pt x="3051853" y="4987928"/>
                <a:pt x="3043808" y="4987056"/>
              </a:cubicBezTo>
              <a:cubicBezTo>
                <a:pt x="3043110" y="4986998"/>
                <a:pt x="3042429" y="4986969"/>
                <a:pt x="3041767" y="4986969"/>
              </a:cubicBezTo>
              <a:close/>
              <a:moveTo>
                <a:pt x="3128708" y="4987550"/>
              </a:moveTo>
              <a:cubicBezTo>
                <a:pt x="3121714" y="4987550"/>
                <a:pt x="3116739" y="4991621"/>
                <a:pt x="3113896" y="4997204"/>
              </a:cubicBezTo>
              <a:cubicBezTo>
                <a:pt x="3110924" y="4991388"/>
                <a:pt x="3105853" y="4987608"/>
                <a:pt x="3098455" y="4987608"/>
              </a:cubicBezTo>
              <a:cubicBezTo>
                <a:pt x="3097967" y="4987608"/>
                <a:pt x="3097467" y="4987608"/>
                <a:pt x="3096958" y="4987637"/>
              </a:cubicBezTo>
              <a:cubicBezTo>
                <a:pt x="3089601" y="4988131"/>
                <a:pt x="3083283" y="4992522"/>
                <a:pt x="3081291" y="5001100"/>
              </a:cubicBezTo>
              <a:cubicBezTo>
                <a:pt x="3077712" y="5016540"/>
                <a:pt x="3094661" y="5032300"/>
                <a:pt x="3113896" y="5047624"/>
              </a:cubicBezTo>
              <a:cubicBezTo>
                <a:pt x="3134351" y="5032417"/>
                <a:pt x="3150312" y="5015174"/>
                <a:pt x="3146500" y="5000344"/>
              </a:cubicBezTo>
              <a:cubicBezTo>
                <a:pt x="3144642" y="4993104"/>
                <a:pt x="3138794" y="4988509"/>
                <a:pt x="3130749" y="4987637"/>
              </a:cubicBezTo>
              <a:cubicBezTo>
                <a:pt x="3130051" y="4987579"/>
                <a:pt x="3129370" y="4987550"/>
                <a:pt x="3128708" y="4987550"/>
              </a:cubicBezTo>
              <a:close/>
              <a:moveTo>
                <a:pt x="2958983" y="4998600"/>
              </a:moveTo>
              <a:cubicBezTo>
                <a:pt x="2951989" y="4998600"/>
                <a:pt x="2947014" y="5002671"/>
                <a:pt x="2944171" y="5008254"/>
              </a:cubicBezTo>
              <a:cubicBezTo>
                <a:pt x="2941199" y="5002438"/>
                <a:pt x="2936128" y="4998658"/>
                <a:pt x="2928730" y="4998658"/>
              </a:cubicBezTo>
              <a:cubicBezTo>
                <a:pt x="2928242" y="4998658"/>
                <a:pt x="2927742" y="4998658"/>
                <a:pt x="2927233" y="4998687"/>
              </a:cubicBezTo>
              <a:cubicBezTo>
                <a:pt x="2919876" y="4999181"/>
                <a:pt x="2913558" y="5003572"/>
                <a:pt x="2911566" y="5012150"/>
              </a:cubicBezTo>
              <a:cubicBezTo>
                <a:pt x="2907987" y="5027590"/>
                <a:pt x="2924936" y="5043350"/>
                <a:pt x="2944171" y="5058674"/>
              </a:cubicBezTo>
              <a:cubicBezTo>
                <a:pt x="2964626" y="5043466"/>
                <a:pt x="2980587" y="5026224"/>
                <a:pt x="2976775" y="5011394"/>
              </a:cubicBezTo>
              <a:cubicBezTo>
                <a:pt x="2974917" y="5004154"/>
                <a:pt x="2969069" y="4999559"/>
                <a:pt x="2961024" y="4998687"/>
              </a:cubicBezTo>
              <a:cubicBezTo>
                <a:pt x="2960326" y="4998629"/>
                <a:pt x="2959645" y="4998600"/>
                <a:pt x="2958983" y="4998600"/>
              </a:cubicBezTo>
              <a:close/>
              <a:moveTo>
                <a:pt x="3243593" y="5050067"/>
              </a:moveTo>
              <a:cubicBezTo>
                <a:pt x="3236599" y="5050067"/>
                <a:pt x="3231624" y="5054138"/>
                <a:pt x="3228781" y="5059721"/>
              </a:cubicBezTo>
              <a:cubicBezTo>
                <a:pt x="3225809" y="5053905"/>
                <a:pt x="3220738" y="5050125"/>
                <a:pt x="3213340" y="5050125"/>
              </a:cubicBezTo>
              <a:cubicBezTo>
                <a:pt x="3212852" y="5050125"/>
                <a:pt x="3212352" y="5050125"/>
                <a:pt x="3211843" y="5050154"/>
              </a:cubicBezTo>
              <a:cubicBezTo>
                <a:pt x="3204486" y="5050648"/>
                <a:pt x="3198168" y="5055039"/>
                <a:pt x="3196176" y="5063617"/>
              </a:cubicBezTo>
              <a:cubicBezTo>
                <a:pt x="3192597" y="5079057"/>
                <a:pt x="3209546" y="5094817"/>
                <a:pt x="3228781" y="5110141"/>
              </a:cubicBezTo>
              <a:cubicBezTo>
                <a:pt x="3249236" y="5094934"/>
                <a:pt x="3265197" y="5077691"/>
                <a:pt x="3261385" y="5062861"/>
              </a:cubicBezTo>
              <a:cubicBezTo>
                <a:pt x="3259527" y="5055621"/>
                <a:pt x="3253679" y="5051026"/>
                <a:pt x="3245634" y="5050154"/>
              </a:cubicBezTo>
              <a:cubicBezTo>
                <a:pt x="3244936" y="5050096"/>
                <a:pt x="3244255" y="5050067"/>
                <a:pt x="3243593" y="5050067"/>
              </a:cubicBezTo>
              <a:close/>
              <a:moveTo>
                <a:pt x="3455538" y="5050648"/>
              </a:moveTo>
              <a:cubicBezTo>
                <a:pt x="3448545" y="5050648"/>
                <a:pt x="3443570" y="5054719"/>
                <a:pt x="3440726" y="5060302"/>
              </a:cubicBezTo>
              <a:cubicBezTo>
                <a:pt x="3437755" y="5054486"/>
                <a:pt x="3432684" y="5050706"/>
                <a:pt x="3425286" y="5050706"/>
              </a:cubicBezTo>
              <a:cubicBezTo>
                <a:pt x="3424798" y="5050706"/>
                <a:pt x="3424298" y="5050706"/>
                <a:pt x="3423789" y="5050735"/>
              </a:cubicBezTo>
              <a:cubicBezTo>
                <a:pt x="3416432" y="5051230"/>
                <a:pt x="3410114" y="5055620"/>
                <a:pt x="3408122" y="5064198"/>
              </a:cubicBezTo>
              <a:cubicBezTo>
                <a:pt x="3404542" y="5079638"/>
                <a:pt x="3421492" y="5095398"/>
                <a:pt x="3440726" y="5110722"/>
              </a:cubicBezTo>
              <a:cubicBezTo>
                <a:pt x="3461182" y="5095515"/>
                <a:pt x="3477143" y="5078272"/>
                <a:pt x="3473331" y="5063442"/>
              </a:cubicBezTo>
              <a:cubicBezTo>
                <a:pt x="3471473" y="5056202"/>
                <a:pt x="3465626" y="5051608"/>
                <a:pt x="3457580" y="5050735"/>
              </a:cubicBezTo>
              <a:cubicBezTo>
                <a:pt x="3456882" y="5050677"/>
                <a:pt x="3456201" y="5050648"/>
                <a:pt x="3455538" y="5050648"/>
              </a:cubicBezTo>
              <a:close/>
              <a:moveTo>
                <a:pt x="3534629" y="5055592"/>
              </a:moveTo>
              <a:cubicBezTo>
                <a:pt x="3527635" y="5055592"/>
                <a:pt x="3522660" y="5059663"/>
                <a:pt x="3519817" y="5065246"/>
              </a:cubicBezTo>
              <a:cubicBezTo>
                <a:pt x="3516845" y="5059430"/>
                <a:pt x="3511774" y="5055650"/>
                <a:pt x="3504376" y="5055650"/>
              </a:cubicBezTo>
              <a:cubicBezTo>
                <a:pt x="3503888" y="5055650"/>
                <a:pt x="3503388" y="5055650"/>
                <a:pt x="3502879" y="5055679"/>
              </a:cubicBezTo>
              <a:cubicBezTo>
                <a:pt x="3495522" y="5056173"/>
                <a:pt x="3489204" y="5060564"/>
                <a:pt x="3487212" y="5069142"/>
              </a:cubicBezTo>
              <a:cubicBezTo>
                <a:pt x="3483633" y="5084582"/>
                <a:pt x="3500582" y="5100342"/>
                <a:pt x="3519817" y="5115666"/>
              </a:cubicBezTo>
              <a:cubicBezTo>
                <a:pt x="3540272" y="5100458"/>
                <a:pt x="3556233" y="5083216"/>
                <a:pt x="3552421" y="5068386"/>
              </a:cubicBezTo>
              <a:cubicBezTo>
                <a:pt x="3550563" y="5061146"/>
                <a:pt x="3544715" y="5056551"/>
                <a:pt x="3536670" y="5055679"/>
              </a:cubicBezTo>
              <a:cubicBezTo>
                <a:pt x="3535972" y="5055621"/>
                <a:pt x="3535291" y="5055592"/>
                <a:pt x="3534629" y="5055592"/>
              </a:cubicBezTo>
              <a:close/>
              <a:moveTo>
                <a:pt x="3616250" y="5057918"/>
              </a:moveTo>
              <a:cubicBezTo>
                <a:pt x="3609256" y="5057918"/>
                <a:pt x="3604281" y="5061989"/>
                <a:pt x="3601437" y="5067572"/>
              </a:cubicBezTo>
              <a:cubicBezTo>
                <a:pt x="3598466" y="5061756"/>
                <a:pt x="3593395" y="5057976"/>
                <a:pt x="3585997" y="5057976"/>
              </a:cubicBezTo>
              <a:cubicBezTo>
                <a:pt x="3585509" y="5057976"/>
                <a:pt x="3585009" y="5057976"/>
                <a:pt x="3584500" y="5058005"/>
              </a:cubicBezTo>
              <a:cubicBezTo>
                <a:pt x="3577143" y="5058500"/>
                <a:pt x="3570825" y="5062890"/>
                <a:pt x="3568833" y="5071468"/>
              </a:cubicBezTo>
              <a:cubicBezTo>
                <a:pt x="3565254" y="5086908"/>
                <a:pt x="3582203" y="5102668"/>
                <a:pt x="3601437" y="5117992"/>
              </a:cubicBezTo>
              <a:cubicBezTo>
                <a:pt x="3621893" y="5102785"/>
                <a:pt x="3637854" y="5085542"/>
                <a:pt x="3634042" y="5070712"/>
              </a:cubicBezTo>
              <a:cubicBezTo>
                <a:pt x="3632184" y="5063472"/>
                <a:pt x="3626336" y="5058878"/>
                <a:pt x="3618291" y="5058005"/>
              </a:cubicBezTo>
              <a:cubicBezTo>
                <a:pt x="3617593" y="5057947"/>
                <a:pt x="3616912" y="5057918"/>
                <a:pt x="3616250" y="5057918"/>
              </a:cubicBezTo>
              <a:close/>
              <a:moveTo>
                <a:pt x="3699497" y="5058499"/>
              </a:moveTo>
              <a:cubicBezTo>
                <a:pt x="3692504" y="5058499"/>
                <a:pt x="3687529" y="5062570"/>
                <a:pt x="3684685" y="5068153"/>
              </a:cubicBezTo>
              <a:cubicBezTo>
                <a:pt x="3681714" y="5062337"/>
                <a:pt x="3676643" y="5058557"/>
                <a:pt x="3669245" y="5058557"/>
              </a:cubicBezTo>
              <a:cubicBezTo>
                <a:pt x="3668757" y="5058557"/>
                <a:pt x="3668257" y="5058557"/>
                <a:pt x="3667748" y="5058586"/>
              </a:cubicBezTo>
              <a:cubicBezTo>
                <a:pt x="3660391" y="5059080"/>
                <a:pt x="3654073" y="5063471"/>
                <a:pt x="3652081" y="5072049"/>
              </a:cubicBezTo>
              <a:cubicBezTo>
                <a:pt x="3648501" y="5087489"/>
                <a:pt x="3665451" y="5103249"/>
                <a:pt x="3684685" y="5118573"/>
              </a:cubicBezTo>
              <a:cubicBezTo>
                <a:pt x="3705142" y="5103365"/>
                <a:pt x="3721102" y="5086123"/>
                <a:pt x="3717290" y="5071293"/>
              </a:cubicBezTo>
              <a:cubicBezTo>
                <a:pt x="3715432" y="5064053"/>
                <a:pt x="3709584" y="5059458"/>
                <a:pt x="3701539" y="5058586"/>
              </a:cubicBezTo>
              <a:cubicBezTo>
                <a:pt x="3700841" y="5058528"/>
                <a:pt x="3700161" y="5058499"/>
                <a:pt x="3699497" y="5058499"/>
              </a:cubicBezTo>
              <a:close/>
              <a:moveTo>
                <a:pt x="3901441" y="5115782"/>
              </a:moveTo>
              <a:cubicBezTo>
                <a:pt x="3894448" y="5115782"/>
                <a:pt x="3889472" y="5119853"/>
                <a:pt x="3886629" y="5125436"/>
              </a:cubicBezTo>
              <a:cubicBezTo>
                <a:pt x="3883657" y="5119620"/>
                <a:pt x="3878586" y="5115840"/>
                <a:pt x="3871188" y="5115840"/>
              </a:cubicBezTo>
              <a:cubicBezTo>
                <a:pt x="3870700" y="5115840"/>
                <a:pt x="3870200" y="5115840"/>
                <a:pt x="3869691" y="5115869"/>
              </a:cubicBezTo>
              <a:cubicBezTo>
                <a:pt x="3862334" y="5116364"/>
                <a:pt x="3856016" y="5120754"/>
                <a:pt x="3854024" y="5129332"/>
              </a:cubicBezTo>
              <a:cubicBezTo>
                <a:pt x="3850444" y="5144772"/>
                <a:pt x="3867394" y="5160532"/>
                <a:pt x="3886629" y="5175856"/>
              </a:cubicBezTo>
              <a:cubicBezTo>
                <a:pt x="3907084" y="5160649"/>
                <a:pt x="3923045" y="5143406"/>
                <a:pt x="3919233" y="5128576"/>
              </a:cubicBezTo>
              <a:cubicBezTo>
                <a:pt x="3917375" y="5121336"/>
                <a:pt x="3911528" y="5116742"/>
                <a:pt x="3903482" y="5115869"/>
              </a:cubicBezTo>
              <a:cubicBezTo>
                <a:pt x="3902784" y="5115811"/>
                <a:pt x="3902104" y="5115782"/>
                <a:pt x="3901441" y="5115782"/>
              </a:cubicBezTo>
              <a:close/>
              <a:moveTo>
                <a:pt x="3975094" y="5123342"/>
              </a:moveTo>
              <a:cubicBezTo>
                <a:pt x="3968100" y="5123342"/>
                <a:pt x="3963125" y="5127413"/>
                <a:pt x="3960282" y="5132996"/>
              </a:cubicBezTo>
              <a:cubicBezTo>
                <a:pt x="3957310" y="5127180"/>
                <a:pt x="3952239" y="5123400"/>
                <a:pt x="3944841" y="5123400"/>
              </a:cubicBezTo>
              <a:cubicBezTo>
                <a:pt x="3944353" y="5123400"/>
                <a:pt x="3943853" y="5123400"/>
                <a:pt x="3943344" y="5123429"/>
              </a:cubicBezTo>
              <a:cubicBezTo>
                <a:pt x="3935987" y="5123924"/>
                <a:pt x="3929669" y="5128314"/>
                <a:pt x="3927677" y="5136892"/>
              </a:cubicBezTo>
              <a:cubicBezTo>
                <a:pt x="3924097" y="5152332"/>
                <a:pt x="3941047" y="5168092"/>
                <a:pt x="3960282" y="5183416"/>
              </a:cubicBezTo>
              <a:cubicBezTo>
                <a:pt x="3980737" y="5168209"/>
                <a:pt x="3996698" y="5150966"/>
                <a:pt x="3992886" y="5136136"/>
              </a:cubicBezTo>
              <a:cubicBezTo>
                <a:pt x="3991028" y="5128896"/>
                <a:pt x="3985181" y="5124302"/>
                <a:pt x="3977135" y="5123429"/>
              </a:cubicBezTo>
              <a:cubicBezTo>
                <a:pt x="3976437" y="5123371"/>
                <a:pt x="3975756" y="5123342"/>
                <a:pt x="3975094" y="5123342"/>
              </a:cubicBezTo>
              <a:close/>
              <a:moveTo>
                <a:pt x="3828573" y="5117526"/>
              </a:moveTo>
              <a:cubicBezTo>
                <a:pt x="3821580" y="5117526"/>
                <a:pt x="3816604" y="5121597"/>
                <a:pt x="3813761" y="5127180"/>
              </a:cubicBezTo>
              <a:cubicBezTo>
                <a:pt x="3810789" y="5121364"/>
                <a:pt x="3805718" y="5117584"/>
                <a:pt x="3798320" y="5117584"/>
              </a:cubicBezTo>
              <a:cubicBezTo>
                <a:pt x="3797832" y="5117584"/>
                <a:pt x="3797332" y="5117584"/>
                <a:pt x="3796823" y="5117613"/>
              </a:cubicBezTo>
              <a:cubicBezTo>
                <a:pt x="3789466" y="5118108"/>
                <a:pt x="3783148" y="5122498"/>
                <a:pt x="3781156" y="5131076"/>
              </a:cubicBezTo>
              <a:cubicBezTo>
                <a:pt x="3777576" y="5146516"/>
                <a:pt x="3794526" y="5162276"/>
                <a:pt x="3813761" y="5177600"/>
              </a:cubicBezTo>
              <a:cubicBezTo>
                <a:pt x="3834216" y="5162393"/>
                <a:pt x="3850177" y="5145150"/>
                <a:pt x="3846365" y="5130320"/>
              </a:cubicBezTo>
              <a:cubicBezTo>
                <a:pt x="3844507" y="5123080"/>
                <a:pt x="3838660" y="5118486"/>
                <a:pt x="3830614" y="5117613"/>
              </a:cubicBezTo>
              <a:cubicBezTo>
                <a:pt x="3829916" y="5117555"/>
                <a:pt x="3829236" y="5117526"/>
                <a:pt x="3828573" y="5117526"/>
              </a:cubicBezTo>
              <a:close/>
              <a:moveTo>
                <a:pt x="3312739" y="5052974"/>
              </a:moveTo>
              <a:cubicBezTo>
                <a:pt x="3305745" y="5052974"/>
                <a:pt x="3300770" y="5057045"/>
                <a:pt x="3297927" y="5062628"/>
              </a:cubicBezTo>
              <a:cubicBezTo>
                <a:pt x="3294955" y="5056812"/>
                <a:pt x="3289884" y="5053032"/>
                <a:pt x="3282486" y="5053032"/>
              </a:cubicBezTo>
              <a:cubicBezTo>
                <a:pt x="3281998" y="5053032"/>
                <a:pt x="3281498" y="5053032"/>
                <a:pt x="3280989" y="5053061"/>
              </a:cubicBezTo>
              <a:cubicBezTo>
                <a:pt x="3273632" y="5053555"/>
                <a:pt x="3267314" y="5057946"/>
                <a:pt x="3265322" y="5066524"/>
              </a:cubicBezTo>
              <a:cubicBezTo>
                <a:pt x="3261743" y="5081964"/>
                <a:pt x="3278692" y="5097724"/>
                <a:pt x="3297927" y="5113048"/>
              </a:cubicBezTo>
              <a:cubicBezTo>
                <a:pt x="3318382" y="5097841"/>
                <a:pt x="3334343" y="5080598"/>
                <a:pt x="3330531" y="5065768"/>
              </a:cubicBezTo>
              <a:cubicBezTo>
                <a:pt x="3328673" y="5058528"/>
                <a:pt x="3322825" y="5053933"/>
                <a:pt x="3314780" y="5053061"/>
              </a:cubicBezTo>
              <a:cubicBezTo>
                <a:pt x="3314082" y="5053003"/>
                <a:pt x="3313401" y="5052974"/>
                <a:pt x="3312739" y="5052974"/>
              </a:cubicBezTo>
              <a:close/>
              <a:moveTo>
                <a:pt x="3381217" y="5054138"/>
              </a:moveTo>
              <a:cubicBezTo>
                <a:pt x="3374223" y="5054138"/>
                <a:pt x="3369248" y="5058209"/>
                <a:pt x="3366405" y="5063792"/>
              </a:cubicBezTo>
              <a:cubicBezTo>
                <a:pt x="3363433" y="5057976"/>
                <a:pt x="3358362" y="5054196"/>
                <a:pt x="3350964" y="5054196"/>
              </a:cubicBezTo>
              <a:cubicBezTo>
                <a:pt x="3350476" y="5054196"/>
                <a:pt x="3349976" y="5054196"/>
                <a:pt x="3349467" y="5054225"/>
              </a:cubicBezTo>
              <a:cubicBezTo>
                <a:pt x="3342110" y="5054719"/>
                <a:pt x="3335792" y="5059110"/>
                <a:pt x="3333800" y="5067688"/>
              </a:cubicBezTo>
              <a:cubicBezTo>
                <a:pt x="3330221" y="5083128"/>
                <a:pt x="3347170" y="5098888"/>
                <a:pt x="3366405" y="5114212"/>
              </a:cubicBezTo>
              <a:cubicBezTo>
                <a:pt x="3386860" y="5099004"/>
                <a:pt x="3402821" y="5081762"/>
                <a:pt x="3399009" y="5066932"/>
              </a:cubicBezTo>
              <a:cubicBezTo>
                <a:pt x="3397151" y="5059692"/>
                <a:pt x="3391303" y="5055097"/>
                <a:pt x="3383258" y="5054225"/>
              </a:cubicBezTo>
              <a:cubicBezTo>
                <a:pt x="3382560" y="5054167"/>
                <a:pt x="3381879" y="5054138"/>
                <a:pt x="3381217" y="5054138"/>
              </a:cubicBezTo>
              <a:close/>
              <a:moveTo>
                <a:pt x="3166015" y="5051521"/>
              </a:moveTo>
              <a:cubicBezTo>
                <a:pt x="3159021" y="5051521"/>
                <a:pt x="3154046" y="5055592"/>
                <a:pt x="3151202" y="5061175"/>
              </a:cubicBezTo>
              <a:cubicBezTo>
                <a:pt x="3148231" y="5055359"/>
                <a:pt x="3143160" y="5051579"/>
                <a:pt x="3135762" y="5051579"/>
              </a:cubicBezTo>
              <a:cubicBezTo>
                <a:pt x="3135274" y="5051579"/>
                <a:pt x="3134774" y="5051579"/>
                <a:pt x="3134265" y="5051608"/>
              </a:cubicBezTo>
              <a:cubicBezTo>
                <a:pt x="3126908" y="5052102"/>
                <a:pt x="3120590" y="5056493"/>
                <a:pt x="3118598" y="5065071"/>
              </a:cubicBezTo>
              <a:cubicBezTo>
                <a:pt x="3115018" y="5080511"/>
                <a:pt x="3131968" y="5096271"/>
                <a:pt x="3151202" y="5111595"/>
              </a:cubicBezTo>
              <a:cubicBezTo>
                <a:pt x="3171658" y="5096388"/>
                <a:pt x="3187616" y="5079145"/>
                <a:pt x="3183807" y="5064315"/>
              </a:cubicBezTo>
              <a:cubicBezTo>
                <a:pt x="3181949" y="5057075"/>
                <a:pt x="3176102" y="5052480"/>
                <a:pt x="3168056" y="5051608"/>
              </a:cubicBezTo>
              <a:cubicBezTo>
                <a:pt x="3167358" y="5051550"/>
                <a:pt x="3166678" y="5051521"/>
                <a:pt x="3166015" y="5051521"/>
              </a:cubicBezTo>
              <a:close/>
              <a:moveTo>
                <a:pt x="3083115" y="5052684"/>
              </a:moveTo>
              <a:cubicBezTo>
                <a:pt x="3076121" y="5052684"/>
                <a:pt x="3071146" y="5056755"/>
                <a:pt x="3068303" y="5062338"/>
              </a:cubicBezTo>
              <a:cubicBezTo>
                <a:pt x="3065331" y="5056522"/>
                <a:pt x="3060260" y="5052742"/>
                <a:pt x="3052862" y="5052742"/>
              </a:cubicBezTo>
              <a:cubicBezTo>
                <a:pt x="3052374" y="5052742"/>
                <a:pt x="3051874" y="5052742"/>
                <a:pt x="3051365" y="5052771"/>
              </a:cubicBezTo>
              <a:cubicBezTo>
                <a:pt x="3044008" y="5053265"/>
                <a:pt x="3037690" y="5057656"/>
                <a:pt x="3035698" y="5066234"/>
              </a:cubicBezTo>
              <a:cubicBezTo>
                <a:pt x="3032119" y="5081674"/>
                <a:pt x="3049068" y="5097434"/>
                <a:pt x="3068303" y="5112758"/>
              </a:cubicBezTo>
              <a:cubicBezTo>
                <a:pt x="3088758" y="5097550"/>
                <a:pt x="3104719" y="5080308"/>
                <a:pt x="3100907" y="5065478"/>
              </a:cubicBezTo>
              <a:cubicBezTo>
                <a:pt x="3099049" y="5058238"/>
                <a:pt x="3093201" y="5053643"/>
                <a:pt x="3085156" y="5052771"/>
              </a:cubicBezTo>
              <a:cubicBezTo>
                <a:pt x="3084458" y="5052713"/>
                <a:pt x="3083777" y="5052684"/>
                <a:pt x="3083115" y="5052684"/>
              </a:cubicBezTo>
              <a:close/>
              <a:moveTo>
                <a:pt x="2875647" y="5001798"/>
              </a:moveTo>
              <a:cubicBezTo>
                <a:pt x="2868653" y="5001798"/>
                <a:pt x="2863678" y="5005869"/>
                <a:pt x="2860834" y="5011452"/>
              </a:cubicBezTo>
              <a:cubicBezTo>
                <a:pt x="2857863" y="5005636"/>
                <a:pt x="2852792" y="5001856"/>
                <a:pt x="2845394" y="5001856"/>
              </a:cubicBezTo>
              <a:cubicBezTo>
                <a:pt x="2844906" y="5001856"/>
                <a:pt x="2844406" y="5001856"/>
                <a:pt x="2843897" y="5001885"/>
              </a:cubicBezTo>
              <a:cubicBezTo>
                <a:pt x="2836540" y="5002379"/>
                <a:pt x="2830222" y="5006770"/>
                <a:pt x="2828230" y="5015348"/>
              </a:cubicBezTo>
              <a:cubicBezTo>
                <a:pt x="2824651" y="5030788"/>
                <a:pt x="2841600" y="5046548"/>
                <a:pt x="2860834" y="5061872"/>
              </a:cubicBezTo>
              <a:cubicBezTo>
                <a:pt x="2881290" y="5046664"/>
                <a:pt x="2897251" y="5029422"/>
                <a:pt x="2893439" y="5014592"/>
              </a:cubicBezTo>
              <a:cubicBezTo>
                <a:pt x="2891581" y="5007352"/>
                <a:pt x="2885733" y="5002757"/>
                <a:pt x="2877688" y="5001885"/>
              </a:cubicBezTo>
              <a:cubicBezTo>
                <a:pt x="2876990" y="5001827"/>
                <a:pt x="2876309" y="5001798"/>
                <a:pt x="2875647" y="5001798"/>
              </a:cubicBezTo>
              <a:close/>
              <a:moveTo>
                <a:pt x="2998703" y="5059371"/>
              </a:moveTo>
              <a:cubicBezTo>
                <a:pt x="2991709" y="5059371"/>
                <a:pt x="2986734" y="5063442"/>
                <a:pt x="2983891" y="5069025"/>
              </a:cubicBezTo>
              <a:cubicBezTo>
                <a:pt x="2980919" y="5063209"/>
                <a:pt x="2975848" y="5059429"/>
                <a:pt x="2968450" y="5059429"/>
              </a:cubicBezTo>
              <a:cubicBezTo>
                <a:pt x="2967962" y="5059429"/>
                <a:pt x="2967462" y="5059429"/>
                <a:pt x="2966953" y="5059458"/>
              </a:cubicBezTo>
              <a:cubicBezTo>
                <a:pt x="2959596" y="5059953"/>
                <a:pt x="2953278" y="5064343"/>
                <a:pt x="2951286" y="5072921"/>
              </a:cubicBezTo>
              <a:cubicBezTo>
                <a:pt x="2947707" y="5088361"/>
                <a:pt x="2964656" y="5104121"/>
                <a:pt x="2983891" y="5119445"/>
              </a:cubicBezTo>
              <a:cubicBezTo>
                <a:pt x="3004347" y="5104238"/>
                <a:pt x="3020304" y="5086995"/>
                <a:pt x="3016495" y="5072165"/>
              </a:cubicBezTo>
              <a:cubicBezTo>
                <a:pt x="3014637" y="5064925"/>
                <a:pt x="3008789" y="5060331"/>
                <a:pt x="3000744" y="5059458"/>
              </a:cubicBezTo>
              <a:cubicBezTo>
                <a:pt x="3000046" y="5059400"/>
                <a:pt x="2999366" y="5059371"/>
                <a:pt x="2998703" y="5059371"/>
              </a:cubicBezTo>
              <a:close/>
              <a:moveTo>
                <a:pt x="2692343" y="5024478"/>
              </a:moveTo>
              <a:cubicBezTo>
                <a:pt x="2685349" y="5024478"/>
                <a:pt x="2680374" y="5028549"/>
                <a:pt x="2677530" y="5034132"/>
              </a:cubicBezTo>
              <a:cubicBezTo>
                <a:pt x="2674559" y="5028316"/>
                <a:pt x="2669488" y="5024536"/>
                <a:pt x="2662090" y="5024536"/>
              </a:cubicBezTo>
              <a:cubicBezTo>
                <a:pt x="2661602" y="5024536"/>
                <a:pt x="2661102" y="5024536"/>
                <a:pt x="2660593" y="5024565"/>
              </a:cubicBezTo>
              <a:cubicBezTo>
                <a:pt x="2653236" y="5025060"/>
                <a:pt x="2646918" y="5029450"/>
                <a:pt x="2644926" y="5038028"/>
              </a:cubicBezTo>
              <a:cubicBezTo>
                <a:pt x="2641347" y="5053468"/>
                <a:pt x="2658296" y="5069228"/>
                <a:pt x="2677530" y="5084552"/>
              </a:cubicBezTo>
              <a:cubicBezTo>
                <a:pt x="2697986" y="5069345"/>
                <a:pt x="2713947" y="5052102"/>
                <a:pt x="2710135" y="5037272"/>
              </a:cubicBezTo>
              <a:cubicBezTo>
                <a:pt x="2708277" y="5030032"/>
                <a:pt x="2702429" y="5025438"/>
                <a:pt x="2694384" y="5024565"/>
              </a:cubicBezTo>
              <a:cubicBezTo>
                <a:pt x="2693686" y="5024507"/>
                <a:pt x="2693006" y="5024478"/>
                <a:pt x="2692343" y="5024478"/>
              </a:cubicBezTo>
              <a:close/>
              <a:moveTo>
                <a:pt x="2807199" y="5031748"/>
              </a:moveTo>
              <a:cubicBezTo>
                <a:pt x="2800205" y="5031748"/>
                <a:pt x="2795230" y="5035819"/>
                <a:pt x="2792386" y="5041402"/>
              </a:cubicBezTo>
              <a:cubicBezTo>
                <a:pt x="2789415" y="5035586"/>
                <a:pt x="2784344" y="5031806"/>
                <a:pt x="2776946" y="5031806"/>
              </a:cubicBezTo>
              <a:cubicBezTo>
                <a:pt x="2776458" y="5031806"/>
                <a:pt x="2775958" y="5031806"/>
                <a:pt x="2775449" y="5031835"/>
              </a:cubicBezTo>
              <a:cubicBezTo>
                <a:pt x="2768092" y="5032330"/>
                <a:pt x="2761774" y="5036720"/>
                <a:pt x="2759782" y="5045298"/>
              </a:cubicBezTo>
              <a:cubicBezTo>
                <a:pt x="2756203" y="5060738"/>
                <a:pt x="2773152" y="5076498"/>
                <a:pt x="2792386" y="5091822"/>
              </a:cubicBezTo>
              <a:cubicBezTo>
                <a:pt x="2812842" y="5076615"/>
                <a:pt x="2828803" y="5059372"/>
                <a:pt x="2824991" y="5044542"/>
              </a:cubicBezTo>
              <a:cubicBezTo>
                <a:pt x="2823133" y="5037302"/>
                <a:pt x="2817285" y="5032708"/>
                <a:pt x="2809240" y="5031835"/>
              </a:cubicBezTo>
              <a:cubicBezTo>
                <a:pt x="2808542" y="5031777"/>
                <a:pt x="2807862" y="5031748"/>
                <a:pt x="2807199" y="5031748"/>
              </a:cubicBezTo>
              <a:close/>
              <a:moveTo>
                <a:pt x="2904579" y="5063733"/>
              </a:moveTo>
              <a:cubicBezTo>
                <a:pt x="2897585" y="5063733"/>
                <a:pt x="2892610" y="5067804"/>
                <a:pt x="2889766" y="5073387"/>
              </a:cubicBezTo>
              <a:cubicBezTo>
                <a:pt x="2886795" y="5067571"/>
                <a:pt x="2881724" y="5063791"/>
                <a:pt x="2874326" y="5063791"/>
              </a:cubicBezTo>
              <a:cubicBezTo>
                <a:pt x="2873838" y="5063791"/>
                <a:pt x="2873338" y="5063791"/>
                <a:pt x="2872829" y="5063820"/>
              </a:cubicBezTo>
              <a:cubicBezTo>
                <a:pt x="2865472" y="5064315"/>
                <a:pt x="2859154" y="5068705"/>
                <a:pt x="2857162" y="5077283"/>
              </a:cubicBezTo>
              <a:cubicBezTo>
                <a:pt x="2853583" y="5092723"/>
                <a:pt x="2870532" y="5108483"/>
                <a:pt x="2889766" y="5123807"/>
              </a:cubicBezTo>
              <a:cubicBezTo>
                <a:pt x="2910222" y="5108600"/>
                <a:pt x="2926183" y="5091357"/>
                <a:pt x="2922371" y="5076527"/>
              </a:cubicBezTo>
              <a:cubicBezTo>
                <a:pt x="2920513" y="5069287"/>
                <a:pt x="2914665" y="5064693"/>
                <a:pt x="2906620" y="5063820"/>
              </a:cubicBezTo>
              <a:cubicBezTo>
                <a:pt x="2905922" y="5063762"/>
                <a:pt x="2905242" y="5063733"/>
                <a:pt x="2904579" y="5063733"/>
              </a:cubicBezTo>
              <a:close/>
              <a:moveTo>
                <a:pt x="3754542" y="5119853"/>
              </a:moveTo>
              <a:cubicBezTo>
                <a:pt x="3747548" y="5119853"/>
                <a:pt x="3742573" y="5123924"/>
                <a:pt x="3739729" y="5129507"/>
              </a:cubicBezTo>
              <a:cubicBezTo>
                <a:pt x="3736758" y="5123691"/>
                <a:pt x="3731687" y="5119911"/>
                <a:pt x="3724289" y="5119911"/>
              </a:cubicBezTo>
              <a:cubicBezTo>
                <a:pt x="3723801" y="5119911"/>
                <a:pt x="3723301" y="5119911"/>
                <a:pt x="3722792" y="5119940"/>
              </a:cubicBezTo>
              <a:cubicBezTo>
                <a:pt x="3715435" y="5120434"/>
                <a:pt x="3709117" y="5124825"/>
                <a:pt x="3707125" y="5133403"/>
              </a:cubicBezTo>
              <a:cubicBezTo>
                <a:pt x="3703546" y="5148843"/>
                <a:pt x="3720495" y="5164603"/>
                <a:pt x="3739729" y="5179927"/>
              </a:cubicBezTo>
              <a:cubicBezTo>
                <a:pt x="3760186" y="5164720"/>
                <a:pt x="3776146" y="5147477"/>
                <a:pt x="3772334" y="5132647"/>
              </a:cubicBezTo>
              <a:cubicBezTo>
                <a:pt x="3770476" y="5125407"/>
                <a:pt x="3764628" y="5120812"/>
                <a:pt x="3756583" y="5119940"/>
              </a:cubicBezTo>
              <a:cubicBezTo>
                <a:pt x="3755885" y="5119882"/>
                <a:pt x="3755205" y="5119853"/>
                <a:pt x="3754542" y="5119853"/>
              </a:cubicBezTo>
              <a:close/>
              <a:moveTo>
                <a:pt x="3124434" y="5121016"/>
              </a:moveTo>
              <a:cubicBezTo>
                <a:pt x="3117440" y="5121016"/>
                <a:pt x="3112465" y="5125087"/>
                <a:pt x="3109622" y="5130670"/>
              </a:cubicBezTo>
              <a:cubicBezTo>
                <a:pt x="3106650" y="5124854"/>
                <a:pt x="3101579" y="5121074"/>
                <a:pt x="3094181" y="5121074"/>
              </a:cubicBezTo>
              <a:cubicBezTo>
                <a:pt x="3093693" y="5121074"/>
                <a:pt x="3093193" y="5121074"/>
                <a:pt x="3092684" y="5121103"/>
              </a:cubicBezTo>
              <a:cubicBezTo>
                <a:pt x="3085327" y="5121597"/>
                <a:pt x="3079009" y="5125988"/>
                <a:pt x="3077017" y="5134566"/>
              </a:cubicBezTo>
              <a:cubicBezTo>
                <a:pt x="3073438" y="5150006"/>
                <a:pt x="3090387" y="5165766"/>
                <a:pt x="3109622" y="5181090"/>
              </a:cubicBezTo>
              <a:cubicBezTo>
                <a:pt x="3130077" y="5165882"/>
                <a:pt x="3146038" y="5148640"/>
                <a:pt x="3142226" y="5133810"/>
              </a:cubicBezTo>
              <a:cubicBezTo>
                <a:pt x="3140368" y="5126570"/>
                <a:pt x="3134520" y="5121975"/>
                <a:pt x="3126475" y="5121103"/>
              </a:cubicBezTo>
              <a:cubicBezTo>
                <a:pt x="3125777" y="5121045"/>
                <a:pt x="3125096" y="5121016"/>
                <a:pt x="3124434" y="5121016"/>
              </a:cubicBezTo>
              <a:close/>
              <a:moveTo>
                <a:pt x="3201576" y="5121016"/>
              </a:moveTo>
              <a:cubicBezTo>
                <a:pt x="3194582" y="5121016"/>
                <a:pt x="3189607" y="5125087"/>
                <a:pt x="3186764" y="5130670"/>
              </a:cubicBezTo>
              <a:cubicBezTo>
                <a:pt x="3183792" y="5124854"/>
                <a:pt x="3178721" y="5121074"/>
                <a:pt x="3171323" y="5121074"/>
              </a:cubicBezTo>
              <a:cubicBezTo>
                <a:pt x="3170835" y="5121074"/>
                <a:pt x="3170335" y="5121074"/>
                <a:pt x="3169826" y="5121103"/>
              </a:cubicBezTo>
              <a:cubicBezTo>
                <a:pt x="3162469" y="5121597"/>
                <a:pt x="3156151" y="5125988"/>
                <a:pt x="3154159" y="5134566"/>
              </a:cubicBezTo>
              <a:cubicBezTo>
                <a:pt x="3150580" y="5150006"/>
                <a:pt x="3167529" y="5165766"/>
                <a:pt x="3186764" y="5181090"/>
              </a:cubicBezTo>
              <a:cubicBezTo>
                <a:pt x="3207219" y="5165882"/>
                <a:pt x="3223177" y="5148640"/>
                <a:pt x="3219368" y="5133810"/>
              </a:cubicBezTo>
              <a:cubicBezTo>
                <a:pt x="3217510" y="5126570"/>
                <a:pt x="3211662" y="5121975"/>
                <a:pt x="3203617" y="5121103"/>
              </a:cubicBezTo>
              <a:cubicBezTo>
                <a:pt x="3202919" y="5121045"/>
                <a:pt x="3202238" y="5121016"/>
                <a:pt x="3201576" y="5121016"/>
              </a:cubicBezTo>
              <a:close/>
              <a:moveTo>
                <a:pt x="3275636" y="5121888"/>
              </a:moveTo>
              <a:cubicBezTo>
                <a:pt x="3268642" y="5121888"/>
                <a:pt x="3263667" y="5125959"/>
                <a:pt x="3260824" y="5131542"/>
              </a:cubicBezTo>
              <a:cubicBezTo>
                <a:pt x="3257852" y="5125726"/>
                <a:pt x="3252781" y="5121946"/>
                <a:pt x="3245383" y="5121946"/>
              </a:cubicBezTo>
              <a:cubicBezTo>
                <a:pt x="3244895" y="5121946"/>
                <a:pt x="3244395" y="5121946"/>
                <a:pt x="3243886" y="5121975"/>
              </a:cubicBezTo>
              <a:cubicBezTo>
                <a:pt x="3236529" y="5122470"/>
                <a:pt x="3230211" y="5126860"/>
                <a:pt x="3228219" y="5135438"/>
              </a:cubicBezTo>
              <a:cubicBezTo>
                <a:pt x="3224640" y="5150878"/>
                <a:pt x="3241589" y="5166638"/>
                <a:pt x="3260824" y="5181962"/>
              </a:cubicBezTo>
              <a:cubicBezTo>
                <a:pt x="3281279" y="5166755"/>
                <a:pt x="3297240" y="5149512"/>
                <a:pt x="3293428" y="5134682"/>
              </a:cubicBezTo>
              <a:cubicBezTo>
                <a:pt x="3291570" y="5127442"/>
                <a:pt x="3285722" y="5122848"/>
                <a:pt x="3277677" y="5121975"/>
              </a:cubicBezTo>
              <a:cubicBezTo>
                <a:pt x="3276979" y="5121917"/>
                <a:pt x="3276298" y="5121888"/>
                <a:pt x="3275636" y="5121888"/>
              </a:cubicBezTo>
              <a:close/>
              <a:moveTo>
                <a:pt x="3429485" y="5122179"/>
              </a:moveTo>
              <a:cubicBezTo>
                <a:pt x="3422491" y="5122179"/>
                <a:pt x="3417516" y="5126250"/>
                <a:pt x="3414673" y="5131833"/>
              </a:cubicBezTo>
              <a:cubicBezTo>
                <a:pt x="3411701" y="5126017"/>
                <a:pt x="3406630" y="5122237"/>
                <a:pt x="3399232" y="5122237"/>
              </a:cubicBezTo>
              <a:cubicBezTo>
                <a:pt x="3398744" y="5122237"/>
                <a:pt x="3398244" y="5122237"/>
                <a:pt x="3397735" y="5122266"/>
              </a:cubicBezTo>
              <a:cubicBezTo>
                <a:pt x="3390378" y="5122760"/>
                <a:pt x="3384060" y="5127151"/>
                <a:pt x="3382068" y="5135729"/>
              </a:cubicBezTo>
              <a:cubicBezTo>
                <a:pt x="3378489" y="5151169"/>
                <a:pt x="3395438" y="5166929"/>
                <a:pt x="3414673" y="5182253"/>
              </a:cubicBezTo>
              <a:cubicBezTo>
                <a:pt x="3435128" y="5167045"/>
                <a:pt x="3451089" y="5149803"/>
                <a:pt x="3447277" y="5134973"/>
              </a:cubicBezTo>
              <a:cubicBezTo>
                <a:pt x="3445419" y="5127733"/>
                <a:pt x="3439571" y="5123138"/>
                <a:pt x="3431526" y="5122266"/>
              </a:cubicBezTo>
              <a:cubicBezTo>
                <a:pt x="3430828" y="5122208"/>
                <a:pt x="3430147" y="5122179"/>
                <a:pt x="3429485" y="5122179"/>
              </a:cubicBezTo>
              <a:close/>
              <a:moveTo>
                <a:pt x="3510058" y="5122470"/>
              </a:moveTo>
              <a:cubicBezTo>
                <a:pt x="3503065" y="5122470"/>
                <a:pt x="3498090" y="5126541"/>
                <a:pt x="3495246" y="5132124"/>
              </a:cubicBezTo>
              <a:cubicBezTo>
                <a:pt x="3492275" y="5126308"/>
                <a:pt x="3487204" y="5122528"/>
                <a:pt x="3479806" y="5122528"/>
              </a:cubicBezTo>
              <a:cubicBezTo>
                <a:pt x="3479318" y="5122528"/>
                <a:pt x="3478818" y="5122528"/>
                <a:pt x="3478309" y="5122557"/>
              </a:cubicBezTo>
              <a:cubicBezTo>
                <a:pt x="3470952" y="5123051"/>
                <a:pt x="3464634" y="5127442"/>
                <a:pt x="3462642" y="5136020"/>
              </a:cubicBezTo>
              <a:cubicBezTo>
                <a:pt x="3459062" y="5151460"/>
                <a:pt x="3476012" y="5167220"/>
                <a:pt x="3495246" y="5182544"/>
              </a:cubicBezTo>
              <a:cubicBezTo>
                <a:pt x="3515702" y="5167336"/>
                <a:pt x="3531663" y="5150094"/>
                <a:pt x="3527851" y="5135264"/>
              </a:cubicBezTo>
              <a:cubicBezTo>
                <a:pt x="3525993" y="5128024"/>
                <a:pt x="3520146" y="5123429"/>
                <a:pt x="3512100" y="5122557"/>
              </a:cubicBezTo>
              <a:cubicBezTo>
                <a:pt x="3511402" y="5122499"/>
                <a:pt x="3510721" y="5122470"/>
                <a:pt x="3510058" y="5122470"/>
              </a:cubicBezTo>
              <a:close/>
              <a:moveTo>
                <a:pt x="3591999" y="5123342"/>
              </a:moveTo>
              <a:cubicBezTo>
                <a:pt x="3585005" y="5123342"/>
                <a:pt x="3580030" y="5127413"/>
                <a:pt x="3577186" y="5132996"/>
              </a:cubicBezTo>
              <a:cubicBezTo>
                <a:pt x="3574215" y="5127180"/>
                <a:pt x="3569144" y="5123400"/>
                <a:pt x="3561746" y="5123400"/>
              </a:cubicBezTo>
              <a:cubicBezTo>
                <a:pt x="3561258" y="5123400"/>
                <a:pt x="3560758" y="5123400"/>
                <a:pt x="3560249" y="5123429"/>
              </a:cubicBezTo>
              <a:cubicBezTo>
                <a:pt x="3552892" y="5123924"/>
                <a:pt x="3546574" y="5128314"/>
                <a:pt x="3544582" y="5136892"/>
              </a:cubicBezTo>
              <a:cubicBezTo>
                <a:pt x="3541002" y="5152332"/>
                <a:pt x="3557952" y="5168092"/>
                <a:pt x="3577186" y="5183416"/>
              </a:cubicBezTo>
              <a:cubicBezTo>
                <a:pt x="3597642" y="5168209"/>
                <a:pt x="3613603" y="5150966"/>
                <a:pt x="3609791" y="5136136"/>
              </a:cubicBezTo>
              <a:cubicBezTo>
                <a:pt x="3607933" y="5128896"/>
                <a:pt x="3602086" y="5124302"/>
                <a:pt x="3594040" y="5123429"/>
              </a:cubicBezTo>
              <a:cubicBezTo>
                <a:pt x="3593342" y="5123371"/>
                <a:pt x="3592662" y="5123342"/>
                <a:pt x="3591999" y="5123342"/>
              </a:cubicBezTo>
              <a:close/>
              <a:moveTo>
                <a:pt x="3673590" y="5123633"/>
              </a:moveTo>
              <a:cubicBezTo>
                <a:pt x="3666596" y="5123633"/>
                <a:pt x="3661621" y="5127704"/>
                <a:pt x="3658777" y="5133287"/>
              </a:cubicBezTo>
              <a:cubicBezTo>
                <a:pt x="3655806" y="5127471"/>
                <a:pt x="3650735" y="5123691"/>
                <a:pt x="3643337" y="5123691"/>
              </a:cubicBezTo>
              <a:cubicBezTo>
                <a:pt x="3642849" y="5123691"/>
                <a:pt x="3642349" y="5123691"/>
                <a:pt x="3641840" y="5123720"/>
              </a:cubicBezTo>
              <a:cubicBezTo>
                <a:pt x="3634483" y="5124214"/>
                <a:pt x="3628165" y="5128605"/>
                <a:pt x="3626173" y="5137183"/>
              </a:cubicBezTo>
              <a:cubicBezTo>
                <a:pt x="3622593" y="5152623"/>
                <a:pt x="3639543" y="5168383"/>
                <a:pt x="3658777" y="5183707"/>
              </a:cubicBezTo>
              <a:cubicBezTo>
                <a:pt x="3679233" y="5168499"/>
                <a:pt x="3695194" y="5151257"/>
                <a:pt x="3691382" y="5136427"/>
              </a:cubicBezTo>
              <a:cubicBezTo>
                <a:pt x="3689524" y="5129187"/>
                <a:pt x="3683677" y="5124592"/>
                <a:pt x="3675631" y="5123720"/>
              </a:cubicBezTo>
              <a:cubicBezTo>
                <a:pt x="3674933" y="5123662"/>
                <a:pt x="3674253" y="5123633"/>
                <a:pt x="3673590" y="5123633"/>
              </a:cubicBezTo>
              <a:close/>
              <a:moveTo>
                <a:pt x="3350191" y="5122760"/>
              </a:moveTo>
              <a:cubicBezTo>
                <a:pt x="3343197" y="5122760"/>
                <a:pt x="3338222" y="5126831"/>
                <a:pt x="3335378" y="5132414"/>
              </a:cubicBezTo>
              <a:cubicBezTo>
                <a:pt x="3332407" y="5126598"/>
                <a:pt x="3327336" y="5122818"/>
                <a:pt x="3319938" y="5122818"/>
              </a:cubicBezTo>
              <a:cubicBezTo>
                <a:pt x="3319450" y="5122818"/>
                <a:pt x="3318950" y="5122818"/>
                <a:pt x="3318441" y="5122847"/>
              </a:cubicBezTo>
              <a:cubicBezTo>
                <a:pt x="3311084" y="5123341"/>
                <a:pt x="3304766" y="5127732"/>
                <a:pt x="3302774" y="5136310"/>
              </a:cubicBezTo>
              <a:cubicBezTo>
                <a:pt x="3299195" y="5151750"/>
                <a:pt x="3316144" y="5167510"/>
                <a:pt x="3335378" y="5182834"/>
              </a:cubicBezTo>
              <a:cubicBezTo>
                <a:pt x="3355834" y="5167627"/>
                <a:pt x="3371795" y="5150384"/>
                <a:pt x="3367983" y="5135554"/>
              </a:cubicBezTo>
              <a:cubicBezTo>
                <a:pt x="3366125" y="5128314"/>
                <a:pt x="3360277" y="5123719"/>
                <a:pt x="3352232" y="5122847"/>
              </a:cubicBezTo>
              <a:cubicBezTo>
                <a:pt x="3351534" y="5122789"/>
                <a:pt x="3350853" y="5122760"/>
                <a:pt x="3350191" y="5122760"/>
              </a:cubicBezTo>
              <a:close/>
              <a:moveTo>
                <a:pt x="3044064" y="5122179"/>
              </a:moveTo>
              <a:cubicBezTo>
                <a:pt x="3037070" y="5122179"/>
                <a:pt x="3032095" y="5126250"/>
                <a:pt x="3029251" y="5131833"/>
              </a:cubicBezTo>
              <a:cubicBezTo>
                <a:pt x="3026280" y="5126017"/>
                <a:pt x="3021209" y="5122237"/>
                <a:pt x="3013811" y="5122237"/>
              </a:cubicBezTo>
              <a:cubicBezTo>
                <a:pt x="3013323" y="5122237"/>
                <a:pt x="3012823" y="5122237"/>
                <a:pt x="3012314" y="5122266"/>
              </a:cubicBezTo>
              <a:cubicBezTo>
                <a:pt x="3004957" y="5122760"/>
                <a:pt x="2998639" y="5127151"/>
                <a:pt x="2996647" y="5135729"/>
              </a:cubicBezTo>
              <a:cubicBezTo>
                <a:pt x="2993067" y="5151169"/>
                <a:pt x="3010017" y="5166929"/>
                <a:pt x="3029251" y="5182253"/>
              </a:cubicBezTo>
              <a:cubicBezTo>
                <a:pt x="3049707" y="5167045"/>
                <a:pt x="3065668" y="5149803"/>
                <a:pt x="3061856" y="5134973"/>
              </a:cubicBezTo>
              <a:cubicBezTo>
                <a:pt x="3059998" y="5127733"/>
                <a:pt x="3054151" y="5123138"/>
                <a:pt x="3046105" y="5122266"/>
              </a:cubicBezTo>
              <a:cubicBezTo>
                <a:pt x="3045407" y="5122208"/>
                <a:pt x="3044727" y="5122179"/>
                <a:pt x="3044064" y="5122179"/>
              </a:cubicBezTo>
              <a:close/>
              <a:moveTo>
                <a:pt x="2516133" y="5048613"/>
              </a:moveTo>
              <a:cubicBezTo>
                <a:pt x="2509140" y="5048613"/>
                <a:pt x="2504165" y="5052684"/>
                <a:pt x="2501321" y="5058267"/>
              </a:cubicBezTo>
              <a:cubicBezTo>
                <a:pt x="2498350" y="5052451"/>
                <a:pt x="2493278" y="5048671"/>
                <a:pt x="2485882" y="5048671"/>
              </a:cubicBezTo>
              <a:cubicBezTo>
                <a:pt x="2485393" y="5048671"/>
                <a:pt x="2484893" y="5048671"/>
                <a:pt x="2484383" y="5048700"/>
              </a:cubicBezTo>
              <a:cubicBezTo>
                <a:pt x="2477027" y="5049194"/>
                <a:pt x="2470708" y="5053585"/>
                <a:pt x="2468717" y="5062163"/>
              </a:cubicBezTo>
              <a:cubicBezTo>
                <a:pt x="2465136" y="5077603"/>
                <a:pt x="2482087" y="5093363"/>
                <a:pt x="2501321" y="5108687"/>
              </a:cubicBezTo>
              <a:cubicBezTo>
                <a:pt x="2521777" y="5093480"/>
                <a:pt x="2537738" y="5076237"/>
                <a:pt x="2533926" y="5061407"/>
              </a:cubicBezTo>
              <a:cubicBezTo>
                <a:pt x="2532068" y="5054167"/>
                <a:pt x="2526220" y="5049572"/>
                <a:pt x="2518174" y="5048700"/>
              </a:cubicBezTo>
              <a:cubicBezTo>
                <a:pt x="2517476" y="5048642"/>
                <a:pt x="2516796" y="5048613"/>
                <a:pt x="2516133" y="5048613"/>
              </a:cubicBezTo>
              <a:close/>
              <a:moveTo>
                <a:pt x="2797487" y="5116072"/>
              </a:moveTo>
              <a:cubicBezTo>
                <a:pt x="2790493" y="5116072"/>
                <a:pt x="2785518" y="5120143"/>
                <a:pt x="2782674" y="5125726"/>
              </a:cubicBezTo>
              <a:cubicBezTo>
                <a:pt x="2779703" y="5119910"/>
                <a:pt x="2774632" y="5116130"/>
                <a:pt x="2767234" y="5116130"/>
              </a:cubicBezTo>
              <a:cubicBezTo>
                <a:pt x="2766746" y="5116130"/>
                <a:pt x="2766246" y="5116130"/>
                <a:pt x="2765737" y="5116159"/>
              </a:cubicBezTo>
              <a:cubicBezTo>
                <a:pt x="2758380" y="5116654"/>
                <a:pt x="2752062" y="5121044"/>
                <a:pt x="2750070" y="5129622"/>
              </a:cubicBezTo>
              <a:cubicBezTo>
                <a:pt x="2746491" y="5145062"/>
                <a:pt x="2763440" y="5160822"/>
                <a:pt x="2782674" y="5176146"/>
              </a:cubicBezTo>
              <a:cubicBezTo>
                <a:pt x="2803130" y="5160939"/>
                <a:pt x="2819091" y="5143696"/>
                <a:pt x="2815279" y="5128866"/>
              </a:cubicBezTo>
              <a:cubicBezTo>
                <a:pt x="2813421" y="5121626"/>
                <a:pt x="2807573" y="5117032"/>
                <a:pt x="2799528" y="5116159"/>
              </a:cubicBezTo>
              <a:cubicBezTo>
                <a:pt x="2798830" y="5116101"/>
                <a:pt x="2798150" y="5116072"/>
                <a:pt x="2797487" y="5116072"/>
              </a:cubicBezTo>
              <a:close/>
              <a:moveTo>
                <a:pt x="2874775" y="5124796"/>
              </a:moveTo>
              <a:cubicBezTo>
                <a:pt x="2867781" y="5124796"/>
                <a:pt x="2862806" y="5128867"/>
                <a:pt x="2859962" y="5134450"/>
              </a:cubicBezTo>
              <a:cubicBezTo>
                <a:pt x="2856991" y="5128634"/>
                <a:pt x="2851920" y="5124854"/>
                <a:pt x="2844522" y="5124854"/>
              </a:cubicBezTo>
              <a:cubicBezTo>
                <a:pt x="2844034" y="5124854"/>
                <a:pt x="2843534" y="5124854"/>
                <a:pt x="2843025" y="5124883"/>
              </a:cubicBezTo>
              <a:cubicBezTo>
                <a:pt x="2835668" y="5125378"/>
                <a:pt x="2829350" y="5129768"/>
                <a:pt x="2827358" y="5138346"/>
              </a:cubicBezTo>
              <a:cubicBezTo>
                <a:pt x="2823779" y="5153786"/>
                <a:pt x="2840728" y="5169546"/>
                <a:pt x="2859962" y="5184870"/>
              </a:cubicBezTo>
              <a:cubicBezTo>
                <a:pt x="2880418" y="5169663"/>
                <a:pt x="2896379" y="5152420"/>
                <a:pt x="2892567" y="5137590"/>
              </a:cubicBezTo>
              <a:cubicBezTo>
                <a:pt x="2890709" y="5130350"/>
                <a:pt x="2884861" y="5125756"/>
                <a:pt x="2876816" y="5124883"/>
              </a:cubicBezTo>
              <a:cubicBezTo>
                <a:pt x="2876118" y="5124825"/>
                <a:pt x="2875438" y="5124796"/>
                <a:pt x="2874775" y="5124796"/>
              </a:cubicBezTo>
              <a:close/>
              <a:moveTo>
                <a:pt x="2957500" y="5125959"/>
              </a:moveTo>
              <a:cubicBezTo>
                <a:pt x="2950506" y="5125959"/>
                <a:pt x="2945531" y="5130030"/>
                <a:pt x="2942687" y="5135613"/>
              </a:cubicBezTo>
              <a:cubicBezTo>
                <a:pt x="2939716" y="5129797"/>
                <a:pt x="2934645" y="5126017"/>
                <a:pt x="2927247" y="5126017"/>
              </a:cubicBezTo>
              <a:cubicBezTo>
                <a:pt x="2926759" y="5126017"/>
                <a:pt x="2926259" y="5126017"/>
                <a:pt x="2925750" y="5126046"/>
              </a:cubicBezTo>
              <a:cubicBezTo>
                <a:pt x="2918393" y="5126541"/>
                <a:pt x="2912075" y="5130931"/>
                <a:pt x="2910083" y="5139509"/>
              </a:cubicBezTo>
              <a:cubicBezTo>
                <a:pt x="2906504" y="5154949"/>
                <a:pt x="2923453" y="5170709"/>
                <a:pt x="2942687" y="5186033"/>
              </a:cubicBezTo>
              <a:cubicBezTo>
                <a:pt x="2963143" y="5170826"/>
                <a:pt x="2979104" y="5153583"/>
                <a:pt x="2975292" y="5138753"/>
              </a:cubicBezTo>
              <a:cubicBezTo>
                <a:pt x="2973434" y="5131513"/>
                <a:pt x="2967586" y="5126919"/>
                <a:pt x="2959541" y="5126046"/>
              </a:cubicBezTo>
              <a:cubicBezTo>
                <a:pt x="2958843" y="5125988"/>
                <a:pt x="2958162" y="5125959"/>
                <a:pt x="2957500" y="5125959"/>
              </a:cubicBezTo>
              <a:close/>
              <a:moveTo>
                <a:pt x="2708801" y="5117236"/>
              </a:moveTo>
              <a:cubicBezTo>
                <a:pt x="2701807" y="5117236"/>
                <a:pt x="2696832" y="5121307"/>
                <a:pt x="2693988" y="5126890"/>
              </a:cubicBezTo>
              <a:cubicBezTo>
                <a:pt x="2691017" y="5121074"/>
                <a:pt x="2685946" y="5117294"/>
                <a:pt x="2678548" y="5117294"/>
              </a:cubicBezTo>
              <a:cubicBezTo>
                <a:pt x="2678060" y="5117294"/>
                <a:pt x="2677560" y="5117294"/>
                <a:pt x="2677051" y="5117323"/>
              </a:cubicBezTo>
              <a:cubicBezTo>
                <a:pt x="2669694" y="5117818"/>
                <a:pt x="2663376" y="5122208"/>
                <a:pt x="2661384" y="5130786"/>
              </a:cubicBezTo>
              <a:cubicBezTo>
                <a:pt x="2657805" y="5146226"/>
                <a:pt x="2674754" y="5161986"/>
                <a:pt x="2693988" y="5177310"/>
              </a:cubicBezTo>
              <a:cubicBezTo>
                <a:pt x="2714444" y="5162103"/>
                <a:pt x="2730405" y="5144860"/>
                <a:pt x="2726593" y="5130030"/>
              </a:cubicBezTo>
              <a:cubicBezTo>
                <a:pt x="2724735" y="5122790"/>
                <a:pt x="2718887" y="5118196"/>
                <a:pt x="2710842" y="5117323"/>
              </a:cubicBezTo>
              <a:cubicBezTo>
                <a:pt x="2710144" y="5117265"/>
                <a:pt x="2709464" y="5117236"/>
                <a:pt x="2708801" y="5117236"/>
              </a:cubicBezTo>
              <a:close/>
            </a:path>
          </a:pathLst>
        </a:cu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>
          <a:noAutofit/>
        </a:bodyPr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pt-BR">
            <a:solidFill>
              <a:schemeClr val="lt1"/>
            </a:solidFill>
          </a:endParaRPr>
        </a:p>
      </xdr:txBody>
    </xdr:sp>
    <xdr:clientData/>
  </xdr:twoCellAnchor>
  <xdr:twoCellAnchor editAs="absolute">
    <xdr:from>
      <xdr:col>10</xdr:col>
      <xdr:colOff>328883</xdr:colOff>
      <xdr:row>0</xdr:row>
      <xdr:rowOff>0</xdr:rowOff>
    </xdr:from>
    <xdr:to>
      <xdr:col>34</xdr:col>
      <xdr:colOff>439674</xdr:colOff>
      <xdr:row>2</xdr:row>
      <xdr:rowOff>40106</xdr:rowOff>
    </xdr:to>
    <xdr:grpSp>
      <xdr:nvGrpSpPr>
        <xdr:cNvPr id="5" name="Agrupar 4">
          <a:extLst>
            <a:ext uri="{FF2B5EF4-FFF2-40B4-BE49-F238E27FC236}">
              <a16:creationId xmlns:a16="http://schemas.microsoft.com/office/drawing/2014/main" id="{1857567E-96D3-4145-A88F-ED7EBE3569AA}"/>
            </a:ext>
          </a:extLst>
        </xdr:cNvPr>
        <xdr:cNvGrpSpPr>
          <a:grpSpLocks noChangeAspect="1"/>
        </xdr:cNvGrpSpPr>
      </xdr:nvGrpSpPr>
      <xdr:grpSpPr>
        <a:xfrm>
          <a:off x="6390247" y="0"/>
          <a:ext cx="14658063" cy="421106"/>
          <a:chOff x="9524" y="0"/>
          <a:chExt cx="14741191" cy="421106"/>
        </a:xfrm>
      </xdr:grpSpPr>
      <xdr:sp macro="" textlink="">
        <xdr:nvSpPr>
          <xdr:cNvPr id="6" name="Retângulo: Cantos Arredondados 5">
            <a:extLst>
              <a:ext uri="{FF2B5EF4-FFF2-40B4-BE49-F238E27FC236}">
                <a16:creationId xmlns:a16="http://schemas.microsoft.com/office/drawing/2014/main" id="{FB5625FA-DB83-4464-B4EE-C940A777C926}"/>
              </a:ext>
            </a:extLst>
          </xdr:cNvPr>
          <xdr:cNvSpPr/>
        </xdr:nvSpPr>
        <xdr:spPr>
          <a:xfrm>
            <a:off x="9524" y="0"/>
            <a:ext cx="14741191" cy="411079"/>
          </a:xfrm>
          <a:prstGeom prst="roundRect">
            <a:avLst/>
          </a:prstGeom>
          <a:solidFill>
            <a:srgbClr val="001F3F"/>
          </a:solidFill>
          <a:ln>
            <a:solidFill>
              <a:schemeClr val="accent1">
                <a:shade val="50000"/>
              </a:schemeClr>
            </a:solidFill>
          </a:ln>
          <a:effectLst>
            <a:outerShdw blurRad="127000" dist="38100" dir="5400000" sx="101000" sy="101000" algn="t" rotWithShape="0">
              <a:srgbClr val="39FF14">
                <a:alpha val="60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pic>
        <xdr:nvPicPr>
          <xdr:cNvPr id="7" name="Imagem 6">
            <a:extLst>
              <a:ext uri="{FF2B5EF4-FFF2-40B4-BE49-F238E27FC236}">
                <a16:creationId xmlns:a16="http://schemas.microsoft.com/office/drawing/2014/main" id="{C288D39D-C352-45A8-BD57-5A3BA819874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duotone>
              <a:prstClr val="black"/>
              <a:srgbClr val="EA2011">
                <a:tint val="45000"/>
                <a:satMod val="400000"/>
              </a:srgbClr>
            </a:duotone>
            <a:extLst>
              <a:ext uri="{BEBA8EAE-BF5A-486C-A8C5-ECC9F3942E4B}">
                <a14:imgProps xmlns:a14="http://schemas.microsoft.com/office/drawing/2010/main">
                  <a14:imgLayer r:embed="rId2">
                    <a14:imgEffect>
                      <a14:artisticPlasticWrap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9839" y="30080"/>
            <a:ext cx="391026" cy="391026"/>
          </a:xfrm>
          <a:prstGeom prst="rect">
            <a:avLst/>
          </a:prstGeom>
        </xdr:spPr>
      </xdr:pic>
      <xdr:sp macro="" textlink="">
        <xdr:nvSpPr>
          <xdr:cNvPr id="8" name="CaixaDeTexto 7">
            <a:extLst>
              <a:ext uri="{FF2B5EF4-FFF2-40B4-BE49-F238E27FC236}">
                <a16:creationId xmlns:a16="http://schemas.microsoft.com/office/drawing/2014/main" id="{473EB412-E20A-4CC7-A760-3F41CEF454F9}"/>
              </a:ext>
            </a:extLst>
          </xdr:cNvPr>
          <xdr:cNvSpPr txBox="1"/>
        </xdr:nvSpPr>
        <xdr:spPr>
          <a:xfrm>
            <a:off x="970548" y="80211"/>
            <a:ext cx="1024687" cy="290763"/>
          </a:xfrm>
          <a:prstGeom prst="rect">
            <a:avLst/>
          </a:prstGeom>
          <a:noFill/>
          <a:ln w="9525" cmpd="sng">
            <a:noFill/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1400" b="1">
                <a:solidFill>
                  <a:srgbClr val="FF2400"/>
                </a:solidFill>
              </a:rPr>
              <a:t>Marcelo</a:t>
            </a:r>
          </a:p>
        </xdr:txBody>
      </xdr:sp>
      <xdr:sp macro="" textlink="">
        <xdr:nvSpPr>
          <xdr:cNvPr id="9" name="CaixaDeTexto 8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D23B9F38-C538-4723-83DD-E41E341F0B17}"/>
              </a:ext>
            </a:extLst>
          </xdr:cNvPr>
          <xdr:cNvSpPr txBox="1"/>
        </xdr:nvSpPr>
        <xdr:spPr>
          <a:xfrm>
            <a:off x="6408821" y="62163"/>
            <a:ext cx="1024688" cy="29076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1400" b="1">
                <a:solidFill>
                  <a:srgbClr val="FF2400"/>
                </a:solidFill>
              </a:rPr>
              <a:t>Pesquisar</a:t>
            </a:r>
          </a:p>
          <a:p>
            <a:pPr algn="ctr"/>
            <a:endParaRPr lang="pt-BR" sz="1400"/>
          </a:p>
        </xdr:txBody>
      </xdr:sp>
      <xdr:sp macro="" textlink="">
        <xdr:nvSpPr>
          <xdr:cNvPr id="10" name="CaixaDeTexto 9">
            <a:extLst>
              <a:ext uri="{FF2B5EF4-FFF2-40B4-BE49-F238E27FC236}">
                <a16:creationId xmlns:a16="http://schemas.microsoft.com/office/drawing/2014/main" id="{E8A43451-6941-4B8A-896D-5F6B793FF6E8}"/>
              </a:ext>
            </a:extLst>
          </xdr:cNvPr>
          <xdr:cNvSpPr txBox="1"/>
        </xdr:nvSpPr>
        <xdr:spPr>
          <a:xfrm>
            <a:off x="9745579" y="44117"/>
            <a:ext cx="1608219" cy="29076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1400" b="1">
                <a:solidFill>
                  <a:srgbClr val="FF2400"/>
                </a:solidFill>
              </a:rPr>
              <a:t>Fontes de Renda</a:t>
            </a:r>
          </a:p>
        </xdr:txBody>
      </xdr:sp>
      <xdr:sp macro="" textlink="">
        <xdr:nvSpPr>
          <xdr:cNvPr id="11" name="CaixaDeTexto 10">
            <a:extLst>
              <a:ext uri="{FF2B5EF4-FFF2-40B4-BE49-F238E27FC236}">
                <a16:creationId xmlns:a16="http://schemas.microsoft.com/office/drawing/2014/main" id="{90F927C1-4E3E-42F7-9B7C-9EF376AA10E9}"/>
              </a:ext>
            </a:extLst>
          </xdr:cNvPr>
          <xdr:cNvSpPr txBox="1"/>
        </xdr:nvSpPr>
        <xdr:spPr>
          <a:xfrm>
            <a:off x="11189368" y="46122"/>
            <a:ext cx="1024688" cy="29076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1400" b="1">
                <a:solidFill>
                  <a:srgbClr val="FF2400"/>
                </a:solidFill>
              </a:rPr>
              <a:t>Vendas</a:t>
            </a:r>
          </a:p>
          <a:p>
            <a:pPr algn="ctr"/>
            <a:endParaRPr lang="pt-BR" sz="1400"/>
          </a:p>
        </xdr:txBody>
      </xdr:sp>
      <xdr:sp macro="" textlink="">
        <xdr:nvSpPr>
          <xdr:cNvPr id="12" name="CaixaDeTexto 11">
            <a:extLst>
              <a:ext uri="{FF2B5EF4-FFF2-40B4-BE49-F238E27FC236}">
                <a16:creationId xmlns:a16="http://schemas.microsoft.com/office/drawing/2014/main" id="{E2CC705E-FF67-451D-BBEA-22CBC198EDEC}"/>
              </a:ext>
            </a:extLst>
          </xdr:cNvPr>
          <xdr:cNvSpPr txBox="1"/>
        </xdr:nvSpPr>
        <xdr:spPr>
          <a:xfrm>
            <a:off x="12111791" y="48127"/>
            <a:ext cx="1024687" cy="29076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1400" b="1">
                <a:solidFill>
                  <a:srgbClr val="FF2400"/>
                </a:solidFill>
              </a:rPr>
              <a:t>Projetos</a:t>
            </a:r>
          </a:p>
        </xdr:txBody>
      </xdr:sp>
      <xdr:sp macro="" textlink="">
        <xdr:nvSpPr>
          <xdr:cNvPr id="13" name="CaixaDeTexto 12">
            <a:extLst>
              <a:ext uri="{FF2B5EF4-FFF2-40B4-BE49-F238E27FC236}">
                <a16:creationId xmlns:a16="http://schemas.microsoft.com/office/drawing/2014/main" id="{7CCC7A0B-66A6-438B-95D0-873302352E63}"/>
              </a:ext>
            </a:extLst>
          </xdr:cNvPr>
          <xdr:cNvSpPr txBox="1"/>
        </xdr:nvSpPr>
        <xdr:spPr>
          <a:xfrm>
            <a:off x="12992100" y="50133"/>
            <a:ext cx="1026693" cy="29076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1400" b="1">
                <a:solidFill>
                  <a:srgbClr val="FF2400"/>
                </a:solidFill>
              </a:rPr>
              <a:t>Mapas</a:t>
            </a:r>
          </a:p>
        </xdr:txBody>
      </xdr:sp>
      <xdr:pic>
        <xdr:nvPicPr>
          <xdr:cNvPr id="14" name="Imagem 13">
            <a:extLst>
              <a:ext uri="{FF2B5EF4-FFF2-40B4-BE49-F238E27FC236}">
                <a16:creationId xmlns:a16="http://schemas.microsoft.com/office/drawing/2014/main" id="{5289E423-199D-4233-A242-2A855B1576F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duotone>
              <a:prstClr val="black"/>
              <a:srgbClr val="C72515">
                <a:tint val="45000"/>
                <a:satMod val="400000"/>
              </a:srgbClr>
            </a:duotone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artisticPlasticWrap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126080" y="0"/>
            <a:ext cx="401051" cy="401051"/>
          </a:xfrm>
          <a:prstGeom prst="rect">
            <a:avLst/>
          </a:prstGeom>
        </xdr:spPr>
      </xdr:pic>
      <xdr:sp macro="" textlink="">
        <xdr:nvSpPr>
          <xdr:cNvPr id="15" name="Retângulo 14">
            <a:extLst>
              <a:ext uri="{FF2B5EF4-FFF2-40B4-BE49-F238E27FC236}">
                <a16:creationId xmlns:a16="http://schemas.microsoft.com/office/drawing/2014/main" id="{DF02BF19-FA8B-4308-8A41-F88637351AA4}"/>
              </a:ext>
            </a:extLst>
          </xdr:cNvPr>
          <xdr:cNvSpPr/>
        </xdr:nvSpPr>
        <xdr:spPr>
          <a:xfrm>
            <a:off x="13262758" y="326703"/>
            <a:ext cx="360947" cy="60158"/>
          </a:xfrm>
          <a:prstGeom prst="rect">
            <a:avLst/>
          </a:prstGeom>
          <a:solidFill>
            <a:srgbClr val="FF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 editAs="absolute">
    <xdr:from>
      <xdr:col>29</xdr:col>
      <xdr:colOff>563155</xdr:colOff>
      <xdr:row>22</xdr:row>
      <xdr:rowOff>139830</xdr:rowOff>
    </xdr:from>
    <xdr:to>
      <xdr:col>30</xdr:col>
      <xdr:colOff>533553</xdr:colOff>
      <xdr:row>24</xdr:row>
      <xdr:rowOff>31840</xdr:rowOff>
    </xdr:to>
    <xdr:sp macro="" textlink="Pivô!AH51">
      <xdr:nvSpPr>
        <xdr:cNvPr id="135" name="CaixaDeTexto 134">
          <a:extLst>
            <a:ext uri="{FF2B5EF4-FFF2-40B4-BE49-F238E27FC236}">
              <a16:creationId xmlns:a16="http://schemas.microsoft.com/office/drawing/2014/main" id="{307038EB-D7AF-4ED6-8526-BA40570B48B5}"/>
            </a:ext>
          </a:extLst>
        </xdr:cNvPr>
        <xdr:cNvSpPr txBox="1">
          <a:spLocks noChangeAspect="1"/>
        </xdr:cNvSpPr>
      </xdr:nvSpPr>
      <xdr:spPr>
        <a:xfrm>
          <a:off x="18283249" y="4488981"/>
          <a:ext cx="581436" cy="287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pt-BR" sz="100">
            <a:solidFill>
              <a:schemeClr val="bg1"/>
            </a:solidFill>
          </a:endParaRPr>
        </a:p>
      </xdr:txBody>
    </xdr:sp>
    <xdr:clientData/>
  </xdr:twoCellAnchor>
  <xdr:twoCellAnchor>
    <xdr:from>
      <xdr:col>14</xdr:col>
      <xdr:colOff>14965</xdr:colOff>
      <xdr:row>11</xdr:row>
      <xdr:rowOff>165500</xdr:rowOff>
    </xdr:from>
    <xdr:to>
      <xdr:col>15</xdr:col>
      <xdr:colOff>253754</xdr:colOff>
      <xdr:row>13</xdr:row>
      <xdr:rowOff>177869</xdr:rowOff>
    </xdr:to>
    <xdr:grpSp>
      <xdr:nvGrpSpPr>
        <xdr:cNvPr id="50" name="Agrupar 49">
          <a:extLst>
            <a:ext uri="{FF2B5EF4-FFF2-40B4-BE49-F238E27FC236}">
              <a16:creationId xmlns:a16="http://schemas.microsoft.com/office/drawing/2014/main" id="{178FD6ED-ACF3-490B-98FA-CD221D000274}"/>
            </a:ext>
          </a:extLst>
        </xdr:cNvPr>
        <xdr:cNvGrpSpPr>
          <a:grpSpLocks noChangeAspect="1"/>
        </xdr:cNvGrpSpPr>
      </xdr:nvGrpSpPr>
      <xdr:grpSpPr>
        <a:xfrm>
          <a:off x="8500874" y="2261000"/>
          <a:ext cx="844925" cy="393369"/>
          <a:chOff x="9054184" y="2658720"/>
          <a:chExt cx="848651" cy="394761"/>
        </a:xfrm>
      </xdr:grpSpPr>
      <xdr:grpSp>
        <xdr:nvGrpSpPr>
          <xdr:cNvPr id="40" name="Agrupar 39">
            <a:extLst>
              <a:ext uri="{FF2B5EF4-FFF2-40B4-BE49-F238E27FC236}">
                <a16:creationId xmlns:a16="http://schemas.microsoft.com/office/drawing/2014/main" id="{9DE8ED4B-35BB-47E2-9643-0C53AD77E791}"/>
              </a:ext>
            </a:extLst>
          </xdr:cNvPr>
          <xdr:cNvGrpSpPr/>
        </xdr:nvGrpSpPr>
        <xdr:grpSpPr>
          <a:xfrm>
            <a:off x="9054981" y="2658720"/>
            <a:ext cx="845593" cy="394761"/>
            <a:chOff x="9110601" y="2665763"/>
            <a:chExt cx="853539" cy="395844"/>
          </a:xfrm>
        </xdr:grpSpPr>
        <xdr:sp macro="" textlink="">
          <xdr:nvSpPr>
            <xdr:cNvPr id="39" name="Retângulo 38">
              <a:extLst>
                <a:ext uri="{FF2B5EF4-FFF2-40B4-BE49-F238E27FC236}">
                  <a16:creationId xmlns:a16="http://schemas.microsoft.com/office/drawing/2014/main" id="{80BEA21E-F108-4FD0-A97B-18B4FE327B70}"/>
                </a:ext>
              </a:extLst>
            </xdr:cNvPr>
            <xdr:cNvSpPr/>
          </xdr:nvSpPr>
          <xdr:spPr>
            <a:xfrm>
              <a:off x="9110601" y="2665763"/>
              <a:ext cx="853539" cy="395844"/>
            </a:xfrm>
            <a:prstGeom prst="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sp macro="" textlink="">
          <xdr:nvSpPr>
            <xdr:cNvPr id="77" name="Retângulo 76">
              <a:extLst>
                <a:ext uri="{FF2B5EF4-FFF2-40B4-BE49-F238E27FC236}">
                  <a16:creationId xmlns:a16="http://schemas.microsoft.com/office/drawing/2014/main" id="{6A38D614-4369-4BC7-B2E2-840F5FC7315A}"/>
                </a:ext>
              </a:extLst>
            </xdr:cNvPr>
            <xdr:cNvSpPr/>
          </xdr:nvSpPr>
          <xdr:spPr>
            <a:xfrm>
              <a:off x="9110601" y="2746170"/>
              <a:ext cx="218703" cy="220434"/>
            </a:xfrm>
            <a:prstGeom prst="rect">
              <a:avLst/>
            </a:prstGeom>
          </xdr:spPr>
          <xdr:style>
            <a:lnRef idx="0">
              <a:schemeClr val="accent5"/>
            </a:lnRef>
            <a:fillRef idx="3">
              <a:schemeClr val="accent5"/>
            </a:fillRef>
            <a:effectRef idx="3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</xdr:grpSp>
      <xdr:pic>
        <xdr:nvPicPr>
          <xdr:cNvPr id="44" name="Gráfico 43" descr="Edifício com preenchimento sólido">
            <a:extLst>
              <a:ext uri="{FF2B5EF4-FFF2-40B4-BE49-F238E27FC236}">
                <a16:creationId xmlns:a16="http://schemas.microsoft.com/office/drawing/2014/main" id="{6DE1600D-8303-4790-BC2C-1DF3A4D39A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7"/>
              </a:ext>
            </a:extLst>
          </a:blip>
          <a:stretch>
            <a:fillRect/>
          </a:stretch>
        </xdr:blipFill>
        <xdr:spPr>
          <a:xfrm>
            <a:off x="9054184" y="2739953"/>
            <a:ext cx="213551" cy="220181"/>
          </a:xfrm>
          <a:prstGeom prst="rect">
            <a:avLst/>
          </a:prstGeom>
        </xdr:spPr>
      </xdr:pic>
      <xdr:sp macro="" textlink="Pivô!AS33">
        <xdr:nvSpPr>
          <xdr:cNvPr id="49" name="CaixaDeTexto 48">
            <a:extLst>
              <a:ext uri="{FF2B5EF4-FFF2-40B4-BE49-F238E27FC236}">
                <a16:creationId xmlns:a16="http://schemas.microsoft.com/office/drawing/2014/main" id="{9D27C207-6372-4E97-BE12-C25F4186F70C}"/>
              </a:ext>
            </a:extLst>
          </xdr:cNvPr>
          <xdr:cNvSpPr txBox="1"/>
        </xdr:nvSpPr>
        <xdr:spPr>
          <a:xfrm>
            <a:off x="9302241" y="2666765"/>
            <a:ext cx="599920" cy="165824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E5C35887-B273-49EF-8EE1-7B5A254A80E7}" type="TxLink">
              <a:rPr lang="en-US" sz="900" b="0" i="0" u="none" strike="noStrike">
                <a:solidFill>
                  <a:schemeClr val="bg1"/>
                </a:solidFill>
                <a:latin typeface="Calibri"/>
                <a:ea typeface="Calibri"/>
                <a:cs typeface="Calibri"/>
              </a:rPr>
              <a:t> </a:t>
            </a:fld>
            <a:endParaRPr lang="pt-BR" sz="900">
              <a:solidFill>
                <a:schemeClr val="bg1"/>
              </a:solidFill>
            </a:endParaRPr>
          </a:p>
        </xdr:txBody>
      </xdr:sp>
      <xdr:sp macro="" textlink="Pivô!AU33">
        <xdr:nvSpPr>
          <xdr:cNvPr id="89" name="CaixaDeTexto 88">
            <a:extLst>
              <a:ext uri="{FF2B5EF4-FFF2-40B4-BE49-F238E27FC236}">
                <a16:creationId xmlns:a16="http://schemas.microsoft.com/office/drawing/2014/main" id="{23D0E2AE-94AA-4B60-AE2D-42661E035E20}"/>
              </a:ext>
            </a:extLst>
          </xdr:cNvPr>
          <xdr:cNvSpPr txBox="1"/>
        </xdr:nvSpPr>
        <xdr:spPr>
          <a:xfrm>
            <a:off x="9302915" y="2868602"/>
            <a:ext cx="599920" cy="164285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57178109-D1CE-483C-AD7D-96942A841CD6}" type="TxLink">
              <a:rPr lang="en-US" sz="700" b="0" i="0" u="none" strike="noStrike">
                <a:solidFill>
                  <a:srgbClr val="FFFFFF"/>
                </a:solidFill>
                <a:latin typeface="Calibri"/>
                <a:ea typeface="Calibri"/>
                <a:cs typeface="Calibri"/>
              </a:rPr>
              <a:t> </a:t>
            </a:fld>
            <a:endParaRPr lang="pt-BR" sz="1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14</xdr:col>
      <xdr:colOff>36700</xdr:colOff>
      <xdr:row>18</xdr:row>
      <xdr:rowOff>59561</xdr:rowOff>
    </xdr:from>
    <xdr:to>
      <xdr:col>15</xdr:col>
      <xdr:colOff>281906</xdr:colOff>
      <xdr:row>20</xdr:row>
      <xdr:rowOff>71931</xdr:rowOff>
    </xdr:to>
    <xdr:grpSp>
      <xdr:nvGrpSpPr>
        <xdr:cNvPr id="91" name="Agrupar 90">
          <a:extLst>
            <a:ext uri="{FF2B5EF4-FFF2-40B4-BE49-F238E27FC236}">
              <a16:creationId xmlns:a16="http://schemas.microsoft.com/office/drawing/2014/main" id="{8770E27B-47C6-4B52-A6BC-B5482E3F7A29}"/>
            </a:ext>
          </a:extLst>
        </xdr:cNvPr>
        <xdr:cNvGrpSpPr>
          <a:grpSpLocks noChangeAspect="1"/>
        </xdr:cNvGrpSpPr>
      </xdr:nvGrpSpPr>
      <xdr:grpSpPr>
        <a:xfrm>
          <a:off x="8522609" y="3488561"/>
          <a:ext cx="851342" cy="393370"/>
          <a:chOff x="9054185" y="2658720"/>
          <a:chExt cx="848650" cy="394761"/>
        </a:xfrm>
      </xdr:grpSpPr>
      <xdr:grpSp>
        <xdr:nvGrpSpPr>
          <xdr:cNvPr id="92" name="Agrupar 91">
            <a:extLst>
              <a:ext uri="{FF2B5EF4-FFF2-40B4-BE49-F238E27FC236}">
                <a16:creationId xmlns:a16="http://schemas.microsoft.com/office/drawing/2014/main" id="{02BF91E5-1520-4003-B1A8-A527AC1DA6A9}"/>
              </a:ext>
            </a:extLst>
          </xdr:cNvPr>
          <xdr:cNvGrpSpPr/>
        </xdr:nvGrpSpPr>
        <xdr:grpSpPr>
          <a:xfrm>
            <a:off x="9054978" y="2658720"/>
            <a:ext cx="845593" cy="394761"/>
            <a:chOff x="9110598" y="2665763"/>
            <a:chExt cx="853539" cy="395844"/>
          </a:xfrm>
        </xdr:grpSpPr>
        <xdr:sp macro="" textlink="">
          <xdr:nvSpPr>
            <xdr:cNvPr id="96" name="Retângulo 95">
              <a:extLst>
                <a:ext uri="{FF2B5EF4-FFF2-40B4-BE49-F238E27FC236}">
                  <a16:creationId xmlns:a16="http://schemas.microsoft.com/office/drawing/2014/main" id="{47D780EB-B0C7-4A83-9393-BC3E2BACAD05}"/>
                </a:ext>
              </a:extLst>
            </xdr:cNvPr>
            <xdr:cNvSpPr/>
          </xdr:nvSpPr>
          <xdr:spPr>
            <a:xfrm>
              <a:off x="9110598" y="2665763"/>
              <a:ext cx="853539" cy="395844"/>
            </a:xfrm>
            <a:prstGeom prst="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sp macro="" textlink="">
          <xdr:nvSpPr>
            <xdr:cNvPr id="97" name="Retângulo 96">
              <a:extLst>
                <a:ext uri="{FF2B5EF4-FFF2-40B4-BE49-F238E27FC236}">
                  <a16:creationId xmlns:a16="http://schemas.microsoft.com/office/drawing/2014/main" id="{B7EFC847-525E-4A46-9F7B-0FA9324F4434}"/>
                </a:ext>
              </a:extLst>
            </xdr:cNvPr>
            <xdr:cNvSpPr/>
          </xdr:nvSpPr>
          <xdr:spPr>
            <a:xfrm>
              <a:off x="9110601" y="2746170"/>
              <a:ext cx="218703" cy="220434"/>
            </a:xfrm>
            <a:prstGeom prst="rect">
              <a:avLst/>
            </a:prstGeom>
          </xdr:spPr>
          <xdr:style>
            <a:lnRef idx="0">
              <a:schemeClr val="accent5"/>
            </a:lnRef>
            <a:fillRef idx="3">
              <a:schemeClr val="accent5"/>
            </a:fillRef>
            <a:effectRef idx="3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</xdr:grpSp>
      <xdr:pic>
        <xdr:nvPicPr>
          <xdr:cNvPr id="93" name="Gráfico 92" descr="Edifício com preenchimento sólido">
            <a:extLst>
              <a:ext uri="{FF2B5EF4-FFF2-40B4-BE49-F238E27FC236}">
                <a16:creationId xmlns:a16="http://schemas.microsoft.com/office/drawing/2014/main" id="{A47224CB-6398-4F5D-AACA-8F095756C00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9"/>
              </a:ext>
            </a:extLst>
          </a:blip>
          <a:stretch>
            <a:fillRect/>
          </a:stretch>
        </xdr:blipFill>
        <xdr:spPr>
          <a:xfrm>
            <a:off x="9054185" y="2739953"/>
            <a:ext cx="213551" cy="220181"/>
          </a:xfrm>
          <a:prstGeom prst="rect">
            <a:avLst/>
          </a:prstGeom>
        </xdr:spPr>
      </xdr:pic>
      <xdr:sp macro="" textlink="Pivô!AS37">
        <xdr:nvSpPr>
          <xdr:cNvPr id="94" name="CaixaDeTexto 93">
            <a:extLst>
              <a:ext uri="{FF2B5EF4-FFF2-40B4-BE49-F238E27FC236}">
                <a16:creationId xmlns:a16="http://schemas.microsoft.com/office/drawing/2014/main" id="{B141CF3F-11C8-462B-A5C6-7B495067172F}"/>
              </a:ext>
            </a:extLst>
          </xdr:cNvPr>
          <xdr:cNvSpPr txBox="1"/>
        </xdr:nvSpPr>
        <xdr:spPr>
          <a:xfrm>
            <a:off x="9302241" y="2666765"/>
            <a:ext cx="599920" cy="165824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F98D07E5-8F5C-47B5-9078-AA2FF0FD79D6}" type="TxLink">
              <a:rPr lang="en-US" sz="800" b="0" i="0" u="none" strike="noStrike">
                <a:solidFill>
                  <a:srgbClr val="FFFFFF"/>
                </a:solidFill>
                <a:latin typeface="Calibri"/>
                <a:ea typeface="Calibri"/>
                <a:cs typeface="Calibri"/>
              </a:rPr>
              <a:t> </a:t>
            </a:fld>
            <a:endParaRPr lang="pt-BR" sz="500">
              <a:solidFill>
                <a:schemeClr val="bg1"/>
              </a:solidFill>
            </a:endParaRPr>
          </a:p>
        </xdr:txBody>
      </xdr:sp>
      <xdr:sp macro="" textlink="Pivô!AU37">
        <xdr:nvSpPr>
          <xdr:cNvPr id="95" name="CaixaDeTexto 94">
            <a:extLst>
              <a:ext uri="{FF2B5EF4-FFF2-40B4-BE49-F238E27FC236}">
                <a16:creationId xmlns:a16="http://schemas.microsoft.com/office/drawing/2014/main" id="{69D66E37-D6D1-4383-92C1-DA4685D8A359}"/>
              </a:ext>
            </a:extLst>
          </xdr:cNvPr>
          <xdr:cNvSpPr txBox="1"/>
        </xdr:nvSpPr>
        <xdr:spPr>
          <a:xfrm>
            <a:off x="9302915" y="2868602"/>
            <a:ext cx="599920" cy="164285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6A932310-CA66-4B1A-9BF9-C97B048D7477}" type="TxLink">
              <a:rPr lang="en-US" sz="700" b="0" i="0" u="none" strike="noStrike">
                <a:solidFill>
                  <a:srgbClr val="FFFFFF"/>
                </a:solidFill>
                <a:latin typeface="Calibri"/>
                <a:ea typeface="Calibri"/>
                <a:cs typeface="Calibri"/>
              </a:rPr>
              <a:t> </a:t>
            </a:fld>
            <a:endParaRPr lang="pt-BR" sz="1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22</xdr:col>
      <xdr:colOff>11818</xdr:colOff>
      <xdr:row>12</xdr:row>
      <xdr:rowOff>49844</xdr:rowOff>
    </xdr:from>
    <xdr:to>
      <xdr:col>23</xdr:col>
      <xdr:colOff>249674</xdr:colOff>
      <xdr:row>14</xdr:row>
      <xdr:rowOff>62213</xdr:rowOff>
    </xdr:to>
    <xdr:grpSp>
      <xdr:nvGrpSpPr>
        <xdr:cNvPr id="98" name="Agrupar 97">
          <a:extLst>
            <a:ext uri="{FF2B5EF4-FFF2-40B4-BE49-F238E27FC236}">
              <a16:creationId xmlns:a16="http://schemas.microsoft.com/office/drawing/2014/main" id="{ACD9C728-50C1-48C3-99B8-F9E90959CA9E}"/>
            </a:ext>
          </a:extLst>
        </xdr:cNvPr>
        <xdr:cNvGrpSpPr>
          <a:grpSpLocks noChangeAspect="1"/>
        </xdr:cNvGrpSpPr>
      </xdr:nvGrpSpPr>
      <xdr:grpSpPr>
        <a:xfrm>
          <a:off x="13346818" y="2335844"/>
          <a:ext cx="843992" cy="393369"/>
          <a:chOff x="9054185" y="2658720"/>
          <a:chExt cx="848650" cy="394761"/>
        </a:xfrm>
      </xdr:grpSpPr>
      <xdr:grpSp>
        <xdr:nvGrpSpPr>
          <xdr:cNvPr id="99" name="Agrupar 98">
            <a:extLst>
              <a:ext uri="{FF2B5EF4-FFF2-40B4-BE49-F238E27FC236}">
                <a16:creationId xmlns:a16="http://schemas.microsoft.com/office/drawing/2014/main" id="{4DEE0AA8-7381-4DAB-8E9A-0FBC260E2365}"/>
              </a:ext>
            </a:extLst>
          </xdr:cNvPr>
          <xdr:cNvGrpSpPr/>
        </xdr:nvGrpSpPr>
        <xdr:grpSpPr>
          <a:xfrm>
            <a:off x="9054981" y="2658720"/>
            <a:ext cx="845593" cy="394761"/>
            <a:chOff x="9110601" y="2665763"/>
            <a:chExt cx="853539" cy="395844"/>
          </a:xfrm>
        </xdr:grpSpPr>
        <xdr:sp macro="" textlink="">
          <xdr:nvSpPr>
            <xdr:cNvPr id="103" name="Retângulo 102">
              <a:extLst>
                <a:ext uri="{FF2B5EF4-FFF2-40B4-BE49-F238E27FC236}">
                  <a16:creationId xmlns:a16="http://schemas.microsoft.com/office/drawing/2014/main" id="{9E7E2857-A5E7-475E-BEF6-FE4C1B892DC8}"/>
                </a:ext>
              </a:extLst>
            </xdr:cNvPr>
            <xdr:cNvSpPr/>
          </xdr:nvSpPr>
          <xdr:spPr>
            <a:xfrm>
              <a:off x="9110601" y="2665763"/>
              <a:ext cx="853539" cy="395844"/>
            </a:xfrm>
            <a:prstGeom prst="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sp macro="" textlink="">
          <xdr:nvSpPr>
            <xdr:cNvPr id="104" name="Retângulo 103">
              <a:extLst>
                <a:ext uri="{FF2B5EF4-FFF2-40B4-BE49-F238E27FC236}">
                  <a16:creationId xmlns:a16="http://schemas.microsoft.com/office/drawing/2014/main" id="{CD37D858-D2B5-4BC2-AEEF-9B324A3F64BE}"/>
                </a:ext>
              </a:extLst>
            </xdr:cNvPr>
            <xdr:cNvSpPr/>
          </xdr:nvSpPr>
          <xdr:spPr>
            <a:xfrm>
              <a:off x="9110601" y="2746170"/>
              <a:ext cx="218703" cy="220434"/>
            </a:xfrm>
            <a:prstGeom prst="rect">
              <a:avLst/>
            </a:prstGeom>
          </xdr:spPr>
          <xdr:style>
            <a:lnRef idx="0">
              <a:schemeClr val="accent5"/>
            </a:lnRef>
            <a:fillRef idx="3">
              <a:schemeClr val="accent5"/>
            </a:fillRef>
            <a:effectRef idx="3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</xdr:grpSp>
      <xdr:pic>
        <xdr:nvPicPr>
          <xdr:cNvPr id="100" name="Gráfico 99" descr="Edifício com preenchimento sólido">
            <a:extLst>
              <a:ext uri="{FF2B5EF4-FFF2-40B4-BE49-F238E27FC236}">
                <a16:creationId xmlns:a16="http://schemas.microsoft.com/office/drawing/2014/main" id="{DCA42398-9D88-47EA-B9D6-D332047781E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1"/>
              </a:ext>
            </a:extLst>
          </a:blip>
          <a:stretch>
            <a:fillRect/>
          </a:stretch>
        </xdr:blipFill>
        <xdr:spPr>
          <a:xfrm>
            <a:off x="9054185" y="2739953"/>
            <a:ext cx="213551" cy="220181"/>
          </a:xfrm>
          <a:prstGeom prst="rect">
            <a:avLst/>
          </a:prstGeom>
        </xdr:spPr>
      </xdr:pic>
      <xdr:sp macro="" textlink="Pivô!AS35">
        <xdr:nvSpPr>
          <xdr:cNvPr id="101" name="CaixaDeTexto 100">
            <a:extLst>
              <a:ext uri="{FF2B5EF4-FFF2-40B4-BE49-F238E27FC236}">
                <a16:creationId xmlns:a16="http://schemas.microsoft.com/office/drawing/2014/main" id="{E2804FC7-07C4-435A-9852-6ED63288710D}"/>
              </a:ext>
            </a:extLst>
          </xdr:cNvPr>
          <xdr:cNvSpPr txBox="1"/>
        </xdr:nvSpPr>
        <xdr:spPr>
          <a:xfrm>
            <a:off x="9302241" y="2666765"/>
            <a:ext cx="599920" cy="165824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FDD5DE98-3BB9-458F-A9D1-5D2B2C28EE29}" type="TxLink">
              <a:rPr lang="en-US" sz="900" b="0" i="0" u="none" strike="noStrike">
                <a:solidFill>
                  <a:srgbClr val="FFFFFF"/>
                </a:solidFill>
                <a:latin typeface="Calibri"/>
                <a:ea typeface="Calibri"/>
                <a:cs typeface="Calibri"/>
              </a:rPr>
              <a:t> </a:t>
            </a:fld>
            <a:endParaRPr lang="pt-BR" sz="600">
              <a:solidFill>
                <a:schemeClr val="bg1"/>
              </a:solidFill>
            </a:endParaRPr>
          </a:p>
        </xdr:txBody>
      </xdr:sp>
      <xdr:sp macro="" textlink="Pivô!AU35">
        <xdr:nvSpPr>
          <xdr:cNvPr id="102" name="CaixaDeTexto 101">
            <a:extLst>
              <a:ext uri="{FF2B5EF4-FFF2-40B4-BE49-F238E27FC236}">
                <a16:creationId xmlns:a16="http://schemas.microsoft.com/office/drawing/2014/main" id="{637FF078-5882-4F5A-A902-0F9209D4E926}"/>
              </a:ext>
            </a:extLst>
          </xdr:cNvPr>
          <xdr:cNvSpPr txBox="1"/>
        </xdr:nvSpPr>
        <xdr:spPr>
          <a:xfrm>
            <a:off x="9302915" y="2868602"/>
            <a:ext cx="599920" cy="164285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4012A793-043B-4A31-887E-A4D542350117}" type="TxLink">
              <a:rPr lang="en-US" sz="700" b="0" i="0" u="none" strike="noStrike">
                <a:solidFill>
                  <a:srgbClr val="FFFFFF"/>
                </a:solidFill>
                <a:latin typeface="Calibri"/>
                <a:ea typeface="Calibri"/>
                <a:cs typeface="Calibri"/>
              </a:rPr>
              <a:t> </a:t>
            </a:fld>
            <a:endParaRPr lang="pt-BR" sz="1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17</xdr:col>
      <xdr:colOff>182681</xdr:colOff>
      <xdr:row>19</xdr:row>
      <xdr:rowOff>41739</xdr:rowOff>
    </xdr:from>
    <xdr:to>
      <xdr:col>18</xdr:col>
      <xdr:colOff>427883</xdr:colOff>
      <xdr:row>21</xdr:row>
      <xdr:rowOff>54110</xdr:rowOff>
    </xdr:to>
    <xdr:grpSp>
      <xdr:nvGrpSpPr>
        <xdr:cNvPr id="105" name="Agrupar 104">
          <a:extLst>
            <a:ext uri="{FF2B5EF4-FFF2-40B4-BE49-F238E27FC236}">
              <a16:creationId xmlns:a16="http://schemas.microsoft.com/office/drawing/2014/main" id="{C3102E1B-EF90-4898-8699-33073D54AF38}"/>
            </a:ext>
          </a:extLst>
        </xdr:cNvPr>
        <xdr:cNvGrpSpPr>
          <a:grpSpLocks noChangeAspect="1"/>
        </xdr:cNvGrpSpPr>
      </xdr:nvGrpSpPr>
      <xdr:grpSpPr>
        <a:xfrm>
          <a:off x="10486999" y="3661239"/>
          <a:ext cx="851339" cy="393371"/>
          <a:chOff x="9054189" y="2658720"/>
          <a:chExt cx="848646" cy="394761"/>
        </a:xfrm>
      </xdr:grpSpPr>
      <xdr:grpSp>
        <xdr:nvGrpSpPr>
          <xdr:cNvPr id="106" name="Agrupar 105">
            <a:extLst>
              <a:ext uri="{FF2B5EF4-FFF2-40B4-BE49-F238E27FC236}">
                <a16:creationId xmlns:a16="http://schemas.microsoft.com/office/drawing/2014/main" id="{591C9F55-0618-450F-B0D2-E57A1E2681BD}"/>
              </a:ext>
            </a:extLst>
          </xdr:cNvPr>
          <xdr:cNvGrpSpPr/>
        </xdr:nvGrpSpPr>
        <xdr:grpSpPr>
          <a:xfrm>
            <a:off x="9054981" y="2658720"/>
            <a:ext cx="845593" cy="394761"/>
            <a:chOff x="9110601" y="2665763"/>
            <a:chExt cx="853539" cy="395844"/>
          </a:xfrm>
        </xdr:grpSpPr>
        <xdr:sp macro="" textlink="">
          <xdr:nvSpPr>
            <xdr:cNvPr id="110" name="Retângulo 109">
              <a:extLst>
                <a:ext uri="{FF2B5EF4-FFF2-40B4-BE49-F238E27FC236}">
                  <a16:creationId xmlns:a16="http://schemas.microsoft.com/office/drawing/2014/main" id="{4E7DF7C8-AB77-4A94-93A8-A7EEA476AD67}"/>
                </a:ext>
              </a:extLst>
            </xdr:cNvPr>
            <xdr:cNvSpPr/>
          </xdr:nvSpPr>
          <xdr:spPr>
            <a:xfrm>
              <a:off x="9110601" y="2665763"/>
              <a:ext cx="853539" cy="395844"/>
            </a:xfrm>
            <a:prstGeom prst="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sp macro="" textlink="">
          <xdr:nvSpPr>
            <xdr:cNvPr id="111" name="Retângulo 110">
              <a:extLst>
                <a:ext uri="{FF2B5EF4-FFF2-40B4-BE49-F238E27FC236}">
                  <a16:creationId xmlns:a16="http://schemas.microsoft.com/office/drawing/2014/main" id="{7E817383-583A-47D9-9DCE-A15A36593C3E}"/>
                </a:ext>
              </a:extLst>
            </xdr:cNvPr>
            <xdr:cNvSpPr/>
          </xdr:nvSpPr>
          <xdr:spPr>
            <a:xfrm>
              <a:off x="9110601" y="2746170"/>
              <a:ext cx="218703" cy="220434"/>
            </a:xfrm>
            <a:prstGeom prst="rect">
              <a:avLst/>
            </a:prstGeom>
          </xdr:spPr>
          <xdr:style>
            <a:lnRef idx="0">
              <a:schemeClr val="accent5"/>
            </a:lnRef>
            <a:fillRef idx="3">
              <a:schemeClr val="accent5"/>
            </a:fillRef>
            <a:effectRef idx="3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</xdr:grpSp>
      <xdr:pic>
        <xdr:nvPicPr>
          <xdr:cNvPr id="107" name="Gráfico 106" descr="Edifício com preenchimento sólido">
            <a:extLst>
              <a:ext uri="{FF2B5EF4-FFF2-40B4-BE49-F238E27FC236}">
                <a16:creationId xmlns:a16="http://schemas.microsoft.com/office/drawing/2014/main" id="{12FDBF15-DAAB-4EC6-A878-0B396CB917D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3"/>
              </a:ext>
            </a:extLst>
          </a:blip>
          <a:stretch>
            <a:fillRect/>
          </a:stretch>
        </xdr:blipFill>
        <xdr:spPr>
          <a:xfrm>
            <a:off x="9054189" y="2739953"/>
            <a:ext cx="213551" cy="220181"/>
          </a:xfrm>
          <a:prstGeom prst="rect">
            <a:avLst/>
          </a:prstGeom>
        </xdr:spPr>
      </xdr:pic>
      <xdr:sp macro="" textlink="Pivô!AS32">
        <xdr:nvSpPr>
          <xdr:cNvPr id="108" name="CaixaDeTexto 107">
            <a:extLst>
              <a:ext uri="{FF2B5EF4-FFF2-40B4-BE49-F238E27FC236}">
                <a16:creationId xmlns:a16="http://schemas.microsoft.com/office/drawing/2014/main" id="{8236EF92-3498-40CD-91AF-3A9531B27462}"/>
              </a:ext>
            </a:extLst>
          </xdr:cNvPr>
          <xdr:cNvSpPr txBox="1"/>
        </xdr:nvSpPr>
        <xdr:spPr>
          <a:xfrm>
            <a:off x="9302241" y="2666765"/>
            <a:ext cx="599920" cy="165824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0103C796-7BE1-4213-9745-B96FFA7D4DB8}" type="TxLink">
              <a:rPr lang="en-US" sz="900" b="0" i="0" u="none" strike="noStrike">
                <a:solidFill>
                  <a:srgbClr val="FFFFFF"/>
                </a:solidFill>
                <a:latin typeface="Calibri"/>
                <a:ea typeface="Calibri"/>
                <a:cs typeface="Calibri"/>
              </a:rPr>
              <a:t> </a:t>
            </a:fld>
            <a:endParaRPr lang="pt-BR" sz="600">
              <a:solidFill>
                <a:schemeClr val="bg1"/>
              </a:solidFill>
            </a:endParaRPr>
          </a:p>
        </xdr:txBody>
      </xdr:sp>
      <xdr:sp macro="" textlink="Pivô!AU32">
        <xdr:nvSpPr>
          <xdr:cNvPr id="109" name="CaixaDeTexto 108">
            <a:extLst>
              <a:ext uri="{FF2B5EF4-FFF2-40B4-BE49-F238E27FC236}">
                <a16:creationId xmlns:a16="http://schemas.microsoft.com/office/drawing/2014/main" id="{F70CBBBC-305F-4B80-BE11-DDDCED290EC8}"/>
              </a:ext>
            </a:extLst>
          </xdr:cNvPr>
          <xdr:cNvSpPr txBox="1"/>
        </xdr:nvSpPr>
        <xdr:spPr>
          <a:xfrm>
            <a:off x="9302915" y="2868602"/>
            <a:ext cx="599920" cy="164285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E1072852-2B38-4FBA-82A8-EFF1BA08366F}" type="TxLink">
              <a:rPr lang="en-US" sz="700" b="0" i="0" u="none" strike="noStrike">
                <a:solidFill>
                  <a:srgbClr val="FFFFFF"/>
                </a:solidFill>
                <a:latin typeface="Calibri"/>
                <a:ea typeface="Calibri"/>
                <a:cs typeface="Calibri"/>
              </a:rPr>
              <a:t> </a:t>
            </a:fld>
            <a:endParaRPr lang="pt-BR" sz="1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19</xdr:col>
      <xdr:colOff>527882</xdr:colOff>
      <xdr:row>16</xdr:row>
      <xdr:rowOff>173170</xdr:rowOff>
    </xdr:from>
    <xdr:to>
      <xdr:col>21</xdr:col>
      <xdr:colOff>159836</xdr:colOff>
      <xdr:row>18</xdr:row>
      <xdr:rowOff>185539</xdr:rowOff>
    </xdr:to>
    <xdr:grpSp>
      <xdr:nvGrpSpPr>
        <xdr:cNvPr id="112" name="Agrupar 111">
          <a:extLst>
            <a:ext uri="{FF2B5EF4-FFF2-40B4-BE49-F238E27FC236}">
              <a16:creationId xmlns:a16="http://schemas.microsoft.com/office/drawing/2014/main" id="{5070C5FC-38F4-4902-B726-94306AF54AD8}"/>
            </a:ext>
          </a:extLst>
        </xdr:cNvPr>
        <xdr:cNvGrpSpPr>
          <a:grpSpLocks noChangeAspect="1"/>
        </xdr:cNvGrpSpPr>
      </xdr:nvGrpSpPr>
      <xdr:grpSpPr>
        <a:xfrm>
          <a:off x="12044473" y="3221170"/>
          <a:ext cx="844227" cy="393369"/>
          <a:chOff x="9054184" y="2658720"/>
          <a:chExt cx="848651" cy="394761"/>
        </a:xfrm>
      </xdr:grpSpPr>
      <xdr:grpSp>
        <xdr:nvGrpSpPr>
          <xdr:cNvPr id="113" name="Agrupar 112">
            <a:extLst>
              <a:ext uri="{FF2B5EF4-FFF2-40B4-BE49-F238E27FC236}">
                <a16:creationId xmlns:a16="http://schemas.microsoft.com/office/drawing/2014/main" id="{551EB015-A0EB-4441-AB73-779D94239903}"/>
              </a:ext>
            </a:extLst>
          </xdr:cNvPr>
          <xdr:cNvGrpSpPr/>
        </xdr:nvGrpSpPr>
        <xdr:grpSpPr>
          <a:xfrm>
            <a:off x="9054981" y="2658720"/>
            <a:ext cx="845593" cy="394761"/>
            <a:chOff x="9110601" y="2665763"/>
            <a:chExt cx="853539" cy="395844"/>
          </a:xfrm>
        </xdr:grpSpPr>
        <xdr:sp macro="" textlink="">
          <xdr:nvSpPr>
            <xdr:cNvPr id="117" name="Retângulo 116">
              <a:extLst>
                <a:ext uri="{FF2B5EF4-FFF2-40B4-BE49-F238E27FC236}">
                  <a16:creationId xmlns:a16="http://schemas.microsoft.com/office/drawing/2014/main" id="{A482E656-7885-4576-972E-7166638499FC}"/>
                </a:ext>
              </a:extLst>
            </xdr:cNvPr>
            <xdr:cNvSpPr/>
          </xdr:nvSpPr>
          <xdr:spPr>
            <a:xfrm>
              <a:off x="9110601" y="2665763"/>
              <a:ext cx="853539" cy="395844"/>
            </a:xfrm>
            <a:prstGeom prst="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sp macro="" textlink="">
          <xdr:nvSpPr>
            <xdr:cNvPr id="118" name="Retângulo 117">
              <a:extLst>
                <a:ext uri="{FF2B5EF4-FFF2-40B4-BE49-F238E27FC236}">
                  <a16:creationId xmlns:a16="http://schemas.microsoft.com/office/drawing/2014/main" id="{F2AD0BBF-9802-449B-99DC-02A503639550}"/>
                </a:ext>
              </a:extLst>
            </xdr:cNvPr>
            <xdr:cNvSpPr/>
          </xdr:nvSpPr>
          <xdr:spPr>
            <a:xfrm>
              <a:off x="9110601" y="2746170"/>
              <a:ext cx="218703" cy="220434"/>
            </a:xfrm>
            <a:prstGeom prst="rect">
              <a:avLst/>
            </a:prstGeom>
          </xdr:spPr>
          <xdr:style>
            <a:lnRef idx="0">
              <a:schemeClr val="accent5"/>
            </a:lnRef>
            <a:fillRef idx="3">
              <a:schemeClr val="accent5"/>
            </a:fillRef>
            <a:effectRef idx="3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</xdr:grpSp>
      <xdr:pic>
        <xdr:nvPicPr>
          <xdr:cNvPr id="114" name="Gráfico 113" descr="Edifício com preenchimento sólido">
            <a:extLst>
              <a:ext uri="{FF2B5EF4-FFF2-40B4-BE49-F238E27FC236}">
                <a16:creationId xmlns:a16="http://schemas.microsoft.com/office/drawing/2014/main" id="{924062B3-0F84-4933-9810-EDB2C44A8BA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5"/>
              </a:ext>
            </a:extLst>
          </a:blip>
          <a:stretch>
            <a:fillRect/>
          </a:stretch>
        </xdr:blipFill>
        <xdr:spPr>
          <a:xfrm>
            <a:off x="9054184" y="2739953"/>
            <a:ext cx="213551" cy="220181"/>
          </a:xfrm>
          <a:prstGeom prst="rect">
            <a:avLst/>
          </a:prstGeom>
        </xdr:spPr>
      </xdr:pic>
      <xdr:sp macro="" textlink="Pivô!AS34">
        <xdr:nvSpPr>
          <xdr:cNvPr id="115" name="CaixaDeTexto 114">
            <a:extLst>
              <a:ext uri="{FF2B5EF4-FFF2-40B4-BE49-F238E27FC236}">
                <a16:creationId xmlns:a16="http://schemas.microsoft.com/office/drawing/2014/main" id="{8BB9010D-A6C7-4D04-92FE-0A401D651B39}"/>
              </a:ext>
            </a:extLst>
          </xdr:cNvPr>
          <xdr:cNvSpPr txBox="1"/>
        </xdr:nvSpPr>
        <xdr:spPr>
          <a:xfrm>
            <a:off x="9302241" y="2666765"/>
            <a:ext cx="599920" cy="165824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8DABA646-6B77-44E6-8ECD-6CDCFE106829}" type="TxLink">
              <a:rPr lang="en-US" sz="800" b="0" i="0" u="none" strike="noStrike">
                <a:solidFill>
                  <a:srgbClr val="FFFFFF"/>
                </a:solidFill>
                <a:latin typeface="Calibri"/>
                <a:ea typeface="Calibri"/>
                <a:cs typeface="Calibri"/>
              </a:rPr>
              <a:t> </a:t>
            </a:fld>
            <a:endParaRPr lang="pt-BR" sz="500">
              <a:solidFill>
                <a:schemeClr val="bg1"/>
              </a:solidFill>
            </a:endParaRPr>
          </a:p>
        </xdr:txBody>
      </xdr:sp>
      <xdr:sp macro="" textlink="Pivô!AU32">
        <xdr:nvSpPr>
          <xdr:cNvPr id="116" name="CaixaDeTexto 115">
            <a:extLst>
              <a:ext uri="{FF2B5EF4-FFF2-40B4-BE49-F238E27FC236}">
                <a16:creationId xmlns:a16="http://schemas.microsoft.com/office/drawing/2014/main" id="{F51B3290-BD21-42FF-9DD5-ED8D3C4B8767}"/>
              </a:ext>
            </a:extLst>
          </xdr:cNvPr>
          <xdr:cNvSpPr txBox="1"/>
        </xdr:nvSpPr>
        <xdr:spPr>
          <a:xfrm>
            <a:off x="9302915" y="2868602"/>
            <a:ext cx="599920" cy="164285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EADAAB63-A944-40C1-AE7A-F66ED36B405B}" type="TxLink">
              <a:rPr lang="en-US" sz="700" b="0" i="0" u="none" strike="noStrike">
                <a:solidFill>
                  <a:srgbClr val="FFFFFF"/>
                </a:solidFill>
                <a:latin typeface="Calibri"/>
                <a:ea typeface="Calibri"/>
                <a:cs typeface="Calibri"/>
              </a:rPr>
              <a:t> </a:t>
            </a:fld>
            <a:endParaRPr lang="pt-BR" sz="1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18</xdr:col>
      <xdr:colOff>545558</xdr:colOff>
      <xdr:row>13</xdr:row>
      <xdr:rowOff>64293</xdr:rowOff>
    </xdr:from>
    <xdr:to>
      <xdr:col>20</xdr:col>
      <xdr:colOff>387192</xdr:colOff>
      <xdr:row>15</xdr:row>
      <xdr:rowOff>76663</xdr:rowOff>
    </xdr:to>
    <xdr:grpSp>
      <xdr:nvGrpSpPr>
        <xdr:cNvPr id="119" name="Agrupar 118">
          <a:extLst>
            <a:ext uri="{FF2B5EF4-FFF2-40B4-BE49-F238E27FC236}">
              <a16:creationId xmlns:a16="http://schemas.microsoft.com/office/drawing/2014/main" id="{CE6A703D-1338-4396-AEA3-BFCB37150E4C}"/>
            </a:ext>
          </a:extLst>
        </xdr:cNvPr>
        <xdr:cNvGrpSpPr>
          <a:grpSpLocks noChangeAspect="1"/>
        </xdr:cNvGrpSpPr>
      </xdr:nvGrpSpPr>
      <xdr:grpSpPr>
        <a:xfrm>
          <a:off x="11456013" y="2540793"/>
          <a:ext cx="1053906" cy="393370"/>
          <a:chOff x="9054185" y="2658720"/>
          <a:chExt cx="1058365" cy="394761"/>
        </a:xfrm>
      </xdr:grpSpPr>
      <xdr:grpSp>
        <xdr:nvGrpSpPr>
          <xdr:cNvPr id="120" name="Agrupar 119">
            <a:extLst>
              <a:ext uri="{FF2B5EF4-FFF2-40B4-BE49-F238E27FC236}">
                <a16:creationId xmlns:a16="http://schemas.microsoft.com/office/drawing/2014/main" id="{7A457F06-FB1F-4CE8-85CC-35EDBB2F69A9}"/>
              </a:ext>
            </a:extLst>
          </xdr:cNvPr>
          <xdr:cNvGrpSpPr/>
        </xdr:nvGrpSpPr>
        <xdr:grpSpPr>
          <a:xfrm>
            <a:off x="9054981" y="2658720"/>
            <a:ext cx="845593" cy="394761"/>
            <a:chOff x="9110601" y="2665763"/>
            <a:chExt cx="853539" cy="395844"/>
          </a:xfrm>
        </xdr:grpSpPr>
        <xdr:sp macro="" textlink="">
          <xdr:nvSpPr>
            <xdr:cNvPr id="124" name="Retângulo 123">
              <a:extLst>
                <a:ext uri="{FF2B5EF4-FFF2-40B4-BE49-F238E27FC236}">
                  <a16:creationId xmlns:a16="http://schemas.microsoft.com/office/drawing/2014/main" id="{D38E7785-C756-414A-90F5-1640E15900D5}"/>
                </a:ext>
              </a:extLst>
            </xdr:cNvPr>
            <xdr:cNvSpPr/>
          </xdr:nvSpPr>
          <xdr:spPr>
            <a:xfrm>
              <a:off x="9110601" y="2665763"/>
              <a:ext cx="853539" cy="395844"/>
            </a:xfrm>
            <a:prstGeom prst="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sp macro="" textlink="">
          <xdr:nvSpPr>
            <xdr:cNvPr id="125" name="Retângulo 124">
              <a:extLst>
                <a:ext uri="{FF2B5EF4-FFF2-40B4-BE49-F238E27FC236}">
                  <a16:creationId xmlns:a16="http://schemas.microsoft.com/office/drawing/2014/main" id="{A792B326-F4E9-45CE-BCBC-CC58A4396ACC}"/>
                </a:ext>
              </a:extLst>
            </xdr:cNvPr>
            <xdr:cNvSpPr/>
          </xdr:nvSpPr>
          <xdr:spPr>
            <a:xfrm>
              <a:off x="9110601" y="2746170"/>
              <a:ext cx="218703" cy="220434"/>
            </a:xfrm>
            <a:prstGeom prst="rect">
              <a:avLst/>
            </a:prstGeom>
          </xdr:spPr>
          <xdr:style>
            <a:lnRef idx="0">
              <a:schemeClr val="accent5"/>
            </a:lnRef>
            <a:fillRef idx="3">
              <a:schemeClr val="accent5"/>
            </a:fillRef>
            <a:effectRef idx="3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</xdr:grpSp>
      <xdr:pic>
        <xdr:nvPicPr>
          <xdr:cNvPr id="121" name="Gráfico 120" descr="Edifício com preenchimento sólido">
            <a:extLst>
              <a:ext uri="{FF2B5EF4-FFF2-40B4-BE49-F238E27FC236}">
                <a16:creationId xmlns:a16="http://schemas.microsoft.com/office/drawing/2014/main" id="{9833EA9F-2DEA-4AAB-8B28-BBFCFED6D92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7"/>
              </a:ext>
            </a:extLst>
          </a:blip>
          <a:stretch>
            <a:fillRect/>
          </a:stretch>
        </xdr:blipFill>
        <xdr:spPr>
          <a:xfrm>
            <a:off x="9054185" y="2739953"/>
            <a:ext cx="213551" cy="220181"/>
          </a:xfrm>
          <a:prstGeom prst="rect">
            <a:avLst/>
          </a:prstGeom>
        </xdr:spPr>
      </xdr:pic>
      <xdr:sp macro="" textlink="Pivô!AS36">
        <xdr:nvSpPr>
          <xdr:cNvPr id="122" name="CaixaDeTexto 121">
            <a:extLst>
              <a:ext uri="{FF2B5EF4-FFF2-40B4-BE49-F238E27FC236}">
                <a16:creationId xmlns:a16="http://schemas.microsoft.com/office/drawing/2014/main" id="{75686E64-7BE5-4578-B252-E535BE51C353}"/>
              </a:ext>
            </a:extLst>
          </xdr:cNvPr>
          <xdr:cNvSpPr txBox="1"/>
        </xdr:nvSpPr>
        <xdr:spPr>
          <a:xfrm>
            <a:off x="9302239" y="2666765"/>
            <a:ext cx="810311" cy="165824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03539332-13FD-4E38-945C-E0293DCBA852}" type="TxLink">
              <a:rPr lang="en-US" sz="600" b="0" i="0" u="none" strike="noStrike">
                <a:solidFill>
                  <a:srgbClr val="FFFFFF"/>
                </a:solidFill>
                <a:latin typeface="Calibri"/>
                <a:ea typeface="Calibri"/>
                <a:cs typeface="Calibri"/>
              </a:rPr>
              <a:t> </a:t>
            </a:fld>
            <a:endParaRPr lang="pt-BR" sz="300">
              <a:solidFill>
                <a:schemeClr val="bg1"/>
              </a:solidFill>
            </a:endParaRPr>
          </a:p>
        </xdr:txBody>
      </xdr:sp>
      <xdr:sp macro="" textlink="Pivô!AU36">
        <xdr:nvSpPr>
          <xdr:cNvPr id="123" name="CaixaDeTexto 122">
            <a:extLst>
              <a:ext uri="{FF2B5EF4-FFF2-40B4-BE49-F238E27FC236}">
                <a16:creationId xmlns:a16="http://schemas.microsoft.com/office/drawing/2014/main" id="{B5567BB2-CDB5-4FF9-B202-2768DA294C79}"/>
              </a:ext>
            </a:extLst>
          </xdr:cNvPr>
          <xdr:cNvSpPr txBox="1"/>
        </xdr:nvSpPr>
        <xdr:spPr>
          <a:xfrm>
            <a:off x="9302915" y="2868602"/>
            <a:ext cx="599920" cy="164285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8400BE24-1BF7-44DB-BA0D-B4B31BC8142F}" type="TxLink">
              <a:rPr lang="en-US" sz="700" b="0" i="0" u="none" strike="noStrike">
                <a:solidFill>
                  <a:srgbClr val="FFFFFF"/>
                </a:solidFill>
                <a:latin typeface="Calibri"/>
                <a:ea typeface="Calibri"/>
                <a:cs typeface="Calibri"/>
              </a:rPr>
              <a:t> </a:t>
            </a:fld>
            <a:endParaRPr lang="pt-BR" sz="1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20</xdr:col>
      <xdr:colOff>110937</xdr:colOff>
      <xdr:row>19</xdr:row>
      <xdr:rowOff>47411</xdr:rowOff>
    </xdr:from>
    <xdr:to>
      <xdr:col>20</xdr:col>
      <xdr:colOff>380076</xdr:colOff>
      <xdr:row>20</xdr:row>
      <xdr:rowOff>65534</xdr:rowOff>
    </xdr:to>
    <xdr:sp macro="" textlink="Pivô!AM47">
      <xdr:nvSpPr>
        <xdr:cNvPr id="126" name="CaixaDeTexto 125">
          <a:extLst>
            <a:ext uri="{FF2B5EF4-FFF2-40B4-BE49-F238E27FC236}">
              <a16:creationId xmlns:a16="http://schemas.microsoft.com/office/drawing/2014/main" id="{A8A72FB4-04AD-472A-9448-EC38EAEB21F4}"/>
            </a:ext>
          </a:extLst>
        </xdr:cNvPr>
        <xdr:cNvSpPr txBox="1">
          <a:spLocks noChangeAspect="1"/>
        </xdr:cNvSpPr>
      </xdr:nvSpPr>
      <xdr:spPr>
        <a:xfrm>
          <a:off x="12331692" y="3803496"/>
          <a:ext cx="269139" cy="2158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B63ABD0-A416-4ED1-A83E-9D5E4007576B}" type="TxLink">
            <a:rPr lang="en-US" sz="1100" b="0" i="0" u="none" strike="noStrike">
              <a:solidFill>
                <a:srgbClr val="00B050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20</xdr:col>
      <xdr:colOff>150327</xdr:colOff>
      <xdr:row>18</xdr:row>
      <xdr:rowOff>175779</xdr:rowOff>
    </xdr:from>
    <xdr:to>
      <xdr:col>20</xdr:col>
      <xdr:colOff>419466</xdr:colOff>
      <xdr:row>20</xdr:row>
      <xdr:rowOff>2336</xdr:rowOff>
    </xdr:to>
    <xdr:sp macro="" textlink="Pivô!AM47">
      <xdr:nvSpPr>
        <xdr:cNvPr id="127" name="CaixaDeTexto 126">
          <a:extLst>
            <a:ext uri="{FF2B5EF4-FFF2-40B4-BE49-F238E27FC236}">
              <a16:creationId xmlns:a16="http://schemas.microsoft.com/office/drawing/2014/main" id="{D261E358-B104-4CD0-A69C-654963CEAB81}"/>
            </a:ext>
          </a:extLst>
        </xdr:cNvPr>
        <xdr:cNvSpPr txBox="1">
          <a:spLocks noChangeAspect="1"/>
        </xdr:cNvSpPr>
      </xdr:nvSpPr>
      <xdr:spPr>
        <a:xfrm>
          <a:off x="12371082" y="3734175"/>
          <a:ext cx="269139" cy="2219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45BAF21-50F5-4AAF-84B4-C77AC93DA3C0}" type="TxLink">
            <a:rPr lang="en-US" sz="1100" b="0" i="0" u="none" strike="noStrike">
              <a:solidFill>
                <a:srgbClr val="00B050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390897</xdr:colOff>
      <xdr:row>19</xdr:row>
      <xdr:rowOff>129134</xdr:rowOff>
    </xdr:from>
    <xdr:to>
      <xdr:col>20</xdr:col>
      <xdr:colOff>51061</xdr:colOff>
      <xdr:row>20</xdr:row>
      <xdr:rowOff>147256</xdr:rowOff>
    </xdr:to>
    <xdr:sp macro="" textlink="Pivô!AM47">
      <xdr:nvSpPr>
        <xdr:cNvPr id="128" name="CaixaDeTexto 127">
          <a:extLst>
            <a:ext uri="{FF2B5EF4-FFF2-40B4-BE49-F238E27FC236}">
              <a16:creationId xmlns:a16="http://schemas.microsoft.com/office/drawing/2014/main" id="{A6C026EA-F365-4EB5-8D98-C8E80ACA27DB}"/>
            </a:ext>
          </a:extLst>
        </xdr:cNvPr>
        <xdr:cNvSpPr txBox="1">
          <a:spLocks noChangeAspect="1"/>
        </xdr:cNvSpPr>
      </xdr:nvSpPr>
      <xdr:spPr>
        <a:xfrm>
          <a:off x="12000614" y="3885219"/>
          <a:ext cx="271202" cy="2158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ADFC567-E746-4B70-8DD1-D16999613487}" type="TxLink">
            <a:rPr lang="en-US" sz="1100" b="0" i="0" u="none" strike="noStrike">
              <a:solidFill>
                <a:srgbClr val="00B050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562815</xdr:colOff>
      <xdr:row>18</xdr:row>
      <xdr:rowOff>113676</xdr:rowOff>
    </xdr:from>
    <xdr:to>
      <xdr:col>20</xdr:col>
      <xdr:colOff>222979</xdr:colOff>
      <xdr:row>19</xdr:row>
      <xdr:rowOff>131798</xdr:rowOff>
    </xdr:to>
    <xdr:sp macro="" textlink="Pivô!AM47">
      <xdr:nvSpPr>
        <xdr:cNvPr id="129" name="CaixaDeTexto 128">
          <a:extLst>
            <a:ext uri="{FF2B5EF4-FFF2-40B4-BE49-F238E27FC236}">
              <a16:creationId xmlns:a16="http://schemas.microsoft.com/office/drawing/2014/main" id="{7EB08AB8-6E86-41D8-ABCF-ADCB48663D66}"/>
            </a:ext>
          </a:extLst>
        </xdr:cNvPr>
        <xdr:cNvSpPr txBox="1">
          <a:spLocks noChangeAspect="1"/>
        </xdr:cNvSpPr>
      </xdr:nvSpPr>
      <xdr:spPr>
        <a:xfrm>
          <a:off x="12172532" y="3672072"/>
          <a:ext cx="271202" cy="2158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9364F7A-3B64-445C-B6CD-E9DC560E7B1F}" type="TxLink">
            <a:rPr lang="en-US" sz="1100" b="0" i="0" u="none" strike="noStrike">
              <a:solidFill>
                <a:srgbClr val="00B050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20</xdr:col>
      <xdr:colOff>223918</xdr:colOff>
      <xdr:row>18</xdr:row>
      <xdr:rowOff>170904</xdr:rowOff>
    </xdr:from>
    <xdr:to>
      <xdr:col>20</xdr:col>
      <xdr:colOff>493057</xdr:colOff>
      <xdr:row>19</xdr:row>
      <xdr:rowOff>189025</xdr:rowOff>
    </xdr:to>
    <xdr:sp macro="" textlink="Pivô!AM47">
      <xdr:nvSpPr>
        <xdr:cNvPr id="130" name="CaixaDeTexto 129">
          <a:extLst>
            <a:ext uri="{FF2B5EF4-FFF2-40B4-BE49-F238E27FC236}">
              <a16:creationId xmlns:a16="http://schemas.microsoft.com/office/drawing/2014/main" id="{42CD1986-68B8-43A9-B6CA-DC8C13AE9921}"/>
            </a:ext>
          </a:extLst>
        </xdr:cNvPr>
        <xdr:cNvSpPr txBox="1">
          <a:spLocks noChangeAspect="1"/>
        </xdr:cNvSpPr>
      </xdr:nvSpPr>
      <xdr:spPr>
        <a:xfrm>
          <a:off x="12444673" y="3729300"/>
          <a:ext cx="269139" cy="2158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56939D5-A07E-401A-81DF-070C1851454A}" type="TxLink">
            <a:rPr lang="en-US" sz="1100" b="0" i="0" u="none" strike="noStrike">
              <a:solidFill>
                <a:srgbClr val="00B050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486123</xdr:colOff>
      <xdr:row>19</xdr:row>
      <xdr:rowOff>133157</xdr:rowOff>
    </xdr:from>
    <xdr:to>
      <xdr:col>20</xdr:col>
      <xdr:colOff>146287</xdr:colOff>
      <xdr:row>20</xdr:row>
      <xdr:rowOff>151279</xdr:rowOff>
    </xdr:to>
    <xdr:sp macro="" textlink="Pivô!AM47">
      <xdr:nvSpPr>
        <xdr:cNvPr id="131" name="CaixaDeTexto 130">
          <a:extLst>
            <a:ext uri="{FF2B5EF4-FFF2-40B4-BE49-F238E27FC236}">
              <a16:creationId xmlns:a16="http://schemas.microsoft.com/office/drawing/2014/main" id="{A20911F8-8D16-42D5-973F-138C6B437678}"/>
            </a:ext>
          </a:extLst>
        </xdr:cNvPr>
        <xdr:cNvSpPr txBox="1">
          <a:spLocks noChangeAspect="1"/>
        </xdr:cNvSpPr>
      </xdr:nvSpPr>
      <xdr:spPr>
        <a:xfrm>
          <a:off x="12095840" y="3889242"/>
          <a:ext cx="271202" cy="2158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8F4477C-C414-429D-8BD4-82E08F4BAD57}" type="TxLink">
            <a:rPr lang="en-US" sz="1100" b="0" i="0" u="none" strike="noStrike">
              <a:solidFill>
                <a:srgbClr val="00B050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602321</xdr:colOff>
      <xdr:row>19</xdr:row>
      <xdr:rowOff>59492</xdr:rowOff>
    </xdr:from>
    <xdr:to>
      <xdr:col>20</xdr:col>
      <xdr:colOff>262485</xdr:colOff>
      <xdr:row>20</xdr:row>
      <xdr:rowOff>77614</xdr:rowOff>
    </xdr:to>
    <xdr:sp macro="" textlink="Pivô!AM47">
      <xdr:nvSpPr>
        <xdr:cNvPr id="132" name="CaixaDeTexto 131">
          <a:extLst>
            <a:ext uri="{FF2B5EF4-FFF2-40B4-BE49-F238E27FC236}">
              <a16:creationId xmlns:a16="http://schemas.microsoft.com/office/drawing/2014/main" id="{3010DE7C-6E5E-43BE-8EE7-88FE75661A08}"/>
            </a:ext>
          </a:extLst>
        </xdr:cNvPr>
        <xdr:cNvSpPr txBox="1">
          <a:spLocks noChangeAspect="1"/>
        </xdr:cNvSpPr>
      </xdr:nvSpPr>
      <xdr:spPr>
        <a:xfrm>
          <a:off x="12212038" y="3815577"/>
          <a:ext cx="271202" cy="2158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F4BB169-D1A8-4A9B-8D26-9787A022D736}" type="TxLink">
            <a:rPr lang="en-US" sz="1100" b="0" i="0" u="none" strike="noStrike">
              <a:solidFill>
                <a:srgbClr val="00B050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20</xdr:col>
      <xdr:colOff>212436</xdr:colOff>
      <xdr:row>19</xdr:row>
      <xdr:rowOff>124768</xdr:rowOff>
    </xdr:from>
    <xdr:to>
      <xdr:col>20</xdr:col>
      <xdr:colOff>481575</xdr:colOff>
      <xdr:row>20</xdr:row>
      <xdr:rowOff>142890</xdr:rowOff>
    </xdr:to>
    <xdr:sp macro="" textlink="Pivô!AM47">
      <xdr:nvSpPr>
        <xdr:cNvPr id="133" name="CaixaDeTexto 132">
          <a:extLst>
            <a:ext uri="{FF2B5EF4-FFF2-40B4-BE49-F238E27FC236}">
              <a16:creationId xmlns:a16="http://schemas.microsoft.com/office/drawing/2014/main" id="{2A0BC067-F29D-46A6-A427-E6BE0B1DFEB8}"/>
            </a:ext>
          </a:extLst>
        </xdr:cNvPr>
        <xdr:cNvSpPr txBox="1">
          <a:spLocks noChangeAspect="1"/>
        </xdr:cNvSpPr>
      </xdr:nvSpPr>
      <xdr:spPr>
        <a:xfrm>
          <a:off x="12433191" y="3880853"/>
          <a:ext cx="269139" cy="2158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F64BF50-D917-48D5-A00D-CF217C62DC2F}" type="TxLink">
            <a:rPr lang="en-US" sz="1100" b="0" i="0" u="none" strike="noStrike">
              <a:solidFill>
                <a:srgbClr val="00B050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20</xdr:col>
      <xdr:colOff>119427</xdr:colOff>
      <xdr:row>19</xdr:row>
      <xdr:rowOff>154146</xdr:rowOff>
    </xdr:from>
    <xdr:to>
      <xdr:col>20</xdr:col>
      <xdr:colOff>388566</xdr:colOff>
      <xdr:row>20</xdr:row>
      <xdr:rowOff>172269</xdr:rowOff>
    </xdr:to>
    <xdr:sp macro="" textlink="Pivô!AM47">
      <xdr:nvSpPr>
        <xdr:cNvPr id="134" name="CaixaDeTexto 133">
          <a:extLst>
            <a:ext uri="{FF2B5EF4-FFF2-40B4-BE49-F238E27FC236}">
              <a16:creationId xmlns:a16="http://schemas.microsoft.com/office/drawing/2014/main" id="{22589504-441C-4CE6-A026-92020E878F3D}"/>
            </a:ext>
          </a:extLst>
        </xdr:cNvPr>
        <xdr:cNvSpPr txBox="1">
          <a:spLocks noChangeAspect="1"/>
        </xdr:cNvSpPr>
      </xdr:nvSpPr>
      <xdr:spPr>
        <a:xfrm>
          <a:off x="12340182" y="3910231"/>
          <a:ext cx="269139" cy="2158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7148163-2C2A-4659-B3E5-E81316DAD4B6}" type="TxLink">
            <a:rPr lang="en-US" sz="1100" b="0" i="0" u="none" strike="noStrike">
              <a:solidFill>
                <a:srgbClr val="00B050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20</xdr:col>
      <xdr:colOff>258394</xdr:colOff>
      <xdr:row>19</xdr:row>
      <xdr:rowOff>56799</xdr:rowOff>
    </xdr:from>
    <xdr:to>
      <xdr:col>20</xdr:col>
      <xdr:colOff>527533</xdr:colOff>
      <xdr:row>20</xdr:row>
      <xdr:rowOff>74921</xdr:rowOff>
    </xdr:to>
    <xdr:sp macro="" textlink="Pivô!AM47">
      <xdr:nvSpPr>
        <xdr:cNvPr id="136" name="CaixaDeTexto 135">
          <a:extLst>
            <a:ext uri="{FF2B5EF4-FFF2-40B4-BE49-F238E27FC236}">
              <a16:creationId xmlns:a16="http://schemas.microsoft.com/office/drawing/2014/main" id="{A3D4F695-4EF1-4849-88A3-B642412C4353}"/>
            </a:ext>
          </a:extLst>
        </xdr:cNvPr>
        <xdr:cNvSpPr txBox="1">
          <a:spLocks noChangeAspect="1"/>
        </xdr:cNvSpPr>
      </xdr:nvSpPr>
      <xdr:spPr>
        <a:xfrm>
          <a:off x="12479149" y="3812884"/>
          <a:ext cx="269139" cy="2158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554AAB9-2F0C-49F0-AE02-F4A9C20D2A58}" type="TxLink">
            <a:rPr lang="en-US" sz="1100" b="0" i="0" u="none" strike="noStrike">
              <a:solidFill>
                <a:srgbClr val="00B050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457092</xdr:colOff>
      <xdr:row>18</xdr:row>
      <xdr:rowOff>184970</xdr:rowOff>
    </xdr:from>
    <xdr:to>
      <xdr:col>20</xdr:col>
      <xdr:colOff>117256</xdr:colOff>
      <xdr:row>20</xdr:row>
      <xdr:rowOff>11527</xdr:rowOff>
    </xdr:to>
    <xdr:sp macro="" textlink="Pivô!AM47">
      <xdr:nvSpPr>
        <xdr:cNvPr id="137" name="CaixaDeTexto 136">
          <a:extLst>
            <a:ext uri="{FF2B5EF4-FFF2-40B4-BE49-F238E27FC236}">
              <a16:creationId xmlns:a16="http://schemas.microsoft.com/office/drawing/2014/main" id="{749010E2-833C-4868-B3BA-33BDD0318AF5}"/>
            </a:ext>
          </a:extLst>
        </xdr:cNvPr>
        <xdr:cNvSpPr txBox="1">
          <a:spLocks noChangeAspect="1"/>
        </xdr:cNvSpPr>
      </xdr:nvSpPr>
      <xdr:spPr>
        <a:xfrm>
          <a:off x="12066809" y="3743366"/>
          <a:ext cx="271202" cy="2219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701E954-BC21-4A60-9EC0-B4F8D1E2D194}" type="TxLink">
            <a:rPr lang="en-US" sz="1100" b="0" i="0" u="none" strike="noStrike">
              <a:solidFill>
                <a:srgbClr val="00B050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20</xdr:col>
      <xdr:colOff>81347</xdr:colOff>
      <xdr:row>19</xdr:row>
      <xdr:rowOff>174496</xdr:rowOff>
    </xdr:from>
    <xdr:to>
      <xdr:col>20</xdr:col>
      <xdr:colOff>349140</xdr:colOff>
      <xdr:row>21</xdr:row>
      <xdr:rowOff>1055</xdr:rowOff>
    </xdr:to>
    <xdr:sp macro="" textlink="Pivô!AN47">
      <xdr:nvSpPr>
        <xdr:cNvPr id="138" name="CaixaDeTexto 137">
          <a:extLst>
            <a:ext uri="{FF2B5EF4-FFF2-40B4-BE49-F238E27FC236}">
              <a16:creationId xmlns:a16="http://schemas.microsoft.com/office/drawing/2014/main" id="{A8EF3DDC-85A0-42D3-8544-121699868070}"/>
            </a:ext>
          </a:extLst>
        </xdr:cNvPr>
        <xdr:cNvSpPr txBox="1">
          <a:spLocks noChangeAspect="1"/>
        </xdr:cNvSpPr>
      </xdr:nvSpPr>
      <xdr:spPr>
        <a:xfrm>
          <a:off x="12302102" y="3930581"/>
          <a:ext cx="267793" cy="2219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81B991F-5A6D-4B60-A729-751D5A3CC242}" type="TxLink">
            <a:rPr lang="en-US" sz="1100" b="0" i="0" u="none" strike="noStrike">
              <a:solidFill>
                <a:srgbClr val="39FF14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458401</xdr:colOff>
      <xdr:row>19</xdr:row>
      <xdr:rowOff>71790</xdr:rowOff>
    </xdr:from>
    <xdr:to>
      <xdr:col>20</xdr:col>
      <xdr:colOff>116594</xdr:colOff>
      <xdr:row>20</xdr:row>
      <xdr:rowOff>89914</xdr:rowOff>
    </xdr:to>
    <xdr:sp macro="" textlink="Pivô!AN47">
      <xdr:nvSpPr>
        <xdr:cNvPr id="139" name="CaixaDeTexto 138">
          <a:extLst>
            <a:ext uri="{FF2B5EF4-FFF2-40B4-BE49-F238E27FC236}">
              <a16:creationId xmlns:a16="http://schemas.microsoft.com/office/drawing/2014/main" id="{3AABEB18-0DA7-43A5-8BE7-0ADB54098AB2}"/>
            </a:ext>
          </a:extLst>
        </xdr:cNvPr>
        <xdr:cNvSpPr txBox="1">
          <a:spLocks noChangeAspect="1"/>
        </xdr:cNvSpPr>
      </xdr:nvSpPr>
      <xdr:spPr>
        <a:xfrm>
          <a:off x="12068118" y="3827875"/>
          <a:ext cx="269231" cy="2158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81B991F-5A6D-4B60-A729-751D5A3CC242}" type="TxLink">
            <a:rPr lang="en-US" sz="1100" b="0" i="0" u="none" strike="noStrike">
              <a:solidFill>
                <a:srgbClr val="39FF14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20</xdr:col>
      <xdr:colOff>313905</xdr:colOff>
      <xdr:row>20</xdr:row>
      <xdr:rowOff>15525</xdr:rowOff>
    </xdr:from>
    <xdr:to>
      <xdr:col>20</xdr:col>
      <xdr:colOff>583668</xdr:colOff>
      <xdr:row>21</xdr:row>
      <xdr:rowOff>33648</xdr:rowOff>
    </xdr:to>
    <xdr:sp macro="" textlink="Pivô!AN47">
      <xdr:nvSpPr>
        <xdr:cNvPr id="140" name="CaixaDeTexto 139">
          <a:extLst>
            <a:ext uri="{FF2B5EF4-FFF2-40B4-BE49-F238E27FC236}">
              <a16:creationId xmlns:a16="http://schemas.microsoft.com/office/drawing/2014/main" id="{A524A558-41C1-495A-809B-6F0422978081}"/>
            </a:ext>
          </a:extLst>
        </xdr:cNvPr>
        <xdr:cNvSpPr txBox="1">
          <a:spLocks noChangeAspect="1"/>
        </xdr:cNvSpPr>
      </xdr:nvSpPr>
      <xdr:spPr>
        <a:xfrm>
          <a:off x="12534660" y="3969299"/>
          <a:ext cx="269763" cy="2158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81B991F-5A6D-4B60-A729-751D5A3CC242}" type="TxLink">
            <a:rPr lang="en-US" sz="1100" b="0" i="0" u="none" strike="noStrike">
              <a:solidFill>
                <a:srgbClr val="39FF14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599655</xdr:colOff>
      <xdr:row>19</xdr:row>
      <xdr:rowOff>43837</xdr:rowOff>
    </xdr:from>
    <xdr:to>
      <xdr:col>20</xdr:col>
      <xdr:colOff>259818</xdr:colOff>
      <xdr:row>20</xdr:row>
      <xdr:rowOff>61961</xdr:rowOff>
    </xdr:to>
    <xdr:sp macro="" textlink="Pivô!AN47">
      <xdr:nvSpPr>
        <xdr:cNvPr id="141" name="CaixaDeTexto 140">
          <a:extLst>
            <a:ext uri="{FF2B5EF4-FFF2-40B4-BE49-F238E27FC236}">
              <a16:creationId xmlns:a16="http://schemas.microsoft.com/office/drawing/2014/main" id="{2EF52579-DF81-4794-8799-FF82A0D5B75D}"/>
            </a:ext>
          </a:extLst>
        </xdr:cNvPr>
        <xdr:cNvSpPr txBox="1">
          <a:spLocks noChangeAspect="1"/>
        </xdr:cNvSpPr>
      </xdr:nvSpPr>
      <xdr:spPr>
        <a:xfrm>
          <a:off x="12209372" y="3799922"/>
          <a:ext cx="271201" cy="2158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81B991F-5A6D-4B60-A729-751D5A3CC242}" type="TxLink">
            <a:rPr lang="en-US" sz="1100" b="0" i="0" u="none" strike="noStrike">
              <a:solidFill>
                <a:srgbClr val="39FF14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552173</xdr:colOff>
      <xdr:row>19</xdr:row>
      <xdr:rowOff>99282</xdr:rowOff>
    </xdr:from>
    <xdr:to>
      <xdr:col>20</xdr:col>
      <xdr:colOff>212018</xdr:colOff>
      <xdr:row>20</xdr:row>
      <xdr:rowOff>117406</xdr:rowOff>
    </xdr:to>
    <xdr:sp macro="" textlink="Pivô!AN47">
      <xdr:nvSpPr>
        <xdr:cNvPr id="142" name="CaixaDeTexto 141">
          <a:extLst>
            <a:ext uri="{FF2B5EF4-FFF2-40B4-BE49-F238E27FC236}">
              <a16:creationId xmlns:a16="http://schemas.microsoft.com/office/drawing/2014/main" id="{7FDB4464-A362-452B-A558-BA61590F34CC}"/>
            </a:ext>
          </a:extLst>
        </xdr:cNvPr>
        <xdr:cNvSpPr txBox="1">
          <a:spLocks noChangeAspect="1"/>
        </xdr:cNvSpPr>
      </xdr:nvSpPr>
      <xdr:spPr>
        <a:xfrm>
          <a:off x="12161890" y="3855367"/>
          <a:ext cx="270883" cy="2158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CD2E670-8785-4F6B-869B-EF534ED8A5AE}" type="TxLink">
            <a:rPr lang="en-US" sz="1100" b="0" i="0" u="none" strike="noStrike">
              <a:solidFill>
                <a:srgbClr val="39FF14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586237</xdr:colOff>
      <xdr:row>20</xdr:row>
      <xdr:rowOff>65616</xdr:rowOff>
    </xdr:from>
    <xdr:to>
      <xdr:col>20</xdr:col>
      <xdr:colOff>244750</xdr:colOff>
      <xdr:row>21</xdr:row>
      <xdr:rowOff>83739</xdr:rowOff>
    </xdr:to>
    <xdr:sp macro="" textlink="Pivô!AN47">
      <xdr:nvSpPr>
        <xdr:cNvPr id="143" name="CaixaDeTexto 142">
          <a:extLst>
            <a:ext uri="{FF2B5EF4-FFF2-40B4-BE49-F238E27FC236}">
              <a16:creationId xmlns:a16="http://schemas.microsoft.com/office/drawing/2014/main" id="{D1F6BBC1-383A-42CF-8806-9C59D6FAE7AE}"/>
            </a:ext>
          </a:extLst>
        </xdr:cNvPr>
        <xdr:cNvSpPr txBox="1">
          <a:spLocks noChangeAspect="1"/>
        </xdr:cNvSpPr>
      </xdr:nvSpPr>
      <xdr:spPr>
        <a:xfrm>
          <a:off x="12195954" y="4019390"/>
          <a:ext cx="269551" cy="2158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94D3EEC-3BF5-4BB8-AB2F-A6F4F25A6505}" type="TxLink">
            <a:rPr lang="en-US" sz="1100" b="0" i="0" u="none" strike="noStrike">
              <a:solidFill>
                <a:srgbClr val="39FF14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20</xdr:col>
      <xdr:colOff>264393</xdr:colOff>
      <xdr:row>19</xdr:row>
      <xdr:rowOff>53292</xdr:rowOff>
    </xdr:from>
    <xdr:to>
      <xdr:col>20</xdr:col>
      <xdr:colOff>532506</xdr:colOff>
      <xdr:row>20</xdr:row>
      <xdr:rowOff>71417</xdr:rowOff>
    </xdr:to>
    <xdr:sp macro="" textlink="Pivô!AN47">
      <xdr:nvSpPr>
        <xdr:cNvPr id="144" name="CaixaDeTexto 143">
          <a:extLst>
            <a:ext uri="{FF2B5EF4-FFF2-40B4-BE49-F238E27FC236}">
              <a16:creationId xmlns:a16="http://schemas.microsoft.com/office/drawing/2014/main" id="{17A478DA-F534-4A7A-A7F4-91FADE009B6B}"/>
            </a:ext>
          </a:extLst>
        </xdr:cNvPr>
        <xdr:cNvSpPr txBox="1">
          <a:spLocks noChangeAspect="1"/>
        </xdr:cNvSpPr>
      </xdr:nvSpPr>
      <xdr:spPr>
        <a:xfrm>
          <a:off x="12485148" y="3809377"/>
          <a:ext cx="268113" cy="2158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81B991F-5A6D-4B60-A729-751D5A3CC242}" type="TxLink">
            <a:rPr lang="en-US" sz="1100" b="0" i="0" u="none" strike="noStrike">
              <a:solidFill>
                <a:srgbClr val="39FF14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480560</xdr:colOff>
      <xdr:row>18</xdr:row>
      <xdr:rowOff>100648</xdr:rowOff>
    </xdr:from>
    <xdr:to>
      <xdr:col>20</xdr:col>
      <xdr:colOff>140405</xdr:colOff>
      <xdr:row>19</xdr:row>
      <xdr:rowOff>121479</xdr:rowOff>
    </xdr:to>
    <xdr:sp macro="" textlink="Pivô!AN47">
      <xdr:nvSpPr>
        <xdr:cNvPr id="145" name="CaixaDeTexto 144">
          <a:extLst>
            <a:ext uri="{FF2B5EF4-FFF2-40B4-BE49-F238E27FC236}">
              <a16:creationId xmlns:a16="http://schemas.microsoft.com/office/drawing/2014/main" id="{59CAE869-B89D-40D4-A8AE-A3EDC9C82402}"/>
            </a:ext>
          </a:extLst>
        </xdr:cNvPr>
        <xdr:cNvSpPr txBox="1">
          <a:spLocks noChangeAspect="1"/>
        </xdr:cNvSpPr>
      </xdr:nvSpPr>
      <xdr:spPr>
        <a:xfrm>
          <a:off x="12090277" y="3659044"/>
          <a:ext cx="270883" cy="2185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81B991F-5A6D-4B60-A729-751D5A3CC242}" type="TxLink">
            <a:rPr lang="en-US" sz="1100" b="0" i="0" u="none" strike="noStrike">
              <a:solidFill>
                <a:srgbClr val="39FF14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20</xdr:col>
      <xdr:colOff>228023</xdr:colOff>
      <xdr:row>20</xdr:row>
      <xdr:rowOff>19762</xdr:rowOff>
    </xdr:from>
    <xdr:to>
      <xdr:col>20</xdr:col>
      <xdr:colOff>497468</xdr:colOff>
      <xdr:row>21</xdr:row>
      <xdr:rowOff>37885</xdr:rowOff>
    </xdr:to>
    <xdr:sp macro="" textlink="Pivô!AN47">
      <xdr:nvSpPr>
        <xdr:cNvPr id="146" name="CaixaDeTexto 145">
          <a:extLst>
            <a:ext uri="{FF2B5EF4-FFF2-40B4-BE49-F238E27FC236}">
              <a16:creationId xmlns:a16="http://schemas.microsoft.com/office/drawing/2014/main" id="{A08A610E-A9EE-4BA2-871D-2F9225DD0471}"/>
            </a:ext>
          </a:extLst>
        </xdr:cNvPr>
        <xdr:cNvSpPr txBox="1">
          <a:spLocks noChangeAspect="1"/>
        </xdr:cNvSpPr>
      </xdr:nvSpPr>
      <xdr:spPr>
        <a:xfrm>
          <a:off x="12448778" y="3973536"/>
          <a:ext cx="269445" cy="2158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EC08C1A-3034-4297-BAFF-8FDEEFF60182}" type="TxLink">
            <a:rPr lang="en-US" sz="1100" b="0" i="0" u="none" strike="noStrike">
              <a:solidFill>
                <a:srgbClr val="39FF14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20</xdr:col>
      <xdr:colOff>128645</xdr:colOff>
      <xdr:row>19</xdr:row>
      <xdr:rowOff>110508</xdr:rowOff>
    </xdr:from>
    <xdr:to>
      <xdr:col>20</xdr:col>
      <xdr:colOff>398090</xdr:colOff>
      <xdr:row>20</xdr:row>
      <xdr:rowOff>128631</xdr:rowOff>
    </xdr:to>
    <xdr:sp macro="" textlink="Pivô!AN47">
      <xdr:nvSpPr>
        <xdr:cNvPr id="147" name="CaixaDeTexto 146">
          <a:extLst>
            <a:ext uri="{FF2B5EF4-FFF2-40B4-BE49-F238E27FC236}">
              <a16:creationId xmlns:a16="http://schemas.microsoft.com/office/drawing/2014/main" id="{2D410797-470D-47F5-910E-085623AAC352}"/>
            </a:ext>
          </a:extLst>
        </xdr:cNvPr>
        <xdr:cNvSpPr txBox="1">
          <a:spLocks noChangeAspect="1"/>
        </xdr:cNvSpPr>
      </xdr:nvSpPr>
      <xdr:spPr>
        <a:xfrm>
          <a:off x="12349400" y="3866593"/>
          <a:ext cx="269445" cy="2158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81B991F-5A6D-4B60-A729-751D5A3CC242}" type="TxLink">
            <a:rPr lang="en-US" sz="1100" b="0" i="0" u="none" strike="noStrike">
              <a:solidFill>
                <a:srgbClr val="39FF14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20</xdr:col>
      <xdr:colOff>111251</xdr:colOff>
      <xdr:row>19</xdr:row>
      <xdr:rowOff>41210</xdr:rowOff>
    </xdr:from>
    <xdr:to>
      <xdr:col>20</xdr:col>
      <xdr:colOff>379044</xdr:colOff>
      <xdr:row>20</xdr:row>
      <xdr:rowOff>59333</xdr:rowOff>
    </xdr:to>
    <xdr:sp macro="" textlink="Pivô!AN47">
      <xdr:nvSpPr>
        <xdr:cNvPr id="148" name="CaixaDeTexto 147">
          <a:extLst>
            <a:ext uri="{FF2B5EF4-FFF2-40B4-BE49-F238E27FC236}">
              <a16:creationId xmlns:a16="http://schemas.microsoft.com/office/drawing/2014/main" id="{CCE84F92-2410-4286-B0A5-8965DAD158D6}"/>
            </a:ext>
          </a:extLst>
        </xdr:cNvPr>
        <xdr:cNvSpPr txBox="1">
          <a:spLocks noChangeAspect="1"/>
        </xdr:cNvSpPr>
      </xdr:nvSpPr>
      <xdr:spPr>
        <a:xfrm>
          <a:off x="12332006" y="3797295"/>
          <a:ext cx="267793" cy="2158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81B991F-5A6D-4B60-A729-751D5A3CC242}" type="TxLink">
            <a:rPr lang="en-US" sz="1100" b="0" i="0" u="none" strike="noStrike">
              <a:solidFill>
                <a:srgbClr val="39FF14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274820</xdr:colOff>
      <xdr:row>21</xdr:row>
      <xdr:rowOff>62548</xdr:rowOff>
    </xdr:from>
    <xdr:to>
      <xdr:col>17</xdr:col>
      <xdr:colOff>544265</xdr:colOff>
      <xdr:row>22</xdr:row>
      <xdr:rowOff>83379</xdr:rowOff>
    </xdr:to>
    <xdr:sp macro="" textlink="Pivô!AN52">
      <xdr:nvSpPr>
        <xdr:cNvPr id="160" name="CaixaDeTexto 159">
          <a:extLst>
            <a:ext uri="{FF2B5EF4-FFF2-40B4-BE49-F238E27FC236}">
              <a16:creationId xmlns:a16="http://schemas.microsoft.com/office/drawing/2014/main" id="{AF4A3553-1B3B-4D95-BA30-AC916CB35153}"/>
            </a:ext>
          </a:extLst>
        </xdr:cNvPr>
        <xdr:cNvSpPr txBox="1">
          <a:spLocks noChangeAspect="1"/>
        </xdr:cNvSpPr>
      </xdr:nvSpPr>
      <xdr:spPr>
        <a:xfrm>
          <a:off x="10662462" y="4214010"/>
          <a:ext cx="269445" cy="2185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6129961-039B-4D64-A383-293DFEA3ED30}" type="TxLink">
            <a:rPr lang="en-US" sz="1100" b="0" i="0" u="none" strike="noStrike">
              <a:solidFill>
                <a:srgbClr val="39FF14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145280</xdr:colOff>
      <xdr:row>21</xdr:row>
      <xdr:rowOff>165418</xdr:rowOff>
    </xdr:from>
    <xdr:to>
      <xdr:col>17</xdr:col>
      <xdr:colOff>414725</xdr:colOff>
      <xdr:row>22</xdr:row>
      <xdr:rowOff>186249</xdr:rowOff>
    </xdr:to>
    <xdr:sp macro="" textlink="Pivô!AN52">
      <xdr:nvSpPr>
        <xdr:cNvPr id="162" name="CaixaDeTexto 161">
          <a:extLst>
            <a:ext uri="{FF2B5EF4-FFF2-40B4-BE49-F238E27FC236}">
              <a16:creationId xmlns:a16="http://schemas.microsoft.com/office/drawing/2014/main" id="{F50A950D-3BE3-4299-BCA8-F0E1F1CA2F93}"/>
            </a:ext>
          </a:extLst>
        </xdr:cNvPr>
        <xdr:cNvSpPr txBox="1">
          <a:spLocks noChangeAspect="1"/>
        </xdr:cNvSpPr>
      </xdr:nvSpPr>
      <xdr:spPr>
        <a:xfrm>
          <a:off x="10532922" y="4316880"/>
          <a:ext cx="269445" cy="2185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6129961-039B-4D64-A383-293DFEA3ED30}" type="TxLink">
            <a:rPr lang="en-US" sz="1100" b="0" i="0" u="none" strike="noStrike">
              <a:solidFill>
                <a:srgbClr val="39FF14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80510</xdr:colOff>
      <xdr:row>21</xdr:row>
      <xdr:rowOff>39688</xdr:rowOff>
    </xdr:from>
    <xdr:to>
      <xdr:col>17</xdr:col>
      <xdr:colOff>349955</xdr:colOff>
      <xdr:row>22</xdr:row>
      <xdr:rowOff>60519</xdr:rowOff>
    </xdr:to>
    <xdr:sp macro="" textlink="Pivô!AN52">
      <xdr:nvSpPr>
        <xdr:cNvPr id="163" name="CaixaDeTexto 162">
          <a:extLst>
            <a:ext uri="{FF2B5EF4-FFF2-40B4-BE49-F238E27FC236}">
              <a16:creationId xmlns:a16="http://schemas.microsoft.com/office/drawing/2014/main" id="{7F18859E-1731-4BF3-B76B-4C98C0674E47}"/>
            </a:ext>
          </a:extLst>
        </xdr:cNvPr>
        <xdr:cNvSpPr txBox="1">
          <a:spLocks noChangeAspect="1"/>
        </xdr:cNvSpPr>
      </xdr:nvSpPr>
      <xdr:spPr>
        <a:xfrm>
          <a:off x="10468152" y="4191150"/>
          <a:ext cx="269445" cy="2185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6129961-039B-4D64-A383-293DFEA3ED30}" type="TxLink">
            <a:rPr lang="en-US" sz="1100" b="0" i="0" u="none" strike="noStrike">
              <a:solidFill>
                <a:srgbClr val="39FF14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278630</xdr:colOff>
      <xdr:row>22</xdr:row>
      <xdr:rowOff>5398</xdr:rowOff>
    </xdr:from>
    <xdr:to>
      <xdr:col>17</xdr:col>
      <xdr:colOff>548075</xdr:colOff>
      <xdr:row>23</xdr:row>
      <xdr:rowOff>26229</xdr:rowOff>
    </xdr:to>
    <xdr:sp macro="" textlink="Pivô!AN52">
      <xdr:nvSpPr>
        <xdr:cNvPr id="164" name="CaixaDeTexto 163">
          <a:extLst>
            <a:ext uri="{FF2B5EF4-FFF2-40B4-BE49-F238E27FC236}">
              <a16:creationId xmlns:a16="http://schemas.microsoft.com/office/drawing/2014/main" id="{29C5CC3E-1718-4317-9065-D6958282B53B}"/>
            </a:ext>
          </a:extLst>
        </xdr:cNvPr>
        <xdr:cNvSpPr txBox="1">
          <a:spLocks noChangeAspect="1"/>
        </xdr:cNvSpPr>
      </xdr:nvSpPr>
      <xdr:spPr>
        <a:xfrm>
          <a:off x="10666272" y="4354549"/>
          <a:ext cx="269445" cy="2185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6129961-039B-4D64-A383-293DFEA3ED30}" type="TxLink">
            <a:rPr lang="en-US" sz="1100" b="0" i="0" u="none" strike="noStrike">
              <a:solidFill>
                <a:srgbClr val="39FF14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15740</xdr:colOff>
      <xdr:row>21</xdr:row>
      <xdr:rowOff>119698</xdr:rowOff>
    </xdr:from>
    <xdr:to>
      <xdr:col>17</xdr:col>
      <xdr:colOff>285185</xdr:colOff>
      <xdr:row>22</xdr:row>
      <xdr:rowOff>140529</xdr:rowOff>
    </xdr:to>
    <xdr:sp macro="" textlink="Pivô!AN52">
      <xdr:nvSpPr>
        <xdr:cNvPr id="165" name="CaixaDeTexto 164">
          <a:extLst>
            <a:ext uri="{FF2B5EF4-FFF2-40B4-BE49-F238E27FC236}">
              <a16:creationId xmlns:a16="http://schemas.microsoft.com/office/drawing/2014/main" id="{BC79B755-E07F-460D-8181-00518A5AB19B}"/>
            </a:ext>
          </a:extLst>
        </xdr:cNvPr>
        <xdr:cNvSpPr txBox="1">
          <a:spLocks noChangeAspect="1"/>
        </xdr:cNvSpPr>
      </xdr:nvSpPr>
      <xdr:spPr>
        <a:xfrm>
          <a:off x="10403382" y="4271160"/>
          <a:ext cx="269445" cy="2185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6129961-039B-4D64-A383-293DFEA3ED30}" type="TxLink">
            <a:rPr lang="en-US" sz="1100" b="0" i="0" u="none" strike="noStrike">
              <a:solidFill>
                <a:srgbClr val="39FF14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392930</xdr:colOff>
      <xdr:row>21</xdr:row>
      <xdr:rowOff>157798</xdr:rowOff>
    </xdr:from>
    <xdr:to>
      <xdr:col>18</xdr:col>
      <xdr:colOff>52775</xdr:colOff>
      <xdr:row>22</xdr:row>
      <xdr:rowOff>178629</xdr:rowOff>
    </xdr:to>
    <xdr:sp macro="" textlink="Pivô!AN52">
      <xdr:nvSpPr>
        <xdr:cNvPr id="166" name="CaixaDeTexto 165">
          <a:extLst>
            <a:ext uri="{FF2B5EF4-FFF2-40B4-BE49-F238E27FC236}">
              <a16:creationId xmlns:a16="http://schemas.microsoft.com/office/drawing/2014/main" id="{3167B30C-DE95-44D1-A6B1-932BC35CB9AD}"/>
            </a:ext>
          </a:extLst>
        </xdr:cNvPr>
        <xdr:cNvSpPr txBox="1">
          <a:spLocks noChangeAspect="1"/>
        </xdr:cNvSpPr>
      </xdr:nvSpPr>
      <xdr:spPr>
        <a:xfrm>
          <a:off x="10780572" y="4309260"/>
          <a:ext cx="270882" cy="2185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6129961-039B-4D64-A383-293DFEA3ED30}" type="TxLink">
            <a:rPr lang="en-US" sz="1100" b="0" i="0" u="none" strike="noStrike">
              <a:solidFill>
                <a:srgbClr val="39FF14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194810</xdr:colOff>
      <xdr:row>22</xdr:row>
      <xdr:rowOff>112078</xdr:rowOff>
    </xdr:from>
    <xdr:to>
      <xdr:col>17</xdr:col>
      <xdr:colOff>464255</xdr:colOff>
      <xdr:row>23</xdr:row>
      <xdr:rowOff>132909</xdr:rowOff>
    </xdr:to>
    <xdr:sp macro="" textlink="Pivô!AN52">
      <xdr:nvSpPr>
        <xdr:cNvPr id="167" name="CaixaDeTexto 166">
          <a:extLst>
            <a:ext uri="{FF2B5EF4-FFF2-40B4-BE49-F238E27FC236}">
              <a16:creationId xmlns:a16="http://schemas.microsoft.com/office/drawing/2014/main" id="{1B5638FC-E3E9-46ED-9BE9-E9F96D721AAA}"/>
            </a:ext>
          </a:extLst>
        </xdr:cNvPr>
        <xdr:cNvSpPr txBox="1">
          <a:spLocks noChangeAspect="1"/>
        </xdr:cNvSpPr>
      </xdr:nvSpPr>
      <xdr:spPr>
        <a:xfrm>
          <a:off x="10582452" y="4461229"/>
          <a:ext cx="269445" cy="2185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6129961-039B-4D64-A383-293DFEA3ED30}" type="TxLink">
            <a:rPr lang="en-US" sz="1100" b="0" i="0" u="none" strike="noStrike">
              <a:solidFill>
                <a:srgbClr val="39FF14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16</xdr:col>
      <xdr:colOff>602480</xdr:colOff>
      <xdr:row>21</xdr:row>
      <xdr:rowOff>51118</xdr:rowOff>
    </xdr:from>
    <xdr:to>
      <xdr:col>17</xdr:col>
      <xdr:colOff>262325</xdr:colOff>
      <xdr:row>22</xdr:row>
      <xdr:rowOff>71949</xdr:rowOff>
    </xdr:to>
    <xdr:sp macro="" textlink="Pivô!AN52">
      <xdr:nvSpPr>
        <xdr:cNvPr id="168" name="CaixaDeTexto 167">
          <a:extLst>
            <a:ext uri="{FF2B5EF4-FFF2-40B4-BE49-F238E27FC236}">
              <a16:creationId xmlns:a16="http://schemas.microsoft.com/office/drawing/2014/main" id="{0C07E10E-4A7B-485A-83B9-C8FEDBD54BCA}"/>
            </a:ext>
          </a:extLst>
        </xdr:cNvPr>
        <xdr:cNvSpPr txBox="1">
          <a:spLocks noChangeAspect="1"/>
        </xdr:cNvSpPr>
      </xdr:nvSpPr>
      <xdr:spPr>
        <a:xfrm>
          <a:off x="10379084" y="4202580"/>
          <a:ext cx="270883" cy="2185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6129961-039B-4D64-A383-293DFEA3ED30}" type="TxLink">
            <a:rPr lang="en-US" sz="1100" b="0" i="0" u="none" strike="noStrike">
              <a:solidFill>
                <a:srgbClr val="39FF14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16</xdr:col>
      <xdr:colOff>606290</xdr:colOff>
      <xdr:row>22</xdr:row>
      <xdr:rowOff>73978</xdr:rowOff>
    </xdr:from>
    <xdr:to>
      <xdr:col>17</xdr:col>
      <xdr:colOff>266135</xdr:colOff>
      <xdr:row>23</xdr:row>
      <xdr:rowOff>94809</xdr:rowOff>
    </xdr:to>
    <xdr:sp macro="" textlink="Pivô!AN52">
      <xdr:nvSpPr>
        <xdr:cNvPr id="169" name="CaixaDeTexto 168">
          <a:extLst>
            <a:ext uri="{FF2B5EF4-FFF2-40B4-BE49-F238E27FC236}">
              <a16:creationId xmlns:a16="http://schemas.microsoft.com/office/drawing/2014/main" id="{61F19959-3133-4417-8F97-228482A03F26}"/>
            </a:ext>
          </a:extLst>
        </xdr:cNvPr>
        <xdr:cNvSpPr txBox="1">
          <a:spLocks noChangeAspect="1"/>
        </xdr:cNvSpPr>
      </xdr:nvSpPr>
      <xdr:spPr>
        <a:xfrm>
          <a:off x="10382894" y="4423129"/>
          <a:ext cx="270883" cy="2185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6129961-039B-4D64-A383-293DFEA3ED30}" type="TxLink">
            <a:rPr lang="en-US" sz="1100" b="0" i="0" u="none" strike="noStrike">
              <a:solidFill>
                <a:srgbClr val="39FF14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400550</xdr:colOff>
      <xdr:row>22</xdr:row>
      <xdr:rowOff>112078</xdr:rowOff>
    </xdr:from>
    <xdr:to>
      <xdr:col>18</xdr:col>
      <xdr:colOff>60395</xdr:colOff>
      <xdr:row>23</xdr:row>
      <xdr:rowOff>132909</xdr:rowOff>
    </xdr:to>
    <xdr:sp macro="" textlink="Pivô!AN52">
      <xdr:nvSpPr>
        <xdr:cNvPr id="170" name="CaixaDeTexto 169">
          <a:extLst>
            <a:ext uri="{FF2B5EF4-FFF2-40B4-BE49-F238E27FC236}">
              <a16:creationId xmlns:a16="http://schemas.microsoft.com/office/drawing/2014/main" id="{872CA18E-B44D-450D-9BB1-C4C690160DC4}"/>
            </a:ext>
          </a:extLst>
        </xdr:cNvPr>
        <xdr:cNvSpPr txBox="1">
          <a:spLocks noChangeAspect="1"/>
        </xdr:cNvSpPr>
      </xdr:nvSpPr>
      <xdr:spPr>
        <a:xfrm>
          <a:off x="10788192" y="4461229"/>
          <a:ext cx="270882" cy="2185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6129961-039B-4D64-A383-293DFEA3ED30}" type="TxLink">
            <a:rPr lang="en-US" sz="1100" b="0" i="0" u="none" strike="noStrike">
              <a:solidFill>
                <a:srgbClr val="39FF14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18</xdr:col>
      <xdr:colOff>107180</xdr:colOff>
      <xdr:row>22</xdr:row>
      <xdr:rowOff>169228</xdr:rowOff>
    </xdr:from>
    <xdr:to>
      <xdr:col>18</xdr:col>
      <xdr:colOff>376625</xdr:colOff>
      <xdr:row>23</xdr:row>
      <xdr:rowOff>190059</xdr:rowOff>
    </xdr:to>
    <xdr:sp macro="" textlink="Pivô!AM52">
      <xdr:nvSpPr>
        <xdr:cNvPr id="171" name="CaixaDeTexto 170">
          <a:extLst>
            <a:ext uri="{FF2B5EF4-FFF2-40B4-BE49-F238E27FC236}">
              <a16:creationId xmlns:a16="http://schemas.microsoft.com/office/drawing/2014/main" id="{B0C9F4E0-335D-4005-8B6E-8BA7B2AAC790}"/>
            </a:ext>
          </a:extLst>
        </xdr:cNvPr>
        <xdr:cNvSpPr txBox="1">
          <a:spLocks noChangeAspect="1"/>
        </xdr:cNvSpPr>
      </xdr:nvSpPr>
      <xdr:spPr>
        <a:xfrm>
          <a:off x="11105859" y="4518379"/>
          <a:ext cx="269445" cy="2185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0FD90BA-FC3D-4509-A7E0-6CA8E5A0D71D}" type="TxLink">
            <a:rPr lang="en-US" sz="1100" b="0" i="0" u="none" strike="noStrike">
              <a:solidFill>
                <a:srgbClr val="00B050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15</xdr:col>
      <xdr:colOff>294461</xdr:colOff>
      <xdr:row>18</xdr:row>
      <xdr:rowOff>29145</xdr:rowOff>
    </xdr:from>
    <xdr:to>
      <xdr:col>15</xdr:col>
      <xdr:colOff>561936</xdr:colOff>
      <xdr:row>19</xdr:row>
      <xdr:rowOff>49976</xdr:rowOff>
    </xdr:to>
    <xdr:sp macro="" textlink="Pivô!AN48">
      <xdr:nvSpPr>
        <xdr:cNvPr id="172" name="CaixaDeTexto 171">
          <a:extLst>
            <a:ext uri="{FF2B5EF4-FFF2-40B4-BE49-F238E27FC236}">
              <a16:creationId xmlns:a16="http://schemas.microsoft.com/office/drawing/2014/main" id="{47B8ED6B-75FF-4054-B913-576B26FA6F2C}"/>
            </a:ext>
          </a:extLst>
        </xdr:cNvPr>
        <xdr:cNvSpPr txBox="1">
          <a:spLocks noChangeAspect="1"/>
        </xdr:cNvSpPr>
      </xdr:nvSpPr>
      <xdr:spPr>
        <a:xfrm>
          <a:off x="9460027" y="3587541"/>
          <a:ext cx="267475" cy="2185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72C3BD7-C1EF-409D-9E3A-C744D56A2838}" type="TxLink">
            <a:rPr lang="en-US" sz="1100" b="0" i="0" u="none" strike="noStrike">
              <a:solidFill>
                <a:srgbClr val="39FF14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15</xdr:col>
      <xdr:colOff>233369</xdr:colOff>
      <xdr:row>17</xdr:row>
      <xdr:rowOff>161017</xdr:rowOff>
    </xdr:from>
    <xdr:to>
      <xdr:col>15</xdr:col>
      <xdr:colOff>500844</xdr:colOff>
      <xdr:row>18</xdr:row>
      <xdr:rowOff>181847</xdr:rowOff>
    </xdr:to>
    <xdr:sp macro="" textlink="Pivô!AN48">
      <xdr:nvSpPr>
        <xdr:cNvPr id="175" name="CaixaDeTexto 174">
          <a:extLst>
            <a:ext uri="{FF2B5EF4-FFF2-40B4-BE49-F238E27FC236}">
              <a16:creationId xmlns:a16="http://schemas.microsoft.com/office/drawing/2014/main" id="{23AAAC2F-0C96-44A8-8515-3EFEC05733A7}"/>
            </a:ext>
          </a:extLst>
        </xdr:cNvPr>
        <xdr:cNvSpPr txBox="1">
          <a:spLocks noChangeAspect="1"/>
        </xdr:cNvSpPr>
      </xdr:nvSpPr>
      <xdr:spPr>
        <a:xfrm>
          <a:off x="9398935" y="3521725"/>
          <a:ext cx="267475" cy="2185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72C3BD7-C1EF-409D-9E3A-C744D56A2838}" type="TxLink">
            <a:rPr lang="en-US" sz="1100" b="0" i="0" u="none" strike="noStrike">
              <a:solidFill>
                <a:srgbClr val="39FF14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15</xdr:col>
      <xdr:colOff>406297</xdr:colOff>
      <xdr:row>18</xdr:row>
      <xdr:rowOff>145087</xdr:rowOff>
    </xdr:from>
    <xdr:to>
      <xdr:col>16</xdr:col>
      <xdr:colOff>66143</xdr:colOff>
      <xdr:row>19</xdr:row>
      <xdr:rowOff>165918</xdr:rowOff>
    </xdr:to>
    <xdr:sp macro="" textlink="Pivô!AN48">
      <xdr:nvSpPr>
        <xdr:cNvPr id="176" name="CaixaDeTexto 175">
          <a:extLst>
            <a:ext uri="{FF2B5EF4-FFF2-40B4-BE49-F238E27FC236}">
              <a16:creationId xmlns:a16="http://schemas.microsoft.com/office/drawing/2014/main" id="{7E500783-D96F-4597-81AB-46466B249B6B}"/>
            </a:ext>
          </a:extLst>
        </xdr:cNvPr>
        <xdr:cNvSpPr txBox="1">
          <a:spLocks noChangeAspect="1"/>
        </xdr:cNvSpPr>
      </xdr:nvSpPr>
      <xdr:spPr>
        <a:xfrm>
          <a:off x="9571863" y="3703483"/>
          <a:ext cx="270884" cy="2185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72C3BD7-C1EF-409D-9E3A-C744D56A2838}" type="TxLink">
            <a:rPr lang="en-US" sz="1100" b="0" i="0" u="none" strike="noStrike">
              <a:solidFill>
                <a:srgbClr val="39FF14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15</xdr:col>
      <xdr:colOff>435529</xdr:colOff>
      <xdr:row>17</xdr:row>
      <xdr:rowOff>153791</xdr:rowOff>
    </xdr:from>
    <xdr:to>
      <xdr:col>16</xdr:col>
      <xdr:colOff>95375</xdr:colOff>
      <xdr:row>18</xdr:row>
      <xdr:rowOff>174621</xdr:rowOff>
    </xdr:to>
    <xdr:sp macro="" textlink="Pivô!AN48">
      <xdr:nvSpPr>
        <xdr:cNvPr id="177" name="CaixaDeTexto 176">
          <a:extLst>
            <a:ext uri="{FF2B5EF4-FFF2-40B4-BE49-F238E27FC236}">
              <a16:creationId xmlns:a16="http://schemas.microsoft.com/office/drawing/2014/main" id="{7894CCCB-5847-4ADB-B369-94BAFFCA0D9D}"/>
            </a:ext>
          </a:extLst>
        </xdr:cNvPr>
        <xdr:cNvSpPr txBox="1">
          <a:spLocks noChangeAspect="1"/>
        </xdr:cNvSpPr>
      </xdr:nvSpPr>
      <xdr:spPr>
        <a:xfrm>
          <a:off x="9601095" y="3514499"/>
          <a:ext cx="270884" cy="2185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72C3BD7-C1EF-409D-9E3A-C744D56A2838}" type="TxLink">
            <a:rPr lang="en-US" sz="1100" b="0" i="0" u="none" strike="noStrike">
              <a:solidFill>
                <a:srgbClr val="39FF14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15</xdr:col>
      <xdr:colOff>206107</xdr:colOff>
      <xdr:row>17</xdr:row>
      <xdr:rowOff>80383</xdr:rowOff>
    </xdr:from>
    <xdr:to>
      <xdr:col>15</xdr:col>
      <xdr:colOff>473582</xdr:colOff>
      <xdr:row>18</xdr:row>
      <xdr:rowOff>101213</xdr:rowOff>
    </xdr:to>
    <xdr:sp macro="" textlink="Pivô!AN48">
      <xdr:nvSpPr>
        <xdr:cNvPr id="178" name="CaixaDeTexto 177">
          <a:extLst>
            <a:ext uri="{FF2B5EF4-FFF2-40B4-BE49-F238E27FC236}">
              <a16:creationId xmlns:a16="http://schemas.microsoft.com/office/drawing/2014/main" id="{5897DC72-DF4C-4F07-B57D-0146804A69E0}"/>
            </a:ext>
          </a:extLst>
        </xdr:cNvPr>
        <xdr:cNvSpPr txBox="1">
          <a:spLocks noChangeAspect="1"/>
        </xdr:cNvSpPr>
      </xdr:nvSpPr>
      <xdr:spPr>
        <a:xfrm>
          <a:off x="9371673" y="3441091"/>
          <a:ext cx="267475" cy="2185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72C3BD7-C1EF-409D-9E3A-C744D56A2838}" type="TxLink">
            <a:rPr lang="en-US" sz="1100" b="0" i="0" u="none" strike="noStrike">
              <a:solidFill>
                <a:srgbClr val="39FF14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15</xdr:col>
      <xdr:colOff>321558</xdr:colOff>
      <xdr:row>17</xdr:row>
      <xdr:rowOff>56242</xdr:rowOff>
    </xdr:from>
    <xdr:to>
      <xdr:col>15</xdr:col>
      <xdr:colOff>589033</xdr:colOff>
      <xdr:row>18</xdr:row>
      <xdr:rowOff>77072</xdr:rowOff>
    </xdr:to>
    <xdr:sp macro="" textlink="Pivô!AN48">
      <xdr:nvSpPr>
        <xdr:cNvPr id="179" name="CaixaDeTexto 178">
          <a:extLst>
            <a:ext uri="{FF2B5EF4-FFF2-40B4-BE49-F238E27FC236}">
              <a16:creationId xmlns:a16="http://schemas.microsoft.com/office/drawing/2014/main" id="{8CBC4363-9B07-48C3-9EED-D946A68842D3}"/>
            </a:ext>
          </a:extLst>
        </xdr:cNvPr>
        <xdr:cNvSpPr txBox="1">
          <a:spLocks noChangeAspect="1"/>
        </xdr:cNvSpPr>
      </xdr:nvSpPr>
      <xdr:spPr>
        <a:xfrm>
          <a:off x="9487124" y="3416950"/>
          <a:ext cx="267475" cy="2185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72C3BD7-C1EF-409D-9E3A-C744D56A2838}" type="TxLink">
            <a:rPr lang="en-US" sz="1100" b="0" i="0" u="none" strike="noStrike">
              <a:solidFill>
                <a:srgbClr val="39FF14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15</xdr:col>
      <xdr:colOff>461147</xdr:colOff>
      <xdr:row>17</xdr:row>
      <xdr:rowOff>76770</xdr:rowOff>
    </xdr:from>
    <xdr:to>
      <xdr:col>16</xdr:col>
      <xdr:colOff>120993</xdr:colOff>
      <xdr:row>18</xdr:row>
      <xdr:rowOff>97600</xdr:rowOff>
    </xdr:to>
    <xdr:sp macro="" textlink="Pivô!AN48">
      <xdr:nvSpPr>
        <xdr:cNvPr id="180" name="CaixaDeTexto 179">
          <a:extLst>
            <a:ext uri="{FF2B5EF4-FFF2-40B4-BE49-F238E27FC236}">
              <a16:creationId xmlns:a16="http://schemas.microsoft.com/office/drawing/2014/main" id="{59E90FC8-98DC-48E9-A326-B32AB818AE64}"/>
            </a:ext>
          </a:extLst>
        </xdr:cNvPr>
        <xdr:cNvSpPr txBox="1">
          <a:spLocks noChangeAspect="1"/>
        </xdr:cNvSpPr>
      </xdr:nvSpPr>
      <xdr:spPr>
        <a:xfrm>
          <a:off x="9626713" y="3437478"/>
          <a:ext cx="270884" cy="2185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72C3BD7-C1EF-409D-9E3A-C744D56A2838}" type="TxLink">
            <a:rPr lang="en-US" sz="1100" b="0" i="0" u="none" strike="noStrike">
              <a:solidFill>
                <a:srgbClr val="39FF14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15</xdr:col>
      <xdr:colOff>580702</xdr:colOff>
      <xdr:row>17</xdr:row>
      <xdr:rowOff>184009</xdr:rowOff>
    </xdr:from>
    <xdr:to>
      <xdr:col>16</xdr:col>
      <xdr:colOff>240548</xdr:colOff>
      <xdr:row>19</xdr:row>
      <xdr:rowOff>15982</xdr:rowOff>
    </xdr:to>
    <xdr:sp macro="" textlink="Pivô!AN48">
      <xdr:nvSpPr>
        <xdr:cNvPr id="181" name="CaixaDeTexto 180">
          <a:extLst>
            <a:ext uri="{FF2B5EF4-FFF2-40B4-BE49-F238E27FC236}">
              <a16:creationId xmlns:a16="http://schemas.microsoft.com/office/drawing/2014/main" id="{307C6DB8-BFA5-434F-966F-0E691325E5EB}"/>
            </a:ext>
          </a:extLst>
        </xdr:cNvPr>
        <xdr:cNvSpPr txBox="1">
          <a:spLocks noChangeAspect="1"/>
        </xdr:cNvSpPr>
      </xdr:nvSpPr>
      <xdr:spPr>
        <a:xfrm>
          <a:off x="9746268" y="3544717"/>
          <a:ext cx="270884" cy="227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72C3BD7-C1EF-409D-9E3A-C744D56A2838}" type="TxLink">
            <a:rPr lang="en-US" sz="1100" b="0" i="0" u="none" strike="noStrike">
              <a:solidFill>
                <a:srgbClr val="39FF14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15</xdr:col>
      <xdr:colOff>254883</xdr:colOff>
      <xdr:row>16</xdr:row>
      <xdr:rowOff>133264</xdr:rowOff>
    </xdr:from>
    <xdr:to>
      <xdr:col>15</xdr:col>
      <xdr:colOff>522358</xdr:colOff>
      <xdr:row>17</xdr:row>
      <xdr:rowOff>154094</xdr:rowOff>
    </xdr:to>
    <xdr:sp macro="" textlink="Pivô!AN48">
      <xdr:nvSpPr>
        <xdr:cNvPr id="182" name="CaixaDeTexto 181">
          <a:extLst>
            <a:ext uri="{FF2B5EF4-FFF2-40B4-BE49-F238E27FC236}">
              <a16:creationId xmlns:a16="http://schemas.microsoft.com/office/drawing/2014/main" id="{788F64D5-4D07-48D7-A881-06CE1E35FCF8}"/>
            </a:ext>
          </a:extLst>
        </xdr:cNvPr>
        <xdr:cNvSpPr txBox="1">
          <a:spLocks noChangeAspect="1"/>
        </xdr:cNvSpPr>
      </xdr:nvSpPr>
      <xdr:spPr>
        <a:xfrm>
          <a:off x="9420449" y="3296283"/>
          <a:ext cx="267475" cy="2185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72C3BD7-C1EF-409D-9E3A-C744D56A2838}" type="TxLink">
            <a:rPr lang="en-US" sz="1100" b="0" i="0" u="none" strike="noStrike">
              <a:solidFill>
                <a:srgbClr val="39FF14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15</xdr:col>
      <xdr:colOff>431916</xdr:colOff>
      <xdr:row>17</xdr:row>
      <xdr:rowOff>2376</xdr:rowOff>
    </xdr:from>
    <xdr:to>
      <xdr:col>16</xdr:col>
      <xdr:colOff>91762</xdr:colOff>
      <xdr:row>18</xdr:row>
      <xdr:rowOff>23206</xdr:rowOff>
    </xdr:to>
    <xdr:sp macro="" textlink="Pivô!AN48">
      <xdr:nvSpPr>
        <xdr:cNvPr id="183" name="CaixaDeTexto 182">
          <a:extLst>
            <a:ext uri="{FF2B5EF4-FFF2-40B4-BE49-F238E27FC236}">
              <a16:creationId xmlns:a16="http://schemas.microsoft.com/office/drawing/2014/main" id="{33F5C6FC-0C44-4DB2-A859-396901D20EC9}"/>
            </a:ext>
          </a:extLst>
        </xdr:cNvPr>
        <xdr:cNvSpPr txBox="1">
          <a:spLocks noChangeAspect="1"/>
        </xdr:cNvSpPr>
      </xdr:nvSpPr>
      <xdr:spPr>
        <a:xfrm>
          <a:off x="9597482" y="3363084"/>
          <a:ext cx="270884" cy="2185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72C3BD7-C1EF-409D-9E3A-C744D56A2838}" type="TxLink">
            <a:rPr lang="en-US" sz="1100" b="0" i="0" u="none" strike="noStrike">
              <a:solidFill>
                <a:srgbClr val="39FF14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15</xdr:col>
      <xdr:colOff>434488</xdr:colOff>
      <xdr:row>17</xdr:row>
      <xdr:rowOff>148696</xdr:rowOff>
    </xdr:from>
    <xdr:to>
      <xdr:col>16</xdr:col>
      <xdr:colOff>93896</xdr:colOff>
      <xdr:row>18</xdr:row>
      <xdr:rowOff>173310</xdr:rowOff>
    </xdr:to>
    <xdr:sp macro="" textlink="Pivô!AM48">
      <xdr:nvSpPr>
        <xdr:cNvPr id="184" name="CaixaDeTexto 183">
          <a:extLst>
            <a:ext uri="{FF2B5EF4-FFF2-40B4-BE49-F238E27FC236}">
              <a16:creationId xmlns:a16="http://schemas.microsoft.com/office/drawing/2014/main" id="{3A36E993-864E-467F-AEB2-A5E614085BEE}"/>
            </a:ext>
          </a:extLst>
        </xdr:cNvPr>
        <xdr:cNvSpPr txBox="1">
          <a:spLocks noChangeAspect="1"/>
        </xdr:cNvSpPr>
      </xdr:nvSpPr>
      <xdr:spPr>
        <a:xfrm>
          <a:off x="9600054" y="3509404"/>
          <a:ext cx="270446" cy="2223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88B171F-4887-4E59-AA4C-59A12EEC3D70}" type="TxLink">
            <a:rPr lang="en-US" sz="1100" b="0" i="0" u="none" strike="noStrike">
              <a:solidFill>
                <a:srgbClr val="00B050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15</xdr:col>
      <xdr:colOff>283819</xdr:colOff>
      <xdr:row>18</xdr:row>
      <xdr:rowOff>19675</xdr:rowOff>
    </xdr:from>
    <xdr:to>
      <xdr:col>15</xdr:col>
      <xdr:colOff>553693</xdr:colOff>
      <xdr:row>19</xdr:row>
      <xdr:rowOff>44289</xdr:rowOff>
    </xdr:to>
    <xdr:sp macro="" textlink="Pivô!AM48">
      <xdr:nvSpPr>
        <xdr:cNvPr id="187" name="CaixaDeTexto 186">
          <a:extLst>
            <a:ext uri="{FF2B5EF4-FFF2-40B4-BE49-F238E27FC236}">
              <a16:creationId xmlns:a16="http://schemas.microsoft.com/office/drawing/2014/main" id="{6B02BB3C-3F73-4B7C-BEB4-5D69B050A9B1}"/>
            </a:ext>
          </a:extLst>
        </xdr:cNvPr>
        <xdr:cNvSpPr txBox="1">
          <a:spLocks noChangeAspect="1"/>
        </xdr:cNvSpPr>
      </xdr:nvSpPr>
      <xdr:spPr>
        <a:xfrm>
          <a:off x="9449385" y="3578071"/>
          <a:ext cx="269874" cy="2223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88B171F-4887-4E59-AA4C-59A12EEC3D70}" type="TxLink">
            <a:rPr lang="en-US" sz="1100" b="0" i="0" u="none" strike="noStrike">
              <a:solidFill>
                <a:srgbClr val="00B050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15</xdr:col>
      <xdr:colOff>283820</xdr:colOff>
      <xdr:row>17</xdr:row>
      <xdr:rowOff>110596</xdr:rowOff>
    </xdr:from>
    <xdr:to>
      <xdr:col>15</xdr:col>
      <xdr:colOff>553694</xdr:colOff>
      <xdr:row>18</xdr:row>
      <xdr:rowOff>135210</xdr:rowOff>
    </xdr:to>
    <xdr:sp macro="" textlink="Pivô!AM48">
      <xdr:nvSpPr>
        <xdr:cNvPr id="188" name="CaixaDeTexto 187">
          <a:extLst>
            <a:ext uri="{FF2B5EF4-FFF2-40B4-BE49-F238E27FC236}">
              <a16:creationId xmlns:a16="http://schemas.microsoft.com/office/drawing/2014/main" id="{E79A5CFC-7DC2-4030-9183-81527F66B727}"/>
            </a:ext>
          </a:extLst>
        </xdr:cNvPr>
        <xdr:cNvSpPr txBox="1">
          <a:spLocks noChangeAspect="1"/>
        </xdr:cNvSpPr>
      </xdr:nvSpPr>
      <xdr:spPr>
        <a:xfrm>
          <a:off x="9449386" y="3471304"/>
          <a:ext cx="269874" cy="2223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88B171F-4887-4E59-AA4C-59A12EEC3D70}" type="TxLink">
            <a:rPr lang="en-US" sz="1100" b="0" i="0" u="none" strike="noStrike">
              <a:solidFill>
                <a:srgbClr val="00B050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15</xdr:col>
      <xdr:colOff>427561</xdr:colOff>
      <xdr:row>18</xdr:row>
      <xdr:rowOff>50848</xdr:rowOff>
    </xdr:from>
    <xdr:to>
      <xdr:col>16</xdr:col>
      <xdr:colOff>86969</xdr:colOff>
      <xdr:row>19</xdr:row>
      <xdr:rowOff>75462</xdr:rowOff>
    </xdr:to>
    <xdr:sp macro="" textlink="Pivô!AM48">
      <xdr:nvSpPr>
        <xdr:cNvPr id="189" name="CaixaDeTexto 188">
          <a:extLst>
            <a:ext uri="{FF2B5EF4-FFF2-40B4-BE49-F238E27FC236}">
              <a16:creationId xmlns:a16="http://schemas.microsoft.com/office/drawing/2014/main" id="{6A7E1817-D219-4AA3-886B-143CFE8E2FF3}"/>
            </a:ext>
          </a:extLst>
        </xdr:cNvPr>
        <xdr:cNvSpPr txBox="1">
          <a:spLocks noChangeAspect="1"/>
        </xdr:cNvSpPr>
      </xdr:nvSpPr>
      <xdr:spPr>
        <a:xfrm>
          <a:off x="9593127" y="3609244"/>
          <a:ext cx="270446" cy="2223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88B171F-4887-4E59-AA4C-59A12EEC3D70}" type="TxLink">
            <a:rPr lang="en-US" sz="1100" b="0" i="0" u="none" strike="noStrike">
              <a:solidFill>
                <a:srgbClr val="00B050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15</xdr:col>
      <xdr:colOff>398120</xdr:colOff>
      <xdr:row>18</xdr:row>
      <xdr:rowOff>142634</xdr:rowOff>
    </xdr:from>
    <xdr:to>
      <xdr:col>16</xdr:col>
      <xdr:colOff>57528</xdr:colOff>
      <xdr:row>19</xdr:row>
      <xdr:rowOff>167248</xdr:rowOff>
    </xdr:to>
    <xdr:sp macro="" textlink="Pivô!AM48">
      <xdr:nvSpPr>
        <xdr:cNvPr id="190" name="CaixaDeTexto 189">
          <a:extLst>
            <a:ext uri="{FF2B5EF4-FFF2-40B4-BE49-F238E27FC236}">
              <a16:creationId xmlns:a16="http://schemas.microsoft.com/office/drawing/2014/main" id="{B29E268D-6CF0-4689-A3FF-B6F74454CC05}"/>
            </a:ext>
          </a:extLst>
        </xdr:cNvPr>
        <xdr:cNvSpPr txBox="1">
          <a:spLocks noChangeAspect="1"/>
        </xdr:cNvSpPr>
      </xdr:nvSpPr>
      <xdr:spPr>
        <a:xfrm>
          <a:off x="9563686" y="3701030"/>
          <a:ext cx="270446" cy="2223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88B171F-4887-4E59-AA4C-59A12EEC3D70}" type="TxLink">
            <a:rPr lang="en-US" sz="1100" b="0" i="0" u="none" strike="noStrike">
              <a:solidFill>
                <a:srgbClr val="00B050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15</xdr:col>
      <xdr:colOff>263904</xdr:colOff>
      <xdr:row>17</xdr:row>
      <xdr:rowOff>21407</xdr:rowOff>
    </xdr:from>
    <xdr:to>
      <xdr:col>15</xdr:col>
      <xdr:colOff>533778</xdr:colOff>
      <xdr:row>18</xdr:row>
      <xdr:rowOff>46021</xdr:rowOff>
    </xdr:to>
    <xdr:sp macro="" textlink="Pivô!AM48">
      <xdr:nvSpPr>
        <xdr:cNvPr id="191" name="CaixaDeTexto 190">
          <a:extLst>
            <a:ext uri="{FF2B5EF4-FFF2-40B4-BE49-F238E27FC236}">
              <a16:creationId xmlns:a16="http://schemas.microsoft.com/office/drawing/2014/main" id="{5BE976FE-70E3-4566-9239-10674D6A71BC}"/>
            </a:ext>
          </a:extLst>
        </xdr:cNvPr>
        <xdr:cNvSpPr txBox="1">
          <a:spLocks noChangeAspect="1"/>
        </xdr:cNvSpPr>
      </xdr:nvSpPr>
      <xdr:spPr>
        <a:xfrm>
          <a:off x="9429470" y="3382115"/>
          <a:ext cx="269874" cy="2223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88B171F-4887-4E59-AA4C-59A12EEC3D70}" type="TxLink">
            <a:rPr lang="en-US" sz="1100" b="0" i="0" u="none" strike="noStrike">
              <a:solidFill>
                <a:srgbClr val="00B050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15</xdr:col>
      <xdr:colOff>390327</xdr:colOff>
      <xdr:row>17</xdr:row>
      <xdr:rowOff>65569</xdr:rowOff>
    </xdr:from>
    <xdr:to>
      <xdr:col>16</xdr:col>
      <xdr:colOff>49735</xdr:colOff>
      <xdr:row>18</xdr:row>
      <xdr:rowOff>90183</xdr:rowOff>
    </xdr:to>
    <xdr:sp macro="" textlink="Pivô!AM48">
      <xdr:nvSpPr>
        <xdr:cNvPr id="192" name="CaixaDeTexto 191">
          <a:extLst>
            <a:ext uri="{FF2B5EF4-FFF2-40B4-BE49-F238E27FC236}">
              <a16:creationId xmlns:a16="http://schemas.microsoft.com/office/drawing/2014/main" id="{E48265DE-16D5-4D84-A2CE-13EE6B70E989}"/>
            </a:ext>
          </a:extLst>
        </xdr:cNvPr>
        <xdr:cNvSpPr txBox="1">
          <a:spLocks noChangeAspect="1"/>
        </xdr:cNvSpPr>
      </xdr:nvSpPr>
      <xdr:spPr>
        <a:xfrm>
          <a:off x="9555893" y="3426277"/>
          <a:ext cx="270446" cy="2223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88B171F-4887-4E59-AA4C-59A12EEC3D70}" type="TxLink">
            <a:rPr lang="en-US" sz="1100" b="0" i="0" u="none" strike="noStrike">
              <a:solidFill>
                <a:srgbClr val="00B050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15</xdr:col>
      <xdr:colOff>200693</xdr:colOff>
      <xdr:row>17</xdr:row>
      <xdr:rowOff>79423</xdr:rowOff>
    </xdr:from>
    <xdr:to>
      <xdr:col>15</xdr:col>
      <xdr:colOff>470567</xdr:colOff>
      <xdr:row>18</xdr:row>
      <xdr:rowOff>104037</xdr:rowOff>
    </xdr:to>
    <xdr:sp macro="" textlink="Pivô!AM48">
      <xdr:nvSpPr>
        <xdr:cNvPr id="193" name="CaixaDeTexto 192">
          <a:extLst>
            <a:ext uri="{FF2B5EF4-FFF2-40B4-BE49-F238E27FC236}">
              <a16:creationId xmlns:a16="http://schemas.microsoft.com/office/drawing/2014/main" id="{37A8831A-A267-42C5-97D7-0AA5F10EB582}"/>
            </a:ext>
          </a:extLst>
        </xdr:cNvPr>
        <xdr:cNvSpPr txBox="1">
          <a:spLocks noChangeAspect="1"/>
        </xdr:cNvSpPr>
      </xdr:nvSpPr>
      <xdr:spPr>
        <a:xfrm>
          <a:off x="9366259" y="3440131"/>
          <a:ext cx="269874" cy="2223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88B171F-4887-4E59-AA4C-59A12EEC3D70}" type="TxLink">
            <a:rPr lang="en-US" sz="1100" b="0" i="0" u="none" strike="noStrike">
              <a:solidFill>
                <a:srgbClr val="00B050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15</xdr:col>
      <xdr:colOff>502895</xdr:colOff>
      <xdr:row>18</xdr:row>
      <xdr:rowOff>17943</xdr:rowOff>
    </xdr:from>
    <xdr:to>
      <xdr:col>16</xdr:col>
      <xdr:colOff>162303</xdr:colOff>
      <xdr:row>19</xdr:row>
      <xdr:rowOff>42557</xdr:rowOff>
    </xdr:to>
    <xdr:sp macro="" textlink="Pivô!AM48">
      <xdr:nvSpPr>
        <xdr:cNvPr id="194" name="CaixaDeTexto 193">
          <a:extLst>
            <a:ext uri="{FF2B5EF4-FFF2-40B4-BE49-F238E27FC236}">
              <a16:creationId xmlns:a16="http://schemas.microsoft.com/office/drawing/2014/main" id="{00C70928-3FCC-48CA-B2A2-7F13CBC08E3D}"/>
            </a:ext>
          </a:extLst>
        </xdr:cNvPr>
        <xdr:cNvSpPr txBox="1">
          <a:spLocks noChangeAspect="1"/>
        </xdr:cNvSpPr>
      </xdr:nvSpPr>
      <xdr:spPr>
        <a:xfrm>
          <a:off x="9668461" y="3576339"/>
          <a:ext cx="270446" cy="2223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88B171F-4887-4E59-AA4C-59A12EEC3D70}" type="TxLink">
            <a:rPr lang="en-US" sz="1100" b="0" i="0" u="none" strike="noStrike">
              <a:solidFill>
                <a:srgbClr val="00B050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15</xdr:col>
      <xdr:colOff>508090</xdr:colOff>
      <xdr:row>19</xdr:row>
      <xdr:rowOff>62104</xdr:rowOff>
    </xdr:from>
    <xdr:to>
      <xdr:col>16</xdr:col>
      <xdr:colOff>167498</xdr:colOff>
      <xdr:row>20</xdr:row>
      <xdr:rowOff>86718</xdr:rowOff>
    </xdr:to>
    <xdr:sp macro="" textlink="Pivô!AM48">
      <xdr:nvSpPr>
        <xdr:cNvPr id="195" name="CaixaDeTexto 194">
          <a:extLst>
            <a:ext uri="{FF2B5EF4-FFF2-40B4-BE49-F238E27FC236}">
              <a16:creationId xmlns:a16="http://schemas.microsoft.com/office/drawing/2014/main" id="{DE6F9CBA-5951-4FA0-A5B5-FF81B36A81E2}"/>
            </a:ext>
          </a:extLst>
        </xdr:cNvPr>
        <xdr:cNvSpPr txBox="1">
          <a:spLocks noChangeAspect="1"/>
        </xdr:cNvSpPr>
      </xdr:nvSpPr>
      <xdr:spPr>
        <a:xfrm>
          <a:off x="9673656" y="3818189"/>
          <a:ext cx="270446" cy="2223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88B171F-4887-4E59-AA4C-59A12EEC3D70}" type="TxLink">
            <a:rPr lang="en-US" sz="1100" b="0" i="0" u="none" strike="noStrike">
              <a:solidFill>
                <a:srgbClr val="00B050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14</xdr:col>
      <xdr:colOff>469125</xdr:colOff>
      <xdr:row>14</xdr:row>
      <xdr:rowOff>23138</xdr:rowOff>
    </xdr:from>
    <xdr:to>
      <xdr:col>15</xdr:col>
      <xdr:colOff>128533</xdr:colOff>
      <xdr:row>15</xdr:row>
      <xdr:rowOff>47752</xdr:rowOff>
    </xdr:to>
    <xdr:sp macro="" textlink="Pivô!AN51">
      <xdr:nvSpPr>
        <xdr:cNvPr id="196" name="CaixaDeTexto 195">
          <a:extLst>
            <a:ext uri="{FF2B5EF4-FFF2-40B4-BE49-F238E27FC236}">
              <a16:creationId xmlns:a16="http://schemas.microsoft.com/office/drawing/2014/main" id="{63B4B16B-C379-4E87-926F-A34F0942D73B}"/>
            </a:ext>
          </a:extLst>
        </xdr:cNvPr>
        <xdr:cNvSpPr txBox="1">
          <a:spLocks noChangeAspect="1"/>
        </xdr:cNvSpPr>
      </xdr:nvSpPr>
      <xdr:spPr>
        <a:xfrm>
          <a:off x="9023653" y="2790780"/>
          <a:ext cx="270446" cy="2223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B55AD0B-144E-4D3A-BC24-83061E06AC38}" type="TxLink">
            <a:rPr lang="en-US" sz="1100" b="0" i="0" u="none" strike="noStrike">
              <a:solidFill>
                <a:srgbClr val="39FF14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14</xdr:col>
      <xdr:colOff>153934</xdr:colOff>
      <xdr:row>14</xdr:row>
      <xdr:rowOff>11015</xdr:rowOff>
    </xdr:from>
    <xdr:to>
      <xdr:col>14</xdr:col>
      <xdr:colOff>423808</xdr:colOff>
      <xdr:row>15</xdr:row>
      <xdr:rowOff>35629</xdr:rowOff>
    </xdr:to>
    <xdr:sp macro="" textlink="Pivô!AN51">
      <xdr:nvSpPr>
        <xdr:cNvPr id="197" name="CaixaDeTexto 196">
          <a:extLst>
            <a:ext uri="{FF2B5EF4-FFF2-40B4-BE49-F238E27FC236}">
              <a16:creationId xmlns:a16="http://schemas.microsoft.com/office/drawing/2014/main" id="{EB30A3EB-9EDB-4630-A61D-C4ED6730E129}"/>
            </a:ext>
          </a:extLst>
        </xdr:cNvPr>
        <xdr:cNvSpPr txBox="1">
          <a:spLocks noChangeAspect="1"/>
        </xdr:cNvSpPr>
      </xdr:nvSpPr>
      <xdr:spPr>
        <a:xfrm>
          <a:off x="8708462" y="2778657"/>
          <a:ext cx="269874" cy="2223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B55AD0B-144E-4D3A-BC24-83061E06AC38}" type="TxLink">
            <a:rPr lang="en-US" sz="1100" b="0" i="0" u="none" strike="noStrike">
              <a:solidFill>
                <a:srgbClr val="39FF14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14</xdr:col>
      <xdr:colOff>237061</xdr:colOff>
      <xdr:row>13</xdr:row>
      <xdr:rowOff>154756</xdr:rowOff>
    </xdr:from>
    <xdr:to>
      <xdr:col>14</xdr:col>
      <xdr:colOff>506935</xdr:colOff>
      <xdr:row>14</xdr:row>
      <xdr:rowOff>179370</xdr:rowOff>
    </xdr:to>
    <xdr:sp macro="" textlink="Pivô!AN51">
      <xdr:nvSpPr>
        <xdr:cNvPr id="198" name="CaixaDeTexto 197">
          <a:extLst>
            <a:ext uri="{FF2B5EF4-FFF2-40B4-BE49-F238E27FC236}">
              <a16:creationId xmlns:a16="http://schemas.microsoft.com/office/drawing/2014/main" id="{D49A1FAA-2CE9-4A25-A69C-CEF2C5FBF5E9}"/>
            </a:ext>
          </a:extLst>
        </xdr:cNvPr>
        <xdr:cNvSpPr txBox="1">
          <a:spLocks noChangeAspect="1"/>
        </xdr:cNvSpPr>
      </xdr:nvSpPr>
      <xdr:spPr>
        <a:xfrm>
          <a:off x="8791589" y="2724709"/>
          <a:ext cx="269874" cy="2223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B55AD0B-144E-4D3A-BC24-83061E06AC38}" type="TxLink">
            <a:rPr lang="en-US" sz="1100" b="0" i="0" u="none" strike="noStrike">
              <a:solidFill>
                <a:srgbClr val="39FF14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14</xdr:col>
      <xdr:colOff>515018</xdr:colOff>
      <xdr:row>13</xdr:row>
      <xdr:rowOff>142634</xdr:rowOff>
    </xdr:from>
    <xdr:to>
      <xdr:col>15</xdr:col>
      <xdr:colOff>174426</xdr:colOff>
      <xdr:row>14</xdr:row>
      <xdr:rowOff>167248</xdr:rowOff>
    </xdr:to>
    <xdr:sp macro="" textlink="Pivô!AN51">
      <xdr:nvSpPr>
        <xdr:cNvPr id="199" name="CaixaDeTexto 198">
          <a:extLst>
            <a:ext uri="{FF2B5EF4-FFF2-40B4-BE49-F238E27FC236}">
              <a16:creationId xmlns:a16="http://schemas.microsoft.com/office/drawing/2014/main" id="{558645EF-3599-40E3-ADD3-B70632A7A289}"/>
            </a:ext>
          </a:extLst>
        </xdr:cNvPr>
        <xdr:cNvSpPr txBox="1">
          <a:spLocks noChangeAspect="1"/>
        </xdr:cNvSpPr>
      </xdr:nvSpPr>
      <xdr:spPr>
        <a:xfrm>
          <a:off x="9069546" y="2712587"/>
          <a:ext cx="270446" cy="2223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B55AD0B-144E-4D3A-BC24-83061E06AC38}" type="TxLink">
            <a:rPr lang="en-US" sz="1100" b="0" i="0" u="none" strike="noStrike">
              <a:solidFill>
                <a:srgbClr val="39FF14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14</xdr:col>
      <xdr:colOff>295077</xdr:colOff>
      <xdr:row>14</xdr:row>
      <xdr:rowOff>13613</xdr:rowOff>
    </xdr:from>
    <xdr:to>
      <xdr:col>14</xdr:col>
      <xdr:colOff>564951</xdr:colOff>
      <xdr:row>15</xdr:row>
      <xdr:rowOff>38227</xdr:rowOff>
    </xdr:to>
    <xdr:sp macro="" textlink="Pivô!AN51">
      <xdr:nvSpPr>
        <xdr:cNvPr id="200" name="CaixaDeTexto 199">
          <a:extLst>
            <a:ext uri="{FF2B5EF4-FFF2-40B4-BE49-F238E27FC236}">
              <a16:creationId xmlns:a16="http://schemas.microsoft.com/office/drawing/2014/main" id="{3ADFD38C-1644-492E-AEB7-043A2C03549F}"/>
            </a:ext>
          </a:extLst>
        </xdr:cNvPr>
        <xdr:cNvSpPr txBox="1">
          <a:spLocks noChangeAspect="1"/>
        </xdr:cNvSpPr>
      </xdr:nvSpPr>
      <xdr:spPr>
        <a:xfrm>
          <a:off x="8849605" y="2781255"/>
          <a:ext cx="269874" cy="2223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B55AD0B-144E-4D3A-BC24-83061E06AC38}" type="TxLink">
            <a:rPr lang="en-US" sz="1100" b="0" i="0" u="none" strike="noStrike">
              <a:solidFill>
                <a:srgbClr val="39FF14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14</xdr:col>
      <xdr:colOff>258709</xdr:colOff>
      <xdr:row>14</xdr:row>
      <xdr:rowOff>89812</xdr:rowOff>
    </xdr:from>
    <xdr:to>
      <xdr:col>14</xdr:col>
      <xdr:colOff>528583</xdr:colOff>
      <xdr:row>15</xdr:row>
      <xdr:rowOff>114426</xdr:rowOff>
    </xdr:to>
    <xdr:sp macro="" textlink="Pivô!AN51">
      <xdr:nvSpPr>
        <xdr:cNvPr id="201" name="CaixaDeTexto 200">
          <a:extLst>
            <a:ext uri="{FF2B5EF4-FFF2-40B4-BE49-F238E27FC236}">
              <a16:creationId xmlns:a16="http://schemas.microsoft.com/office/drawing/2014/main" id="{3025E7D2-B6FD-4EB1-8A99-51A8D6636F02}"/>
            </a:ext>
          </a:extLst>
        </xdr:cNvPr>
        <xdr:cNvSpPr txBox="1">
          <a:spLocks noChangeAspect="1"/>
        </xdr:cNvSpPr>
      </xdr:nvSpPr>
      <xdr:spPr>
        <a:xfrm>
          <a:off x="8813237" y="2857454"/>
          <a:ext cx="269874" cy="2223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B55AD0B-144E-4D3A-BC24-83061E06AC38}" type="TxLink">
            <a:rPr lang="en-US" sz="1100" b="0" i="0" u="none" strike="noStrike">
              <a:solidFill>
                <a:srgbClr val="39FF14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14</xdr:col>
      <xdr:colOff>519347</xdr:colOff>
      <xdr:row>14</xdr:row>
      <xdr:rowOff>86349</xdr:rowOff>
    </xdr:from>
    <xdr:to>
      <xdr:col>15</xdr:col>
      <xdr:colOff>178755</xdr:colOff>
      <xdr:row>15</xdr:row>
      <xdr:rowOff>110963</xdr:rowOff>
    </xdr:to>
    <xdr:sp macro="" textlink="Pivô!AN51">
      <xdr:nvSpPr>
        <xdr:cNvPr id="202" name="CaixaDeTexto 201">
          <a:extLst>
            <a:ext uri="{FF2B5EF4-FFF2-40B4-BE49-F238E27FC236}">
              <a16:creationId xmlns:a16="http://schemas.microsoft.com/office/drawing/2014/main" id="{6F75AA4D-677E-49A0-9A83-FC9AFC80B2A8}"/>
            </a:ext>
          </a:extLst>
        </xdr:cNvPr>
        <xdr:cNvSpPr txBox="1">
          <a:spLocks noChangeAspect="1"/>
        </xdr:cNvSpPr>
      </xdr:nvSpPr>
      <xdr:spPr>
        <a:xfrm>
          <a:off x="9073875" y="2853991"/>
          <a:ext cx="270446" cy="2223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B55AD0B-144E-4D3A-BC24-83061E06AC38}" type="TxLink">
            <a:rPr lang="en-US" sz="1100" b="0" i="0" u="none" strike="noStrike">
              <a:solidFill>
                <a:srgbClr val="39FF14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15</xdr:col>
      <xdr:colOff>39634</xdr:colOff>
      <xdr:row>14</xdr:row>
      <xdr:rowOff>48249</xdr:rowOff>
    </xdr:from>
    <xdr:to>
      <xdr:col>15</xdr:col>
      <xdr:colOff>309508</xdr:colOff>
      <xdr:row>15</xdr:row>
      <xdr:rowOff>72863</xdr:rowOff>
    </xdr:to>
    <xdr:sp macro="" textlink="Pivô!AN51">
      <xdr:nvSpPr>
        <xdr:cNvPr id="203" name="CaixaDeTexto 202">
          <a:extLst>
            <a:ext uri="{FF2B5EF4-FFF2-40B4-BE49-F238E27FC236}">
              <a16:creationId xmlns:a16="http://schemas.microsoft.com/office/drawing/2014/main" id="{AAFD0E7B-2F6B-4BC6-A442-0252BB8CC761}"/>
            </a:ext>
          </a:extLst>
        </xdr:cNvPr>
        <xdr:cNvSpPr txBox="1">
          <a:spLocks noChangeAspect="1"/>
        </xdr:cNvSpPr>
      </xdr:nvSpPr>
      <xdr:spPr>
        <a:xfrm>
          <a:off x="9205200" y="2815891"/>
          <a:ext cx="269874" cy="2223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B55AD0B-144E-4D3A-BC24-83061E06AC38}" type="TxLink">
            <a:rPr lang="en-US" sz="1100" b="0" i="0" u="none" strike="noStrike">
              <a:solidFill>
                <a:srgbClr val="39FF14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14</xdr:col>
      <xdr:colOff>99382</xdr:colOff>
      <xdr:row>14</xdr:row>
      <xdr:rowOff>77689</xdr:rowOff>
    </xdr:from>
    <xdr:to>
      <xdr:col>14</xdr:col>
      <xdr:colOff>369256</xdr:colOff>
      <xdr:row>15</xdr:row>
      <xdr:rowOff>102303</xdr:rowOff>
    </xdr:to>
    <xdr:sp macro="" textlink="Pivô!AN51">
      <xdr:nvSpPr>
        <xdr:cNvPr id="204" name="CaixaDeTexto 203">
          <a:extLst>
            <a:ext uri="{FF2B5EF4-FFF2-40B4-BE49-F238E27FC236}">
              <a16:creationId xmlns:a16="http://schemas.microsoft.com/office/drawing/2014/main" id="{51F78F60-1339-43F1-9CA7-D43FDC86B856}"/>
            </a:ext>
          </a:extLst>
        </xdr:cNvPr>
        <xdr:cNvSpPr txBox="1">
          <a:spLocks noChangeAspect="1"/>
        </xdr:cNvSpPr>
      </xdr:nvSpPr>
      <xdr:spPr>
        <a:xfrm>
          <a:off x="8653910" y="2845331"/>
          <a:ext cx="269874" cy="2223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B55AD0B-144E-4D3A-BC24-83061E06AC38}" type="TxLink">
            <a:rPr lang="en-US" sz="1100" b="0" i="0" u="none" strike="noStrike">
              <a:solidFill>
                <a:srgbClr val="39FF14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14</xdr:col>
      <xdr:colOff>381668</xdr:colOff>
      <xdr:row>14</xdr:row>
      <xdr:rowOff>134839</xdr:rowOff>
    </xdr:from>
    <xdr:to>
      <xdr:col>15</xdr:col>
      <xdr:colOff>41076</xdr:colOff>
      <xdr:row>15</xdr:row>
      <xdr:rowOff>159453</xdr:rowOff>
    </xdr:to>
    <xdr:sp macro="" textlink="Pivô!AN51">
      <xdr:nvSpPr>
        <xdr:cNvPr id="205" name="CaixaDeTexto 204">
          <a:extLst>
            <a:ext uri="{FF2B5EF4-FFF2-40B4-BE49-F238E27FC236}">
              <a16:creationId xmlns:a16="http://schemas.microsoft.com/office/drawing/2014/main" id="{584D1DE1-1EB0-4A5E-8648-EB1A47AE7CCE}"/>
            </a:ext>
          </a:extLst>
        </xdr:cNvPr>
        <xdr:cNvSpPr txBox="1">
          <a:spLocks noChangeAspect="1"/>
        </xdr:cNvSpPr>
      </xdr:nvSpPr>
      <xdr:spPr>
        <a:xfrm>
          <a:off x="8936196" y="2902481"/>
          <a:ext cx="270446" cy="2223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B55AD0B-144E-4D3A-BC24-83061E06AC38}" type="TxLink">
            <a:rPr lang="en-US" sz="1100" b="0" i="0" u="none" strike="noStrike">
              <a:solidFill>
                <a:srgbClr val="39FF14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14</xdr:col>
      <xdr:colOff>48293</xdr:colOff>
      <xdr:row>13</xdr:row>
      <xdr:rowOff>126180</xdr:rowOff>
    </xdr:from>
    <xdr:to>
      <xdr:col>14</xdr:col>
      <xdr:colOff>318167</xdr:colOff>
      <xdr:row>14</xdr:row>
      <xdr:rowOff>150794</xdr:rowOff>
    </xdr:to>
    <xdr:sp macro="" textlink="Pivô!AN51">
      <xdr:nvSpPr>
        <xdr:cNvPr id="206" name="CaixaDeTexto 205">
          <a:extLst>
            <a:ext uri="{FF2B5EF4-FFF2-40B4-BE49-F238E27FC236}">
              <a16:creationId xmlns:a16="http://schemas.microsoft.com/office/drawing/2014/main" id="{7897F904-FBB0-412C-953F-7F1D5D2533BA}"/>
            </a:ext>
          </a:extLst>
        </xdr:cNvPr>
        <xdr:cNvSpPr txBox="1">
          <a:spLocks noChangeAspect="1"/>
        </xdr:cNvSpPr>
      </xdr:nvSpPr>
      <xdr:spPr>
        <a:xfrm>
          <a:off x="8602821" y="2696133"/>
          <a:ext cx="269874" cy="2223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B55AD0B-144E-4D3A-BC24-83061E06AC38}" type="TxLink">
            <a:rPr lang="en-US" sz="1100" b="0" i="0" u="none" strike="noStrike">
              <a:solidFill>
                <a:srgbClr val="39FF14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332681</xdr:colOff>
      <xdr:row>15</xdr:row>
      <xdr:rowOff>125109</xdr:rowOff>
    </xdr:from>
    <xdr:to>
      <xdr:col>19</xdr:col>
      <xdr:colOff>602555</xdr:colOff>
      <xdr:row>16</xdr:row>
      <xdr:rowOff>149723</xdr:rowOff>
    </xdr:to>
    <xdr:sp macro="" textlink="Pivô!AN50">
      <xdr:nvSpPr>
        <xdr:cNvPr id="207" name="CaixaDeTexto 206">
          <a:extLst>
            <a:ext uri="{FF2B5EF4-FFF2-40B4-BE49-F238E27FC236}">
              <a16:creationId xmlns:a16="http://schemas.microsoft.com/office/drawing/2014/main" id="{DC7E67EC-3633-4EED-9E4E-977688922120}"/>
            </a:ext>
          </a:extLst>
        </xdr:cNvPr>
        <xdr:cNvSpPr txBox="1">
          <a:spLocks noChangeAspect="1"/>
        </xdr:cNvSpPr>
      </xdr:nvSpPr>
      <xdr:spPr>
        <a:xfrm>
          <a:off x="11942398" y="3090439"/>
          <a:ext cx="269874" cy="2223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A782405-EEE2-4E84-AD9D-971B46E17E80}" type="TxLink">
            <a:rPr lang="en-US" sz="1100" b="0" i="0" u="none" strike="noStrike">
              <a:solidFill>
                <a:srgbClr val="39FF14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260334</xdr:colOff>
      <xdr:row>15</xdr:row>
      <xdr:rowOff>170487</xdr:rowOff>
    </xdr:from>
    <xdr:to>
      <xdr:col>19</xdr:col>
      <xdr:colOff>530208</xdr:colOff>
      <xdr:row>17</xdr:row>
      <xdr:rowOff>2460</xdr:rowOff>
    </xdr:to>
    <xdr:sp macro="" textlink="Pivô!AN50">
      <xdr:nvSpPr>
        <xdr:cNvPr id="208" name="CaixaDeTexto 207">
          <a:extLst>
            <a:ext uri="{FF2B5EF4-FFF2-40B4-BE49-F238E27FC236}">
              <a16:creationId xmlns:a16="http://schemas.microsoft.com/office/drawing/2014/main" id="{64A175BD-5B65-491F-AE03-497B6C4FFA0E}"/>
            </a:ext>
          </a:extLst>
        </xdr:cNvPr>
        <xdr:cNvSpPr txBox="1">
          <a:spLocks noChangeAspect="1"/>
        </xdr:cNvSpPr>
      </xdr:nvSpPr>
      <xdr:spPr>
        <a:xfrm>
          <a:off x="11870051" y="3135817"/>
          <a:ext cx="269874" cy="2273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A782405-EEE2-4E84-AD9D-971B46E17E80}" type="TxLink">
            <a:rPr lang="en-US" sz="1100" b="0" i="0" u="none" strike="noStrike">
              <a:solidFill>
                <a:srgbClr val="39FF14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139827</xdr:colOff>
      <xdr:row>15</xdr:row>
      <xdr:rowOff>87437</xdr:rowOff>
    </xdr:from>
    <xdr:to>
      <xdr:col>19</xdr:col>
      <xdr:colOff>409701</xdr:colOff>
      <xdr:row>16</xdr:row>
      <xdr:rowOff>112051</xdr:rowOff>
    </xdr:to>
    <xdr:sp macro="" textlink="Pivô!AN50">
      <xdr:nvSpPr>
        <xdr:cNvPr id="209" name="CaixaDeTexto 208">
          <a:extLst>
            <a:ext uri="{FF2B5EF4-FFF2-40B4-BE49-F238E27FC236}">
              <a16:creationId xmlns:a16="http://schemas.microsoft.com/office/drawing/2014/main" id="{DDAB1E78-5A05-4455-8ECC-47C413124004}"/>
            </a:ext>
          </a:extLst>
        </xdr:cNvPr>
        <xdr:cNvSpPr txBox="1">
          <a:spLocks noChangeAspect="1"/>
        </xdr:cNvSpPr>
      </xdr:nvSpPr>
      <xdr:spPr>
        <a:xfrm>
          <a:off x="11749544" y="3052767"/>
          <a:ext cx="269874" cy="2223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A782405-EEE2-4E84-AD9D-971B46E17E80}" type="TxLink">
            <a:rPr lang="en-US" sz="1100" b="0" i="0" u="none" strike="noStrike">
              <a:solidFill>
                <a:srgbClr val="39FF14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511623</xdr:colOff>
      <xdr:row>15</xdr:row>
      <xdr:rowOff>100708</xdr:rowOff>
    </xdr:from>
    <xdr:to>
      <xdr:col>20</xdr:col>
      <xdr:colOff>171469</xdr:colOff>
      <xdr:row>16</xdr:row>
      <xdr:rowOff>125322</xdr:rowOff>
    </xdr:to>
    <xdr:sp macro="" textlink="Pivô!AN50">
      <xdr:nvSpPr>
        <xdr:cNvPr id="210" name="CaixaDeTexto 209">
          <a:extLst>
            <a:ext uri="{FF2B5EF4-FFF2-40B4-BE49-F238E27FC236}">
              <a16:creationId xmlns:a16="http://schemas.microsoft.com/office/drawing/2014/main" id="{E18905B5-FA2A-4638-8FD4-F1DDFF55979A}"/>
            </a:ext>
          </a:extLst>
        </xdr:cNvPr>
        <xdr:cNvSpPr txBox="1">
          <a:spLocks noChangeAspect="1"/>
        </xdr:cNvSpPr>
      </xdr:nvSpPr>
      <xdr:spPr>
        <a:xfrm>
          <a:off x="12121340" y="3066038"/>
          <a:ext cx="270884" cy="2223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A782405-EEE2-4E84-AD9D-971B46E17E80}" type="TxLink">
            <a:rPr lang="en-US" sz="1100" b="0" i="0" u="none" strike="noStrike">
              <a:solidFill>
                <a:srgbClr val="39FF14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88884</xdr:colOff>
      <xdr:row>17</xdr:row>
      <xdr:rowOff>15090</xdr:rowOff>
    </xdr:from>
    <xdr:to>
      <xdr:col>19</xdr:col>
      <xdr:colOff>358758</xdr:colOff>
      <xdr:row>18</xdr:row>
      <xdr:rowOff>39704</xdr:rowOff>
    </xdr:to>
    <xdr:sp macro="" textlink="Pivô!AN50">
      <xdr:nvSpPr>
        <xdr:cNvPr id="211" name="CaixaDeTexto 210">
          <a:extLst>
            <a:ext uri="{FF2B5EF4-FFF2-40B4-BE49-F238E27FC236}">
              <a16:creationId xmlns:a16="http://schemas.microsoft.com/office/drawing/2014/main" id="{2B23828D-D15A-4D3F-8128-A65EB2790C30}"/>
            </a:ext>
          </a:extLst>
        </xdr:cNvPr>
        <xdr:cNvSpPr txBox="1">
          <a:spLocks noChangeAspect="1"/>
        </xdr:cNvSpPr>
      </xdr:nvSpPr>
      <xdr:spPr>
        <a:xfrm>
          <a:off x="11698601" y="3375798"/>
          <a:ext cx="269874" cy="2223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A782405-EEE2-4E84-AD9D-971B46E17E80}" type="TxLink">
            <a:rPr lang="en-US" sz="1100" b="0" i="0" u="none" strike="noStrike">
              <a:solidFill>
                <a:srgbClr val="39FF14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48643</xdr:colOff>
      <xdr:row>16</xdr:row>
      <xdr:rowOff>135384</xdr:rowOff>
    </xdr:from>
    <xdr:to>
      <xdr:col>19</xdr:col>
      <xdr:colOff>318517</xdr:colOff>
      <xdr:row>17</xdr:row>
      <xdr:rowOff>159997</xdr:rowOff>
    </xdr:to>
    <xdr:sp macro="" textlink="Pivô!AN50">
      <xdr:nvSpPr>
        <xdr:cNvPr id="212" name="CaixaDeTexto 211">
          <a:extLst>
            <a:ext uri="{FF2B5EF4-FFF2-40B4-BE49-F238E27FC236}">
              <a16:creationId xmlns:a16="http://schemas.microsoft.com/office/drawing/2014/main" id="{AABB94E4-4066-46C4-868D-70F58E146AF9}"/>
            </a:ext>
          </a:extLst>
        </xdr:cNvPr>
        <xdr:cNvSpPr txBox="1">
          <a:spLocks noChangeAspect="1"/>
        </xdr:cNvSpPr>
      </xdr:nvSpPr>
      <xdr:spPr>
        <a:xfrm>
          <a:off x="11658360" y="3298403"/>
          <a:ext cx="269874" cy="2223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A782405-EEE2-4E84-AD9D-971B46E17E80}" type="TxLink">
            <a:rPr lang="en-US" sz="1100" b="0" i="0" u="none" strike="noStrike">
              <a:solidFill>
                <a:srgbClr val="39FF14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171719</xdr:colOff>
      <xdr:row>16</xdr:row>
      <xdr:rowOff>23010</xdr:rowOff>
    </xdr:from>
    <xdr:to>
      <xdr:col>19</xdr:col>
      <xdr:colOff>441593</xdr:colOff>
      <xdr:row>17</xdr:row>
      <xdr:rowOff>47623</xdr:rowOff>
    </xdr:to>
    <xdr:sp macro="" textlink="Pivô!AN50">
      <xdr:nvSpPr>
        <xdr:cNvPr id="213" name="CaixaDeTexto 212">
          <a:extLst>
            <a:ext uri="{FF2B5EF4-FFF2-40B4-BE49-F238E27FC236}">
              <a16:creationId xmlns:a16="http://schemas.microsoft.com/office/drawing/2014/main" id="{FE7E959A-B01F-4205-BC3E-EAB5916F9908}"/>
            </a:ext>
          </a:extLst>
        </xdr:cNvPr>
        <xdr:cNvSpPr txBox="1">
          <a:spLocks noChangeAspect="1"/>
        </xdr:cNvSpPr>
      </xdr:nvSpPr>
      <xdr:spPr>
        <a:xfrm>
          <a:off x="11781436" y="3186029"/>
          <a:ext cx="269874" cy="2223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A782405-EEE2-4E84-AD9D-971B46E17E80}" type="TxLink">
            <a:rPr lang="en-US" sz="1100" b="0" i="0" u="none" strike="noStrike">
              <a:solidFill>
                <a:srgbClr val="39FF14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45860</xdr:colOff>
      <xdr:row>15</xdr:row>
      <xdr:rowOff>63036</xdr:rowOff>
    </xdr:from>
    <xdr:to>
      <xdr:col>19</xdr:col>
      <xdr:colOff>315734</xdr:colOff>
      <xdr:row>16</xdr:row>
      <xdr:rowOff>87650</xdr:rowOff>
    </xdr:to>
    <xdr:sp macro="" textlink="Pivô!AN50">
      <xdr:nvSpPr>
        <xdr:cNvPr id="214" name="CaixaDeTexto 213">
          <a:extLst>
            <a:ext uri="{FF2B5EF4-FFF2-40B4-BE49-F238E27FC236}">
              <a16:creationId xmlns:a16="http://schemas.microsoft.com/office/drawing/2014/main" id="{6737169A-E2EB-4C89-B517-A0841D65C45D}"/>
            </a:ext>
          </a:extLst>
        </xdr:cNvPr>
        <xdr:cNvSpPr txBox="1">
          <a:spLocks noChangeAspect="1"/>
        </xdr:cNvSpPr>
      </xdr:nvSpPr>
      <xdr:spPr>
        <a:xfrm>
          <a:off x="11655577" y="3028366"/>
          <a:ext cx="269874" cy="2223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A782405-EEE2-4E84-AD9D-971B46E17E80}" type="TxLink">
            <a:rPr lang="en-US" sz="1100" b="0" i="0" u="none" strike="noStrike">
              <a:solidFill>
                <a:srgbClr val="39FF14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22</xdr:col>
      <xdr:colOff>170854</xdr:colOff>
      <xdr:row>14</xdr:row>
      <xdr:rowOff>48940</xdr:rowOff>
    </xdr:from>
    <xdr:to>
      <xdr:col>22</xdr:col>
      <xdr:colOff>440728</xdr:colOff>
      <xdr:row>15</xdr:row>
      <xdr:rowOff>73553</xdr:rowOff>
    </xdr:to>
    <xdr:sp macro="" textlink="Pivô!AM49">
      <xdr:nvSpPr>
        <xdr:cNvPr id="215" name="CaixaDeTexto 214">
          <a:extLst>
            <a:ext uri="{FF2B5EF4-FFF2-40B4-BE49-F238E27FC236}">
              <a16:creationId xmlns:a16="http://schemas.microsoft.com/office/drawing/2014/main" id="{6CABDFF2-2A54-4809-8C93-0071AE3DD460}"/>
            </a:ext>
          </a:extLst>
        </xdr:cNvPr>
        <xdr:cNvSpPr txBox="1">
          <a:spLocks noChangeAspect="1"/>
        </xdr:cNvSpPr>
      </xdr:nvSpPr>
      <xdr:spPr>
        <a:xfrm>
          <a:off x="13613684" y="2816582"/>
          <a:ext cx="269874" cy="222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0692BFC-885F-43C2-B274-D5FA3112C3C2}" type="TxLink">
            <a:rPr lang="en-US" sz="1100" b="0" i="0" u="none" strike="noStrike">
              <a:solidFill>
                <a:srgbClr val="00B050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22</xdr:col>
      <xdr:colOff>369458</xdr:colOff>
      <xdr:row>14</xdr:row>
      <xdr:rowOff>76946</xdr:rowOff>
    </xdr:from>
    <xdr:to>
      <xdr:col>23</xdr:col>
      <xdr:colOff>28026</xdr:colOff>
      <xdr:row>15</xdr:row>
      <xdr:rowOff>101559</xdr:rowOff>
    </xdr:to>
    <xdr:sp macro="" textlink="Pivô!AM49">
      <xdr:nvSpPr>
        <xdr:cNvPr id="229" name="CaixaDeTexto 228">
          <a:extLst>
            <a:ext uri="{FF2B5EF4-FFF2-40B4-BE49-F238E27FC236}">
              <a16:creationId xmlns:a16="http://schemas.microsoft.com/office/drawing/2014/main" id="{B5ACC69A-0F1D-493D-ABB4-FC1064CACDBE}"/>
            </a:ext>
          </a:extLst>
        </xdr:cNvPr>
        <xdr:cNvSpPr txBox="1">
          <a:spLocks noChangeAspect="1"/>
        </xdr:cNvSpPr>
      </xdr:nvSpPr>
      <xdr:spPr>
        <a:xfrm>
          <a:off x="13812288" y="2844588"/>
          <a:ext cx="269606" cy="222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0692BFC-885F-43C2-B274-D5FA3112C3C2}" type="TxLink">
            <a:rPr lang="en-US" sz="1100" b="0" i="0" u="none" strike="noStrike">
              <a:solidFill>
                <a:srgbClr val="00B050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21</xdr:col>
      <xdr:colOff>539628</xdr:colOff>
      <xdr:row>14</xdr:row>
      <xdr:rowOff>94291</xdr:rowOff>
    </xdr:from>
    <xdr:to>
      <xdr:col>22</xdr:col>
      <xdr:colOff>198196</xdr:colOff>
      <xdr:row>15</xdr:row>
      <xdr:rowOff>118904</xdr:rowOff>
    </xdr:to>
    <xdr:sp macro="" textlink="Pivô!AM49">
      <xdr:nvSpPr>
        <xdr:cNvPr id="230" name="CaixaDeTexto 229">
          <a:extLst>
            <a:ext uri="{FF2B5EF4-FFF2-40B4-BE49-F238E27FC236}">
              <a16:creationId xmlns:a16="http://schemas.microsoft.com/office/drawing/2014/main" id="{DB2CE1A5-29FD-4190-92FA-CE46125F0332}"/>
            </a:ext>
          </a:extLst>
        </xdr:cNvPr>
        <xdr:cNvSpPr txBox="1">
          <a:spLocks noChangeAspect="1"/>
        </xdr:cNvSpPr>
      </xdr:nvSpPr>
      <xdr:spPr>
        <a:xfrm>
          <a:off x="13371420" y="2861933"/>
          <a:ext cx="269606" cy="222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0692BFC-885F-43C2-B274-D5FA3112C3C2}" type="TxLink">
            <a:rPr lang="en-US" sz="1100" b="0" i="0" u="none" strike="noStrike">
              <a:solidFill>
                <a:srgbClr val="00B050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22</xdr:col>
      <xdr:colOff>237102</xdr:colOff>
      <xdr:row>14</xdr:row>
      <xdr:rowOff>164946</xdr:rowOff>
    </xdr:from>
    <xdr:to>
      <xdr:col>22</xdr:col>
      <xdr:colOff>506976</xdr:colOff>
      <xdr:row>15</xdr:row>
      <xdr:rowOff>189559</xdr:rowOff>
    </xdr:to>
    <xdr:sp macro="" textlink="Pivô!AM49">
      <xdr:nvSpPr>
        <xdr:cNvPr id="244" name="CaixaDeTexto 243">
          <a:extLst>
            <a:ext uri="{FF2B5EF4-FFF2-40B4-BE49-F238E27FC236}">
              <a16:creationId xmlns:a16="http://schemas.microsoft.com/office/drawing/2014/main" id="{92D02DF0-63F3-497D-9EC2-BCFA6E4ED896}"/>
            </a:ext>
          </a:extLst>
        </xdr:cNvPr>
        <xdr:cNvSpPr txBox="1">
          <a:spLocks noChangeAspect="1"/>
        </xdr:cNvSpPr>
      </xdr:nvSpPr>
      <xdr:spPr>
        <a:xfrm>
          <a:off x="13679932" y="2932588"/>
          <a:ext cx="269874" cy="222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0692BFC-885F-43C2-B274-D5FA3112C3C2}" type="TxLink">
            <a:rPr lang="en-US" sz="1100" b="0" i="0" u="none" strike="noStrike">
              <a:solidFill>
                <a:srgbClr val="00B050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22</xdr:col>
      <xdr:colOff>346854</xdr:colOff>
      <xdr:row>15</xdr:row>
      <xdr:rowOff>11693</xdr:rowOff>
    </xdr:from>
    <xdr:to>
      <xdr:col>23</xdr:col>
      <xdr:colOff>5422</xdr:colOff>
      <xdr:row>16</xdr:row>
      <xdr:rowOff>36307</xdr:rowOff>
    </xdr:to>
    <xdr:sp macro="" textlink="Pivô!AM49">
      <xdr:nvSpPr>
        <xdr:cNvPr id="245" name="CaixaDeTexto 244">
          <a:extLst>
            <a:ext uri="{FF2B5EF4-FFF2-40B4-BE49-F238E27FC236}">
              <a16:creationId xmlns:a16="http://schemas.microsoft.com/office/drawing/2014/main" id="{013EB11F-43BD-4560-A59A-41F19F1E7D0B}"/>
            </a:ext>
          </a:extLst>
        </xdr:cNvPr>
        <xdr:cNvSpPr txBox="1">
          <a:spLocks noChangeAspect="1"/>
        </xdr:cNvSpPr>
      </xdr:nvSpPr>
      <xdr:spPr>
        <a:xfrm>
          <a:off x="13789684" y="2977023"/>
          <a:ext cx="269606" cy="2223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0692BFC-885F-43C2-B274-D5FA3112C3C2}" type="TxLink">
            <a:rPr lang="en-US" sz="1100" b="0" i="0" u="none" strike="noStrike">
              <a:solidFill>
                <a:srgbClr val="00B050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22</xdr:col>
      <xdr:colOff>513470</xdr:colOff>
      <xdr:row>14</xdr:row>
      <xdr:rowOff>53915</xdr:rowOff>
    </xdr:from>
    <xdr:to>
      <xdr:col>23</xdr:col>
      <xdr:colOff>172038</xdr:colOff>
      <xdr:row>15</xdr:row>
      <xdr:rowOff>78528</xdr:rowOff>
    </xdr:to>
    <xdr:sp macro="" textlink="Pivô!AM49">
      <xdr:nvSpPr>
        <xdr:cNvPr id="246" name="CaixaDeTexto 245">
          <a:extLst>
            <a:ext uri="{FF2B5EF4-FFF2-40B4-BE49-F238E27FC236}">
              <a16:creationId xmlns:a16="http://schemas.microsoft.com/office/drawing/2014/main" id="{25009001-E8AF-4EB4-AB39-D41D572F0531}"/>
            </a:ext>
          </a:extLst>
        </xdr:cNvPr>
        <xdr:cNvSpPr txBox="1">
          <a:spLocks noChangeAspect="1"/>
        </xdr:cNvSpPr>
      </xdr:nvSpPr>
      <xdr:spPr>
        <a:xfrm>
          <a:off x="13956300" y="2821557"/>
          <a:ext cx="269606" cy="222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0692BFC-885F-43C2-B274-D5FA3112C3C2}" type="TxLink">
            <a:rPr lang="en-US" sz="1100" b="0" i="0" u="none" strike="noStrike">
              <a:solidFill>
                <a:srgbClr val="00B050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22</xdr:col>
      <xdr:colOff>495701</xdr:colOff>
      <xdr:row>15</xdr:row>
      <xdr:rowOff>25482</xdr:rowOff>
    </xdr:from>
    <xdr:to>
      <xdr:col>23</xdr:col>
      <xdr:colOff>154269</xdr:colOff>
      <xdr:row>16</xdr:row>
      <xdr:rowOff>50096</xdr:rowOff>
    </xdr:to>
    <xdr:sp macro="" textlink="Pivô!AM49">
      <xdr:nvSpPr>
        <xdr:cNvPr id="247" name="CaixaDeTexto 246">
          <a:extLst>
            <a:ext uri="{FF2B5EF4-FFF2-40B4-BE49-F238E27FC236}">
              <a16:creationId xmlns:a16="http://schemas.microsoft.com/office/drawing/2014/main" id="{B2EAC152-A656-40DF-A3EE-D5EE6DE8D6A8}"/>
            </a:ext>
          </a:extLst>
        </xdr:cNvPr>
        <xdr:cNvSpPr txBox="1">
          <a:spLocks noChangeAspect="1"/>
        </xdr:cNvSpPr>
      </xdr:nvSpPr>
      <xdr:spPr>
        <a:xfrm>
          <a:off x="13938531" y="2990812"/>
          <a:ext cx="269606" cy="2223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0692BFC-885F-43C2-B274-D5FA3112C3C2}" type="TxLink">
            <a:rPr lang="en-US" sz="1100" b="0" i="0" u="none" strike="noStrike">
              <a:solidFill>
                <a:srgbClr val="00B050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23</xdr:col>
      <xdr:colOff>47456</xdr:colOff>
      <xdr:row>14</xdr:row>
      <xdr:rowOff>49936</xdr:rowOff>
    </xdr:from>
    <xdr:to>
      <xdr:col>23</xdr:col>
      <xdr:colOff>317330</xdr:colOff>
      <xdr:row>15</xdr:row>
      <xdr:rowOff>74549</xdr:rowOff>
    </xdr:to>
    <xdr:sp macro="" textlink="Pivô!AM49">
      <xdr:nvSpPr>
        <xdr:cNvPr id="248" name="CaixaDeTexto 247">
          <a:extLst>
            <a:ext uri="{FF2B5EF4-FFF2-40B4-BE49-F238E27FC236}">
              <a16:creationId xmlns:a16="http://schemas.microsoft.com/office/drawing/2014/main" id="{A5CD64C9-952B-4E81-A0A2-AAD635660E95}"/>
            </a:ext>
          </a:extLst>
        </xdr:cNvPr>
        <xdr:cNvSpPr txBox="1">
          <a:spLocks noChangeAspect="1"/>
        </xdr:cNvSpPr>
      </xdr:nvSpPr>
      <xdr:spPr>
        <a:xfrm>
          <a:off x="14101324" y="2817578"/>
          <a:ext cx="269874" cy="222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0692BFC-885F-43C2-B274-D5FA3112C3C2}" type="TxLink">
            <a:rPr lang="en-US" sz="1100" b="0" i="0" u="none" strike="noStrike">
              <a:solidFill>
                <a:srgbClr val="00B050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22</xdr:col>
      <xdr:colOff>523280</xdr:colOff>
      <xdr:row>14</xdr:row>
      <xdr:rowOff>138361</xdr:rowOff>
    </xdr:from>
    <xdr:to>
      <xdr:col>23</xdr:col>
      <xdr:colOff>181848</xdr:colOff>
      <xdr:row>15</xdr:row>
      <xdr:rowOff>162974</xdr:rowOff>
    </xdr:to>
    <xdr:sp macro="" textlink="Pivô!AM49">
      <xdr:nvSpPr>
        <xdr:cNvPr id="253" name="CaixaDeTexto 252">
          <a:extLst>
            <a:ext uri="{FF2B5EF4-FFF2-40B4-BE49-F238E27FC236}">
              <a16:creationId xmlns:a16="http://schemas.microsoft.com/office/drawing/2014/main" id="{2516B32A-6697-40CE-8498-5AAE8AD6C5E4}"/>
            </a:ext>
          </a:extLst>
        </xdr:cNvPr>
        <xdr:cNvSpPr txBox="1">
          <a:spLocks noChangeAspect="1"/>
        </xdr:cNvSpPr>
      </xdr:nvSpPr>
      <xdr:spPr>
        <a:xfrm>
          <a:off x="13966110" y="2906003"/>
          <a:ext cx="269606" cy="222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0692BFC-885F-43C2-B274-D5FA3112C3C2}" type="TxLink">
            <a:rPr lang="en-US" sz="1100" b="0" i="0" u="none" strike="noStrike">
              <a:solidFill>
                <a:srgbClr val="00B050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22</xdr:col>
      <xdr:colOff>39495</xdr:colOff>
      <xdr:row>14</xdr:row>
      <xdr:rowOff>155706</xdr:rowOff>
    </xdr:from>
    <xdr:to>
      <xdr:col>22</xdr:col>
      <xdr:colOff>309369</xdr:colOff>
      <xdr:row>15</xdr:row>
      <xdr:rowOff>180319</xdr:rowOff>
    </xdr:to>
    <xdr:sp macro="" textlink="Pivô!AM49">
      <xdr:nvSpPr>
        <xdr:cNvPr id="254" name="CaixaDeTexto 253">
          <a:extLst>
            <a:ext uri="{FF2B5EF4-FFF2-40B4-BE49-F238E27FC236}">
              <a16:creationId xmlns:a16="http://schemas.microsoft.com/office/drawing/2014/main" id="{0585CEE2-3601-455B-851D-1EDDF55DB7F9}"/>
            </a:ext>
          </a:extLst>
        </xdr:cNvPr>
        <xdr:cNvSpPr txBox="1">
          <a:spLocks noChangeAspect="1"/>
        </xdr:cNvSpPr>
      </xdr:nvSpPr>
      <xdr:spPr>
        <a:xfrm>
          <a:off x="13482325" y="2923348"/>
          <a:ext cx="269874" cy="222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0692BFC-885F-43C2-B274-D5FA3112C3C2}" type="TxLink">
            <a:rPr lang="en-US" sz="1100" b="0" i="0" u="none" strike="noStrike">
              <a:solidFill>
                <a:srgbClr val="00B050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23</xdr:col>
      <xdr:colOff>54565</xdr:colOff>
      <xdr:row>14</xdr:row>
      <xdr:rowOff>131679</xdr:rowOff>
    </xdr:from>
    <xdr:to>
      <xdr:col>23</xdr:col>
      <xdr:colOff>324439</xdr:colOff>
      <xdr:row>15</xdr:row>
      <xdr:rowOff>156292</xdr:rowOff>
    </xdr:to>
    <xdr:sp macro="" textlink="Pivô!AM49">
      <xdr:nvSpPr>
        <xdr:cNvPr id="255" name="CaixaDeTexto 254">
          <a:extLst>
            <a:ext uri="{FF2B5EF4-FFF2-40B4-BE49-F238E27FC236}">
              <a16:creationId xmlns:a16="http://schemas.microsoft.com/office/drawing/2014/main" id="{BF4305B7-1CF8-4069-9CE7-28FAB122E63C}"/>
            </a:ext>
          </a:extLst>
        </xdr:cNvPr>
        <xdr:cNvSpPr txBox="1">
          <a:spLocks noChangeAspect="1"/>
        </xdr:cNvSpPr>
      </xdr:nvSpPr>
      <xdr:spPr>
        <a:xfrm>
          <a:off x="14108433" y="2899321"/>
          <a:ext cx="269874" cy="222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0692BFC-885F-43C2-B274-D5FA3112C3C2}" type="TxLink">
            <a:rPr lang="en-US" sz="1100" b="0" i="0" u="none" strike="noStrike">
              <a:solidFill>
                <a:srgbClr val="00B050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22</xdr:col>
      <xdr:colOff>381117</xdr:colOff>
      <xdr:row>14</xdr:row>
      <xdr:rowOff>138361</xdr:rowOff>
    </xdr:from>
    <xdr:to>
      <xdr:col>23</xdr:col>
      <xdr:colOff>39685</xdr:colOff>
      <xdr:row>15</xdr:row>
      <xdr:rowOff>162974</xdr:rowOff>
    </xdr:to>
    <xdr:sp macro="" textlink="Pivô!AM49">
      <xdr:nvSpPr>
        <xdr:cNvPr id="256" name="CaixaDeTexto 255">
          <a:extLst>
            <a:ext uri="{FF2B5EF4-FFF2-40B4-BE49-F238E27FC236}">
              <a16:creationId xmlns:a16="http://schemas.microsoft.com/office/drawing/2014/main" id="{B5284D46-673E-471C-8C9E-1E9913CFB7B9}"/>
            </a:ext>
          </a:extLst>
        </xdr:cNvPr>
        <xdr:cNvSpPr txBox="1">
          <a:spLocks noChangeAspect="1"/>
        </xdr:cNvSpPr>
      </xdr:nvSpPr>
      <xdr:spPr>
        <a:xfrm>
          <a:off x="13823947" y="2906003"/>
          <a:ext cx="269606" cy="222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0692BFC-885F-43C2-B274-D5FA3112C3C2}" type="TxLink">
            <a:rPr lang="en-US" sz="1100" b="0" i="0" u="none" strike="noStrike">
              <a:solidFill>
                <a:srgbClr val="00B050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23</xdr:col>
      <xdr:colOff>131903</xdr:colOff>
      <xdr:row>14</xdr:row>
      <xdr:rowOff>81069</xdr:rowOff>
    </xdr:from>
    <xdr:to>
      <xdr:col>23</xdr:col>
      <xdr:colOff>401777</xdr:colOff>
      <xdr:row>15</xdr:row>
      <xdr:rowOff>105682</xdr:rowOff>
    </xdr:to>
    <xdr:sp macro="" textlink="Pivô!AM49">
      <xdr:nvSpPr>
        <xdr:cNvPr id="257" name="CaixaDeTexto 256">
          <a:extLst>
            <a:ext uri="{FF2B5EF4-FFF2-40B4-BE49-F238E27FC236}">
              <a16:creationId xmlns:a16="http://schemas.microsoft.com/office/drawing/2014/main" id="{32480FA7-311F-44AC-A1F2-674EE4B4DE60}"/>
            </a:ext>
          </a:extLst>
        </xdr:cNvPr>
        <xdr:cNvSpPr txBox="1">
          <a:spLocks noChangeAspect="1"/>
        </xdr:cNvSpPr>
      </xdr:nvSpPr>
      <xdr:spPr>
        <a:xfrm>
          <a:off x="14185771" y="2848711"/>
          <a:ext cx="269874" cy="222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0692BFC-885F-43C2-B274-D5FA3112C3C2}" type="TxLink">
            <a:rPr lang="en-US" sz="1100" b="0" i="0" u="none" strike="noStrike">
              <a:solidFill>
                <a:srgbClr val="00B050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22</xdr:col>
      <xdr:colOff>170572</xdr:colOff>
      <xdr:row>15</xdr:row>
      <xdr:rowOff>13114</xdr:rowOff>
    </xdr:from>
    <xdr:to>
      <xdr:col>22</xdr:col>
      <xdr:colOff>440446</xdr:colOff>
      <xdr:row>16</xdr:row>
      <xdr:rowOff>37728</xdr:rowOff>
    </xdr:to>
    <xdr:sp macro="" textlink="Pivô!AM49">
      <xdr:nvSpPr>
        <xdr:cNvPr id="258" name="CaixaDeTexto 257">
          <a:extLst>
            <a:ext uri="{FF2B5EF4-FFF2-40B4-BE49-F238E27FC236}">
              <a16:creationId xmlns:a16="http://schemas.microsoft.com/office/drawing/2014/main" id="{35B88F37-BD51-4F9F-AD70-A41D2F46AF76}"/>
            </a:ext>
          </a:extLst>
        </xdr:cNvPr>
        <xdr:cNvSpPr txBox="1">
          <a:spLocks noChangeAspect="1"/>
        </xdr:cNvSpPr>
      </xdr:nvSpPr>
      <xdr:spPr>
        <a:xfrm>
          <a:off x="13613402" y="2978444"/>
          <a:ext cx="269874" cy="2223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0692BFC-885F-43C2-B274-D5FA3112C3C2}" type="TxLink">
            <a:rPr lang="en-US" sz="1100" b="0" i="0" u="none" strike="noStrike">
              <a:solidFill>
                <a:srgbClr val="00B050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22</xdr:col>
      <xdr:colOff>113706</xdr:colOff>
      <xdr:row>14</xdr:row>
      <xdr:rowOff>158833</xdr:rowOff>
    </xdr:from>
    <xdr:to>
      <xdr:col>22</xdr:col>
      <xdr:colOff>383580</xdr:colOff>
      <xdr:row>15</xdr:row>
      <xdr:rowOff>183446</xdr:rowOff>
    </xdr:to>
    <xdr:sp macro="" textlink="Pivô!AM49">
      <xdr:nvSpPr>
        <xdr:cNvPr id="259" name="CaixaDeTexto 258">
          <a:extLst>
            <a:ext uri="{FF2B5EF4-FFF2-40B4-BE49-F238E27FC236}">
              <a16:creationId xmlns:a16="http://schemas.microsoft.com/office/drawing/2014/main" id="{5584F1D7-9598-4AC1-BB45-059830E8F4B5}"/>
            </a:ext>
          </a:extLst>
        </xdr:cNvPr>
        <xdr:cNvSpPr txBox="1">
          <a:spLocks noChangeAspect="1"/>
        </xdr:cNvSpPr>
      </xdr:nvSpPr>
      <xdr:spPr>
        <a:xfrm>
          <a:off x="13556536" y="2926475"/>
          <a:ext cx="269874" cy="222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0692BFC-885F-43C2-B274-D5FA3112C3C2}" type="TxLink">
            <a:rPr lang="en-US" sz="1100" b="0" i="0" u="none" strike="noStrike">
              <a:solidFill>
                <a:srgbClr val="00B050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22</xdr:col>
      <xdr:colOff>13765</xdr:colOff>
      <xdr:row>14</xdr:row>
      <xdr:rowOff>66000</xdr:rowOff>
    </xdr:from>
    <xdr:to>
      <xdr:col>22</xdr:col>
      <xdr:colOff>283639</xdr:colOff>
      <xdr:row>15</xdr:row>
      <xdr:rowOff>90613</xdr:rowOff>
    </xdr:to>
    <xdr:sp macro="" textlink="Pivô!AM49">
      <xdr:nvSpPr>
        <xdr:cNvPr id="267" name="CaixaDeTexto 266">
          <a:extLst>
            <a:ext uri="{FF2B5EF4-FFF2-40B4-BE49-F238E27FC236}">
              <a16:creationId xmlns:a16="http://schemas.microsoft.com/office/drawing/2014/main" id="{BCE5F69C-4777-4E24-9C1B-1A2C1CD10B57}"/>
            </a:ext>
          </a:extLst>
        </xdr:cNvPr>
        <xdr:cNvSpPr txBox="1">
          <a:spLocks noChangeAspect="1"/>
        </xdr:cNvSpPr>
      </xdr:nvSpPr>
      <xdr:spPr>
        <a:xfrm>
          <a:off x="13456595" y="2833642"/>
          <a:ext cx="269874" cy="222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0692BFC-885F-43C2-B274-D5FA3112C3C2}" type="TxLink">
            <a:rPr lang="en-US" sz="1100" b="0" i="0" u="none" strike="noStrike">
              <a:solidFill>
                <a:srgbClr val="00B050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23</xdr:col>
      <xdr:colOff>123515</xdr:colOff>
      <xdr:row>14</xdr:row>
      <xdr:rowOff>5153</xdr:rowOff>
    </xdr:from>
    <xdr:to>
      <xdr:col>23</xdr:col>
      <xdr:colOff>393389</xdr:colOff>
      <xdr:row>15</xdr:row>
      <xdr:rowOff>29766</xdr:rowOff>
    </xdr:to>
    <xdr:sp macro="" textlink="Pivô!AM49">
      <xdr:nvSpPr>
        <xdr:cNvPr id="268" name="CaixaDeTexto 267">
          <a:extLst>
            <a:ext uri="{FF2B5EF4-FFF2-40B4-BE49-F238E27FC236}">
              <a16:creationId xmlns:a16="http://schemas.microsoft.com/office/drawing/2014/main" id="{402906D6-C354-4098-B92B-1E41F90240F4}"/>
            </a:ext>
          </a:extLst>
        </xdr:cNvPr>
        <xdr:cNvSpPr txBox="1">
          <a:spLocks noChangeAspect="1"/>
        </xdr:cNvSpPr>
      </xdr:nvSpPr>
      <xdr:spPr>
        <a:xfrm>
          <a:off x="14177383" y="2772795"/>
          <a:ext cx="269874" cy="222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0692BFC-885F-43C2-B274-D5FA3112C3C2}" type="TxLink">
            <a:rPr lang="en-US" sz="1100" b="0" i="0" u="none" strike="noStrike">
              <a:solidFill>
                <a:srgbClr val="00B050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23</xdr:col>
      <xdr:colOff>265252</xdr:colOff>
      <xdr:row>14</xdr:row>
      <xdr:rowOff>8282</xdr:rowOff>
    </xdr:from>
    <xdr:to>
      <xdr:col>23</xdr:col>
      <xdr:colOff>535126</xdr:colOff>
      <xdr:row>15</xdr:row>
      <xdr:rowOff>32895</xdr:rowOff>
    </xdr:to>
    <xdr:sp macro="" textlink="Pivô!AM49">
      <xdr:nvSpPr>
        <xdr:cNvPr id="269" name="CaixaDeTexto 268">
          <a:extLst>
            <a:ext uri="{FF2B5EF4-FFF2-40B4-BE49-F238E27FC236}">
              <a16:creationId xmlns:a16="http://schemas.microsoft.com/office/drawing/2014/main" id="{F3343628-485D-4969-A7E5-1A17EF5CA0FF}"/>
            </a:ext>
          </a:extLst>
        </xdr:cNvPr>
        <xdr:cNvSpPr txBox="1">
          <a:spLocks noChangeAspect="1"/>
        </xdr:cNvSpPr>
      </xdr:nvSpPr>
      <xdr:spPr>
        <a:xfrm>
          <a:off x="14319120" y="2775924"/>
          <a:ext cx="269874" cy="222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0692BFC-885F-43C2-B274-D5FA3112C3C2}" type="TxLink">
            <a:rPr lang="en-US" sz="1100" b="0" i="0" u="none" strike="noStrike">
              <a:solidFill>
                <a:srgbClr val="00B050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22</xdr:col>
      <xdr:colOff>593610</xdr:colOff>
      <xdr:row>14</xdr:row>
      <xdr:rowOff>87592</xdr:rowOff>
    </xdr:from>
    <xdr:to>
      <xdr:col>23</xdr:col>
      <xdr:colOff>255855</xdr:colOff>
      <xdr:row>15</xdr:row>
      <xdr:rowOff>112204</xdr:rowOff>
    </xdr:to>
    <xdr:sp macro="" textlink="Pivô!AN49">
      <xdr:nvSpPr>
        <xdr:cNvPr id="270" name="CaixaDeTexto 269">
          <a:extLst>
            <a:ext uri="{FF2B5EF4-FFF2-40B4-BE49-F238E27FC236}">
              <a16:creationId xmlns:a16="http://schemas.microsoft.com/office/drawing/2014/main" id="{F628ED0B-F0CC-490E-8FE4-0CDE1C041358}"/>
            </a:ext>
          </a:extLst>
        </xdr:cNvPr>
        <xdr:cNvSpPr txBox="1">
          <a:spLocks noChangeAspect="1"/>
        </xdr:cNvSpPr>
      </xdr:nvSpPr>
      <xdr:spPr>
        <a:xfrm>
          <a:off x="14036440" y="2855234"/>
          <a:ext cx="273283" cy="222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3B4DC0E-265A-43B5-9A65-BE87D556462D}" type="TxLink">
            <a:rPr lang="en-US" sz="1100" b="0" i="0" u="none" strike="noStrike">
              <a:solidFill>
                <a:srgbClr val="39FF14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22</xdr:col>
      <xdr:colOff>430174</xdr:colOff>
      <xdr:row>14</xdr:row>
      <xdr:rowOff>67294</xdr:rowOff>
    </xdr:from>
    <xdr:to>
      <xdr:col>23</xdr:col>
      <xdr:colOff>92419</xdr:colOff>
      <xdr:row>15</xdr:row>
      <xdr:rowOff>91906</xdr:rowOff>
    </xdr:to>
    <xdr:sp macro="" textlink="Pivô!AN49">
      <xdr:nvSpPr>
        <xdr:cNvPr id="271" name="CaixaDeTexto 270">
          <a:extLst>
            <a:ext uri="{FF2B5EF4-FFF2-40B4-BE49-F238E27FC236}">
              <a16:creationId xmlns:a16="http://schemas.microsoft.com/office/drawing/2014/main" id="{EA9B6613-E1FA-4546-9CDC-9C055BB3C2A7}"/>
            </a:ext>
          </a:extLst>
        </xdr:cNvPr>
        <xdr:cNvSpPr txBox="1">
          <a:spLocks noChangeAspect="1"/>
        </xdr:cNvSpPr>
      </xdr:nvSpPr>
      <xdr:spPr>
        <a:xfrm>
          <a:off x="13873004" y="2834936"/>
          <a:ext cx="273283" cy="222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3B4DC0E-265A-43B5-9A65-BE87D556462D}" type="TxLink">
            <a:rPr lang="en-US" sz="1100" b="0" i="0" u="none" strike="noStrike">
              <a:solidFill>
                <a:srgbClr val="39FF14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23</xdr:col>
      <xdr:colOff>125374</xdr:colOff>
      <xdr:row>14</xdr:row>
      <xdr:rowOff>71104</xdr:rowOff>
    </xdr:from>
    <xdr:to>
      <xdr:col>23</xdr:col>
      <xdr:colOff>397219</xdr:colOff>
      <xdr:row>15</xdr:row>
      <xdr:rowOff>95716</xdr:rowOff>
    </xdr:to>
    <xdr:sp macro="" textlink="Pivô!AN49">
      <xdr:nvSpPr>
        <xdr:cNvPr id="272" name="CaixaDeTexto 271">
          <a:extLst>
            <a:ext uri="{FF2B5EF4-FFF2-40B4-BE49-F238E27FC236}">
              <a16:creationId xmlns:a16="http://schemas.microsoft.com/office/drawing/2014/main" id="{56C1046C-AB07-409A-ACFB-F4FC9A0C6DA3}"/>
            </a:ext>
          </a:extLst>
        </xdr:cNvPr>
        <xdr:cNvSpPr txBox="1">
          <a:spLocks noChangeAspect="1"/>
        </xdr:cNvSpPr>
      </xdr:nvSpPr>
      <xdr:spPr>
        <a:xfrm>
          <a:off x="14179242" y="2838746"/>
          <a:ext cx="271845" cy="222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3B4DC0E-265A-43B5-9A65-BE87D556462D}" type="TxLink">
            <a:rPr lang="en-US" sz="1100" b="0" i="0" u="none" strike="noStrike">
              <a:solidFill>
                <a:srgbClr val="39FF14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22</xdr:col>
      <xdr:colOff>357784</xdr:colOff>
      <xdr:row>15</xdr:row>
      <xdr:rowOff>21574</xdr:rowOff>
    </xdr:from>
    <xdr:to>
      <xdr:col>23</xdr:col>
      <xdr:colOff>20029</xdr:colOff>
      <xdr:row>16</xdr:row>
      <xdr:rowOff>46186</xdr:rowOff>
    </xdr:to>
    <xdr:sp macro="" textlink="Pivô!AN49">
      <xdr:nvSpPr>
        <xdr:cNvPr id="273" name="CaixaDeTexto 272">
          <a:extLst>
            <a:ext uri="{FF2B5EF4-FFF2-40B4-BE49-F238E27FC236}">
              <a16:creationId xmlns:a16="http://schemas.microsoft.com/office/drawing/2014/main" id="{C507652C-BE13-42E3-AB76-D1E010307066}"/>
            </a:ext>
          </a:extLst>
        </xdr:cNvPr>
        <xdr:cNvSpPr txBox="1">
          <a:spLocks noChangeAspect="1"/>
        </xdr:cNvSpPr>
      </xdr:nvSpPr>
      <xdr:spPr>
        <a:xfrm>
          <a:off x="13800614" y="2986904"/>
          <a:ext cx="273283" cy="222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3B4DC0E-265A-43B5-9A65-BE87D556462D}" type="TxLink">
            <a:rPr lang="en-US" sz="1100" b="0" i="0" u="none" strike="noStrike">
              <a:solidFill>
                <a:srgbClr val="39FF14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22</xdr:col>
      <xdr:colOff>529234</xdr:colOff>
      <xdr:row>14</xdr:row>
      <xdr:rowOff>135874</xdr:rowOff>
    </xdr:from>
    <xdr:to>
      <xdr:col>23</xdr:col>
      <xdr:colOff>191479</xdr:colOff>
      <xdr:row>15</xdr:row>
      <xdr:rowOff>160486</xdr:rowOff>
    </xdr:to>
    <xdr:sp macro="" textlink="Pivô!AN49">
      <xdr:nvSpPr>
        <xdr:cNvPr id="274" name="CaixaDeTexto 273">
          <a:extLst>
            <a:ext uri="{FF2B5EF4-FFF2-40B4-BE49-F238E27FC236}">
              <a16:creationId xmlns:a16="http://schemas.microsoft.com/office/drawing/2014/main" id="{FBBBF082-55F8-40B9-83B0-C052246BF0D2}"/>
            </a:ext>
          </a:extLst>
        </xdr:cNvPr>
        <xdr:cNvSpPr txBox="1">
          <a:spLocks noChangeAspect="1"/>
        </xdr:cNvSpPr>
      </xdr:nvSpPr>
      <xdr:spPr>
        <a:xfrm>
          <a:off x="13972064" y="2903516"/>
          <a:ext cx="273283" cy="222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3B4DC0E-265A-43B5-9A65-BE87D556462D}" type="TxLink">
            <a:rPr lang="en-US" sz="1100" b="0" i="0" u="none" strike="noStrike">
              <a:solidFill>
                <a:srgbClr val="39FF14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22</xdr:col>
      <xdr:colOff>239674</xdr:colOff>
      <xdr:row>14</xdr:row>
      <xdr:rowOff>78724</xdr:rowOff>
    </xdr:from>
    <xdr:to>
      <xdr:col>22</xdr:col>
      <xdr:colOff>511519</xdr:colOff>
      <xdr:row>15</xdr:row>
      <xdr:rowOff>103336</xdr:rowOff>
    </xdr:to>
    <xdr:sp macro="" textlink="Pivô!AN49">
      <xdr:nvSpPr>
        <xdr:cNvPr id="275" name="CaixaDeTexto 274">
          <a:extLst>
            <a:ext uri="{FF2B5EF4-FFF2-40B4-BE49-F238E27FC236}">
              <a16:creationId xmlns:a16="http://schemas.microsoft.com/office/drawing/2014/main" id="{874D5BCF-563B-460A-AE89-5C8BFE2123F9}"/>
            </a:ext>
          </a:extLst>
        </xdr:cNvPr>
        <xdr:cNvSpPr txBox="1">
          <a:spLocks noChangeAspect="1"/>
        </xdr:cNvSpPr>
      </xdr:nvSpPr>
      <xdr:spPr>
        <a:xfrm>
          <a:off x="13682504" y="2846366"/>
          <a:ext cx="271845" cy="222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3B4DC0E-265A-43B5-9A65-BE87D556462D}" type="TxLink">
            <a:rPr lang="en-US" sz="1100" b="0" i="0" u="none" strike="noStrike">
              <a:solidFill>
                <a:srgbClr val="39FF14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22</xdr:col>
      <xdr:colOff>353974</xdr:colOff>
      <xdr:row>14</xdr:row>
      <xdr:rowOff>71104</xdr:rowOff>
    </xdr:from>
    <xdr:to>
      <xdr:col>23</xdr:col>
      <xdr:colOff>16219</xdr:colOff>
      <xdr:row>15</xdr:row>
      <xdr:rowOff>95716</xdr:rowOff>
    </xdr:to>
    <xdr:sp macro="" textlink="Pivô!AN49">
      <xdr:nvSpPr>
        <xdr:cNvPr id="276" name="CaixaDeTexto 275">
          <a:extLst>
            <a:ext uri="{FF2B5EF4-FFF2-40B4-BE49-F238E27FC236}">
              <a16:creationId xmlns:a16="http://schemas.microsoft.com/office/drawing/2014/main" id="{995411C3-4316-4A5B-979A-EA66A1D4DA0C}"/>
            </a:ext>
          </a:extLst>
        </xdr:cNvPr>
        <xdr:cNvSpPr txBox="1">
          <a:spLocks noChangeAspect="1"/>
        </xdr:cNvSpPr>
      </xdr:nvSpPr>
      <xdr:spPr>
        <a:xfrm>
          <a:off x="13796804" y="2838746"/>
          <a:ext cx="273283" cy="222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3B4DC0E-265A-43B5-9A65-BE87D556462D}" type="TxLink">
            <a:rPr lang="en-US" sz="1100" b="0" i="0" u="none" strike="noStrike">
              <a:solidFill>
                <a:srgbClr val="39FF14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23</xdr:col>
      <xdr:colOff>186334</xdr:colOff>
      <xdr:row>14</xdr:row>
      <xdr:rowOff>40624</xdr:rowOff>
    </xdr:from>
    <xdr:to>
      <xdr:col>23</xdr:col>
      <xdr:colOff>458179</xdr:colOff>
      <xdr:row>15</xdr:row>
      <xdr:rowOff>65236</xdr:rowOff>
    </xdr:to>
    <xdr:sp macro="" textlink="Pivô!AN49">
      <xdr:nvSpPr>
        <xdr:cNvPr id="277" name="CaixaDeTexto 276">
          <a:extLst>
            <a:ext uri="{FF2B5EF4-FFF2-40B4-BE49-F238E27FC236}">
              <a16:creationId xmlns:a16="http://schemas.microsoft.com/office/drawing/2014/main" id="{9E869288-875A-4CAB-B95F-3A0A661572EF}"/>
            </a:ext>
          </a:extLst>
        </xdr:cNvPr>
        <xdr:cNvSpPr txBox="1">
          <a:spLocks noChangeAspect="1"/>
        </xdr:cNvSpPr>
      </xdr:nvSpPr>
      <xdr:spPr>
        <a:xfrm>
          <a:off x="14240202" y="2808266"/>
          <a:ext cx="271845" cy="222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3B4DC0E-265A-43B5-9A65-BE87D556462D}" type="TxLink">
            <a:rPr lang="en-US" sz="1100" b="0" i="0" u="none" strike="noStrike">
              <a:solidFill>
                <a:srgbClr val="39FF14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22</xdr:col>
      <xdr:colOff>239674</xdr:colOff>
      <xdr:row>14</xdr:row>
      <xdr:rowOff>162544</xdr:rowOff>
    </xdr:from>
    <xdr:to>
      <xdr:col>22</xdr:col>
      <xdr:colOff>511519</xdr:colOff>
      <xdr:row>15</xdr:row>
      <xdr:rowOff>187156</xdr:rowOff>
    </xdr:to>
    <xdr:sp macro="" textlink="Pivô!AN49">
      <xdr:nvSpPr>
        <xdr:cNvPr id="278" name="CaixaDeTexto 277">
          <a:extLst>
            <a:ext uri="{FF2B5EF4-FFF2-40B4-BE49-F238E27FC236}">
              <a16:creationId xmlns:a16="http://schemas.microsoft.com/office/drawing/2014/main" id="{8F9CCB5A-E74B-408D-BA20-B3408EBB22B7}"/>
            </a:ext>
          </a:extLst>
        </xdr:cNvPr>
        <xdr:cNvSpPr txBox="1">
          <a:spLocks noChangeAspect="1"/>
        </xdr:cNvSpPr>
      </xdr:nvSpPr>
      <xdr:spPr>
        <a:xfrm>
          <a:off x="13682504" y="2930186"/>
          <a:ext cx="271845" cy="222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3B4DC0E-265A-43B5-9A65-BE87D556462D}" type="TxLink">
            <a:rPr lang="en-US" sz="1100" b="0" i="0" u="none" strike="noStrike">
              <a:solidFill>
                <a:srgbClr val="39FF14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22</xdr:col>
      <xdr:colOff>513994</xdr:colOff>
      <xdr:row>14</xdr:row>
      <xdr:rowOff>59674</xdr:rowOff>
    </xdr:from>
    <xdr:to>
      <xdr:col>23</xdr:col>
      <xdr:colOff>176239</xdr:colOff>
      <xdr:row>15</xdr:row>
      <xdr:rowOff>84286</xdr:rowOff>
    </xdr:to>
    <xdr:sp macro="" textlink="Pivô!AN49">
      <xdr:nvSpPr>
        <xdr:cNvPr id="279" name="CaixaDeTexto 278">
          <a:extLst>
            <a:ext uri="{FF2B5EF4-FFF2-40B4-BE49-F238E27FC236}">
              <a16:creationId xmlns:a16="http://schemas.microsoft.com/office/drawing/2014/main" id="{F35F28D8-31ED-4AF9-AEA0-299979162257}"/>
            </a:ext>
          </a:extLst>
        </xdr:cNvPr>
        <xdr:cNvSpPr txBox="1">
          <a:spLocks noChangeAspect="1"/>
        </xdr:cNvSpPr>
      </xdr:nvSpPr>
      <xdr:spPr>
        <a:xfrm>
          <a:off x="13956824" y="2827316"/>
          <a:ext cx="273283" cy="222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3B4DC0E-265A-43B5-9A65-BE87D556462D}" type="TxLink">
            <a:rPr lang="en-US" sz="1100" b="0" i="0" u="none" strike="noStrike">
              <a:solidFill>
                <a:srgbClr val="39FF14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22</xdr:col>
      <xdr:colOff>91084</xdr:colOff>
      <xdr:row>14</xdr:row>
      <xdr:rowOff>90154</xdr:rowOff>
    </xdr:from>
    <xdr:to>
      <xdr:col>22</xdr:col>
      <xdr:colOff>362929</xdr:colOff>
      <xdr:row>15</xdr:row>
      <xdr:rowOff>114766</xdr:rowOff>
    </xdr:to>
    <xdr:sp macro="" textlink="Pivô!AN49">
      <xdr:nvSpPr>
        <xdr:cNvPr id="280" name="CaixaDeTexto 279">
          <a:extLst>
            <a:ext uri="{FF2B5EF4-FFF2-40B4-BE49-F238E27FC236}">
              <a16:creationId xmlns:a16="http://schemas.microsoft.com/office/drawing/2014/main" id="{33A3B21B-907B-44FA-BAA7-1D530F84BE99}"/>
            </a:ext>
          </a:extLst>
        </xdr:cNvPr>
        <xdr:cNvSpPr txBox="1">
          <a:spLocks noChangeAspect="1"/>
        </xdr:cNvSpPr>
      </xdr:nvSpPr>
      <xdr:spPr>
        <a:xfrm>
          <a:off x="13533914" y="2857796"/>
          <a:ext cx="271845" cy="222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3B4DC0E-265A-43B5-9A65-BE87D556462D}" type="TxLink">
            <a:rPr lang="en-US" sz="1100" b="0" i="0" u="none" strike="noStrike">
              <a:solidFill>
                <a:srgbClr val="39FF14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23</xdr:col>
      <xdr:colOff>45364</xdr:colOff>
      <xdr:row>14</xdr:row>
      <xdr:rowOff>132064</xdr:rowOff>
    </xdr:from>
    <xdr:to>
      <xdr:col>23</xdr:col>
      <xdr:colOff>317209</xdr:colOff>
      <xdr:row>15</xdr:row>
      <xdr:rowOff>156676</xdr:rowOff>
    </xdr:to>
    <xdr:sp macro="" textlink="Pivô!AN49">
      <xdr:nvSpPr>
        <xdr:cNvPr id="281" name="CaixaDeTexto 280">
          <a:extLst>
            <a:ext uri="{FF2B5EF4-FFF2-40B4-BE49-F238E27FC236}">
              <a16:creationId xmlns:a16="http://schemas.microsoft.com/office/drawing/2014/main" id="{D63B6038-4519-4E49-9DF5-3F3672C3B29F}"/>
            </a:ext>
          </a:extLst>
        </xdr:cNvPr>
        <xdr:cNvSpPr txBox="1">
          <a:spLocks noChangeAspect="1"/>
        </xdr:cNvSpPr>
      </xdr:nvSpPr>
      <xdr:spPr>
        <a:xfrm>
          <a:off x="14099232" y="2899706"/>
          <a:ext cx="271845" cy="222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3B4DC0E-265A-43B5-9A65-BE87D556462D}" type="TxLink">
            <a:rPr lang="en-US" sz="1100" b="0" i="0" u="none" strike="noStrike">
              <a:solidFill>
                <a:srgbClr val="39FF14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22</xdr:col>
      <xdr:colOff>94894</xdr:colOff>
      <xdr:row>14</xdr:row>
      <xdr:rowOff>17764</xdr:rowOff>
    </xdr:from>
    <xdr:to>
      <xdr:col>22</xdr:col>
      <xdr:colOff>366739</xdr:colOff>
      <xdr:row>15</xdr:row>
      <xdr:rowOff>42376</xdr:rowOff>
    </xdr:to>
    <xdr:sp macro="" textlink="Pivô!AN49">
      <xdr:nvSpPr>
        <xdr:cNvPr id="282" name="CaixaDeTexto 281">
          <a:extLst>
            <a:ext uri="{FF2B5EF4-FFF2-40B4-BE49-F238E27FC236}">
              <a16:creationId xmlns:a16="http://schemas.microsoft.com/office/drawing/2014/main" id="{D6B383F3-4329-4534-8BE0-90C02AE82D7C}"/>
            </a:ext>
          </a:extLst>
        </xdr:cNvPr>
        <xdr:cNvSpPr txBox="1">
          <a:spLocks noChangeAspect="1"/>
        </xdr:cNvSpPr>
      </xdr:nvSpPr>
      <xdr:spPr>
        <a:xfrm>
          <a:off x="13537724" y="2785406"/>
          <a:ext cx="271845" cy="222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3B4DC0E-265A-43B5-9A65-BE87D556462D}" type="TxLink">
            <a:rPr lang="en-US" sz="1100" b="0" i="0" u="none" strike="noStrike">
              <a:solidFill>
                <a:srgbClr val="39FF14"/>
              </a:solidFill>
              <a:latin typeface="Calibri"/>
              <a:ea typeface="Calibri"/>
              <a:cs typeface="Calibri"/>
            </a:rPr>
            <a:t> </a:t>
          </a:fld>
          <a:endParaRPr lang="pt-BR" sz="4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38100</xdr:colOff>
      <xdr:row>14</xdr:row>
      <xdr:rowOff>171450</xdr:rowOff>
    </xdr:from>
    <xdr:to>
      <xdr:col>19</xdr:col>
      <xdr:colOff>295275</xdr:colOff>
      <xdr:row>18</xdr:row>
      <xdr:rowOff>95250</xdr:rowOff>
    </xdr:to>
    <xdr:sp macro="" textlink="">
      <xdr:nvSpPr>
        <xdr:cNvPr id="51" name="Arco 50">
          <a:extLst>
            <a:ext uri="{FF2B5EF4-FFF2-40B4-BE49-F238E27FC236}">
              <a16:creationId xmlns:a16="http://schemas.microsoft.com/office/drawing/2014/main" id="{C9BB09AC-6459-49CF-AD01-3228FB0150F5}"/>
            </a:ext>
          </a:extLst>
        </xdr:cNvPr>
        <xdr:cNvSpPr>
          <a:spLocks noChangeAspect="1"/>
        </xdr:cNvSpPr>
      </xdr:nvSpPr>
      <xdr:spPr>
        <a:xfrm>
          <a:off x="6759515" y="2939092"/>
          <a:ext cx="5145477" cy="714554"/>
        </a:xfrm>
        <a:prstGeom prst="arc">
          <a:avLst/>
        </a:prstGeom>
        <a:noFill/>
        <a:ln>
          <a:gradFill>
            <a:gsLst>
              <a:gs pos="5000">
                <a:srgbClr val="39FF14"/>
              </a:gs>
              <a:gs pos="32000">
                <a:srgbClr val="00FFFF"/>
              </a:gs>
            </a:gsLst>
            <a:lin ang="5400000" scaled="1"/>
          </a:gra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12</xdr:col>
      <xdr:colOff>400051</xdr:colOff>
      <xdr:row>15</xdr:row>
      <xdr:rowOff>47625</xdr:rowOff>
    </xdr:from>
    <xdr:to>
      <xdr:col>19</xdr:col>
      <xdr:colOff>323851</xdr:colOff>
      <xdr:row>18</xdr:row>
      <xdr:rowOff>114300</xdr:rowOff>
    </xdr:to>
    <xdr:sp macro="" textlink="">
      <xdr:nvSpPr>
        <xdr:cNvPr id="283" name="Arco 282">
          <a:extLst>
            <a:ext uri="{FF2B5EF4-FFF2-40B4-BE49-F238E27FC236}">
              <a16:creationId xmlns:a16="http://schemas.microsoft.com/office/drawing/2014/main" id="{AFA3A710-A604-4A70-BB01-EC703EE63C02}"/>
            </a:ext>
          </a:extLst>
        </xdr:cNvPr>
        <xdr:cNvSpPr>
          <a:spLocks noChangeAspect="1"/>
        </xdr:cNvSpPr>
      </xdr:nvSpPr>
      <xdr:spPr>
        <a:xfrm flipV="1">
          <a:off x="7732504" y="3012955"/>
          <a:ext cx="4201064" cy="659741"/>
        </a:xfrm>
        <a:prstGeom prst="arc">
          <a:avLst/>
        </a:prstGeom>
        <a:noFill/>
        <a:ln>
          <a:gradFill>
            <a:gsLst>
              <a:gs pos="5000">
                <a:srgbClr val="39FF14"/>
              </a:gs>
              <a:gs pos="32000">
                <a:srgbClr val="00FFFF"/>
              </a:gs>
            </a:gsLst>
            <a:lin ang="5400000" scaled="1"/>
          </a:gra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238124</xdr:colOff>
      <xdr:row>18</xdr:row>
      <xdr:rowOff>114300</xdr:rowOff>
    </xdr:from>
    <xdr:to>
      <xdr:col>17</xdr:col>
      <xdr:colOff>419099</xdr:colOff>
      <xdr:row>26</xdr:row>
      <xdr:rowOff>114300</xdr:rowOff>
    </xdr:to>
    <xdr:sp macro="" textlink="">
      <xdr:nvSpPr>
        <xdr:cNvPr id="284" name="Arco 283">
          <a:extLst>
            <a:ext uri="{FF2B5EF4-FFF2-40B4-BE49-F238E27FC236}">
              <a16:creationId xmlns:a16="http://schemas.microsoft.com/office/drawing/2014/main" id="{21BE49EF-EB59-48AF-A4BF-C6A23E0D7078}"/>
            </a:ext>
          </a:extLst>
        </xdr:cNvPr>
        <xdr:cNvSpPr>
          <a:spLocks noChangeAspect="1"/>
        </xdr:cNvSpPr>
      </xdr:nvSpPr>
      <xdr:spPr>
        <a:xfrm>
          <a:off x="8792652" y="3672696"/>
          <a:ext cx="2014089" cy="1581510"/>
        </a:xfrm>
        <a:prstGeom prst="arc">
          <a:avLst/>
        </a:prstGeom>
        <a:noFill/>
        <a:ln>
          <a:gradFill>
            <a:gsLst>
              <a:gs pos="5000">
                <a:srgbClr val="39FF14"/>
              </a:gs>
              <a:gs pos="32000">
                <a:srgbClr val="00FFFF"/>
              </a:gs>
            </a:gsLst>
            <a:lin ang="5400000" scaled="1"/>
          </a:gra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11</xdr:col>
      <xdr:colOff>552452</xdr:colOff>
      <xdr:row>18</xdr:row>
      <xdr:rowOff>123825</xdr:rowOff>
    </xdr:from>
    <xdr:to>
      <xdr:col>20</xdr:col>
      <xdr:colOff>200027</xdr:colOff>
      <xdr:row>22</xdr:row>
      <xdr:rowOff>47625</xdr:rowOff>
    </xdr:to>
    <xdr:sp macro="" textlink="">
      <xdr:nvSpPr>
        <xdr:cNvPr id="285" name="Arco 284">
          <a:extLst>
            <a:ext uri="{FF2B5EF4-FFF2-40B4-BE49-F238E27FC236}">
              <a16:creationId xmlns:a16="http://schemas.microsoft.com/office/drawing/2014/main" id="{61E121ED-2B61-4CDE-B909-DBAFEA90EC1E}"/>
            </a:ext>
          </a:extLst>
        </xdr:cNvPr>
        <xdr:cNvSpPr>
          <a:spLocks noChangeAspect="1"/>
        </xdr:cNvSpPr>
      </xdr:nvSpPr>
      <xdr:spPr>
        <a:xfrm>
          <a:off x="7273867" y="3682221"/>
          <a:ext cx="5146915" cy="714555"/>
        </a:xfrm>
        <a:prstGeom prst="arc">
          <a:avLst/>
        </a:prstGeom>
        <a:noFill/>
        <a:ln>
          <a:gradFill>
            <a:gsLst>
              <a:gs pos="5000">
                <a:srgbClr val="39FF14"/>
              </a:gs>
              <a:gs pos="32000">
                <a:srgbClr val="00FFFF"/>
              </a:gs>
            </a:gsLst>
            <a:lin ang="5400000" scaled="1"/>
          </a:gra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16</xdr:col>
      <xdr:colOff>219074</xdr:colOff>
      <xdr:row>14</xdr:row>
      <xdr:rowOff>95251</xdr:rowOff>
    </xdr:from>
    <xdr:to>
      <xdr:col>22</xdr:col>
      <xdr:colOff>571499</xdr:colOff>
      <xdr:row>16</xdr:row>
      <xdr:rowOff>133351</xdr:rowOff>
    </xdr:to>
    <xdr:sp macro="" textlink="">
      <xdr:nvSpPr>
        <xdr:cNvPr id="286" name="Arco 285">
          <a:extLst>
            <a:ext uri="{FF2B5EF4-FFF2-40B4-BE49-F238E27FC236}">
              <a16:creationId xmlns:a16="http://schemas.microsoft.com/office/drawing/2014/main" id="{96EEBA37-57A5-4792-9BD0-4962F5241902}"/>
            </a:ext>
          </a:extLst>
        </xdr:cNvPr>
        <xdr:cNvSpPr>
          <a:spLocks noChangeAspect="1"/>
        </xdr:cNvSpPr>
      </xdr:nvSpPr>
      <xdr:spPr>
        <a:xfrm>
          <a:off x="9995678" y="2862893"/>
          <a:ext cx="4018651" cy="433477"/>
        </a:xfrm>
        <a:prstGeom prst="arc">
          <a:avLst>
            <a:gd name="adj1" fmla="val 21504971"/>
            <a:gd name="adj2" fmla="val 6768352"/>
          </a:avLst>
        </a:prstGeom>
        <a:noFill/>
        <a:ln>
          <a:gradFill>
            <a:gsLst>
              <a:gs pos="5000">
                <a:srgbClr val="39FF14"/>
              </a:gs>
              <a:gs pos="32000">
                <a:srgbClr val="00FFFF"/>
              </a:gs>
            </a:gsLst>
            <a:lin ang="5400000" scaled="1"/>
          </a:gra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13</xdr:col>
      <xdr:colOff>390446</xdr:colOff>
      <xdr:row>5</xdr:row>
      <xdr:rowOff>121302</xdr:rowOff>
    </xdr:from>
    <xdr:to>
      <xdr:col>26</xdr:col>
      <xdr:colOff>351177</xdr:colOff>
      <xdr:row>8</xdr:row>
      <xdr:rowOff>173294</xdr:rowOff>
    </xdr:to>
    <xdr:grpSp>
      <xdr:nvGrpSpPr>
        <xdr:cNvPr id="53" name="Agrupar 52">
          <a:extLst>
            <a:ext uri="{FF2B5EF4-FFF2-40B4-BE49-F238E27FC236}">
              <a16:creationId xmlns:a16="http://schemas.microsoft.com/office/drawing/2014/main" id="{890E1DB6-514C-4D9C-B9CD-6EB01AAC4383}"/>
            </a:ext>
          </a:extLst>
        </xdr:cNvPr>
        <xdr:cNvGrpSpPr>
          <a:grpSpLocks noChangeAspect="1"/>
        </xdr:cNvGrpSpPr>
      </xdr:nvGrpSpPr>
      <xdr:grpSpPr>
        <a:xfrm>
          <a:off x="8270219" y="1073802"/>
          <a:ext cx="7840503" cy="623492"/>
          <a:chOff x="11458057" y="4816878"/>
          <a:chExt cx="7885531" cy="623491"/>
        </a:xfrm>
      </xdr:grpSpPr>
      <xdr:grpSp>
        <xdr:nvGrpSpPr>
          <xdr:cNvPr id="52" name="Agrupar 51">
            <a:extLst>
              <a:ext uri="{FF2B5EF4-FFF2-40B4-BE49-F238E27FC236}">
                <a16:creationId xmlns:a16="http://schemas.microsoft.com/office/drawing/2014/main" id="{E39FADAA-2E6D-4EDC-9F21-80FE5509C84F}"/>
              </a:ext>
            </a:extLst>
          </xdr:cNvPr>
          <xdr:cNvGrpSpPr/>
        </xdr:nvGrpSpPr>
        <xdr:grpSpPr>
          <a:xfrm>
            <a:off x="11458057" y="4829578"/>
            <a:ext cx="2336618" cy="609568"/>
            <a:chOff x="11507043" y="4860503"/>
            <a:chExt cx="2347503" cy="613279"/>
          </a:xfrm>
        </xdr:grpSpPr>
        <xdr:sp macro="" textlink="Pivô!AP21">
          <xdr:nvSpPr>
            <xdr:cNvPr id="288" name="CaixaDeTexto 287">
              <a:extLst>
                <a:ext uri="{FF2B5EF4-FFF2-40B4-BE49-F238E27FC236}">
                  <a16:creationId xmlns:a16="http://schemas.microsoft.com/office/drawing/2014/main" id="{B223245C-E29E-4036-AA74-03F87CD8AB76}"/>
                </a:ext>
              </a:extLst>
            </xdr:cNvPr>
            <xdr:cNvSpPr txBox="1"/>
          </xdr:nvSpPr>
          <xdr:spPr>
            <a:xfrm>
              <a:off x="11507950" y="5248503"/>
              <a:ext cx="606993" cy="22527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114BEE1B-8D2E-4929-9CAB-96BAA1F456F9}" type="TxLink">
                <a:rPr lang="en-US" sz="1050" b="0" i="0" u="none" strike="noStrike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t> </a:t>
              </a:fld>
              <a:endParaRPr lang="pt-BR" sz="500">
                <a:solidFill>
                  <a:schemeClr val="bg1"/>
                </a:solidFill>
              </a:endParaRPr>
            </a:p>
          </xdr:txBody>
        </xdr:sp>
        <xdr:sp macro="" textlink="Pivô!AP20">
          <xdr:nvSpPr>
            <xdr:cNvPr id="289" name="CaixaDeTexto 288">
              <a:extLst>
                <a:ext uri="{FF2B5EF4-FFF2-40B4-BE49-F238E27FC236}">
                  <a16:creationId xmlns:a16="http://schemas.microsoft.com/office/drawing/2014/main" id="{E09B12A2-B011-44EA-B8F2-FB04D1A812C2}"/>
                </a:ext>
              </a:extLst>
            </xdr:cNvPr>
            <xdr:cNvSpPr txBox="1"/>
          </xdr:nvSpPr>
          <xdr:spPr>
            <a:xfrm>
              <a:off x="11507043" y="4860503"/>
              <a:ext cx="2347503" cy="242176"/>
            </a:xfrm>
            <a:prstGeom prst="rect">
              <a:avLst/>
            </a:prstGeom>
            <a:solidFill>
              <a:schemeClr val="tx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8C579263-35E3-46DF-B726-A361E7B01C90}" type="TxLink">
                <a:rPr lang="en-US" sz="1000" b="0" i="0" u="none" strike="noStrike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t> </a:t>
              </a:fld>
              <a:endParaRPr lang="pt-BR" sz="400">
                <a:solidFill>
                  <a:schemeClr val="bg1"/>
                </a:solidFill>
              </a:endParaRPr>
            </a:p>
          </xdr:txBody>
        </xdr:sp>
        <xdr:sp macro="" textlink="Pivô!AP22">
          <xdr:nvSpPr>
            <xdr:cNvPr id="290" name="CaixaDeTexto 289">
              <a:extLst>
                <a:ext uri="{FF2B5EF4-FFF2-40B4-BE49-F238E27FC236}">
                  <a16:creationId xmlns:a16="http://schemas.microsoft.com/office/drawing/2014/main" id="{EB51C096-4058-441A-AC24-1C3D2C89B82C}"/>
                </a:ext>
              </a:extLst>
            </xdr:cNvPr>
            <xdr:cNvSpPr txBox="1"/>
          </xdr:nvSpPr>
          <xdr:spPr>
            <a:xfrm>
              <a:off x="11511002" y="5056198"/>
              <a:ext cx="1213836" cy="26505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47982E2C-F54C-4A28-BB29-A99A6BC1FB49}" type="TxLink">
                <a:rPr lang="en-US" sz="1400" b="1" i="0" u="none" strike="noStrike">
                  <a:solidFill>
                    <a:srgbClr val="FFFFFF"/>
                  </a:solidFill>
                  <a:latin typeface="Calibri"/>
                  <a:ea typeface="Calibri"/>
                  <a:cs typeface="Calibri"/>
                </a:rPr>
                <a:t> </a:t>
              </a:fld>
              <a:endParaRPr lang="pt-BR" sz="800" b="1">
                <a:solidFill>
                  <a:schemeClr val="bg1"/>
                </a:solidFill>
              </a:endParaRPr>
            </a:p>
          </xdr:txBody>
        </xdr:sp>
      </xdr:grpSp>
      <xdr:grpSp>
        <xdr:nvGrpSpPr>
          <xdr:cNvPr id="291" name="Agrupar 290">
            <a:extLst>
              <a:ext uri="{FF2B5EF4-FFF2-40B4-BE49-F238E27FC236}">
                <a16:creationId xmlns:a16="http://schemas.microsoft.com/office/drawing/2014/main" id="{2DA3C2F0-23B0-4169-B1D9-85DA49436242}"/>
              </a:ext>
            </a:extLst>
          </xdr:cNvPr>
          <xdr:cNvGrpSpPr/>
        </xdr:nvGrpSpPr>
        <xdr:grpSpPr>
          <a:xfrm>
            <a:off x="13591267" y="4828349"/>
            <a:ext cx="2343564" cy="609568"/>
            <a:chOff x="11500066" y="4860503"/>
            <a:chExt cx="2354480" cy="613279"/>
          </a:xfrm>
        </xdr:grpSpPr>
        <xdr:sp macro="" textlink="Pivô!AQ21">
          <xdr:nvSpPr>
            <xdr:cNvPr id="292" name="CaixaDeTexto 291">
              <a:extLst>
                <a:ext uri="{FF2B5EF4-FFF2-40B4-BE49-F238E27FC236}">
                  <a16:creationId xmlns:a16="http://schemas.microsoft.com/office/drawing/2014/main" id="{8950495E-83D0-49B9-9CF0-7AFA7B1C40ED}"/>
                </a:ext>
              </a:extLst>
            </xdr:cNvPr>
            <xdr:cNvSpPr txBox="1"/>
          </xdr:nvSpPr>
          <xdr:spPr>
            <a:xfrm>
              <a:off x="11507950" y="5248503"/>
              <a:ext cx="606993" cy="22527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2EF4703C-4BF8-4088-B35A-2F29E1E4FF70}" type="TxLink">
                <a:rPr lang="en-US" sz="1100" b="0" i="0" u="none" strike="noStrike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t> </a:t>
              </a:fld>
              <a:endParaRPr lang="pt-BR" sz="500">
                <a:solidFill>
                  <a:schemeClr val="bg1"/>
                </a:solidFill>
              </a:endParaRPr>
            </a:p>
          </xdr:txBody>
        </xdr:sp>
        <xdr:sp macro="" textlink="Pivô!AQ20">
          <xdr:nvSpPr>
            <xdr:cNvPr id="293" name="CaixaDeTexto 292">
              <a:extLst>
                <a:ext uri="{FF2B5EF4-FFF2-40B4-BE49-F238E27FC236}">
                  <a16:creationId xmlns:a16="http://schemas.microsoft.com/office/drawing/2014/main" id="{67CE1F04-5075-41E1-9552-BC3D958EB7EF}"/>
                </a:ext>
              </a:extLst>
            </xdr:cNvPr>
            <xdr:cNvSpPr txBox="1"/>
          </xdr:nvSpPr>
          <xdr:spPr>
            <a:xfrm>
              <a:off x="11507043" y="4860503"/>
              <a:ext cx="2347503" cy="24217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6C2F46DB-B957-4FA0-ADF5-EE56C045DDA9}" type="TxLink">
                <a:rPr lang="en-US" sz="1100" b="0" i="0" u="none" strike="noStrike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t> </a:t>
              </a:fld>
              <a:endParaRPr lang="pt-BR" sz="400">
                <a:solidFill>
                  <a:schemeClr val="bg1"/>
                </a:solidFill>
              </a:endParaRPr>
            </a:p>
          </xdr:txBody>
        </xdr:sp>
        <xdr:sp macro="" textlink="Pivô!AQ22">
          <xdr:nvSpPr>
            <xdr:cNvPr id="294" name="CaixaDeTexto 293">
              <a:extLst>
                <a:ext uri="{FF2B5EF4-FFF2-40B4-BE49-F238E27FC236}">
                  <a16:creationId xmlns:a16="http://schemas.microsoft.com/office/drawing/2014/main" id="{0A4F712D-5718-46D5-A2E2-0EBFBB366FC4}"/>
                </a:ext>
              </a:extLst>
            </xdr:cNvPr>
            <xdr:cNvSpPr txBox="1"/>
          </xdr:nvSpPr>
          <xdr:spPr>
            <a:xfrm>
              <a:off x="11500066" y="5022442"/>
              <a:ext cx="1010341" cy="28879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3299C9FE-BCAC-437C-8993-CF1433E3739F}" type="TxLink">
                <a:rPr lang="en-US" sz="1400" b="1" i="0" u="none" strike="noStrike">
                  <a:solidFill>
                    <a:srgbClr val="FFFFFF"/>
                  </a:solidFill>
                  <a:latin typeface="Calibri"/>
                  <a:ea typeface="Calibri"/>
                  <a:cs typeface="Calibri"/>
                </a:rPr>
                <a:t> </a:t>
              </a:fld>
              <a:endParaRPr lang="pt-BR" sz="700" b="1">
                <a:solidFill>
                  <a:schemeClr val="bg1"/>
                </a:solidFill>
              </a:endParaRPr>
            </a:p>
          </xdr:txBody>
        </xdr:sp>
      </xdr:grpSp>
      <xdr:grpSp>
        <xdr:nvGrpSpPr>
          <xdr:cNvPr id="295" name="Agrupar 294">
            <a:extLst>
              <a:ext uri="{FF2B5EF4-FFF2-40B4-BE49-F238E27FC236}">
                <a16:creationId xmlns:a16="http://schemas.microsoft.com/office/drawing/2014/main" id="{410A3B04-AB43-4DA2-9D6F-59945FE85A27}"/>
              </a:ext>
            </a:extLst>
          </xdr:cNvPr>
          <xdr:cNvGrpSpPr/>
        </xdr:nvGrpSpPr>
        <xdr:grpSpPr>
          <a:xfrm>
            <a:off x="15384814" y="4816878"/>
            <a:ext cx="2336618" cy="609568"/>
            <a:chOff x="11507043" y="4860503"/>
            <a:chExt cx="2347503" cy="613279"/>
          </a:xfrm>
        </xdr:grpSpPr>
        <xdr:sp macro="" textlink="Pivô!AR21">
          <xdr:nvSpPr>
            <xdr:cNvPr id="296" name="CaixaDeTexto 295">
              <a:extLst>
                <a:ext uri="{FF2B5EF4-FFF2-40B4-BE49-F238E27FC236}">
                  <a16:creationId xmlns:a16="http://schemas.microsoft.com/office/drawing/2014/main" id="{AD389B03-EE60-453A-BCFE-A505568A1640}"/>
                </a:ext>
              </a:extLst>
            </xdr:cNvPr>
            <xdr:cNvSpPr txBox="1"/>
          </xdr:nvSpPr>
          <xdr:spPr>
            <a:xfrm>
              <a:off x="11507950" y="5248503"/>
              <a:ext cx="606993" cy="22527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4E011A63-4B07-4082-A218-AACD040D80E0}" type="TxLink">
                <a:rPr lang="en-US" sz="1100" b="0" i="0" u="none" strike="noStrike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t> </a:t>
              </a:fld>
              <a:endParaRPr lang="pt-BR" sz="500">
                <a:solidFill>
                  <a:schemeClr val="bg1"/>
                </a:solidFill>
              </a:endParaRPr>
            </a:p>
          </xdr:txBody>
        </xdr:sp>
        <xdr:sp macro="" textlink="Pivô!AR20">
          <xdr:nvSpPr>
            <xdr:cNvPr id="297" name="CaixaDeTexto 296">
              <a:extLst>
                <a:ext uri="{FF2B5EF4-FFF2-40B4-BE49-F238E27FC236}">
                  <a16:creationId xmlns:a16="http://schemas.microsoft.com/office/drawing/2014/main" id="{04F85FC2-D230-4698-8573-AEA24BB57B2B}"/>
                </a:ext>
              </a:extLst>
            </xdr:cNvPr>
            <xdr:cNvSpPr txBox="1"/>
          </xdr:nvSpPr>
          <xdr:spPr>
            <a:xfrm>
              <a:off x="11507043" y="4860503"/>
              <a:ext cx="2347503" cy="24217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E595823A-6CC1-4E80-8250-83023D22C91A}" type="TxLink">
                <a:rPr lang="en-US" sz="1100" b="0" i="0" u="none" strike="noStrike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t> </a:t>
              </a:fld>
              <a:endParaRPr lang="pt-BR" sz="400">
                <a:solidFill>
                  <a:schemeClr val="bg1"/>
                </a:solidFill>
              </a:endParaRPr>
            </a:p>
          </xdr:txBody>
        </xdr:sp>
        <xdr:sp macro="" textlink="Pivô!AR22">
          <xdr:nvSpPr>
            <xdr:cNvPr id="298" name="CaixaDeTexto 297">
              <a:extLst>
                <a:ext uri="{FF2B5EF4-FFF2-40B4-BE49-F238E27FC236}">
                  <a16:creationId xmlns:a16="http://schemas.microsoft.com/office/drawing/2014/main" id="{0BFCE9DF-FBE5-4822-8619-6ED84048BC38}"/>
                </a:ext>
              </a:extLst>
            </xdr:cNvPr>
            <xdr:cNvSpPr txBox="1"/>
          </xdr:nvSpPr>
          <xdr:spPr>
            <a:xfrm>
              <a:off x="11511002" y="5056198"/>
              <a:ext cx="987064" cy="27783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791325FF-D89A-4B88-A9C2-1C7033FCB5FC}" type="TxLink">
                <a:rPr lang="en-US" sz="1400" b="1" i="0" u="none" strike="noStrike">
                  <a:solidFill>
                    <a:srgbClr val="FFFFFF"/>
                  </a:solidFill>
                  <a:latin typeface="Calibri"/>
                  <a:ea typeface="Calibri"/>
                  <a:cs typeface="Calibri"/>
                </a:rPr>
                <a:t> </a:t>
              </a:fld>
              <a:endParaRPr lang="pt-BR" sz="700" b="1">
                <a:solidFill>
                  <a:schemeClr val="bg1"/>
                </a:solidFill>
              </a:endParaRPr>
            </a:p>
          </xdr:txBody>
        </xdr:sp>
      </xdr:grpSp>
      <xdr:grpSp>
        <xdr:nvGrpSpPr>
          <xdr:cNvPr id="307" name="Agrupar 306">
            <a:extLst>
              <a:ext uri="{FF2B5EF4-FFF2-40B4-BE49-F238E27FC236}">
                <a16:creationId xmlns:a16="http://schemas.microsoft.com/office/drawing/2014/main" id="{C08C8C8B-8328-4C14-B5FD-19C77D4DCFF1}"/>
              </a:ext>
            </a:extLst>
          </xdr:cNvPr>
          <xdr:cNvGrpSpPr/>
        </xdr:nvGrpSpPr>
        <xdr:grpSpPr>
          <a:xfrm>
            <a:off x="17006970" y="4830801"/>
            <a:ext cx="2336618" cy="609568"/>
            <a:chOff x="11507043" y="4860503"/>
            <a:chExt cx="2347503" cy="613279"/>
          </a:xfrm>
        </xdr:grpSpPr>
        <xdr:sp macro="" textlink="Pivô!AS21">
          <xdr:nvSpPr>
            <xdr:cNvPr id="308" name="CaixaDeTexto 307">
              <a:extLst>
                <a:ext uri="{FF2B5EF4-FFF2-40B4-BE49-F238E27FC236}">
                  <a16:creationId xmlns:a16="http://schemas.microsoft.com/office/drawing/2014/main" id="{9EDE0A52-C05F-4331-9760-3F93761ABA58}"/>
                </a:ext>
              </a:extLst>
            </xdr:cNvPr>
            <xdr:cNvSpPr txBox="1"/>
          </xdr:nvSpPr>
          <xdr:spPr>
            <a:xfrm>
              <a:off x="11507950" y="5248503"/>
              <a:ext cx="606993" cy="22527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D23550D1-4103-4BAF-939A-1FD77948432F}" type="TxLink">
                <a:rPr lang="en-US" sz="1100" b="0" i="0" u="none" strike="noStrike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t> </a:t>
              </a:fld>
              <a:endParaRPr lang="pt-BR" sz="500">
                <a:solidFill>
                  <a:schemeClr val="bg1"/>
                </a:solidFill>
              </a:endParaRPr>
            </a:p>
          </xdr:txBody>
        </xdr:sp>
        <xdr:sp macro="" textlink="Pivô!AS20">
          <xdr:nvSpPr>
            <xdr:cNvPr id="309" name="CaixaDeTexto 308">
              <a:extLst>
                <a:ext uri="{FF2B5EF4-FFF2-40B4-BE49-F238E27FC236}">
                  <a16:creationId xmlns:a16="http://schemas.microsoft.com/office/drawing/2014/main" id="{AD1167FE-5487-4851-8AC7-645A50F1CC22}"/>
                </a:ext>
              </a:extLst>
            </xdr:cNvPr>
            <xdr:cNvSpPr txBox="1"/>
          </xdr:nvSpPr>
          <xdr:spPr>
            <a:xfrm>
              <a:off x="11507043" y="4860503"/>
              <a:ext cx="2347503" cy="24217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143631A5-F664-42C9-8BDA-1A6E9031EDCF}" type="TxLink">
                <a:rPr lang="en-US" sz="1100" b="0" i="0" u="none" strike="noStrike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t> </a:t>
              </a:fld>
              <a:endParaRPr lang="pt-BR" sz="400">
                <a:solidFill>
                  <a:schemeClr val="bg1"/>
                </a:solidFill>
              </a:endParaRPr>
            </a:p>
          </xdr:txBody>
        </xdr:sp>
        <xdr:sp macro="" textlink="Pivô!AS22">
          <xdr:nvSpPr>
            <xdr:cNvPr id="310" name="CaixaDeTexto 309">
              <a:extLst>
                <a:ext uri="{FF2B5EF4-FFF2-40B4-BE49-F238E27FC236}">
                  <a16:creationId xmlns:a16="http://schemas.microsoft.com/office/drawing/2014/main" id="{44A1037F-7CD2-450F-83C1-5306B42D26F2}"/>
                </a:ext>
              </a:extLst>
            </xdr:cNvPr>
            <xdr:cNvSpPr txBox="1"/>
          </xdr:nvSpPr>
          <xdr:spPr>
            <a:xfrm>
              <a:off x="11511002" y="5056198"/>
              <a:ext cx="1019641" cy="27507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B0700A6B-DAF9-424B-A335-F43AA97240F4}" type="TxLink">
                <a:rPr lang="en-US" sz="1400" b="1" i="0" u="none" strike="noStrike">
                  <a:solidFill>
                    <a:srgbClr val="FFFFFF"/>
                  </a:solidFill>
                  <a:latin typeface="Calibri"/>
                  <a:ea typeface="Calibri"/>
                  <a:cs typeface="Calibri"/>
                </a:rPr>
                <a:t> </a:t>
              </a:fld>
              <a:endParaRPr lang="pt-BR" sz="700" b="1">
                <a:solidFill>
                  <a:schemeClr val="bg1"/>
                </a:solidFill>
              </a:endParaRPr>
            </a:p>
          </xdr:txBody>
        </xdr:sp>
      </xdr:grpSp>
    </xdr:grpSp>
    <xdr:clientData/>
  </xdr:twoCellAnchor>
  <xdr:twoCellAnchor>
    <xdr:from>
      <xdr:col>26</xdr:col>
      <xdr:colOff>579898</xdr:colOff>
      <xdr:row>4</xdr:row>
      <xdr:rowOff>100687</xdr:rowOff>
    </xdr:from>
    <xdr:to>
      <xdr:col>34</xdr:col>
      <xdr:colOff>278642</xdr:colOff>
      <xdr:row>39</xdr:row>
      <xdr:rowOff>126286</xdr:rowOff>
    </xdr:to>
    <xdr:grpSp>
      <xdr:nvGrpSpPr>
        <xdr:cNvPr id="38" name="Agrupar 37">
          <a:extLst>
            <a:ext uri="{FF2B5EF4-FFF2-40B4-BE49-F238E27FC236}">
              <a16:creationId xmlns:a16="http://schemas.microsoft.com/office/drawing/2014/main" id="{7671A261-3FE3-436B-9A89-D7CD283CB7BE}"/>
            </a:ext>
          </a:extLst>
        </xdr:cNvPr>
        <xdr:cNvGrpSpPr>
          <a:grpSpLocks noChangeAspect="1"/>
        </xdr:cNvGrpSpPr>
      </xdr:nvGrpSpPr>
      <xdr:grpSpPr>
        <a:xfrm>
          <a:off x="16339443" y="862687"/>
          <a:ext cx="4547835" cy="6693099"/>
          <a:chOff x="18362255" y="776427"/>
          <a:chExt cx="4502657" cy="6548153"/>
        </a:xfrm>
      </xdr:grpSpPr>
      <xdr:sp macro="" textlink="Pivô!AQ43">
        <xdr:nvSpPr>
          <xdr:cNvPr id="266" name="CaixaDeTexto 265">
            <a:extLst>
              <a:ext uri="{FF2B5EF4-FFF2-40B4-BE49-F238E27FC236}">
                <a16:creationId xmlns:a16="http://schemas.microsoft.com/office/drawing/2014/main" id="{4F01DEA8-B83E-4F4C-812F-E58AD95C2631}"/>
              </a:ext>
            </a:extLst>
          </xdr:cNvPr>
          <xdr:cNvSpPr txBox="1"/>
        </xdr:nvSpPr>
        <xdr:spPr>
          <a:xfrm>
            <a:off x="19922159" y="5671931"/>
            <a:ext cx="1410527" cy="1065143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fld id="{5158194A-7224-4DFC-B770-D2D950A0CAEC}" type="TxLink">
              <a:rPr lang="en-US" sz="3200" b="0" i="0" u="none" strike="noStrike">
                <a:solidFill>
                  <a:schemeClr val="bg1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pt-BR" sz="13800" b="1">
              <a:solidFill>
                <a:schemeClr val="bg1"/>
              </a:solidFill>
            </a:endParaRPr>
          </a:p>
        </xdr:txBody>
      </xdr:sp>
      <xdr:grpSp>
        <xdr:nvGrpSpPr>
          <xdr:cNvPr id="37" name="Agrupar 36">
            <a:extLst>
              <a:ext uri="{FF2B5EF4-FFF2-40B4-BE49-F238E27FC236}">
                <a16:creationId xmlns:a16="http://schemas.microsoft.com/office/drawing/2014/main" id="{CCBC1428-6D62-4A1D-8AEF-8277C88A98C5}"/>
              </a:ext>
            </a:extLst>
          </xdr:cNvPr>
          <xdr:cNvGrpSpPr/>
        </xdr:nvGrpSpPr>
        <xdr:grpSpPr>
          <a:xfrm>
            <a:off x="18362255" y="776427"/>
            <a:ext cx="4502657" cy="6548153"/>
            <a:chOff x="17285516" y="755721"/>
            <a:chExt cx="4502657" cy="6548153"/>
          </a:xfrm>
        </xdr:grpSpPr>
        <xdr:grpSp>
          <xdr:nvGrpSpPr>
            <xdr:cNvPr id="36" name="Agrupar 35">
              <a:extLst>
                <a:ext uri="{FF2B5EF4-FFF2-40B4-BE49-F238E27FC236}">
                  <a16:creationId xmlns:a16="http://schemas.microsoft.com/office/drawing/2014/main" id="{BA974F33-2E18-4CBE-82A0-33BC77B26EAB}"/>
                </a:ext>
              </a:extLst>
            </xdr:cNvPr>
            <xdr:cNvGrpSpPr/>
          </xdr:nvGrpSpPr>
          <xdr:grpSpPr>
            <a:xfrm>
              <a:off x="17751044" y="755721"/>
              <a:ext cx="3956424" cy="4002089"/>
              <a:chOff x="17751044" y="755721"/>
              <a:chExt cx="3956424" cy="4002089"/>
            </a:xfrm>
          </xdr:grpSpPr>
          <xdr:sp macro="" textlink="">
            <xdr:nvSpPr>
              <xdr:cNvPr id="249" name="CaixaDeTexto 248">
                <a:extLst>
                  <a:ext uri="{FF2B5EF4-FFF2-40B4-BE49-F238E27FC236}">
                    <a16:creationId xmlns:a16="http://schemas.microsoft.com/office/drawing/2014/main" id="{E19ED9A0-6192-4EAC-9AFA-29288659C9A3}"/>
                  </a:ext>
                </a:extLst>
              </xdr:cNvPr>
              <xdr:cNvSpPr txBox="1"/>
            </xdr:nvSpPr>
            <xdr:spPr>
              <a:xfrm>
                <a:off x="18449146" y="755721"/>
                <a:ext cx="2101168" cy="596928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ctr"/>
                <a:r>
                  <a:rPr lang="pt-BR" sz="2400" b="1">
                    <a:solidFill>
                      <a:schemeClr val="bg1"/>
                    </a:solidFill>
                  </a:rPr>
                  <a:t>ESTATÍSTICAS</a:t>
                </a:r>
              </a:p>
            </xdr:txBody>
          </xdr:sp>
          <xdr:sp macro="" textlink="Pivô!AQ32">
            <xdr:nvSpPr>
              <xdr:cNvPr id="250" name="CaixaDeTexto 249">
                <a:extLst>
                  <a:ext uri="{FF2B5EF4-FFF2-40B4-BE49-F238E27FC236}">
                    <a16:creationId xmlns:a16="http://schemas.microsoft.com/office/drawing/2014/main" id="{354C5BFB-9611-4D9A-BDF0-ECCB2CD1276A}"/>
                  </a:ext>
                </a:extLst>
              </xdr:cNvPr>
              <xdr:cNvSpPr txBox="1"/>
            </xdr:nvSpPr>
            <xdr:spPr>
              <a:xfrm>
                <a:off x="18035961" y="1211423"/>
                <a:ext cx="2734162" cy="596929"/>
              </a:xfrm>
              <a:prstGeom prst="rect">
                <a:avLst/>
              </a:prstGeom>
              <a:solidFill>
                <a:schemeClr val="tx1"/>
              </a:solidFill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ctr"/>
                <a:fld id="{378229A4-5EB8-4160-BF08-E40E6E88C964}" type="TxLink">
                  <a:rPr lang="en-US" sz="2800" b="0" i="0" u="none" strike="noStrike">
                    <a:solidFill>
                      <a:schemeClr val="bg1"/>
                    </a:solidFill>
                    <a:latin typeface="Calibri"/>
                    <a:ea typeface="Calibri"/>
                    <a:cs typeface="Calibri"/>
                  </a:rPr>
                  <a:pPr algn="ctr"/>
                  <a:t> </a:t>
                </a:fld>
                <a:endParaRPr lang="pt-BR" sz="5400" b="1">
                  <a:solidFill>
                    <a:schemeClr val="bg1"/>
                  </a:solidFill>
                </a:endParaRPr>
              </a:p>
            </xdr:txBody>
          </xdr:sp>
          <mc:AlternateContent xmlns:mc="http://schemas.openxmlformats.org/markup-compatibility/2006">
            <mc:Choice xmlns:a14="http://schemas.microsoft.com/office/drawing/2010/main" Requires="a14">
              <xdr:graphicFrame macro="">
                <xdr:nvGraphicFramePr>
                  <xdr:cNvPr id="251" name="Year 1">
                    <a:extLst>
                      <a:ext uri="{FF2B5EF4-FFF2-40B4-BE49-F238E27FC236}">
                        <a16:creationId xmlns:a16="http://schemas.microsoft.com/office/drawing/2014/main" id="{4900FBA1-BB49-44AA-A9A1-806372AD118A}"/>
                      </a:ext>
                    </a:extLst>
                  </xdr:cNvPr>
                  <xdr:cNvGraphicFramePr/>
                </xdr:nvGraphicFramePr>
                <xdr:xfrm>
                  <a:off x="17873896" y="1678952"/>
                  <a:ext cx="3324206" cy="405842"/>
                </xdr:xfrm>
                <a:graphic>
                  <a:graphicData uri="http://schemas.microsoft.com/office/drawing/2010/slicer">
                    <sle:slicer xmlns:sle="http://schemas.microsoft.com/office/drawing/2010/slicer" name="Year 1"/>
                  </a:graphicData>
                </a:graphic>
              </xdr:graphicFrame>
            </mc:Choice>
            <mc:Fallback>
              <xdr:sp macro="" textlink="">
                <xdr:nvSpPr>
                  <xdr:cNvPr id="0" name=""/>
                  <xdr:cNvSpPr>
                    <a:spLocks noTextEdit="1"/>
                  </xdr:cNvSpPr>
                </xdr:nvSpPr>
                <xdr:spPr>
                  <a:xfrm>
                    <a:off x="16933727" y="1806354"/>
                    <a:ext cx="3357560" cy="414825"/>
                  </a:xfrm>
                  <a:prstGeom prst="rect">
                    <a:avLst/>
                  </a:prstGeom>
                  <a:solidFill>
                    <a:prstClr val="white"/>
                  </a:solidFill>
                  <a:ln w="1">
                    <a:solidFill>
                      <a:prstClr val="green"/>
                    </a:solidFill>
                  </a:ln>
                </xdr:spPr>
                <xdr:txBody>
                  <a:bodyPr vertOverflow="clip" horzOverflow="clip"/>
                  <a:lstStyle/>
                  <a:p>
                    <a:r>
                      <a:rPr lang="pt-BR" sz="1100"/>
      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      </a:r>
                  </a:p>
                </xdr:txBody>
              </xdr:sp>
            </mc:Fallback>
          </mc:AlternateContent>
          <xdr:graphicFrame macro="">
            <xdr:nvGraphicFramePr>
              <xdr:cNvPr id="252" name="Gráfico 251">
                <a:extLst>
                  <a:ext uri="{FF2B5EF4-FFF2-40B4-BE49-F238E27FC236}">
                    <a16:creationId xmlns:a16="http://schemas.microsoft.com/office/drawing/2014/main" id="{6709E2CA-6F85-4C77-848F-D6C5AD373E3E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7751044" y="1968130"/>
              <a:ext cx="3616580" cy="1038927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18"/>
              </a:graphicData>
            </a:graphic>
          </xdr:graphicFrame>
          <xdr:grpSp>
            <xdr:nvGrpSpPr>
              <xdr:cNvPr id="2" name="Agrupar 1">
                <a:extLst>
                  <a:ext uri="{FF2B5EF4-FFF2-40B4-BE49-F238E27FC236}">
                    <a16:creationId xmlns:a16="http://schemas.microsoft.com/office/drawing/2014/main" id="{965C1CEB-4BE0-4BA2-8668-9DF857BA382E}"/>
                  </a:ext>
                </a:extLst>
              </xdr:cNvPr>
              <xdr:cNvGrpSpPr/>
            </xdr:nvGrpSpPr>
            <xdr:grpSpPr>
              <a:xfrm>
                <a:off x="18225889" y="2851613"/>
                <a:ext cx="3481579" cy="1906197"/>
                <a:chOff x="18829894" y="2886776"/>
                <a:chExt cx="2823127" cy="1860588"/>
              </a:xfrm>
            </xdr:grpSpPr>
            <xdr:grpSp>
              <xdr:nvGrpSpPr>
                <xdr:cNvPr id="243" name="Agrupar 242">
                  <a:extLst>
                    <a:ext uri="{FF2B5EF4-FFF2-40B4-BE49-F238E27FC236}">
                      <a16:creationId xmlns:a16="http://schemas.microsoft.com/office/drawing/2014/main" id="{B4A878F4-53A3-4850-8FD9-1811069B0162}"/>
                    </a:ext>
                  </a:extLst>
                </xdr:cNvPr>
                <xdr:cNvGrpSpPr/>
              </xdr:nvGrpSpPr>
              <xdr:grpSpPr>
                <a:xfrm>
                  <a:off x="18866282" y="2886776"/>
                  <a:ext cx="2786739" cy="1860588"/>
                  <a:chOff x="7188232" y="2514660"/>
                  <a:chExt cx="1640024" cy="1795295"/>
                </a:xfrm>
              </xdr:grpSpPr>
              <xdr:grpSp>
                <xdr:nvGrpSpPr>
                  <xdr:cNvPr id="222" name="Agrupar 221">
                    <a:extLst>
                      <a:ext uri="{FF2B5EF4-FFF2-40B4-BE49-F238E27FC236}">
                        <a16:creationId xmlns:a16="http://schemas.microsoft.com/office/drawing/2014/main" id="{300312EE-AB3B-4EAB-A3FC-764659135C2B}"/>
                      </a:ext>
                    </a:extLst>
                  </xdr:cNvPr>
                  <xdr:cNvGrpSpPr/>
                </xdr:nvGrpSpPr>
                <xdr:grpSpPr>
                  <a:xfrm>
                    <a:off x="7188232" y="2514660"/>
                    <a:ext cx="1630384" cy="373431"/>
                    <a:chOff x="7243568" y="2597628"/>
                    <a:chExt cx="1645476" cy="385591"/>
                  </a:xfrm>
                </xdr:grpSpPr>
                <xdr:sp macro="" textlink="Pivô!AM32">
                  <xdr:nvSpPr>
                    <xdr:cNvPr id="219" name="CaixaDeTexto 218">
                      <a:extLst>
                        <a:ext uri="{FF2B5EF4-FFF2-40B4-BE49-F238E27FC236}">
                          <a16:creationId xmlns:a16="http://schemas.microsoft.com/office/drawing/2014/main" id="{6F2F5990-73C9-46B7-8B6E-CA60662E20F8}"/>
                        </a:ext>
                      </a:extLst>
                    </xdr:cNvPr>
                    <xdr:cNvSpPr txBox="1"/>
                  </xdr:nvSpPr>
                  <xdr:spPr>
                    <a:xfrm>
                      <a:off x="7243568" y="2597628"/>
                      <a:ext cx="549753" cy="375564"/>
                    </a:xfrm>
                    <a:prstGeom prst="rect">
                      <a:avLst/>
                    </a:prstGeom>
                    <a:solidFill>
                      <a:schemeClr val="tx1"/>
                    </a:solidFill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t"/>
                    <a:lstStyle/>
                    <a:p>
                      <a:pPr algn="l"/>
                      <a:fld id="{427AD829-B733-4126-8C8E-88A6F15E99A6}" type="TxLink">
                        <a:rPr lang="en-US" sz="1100" b="0" i="0" u="none" strike="noStrike">
                          <a:solidFill>
                            <a:schemeClr val="bg1"/>
                          </a:solidFill>
                          <a:latin typeface="Calibri"/>
                          <a:ea typeface="Calibri"/>
                          <a:cs typeface="Calibri"/>
                        </a:rPr>
                        <a:pPr algn="l"/>
                        <a:t> </a:t>
                      </a:fld>
                      <a:endParaRPr lang="pt-BR" sz="1100">
                        <a:solidFill>
                          <a:schemeClr val="bg1"/>
                        </a:solidFill>
                      </a:endParaRPr>
                    </a:p>
                  </xdr:txBody>
                </xdr:sp>
                <xdr:sp macro="" textlink="Pivô!AN32">
                  <xdr:nvSpPr>
                    <xdr:cNvPr id="220" name="CaixaDeTexto 219">
                      <a:extLst>
                        <a:ext uri="{FF2B5EF4-FFF2-40B4-BE49-F238E27FC236}">
                          <a16:creationId xmlns:a16="http://schemas.microsoft.com/office/drawing/2014/main" id="{0D024BBB-1C04-4C3F-ADD9-AA8408C42870}"/>
                        </a:ext>
                      </a:extLst>
                    </xdr:cNvPr>
                    <xdr:cNvSpPr txBox="1"/>
                  </xdr:nvSpPr>
                  <xdr:spPr>
                    <a:xfrm>
                      <a:off x="7786971" y="2603128"/>
                      <a:ext cx="737857" cy="375564"/>
                    </a:xfrm>
                    <a:prstGeom prst="rect">
                      <a:avLst/>
                    </a:prstGeom>
                    <a:solidFill>
                      <a:schemeClr val="tx1"/>
                    </a:solidFill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t"/>
                    <a:lstStyle/>
                    <a:p>
                      <a:pPr algn="l"/>
                      <a:fld id="{8EE2B0EC-679D-4A1D-9E05-0728C6D551CC}" type="TxLink">
                        <a:rPr lang="en-US" sz="1100" b="0" i="0" u="none" strike="noStrike">
                          <a:solidFill>
                            <a:schemeClr val="bg1"/>
                          </a:solidFill>
                          <a:latin typeface="Calibri"/>
                          <a:ea typeface="Calibri"/>
                          <a:cs typeface="Calibri"/>
                        </a:rPr>
                        <a:pPr algn="l"/>
                        <a:t> </a:t>
                      </a:fld>
                      <a:endParaRPr lang="pt-BR" sz="1100">
                        <a:solidFill>
                          <a:schemeClr val="bg1"/>
                        </a:solidFill>
                      </a:endParaRPr>
                    </a:p>
                  </xdr:txBody>
                </xdr:sp>
                <xdr:sp macro="" textlink="Pivô!AO32">
                  <xdr:nvSpPr>
                    <xdr:cNvPr id="221" name="CaixaDeTexto 220">
                      <a:extLst>
                        <a:ext uri="{FF2B5EF4-FFF2-40B4-BE49-F238E27FC236}">
                          <a16:creationId xmlns:a16="http://schemas.microsoft.com/office/drawing/2014/main" id="{2FFBCD2E-1E99-4F2E-A5A6-A948CA359649}"/>
                        </a:ext>
                      </a:extLst>
                    </xdr:cNvPr>
                    <xdr:cNvSpPr txBox="1"/>
                  </xdr:nvSpPr>
                  <xdr:spPr>
                    <a:xfrm>
                      <a:off x="8349294" y="2607655"/>
                      <a:ext cx="539750" cy="375564"/>
                    </a:xfrm>
                    <a:prstGeom prst="rect">
                      <a:avLst/>
                    </a:prstGeom>
                    <a:solidFill>
                      <a:schemeClr val="tx1"/>
                    </a:solidFill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t"/>
                    <a:lstStyle/>
                    <a:p>
                      <a:pPr algn="l"/>
                      <a:fld id="{528B14A7-1196-41D5-B97C-7F3446D80811}" type="TxLink">
                        <a:rPr lang="en-US" sz="1100" b="0" i="0" u="none" strike="noStrike">
                          <a:solidFill>
                            <a:schemeClr val="bg1"/>
                          </a:solidFill>
                          <a:latin typeface="Calibri"/>
                          <a:ea typeface="Calibri"/>
                          <a:cs typeface="Calibri"/>
                        </a:rPr>
                        <a:pPr algn="l"/>
                        <a:t> </a:t>
                      </a:fld>
                      <a:endParaRPr lang="pt-BR" sz="1100">
                        <a:solidFill>
                          <a:schemeClr val="bg1"/>
                        </a:solidFill>
                      </a:endParaRPr>
                    </a:p>
                  </xdr:txBody>
                </xdr:sp>
              </xdr:grpSp>
              <xdr:grpSp>
                <xdr:nvGrpSpPr>
                  <xdr:cNvPr id="223" name="Agrupar 222">
                    <a:extLst>
                      <a:ext uri="{FF2B5EF4-FFF2-40B4-BE49-F238E27FC236}">
                        <a16:creationId xmlns:a16="http://schemas.microsoft.com/office/drawing/2014/main" id="{F832630A-4989-4B29-A3FB-524A8F02D1CD}"/>
                      </a:ext>
                    </a:extLst>
                  </xdr:cNvPr>
                  <xdr:cNvGrpSpPr/>
                </xdr:nvGrpSpPr>
                <xdr:grpSpPr>
                  <a:xfrm>
                    <a:off x="7191445" y="2856413"/>
                    <a:ext cx="1630384" cy="373431"/>
                    <a:chOff x="7243568" y="2597628"/>
                    <a:chExt cx="1645476" cy="385591"/>
                  </a:xfrm>
                </xdr:grpSpPr>
                <xdr:sp macro="" textlink="Pivô!AM33">
                  <xdr:nvSpPr>
                    <xdr:cNvPr id="224" name="CaixaDeTexto 223">
                      <a:extLst>
                        <a:ext uri="{FF2B5EF4-FFF2-40B4-BE49-F238E27FC236}">
                          <a16:creationId xmlns:a16="http://schemas.microsoft.com/office/drawing/2014/main" id="{ED834B85-254B-4B02-AD25-A5B58BF00E6D}"/>
                        </a:ext>
                      </a:extLst>
                    </xdr:cNvPr>
                    <xdr:cNvSpPr txBox="1"/>
                  </xdr:nvSpPr>
                  <xdr:spPr>
                    <a:xfrm>
                      <a:off x="7243568" y="2597628"/>
                      <a:ext cx="636308" cy="375564"/>
                    </a:xfrm>
                    <a:prstGeom prst="rect">
                      <a:avLst/>
                    </a:prstGeom>
                    <a:solidFill>
                      <a:schemeClr val="tx1"/>
                    </a:solidFill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t"/>
                    <a:lstStyle/>
                    <a:p>
                      <a:pPr algn="l"/>
                      <a:fld id="{60EC2A0E-C9B3-4CC1-BD3D-CE302300B823}" type="TxLink">
                        <a:rPr lang="en-US" sz="1100" b="0" i="0" u="none" strike="noStrike">
                          <a:solidFill>
                            <a:srgbClr val="FFFFFF"/>
                          </a:solidFill>
                          <a:latin typeface="Calibri"/>
                          <a:ea typeface="Calibri"/>
                          <a:cs typeface="Calibri"/>
                        </a:rPr>
                        <a:pPr algn="l"/>
                        <a:t> </a:t>
                      </a:fld>
                      <a:endParaRPr lang="pt-BR" sz="1100">
                        <a:solidFill>
                          <a:schemeClr val="bg1"/>
                        </a:solidFill>
                      </a:endParaRPr>
                    </a:p>
                  </xdr:txBody>
                </xdr:sp>
                <xdr:sp macro="" textlink="Pivô!AN33">
                  <xdr:nvSpPr>
                    <xdr:cNvPr id="225" name="CaixaDeTexto 224">
                      <a:extLst>
                        <a:ext uri="{FF2B5EF4-FFF2-40B4-BE49-F238E27FC236}">
                          <a16:creationId xmlns:a16="http://schemas.microsoft.com/office/drawing/2014/main" id="{0D7D1835-3F16-4D64-8B50-B9F3739DB372}"/>
                        </a:ext>
                      </a:extLst>
                    </xdr:cNvPr>
                    <xdr:cNvSpPr txBox="1"/>
                  </xdr:nvSpPr>
                  <xdr:spPr>
                    <a:xfrm>
                      <a:off x="7786970" y="2603128"/>
                      <a:ext cx="682495" cy="375564"/>
                    </a:xfrm>
                    <a:prstGeom prst="rect">
                      <a:avLst/>
                    </a:prstGeom>
                    <a:solidFill>
                      <a:schemeClr val="tx1"/>
                    </a:solidFill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t"/>
                    <a:lstStyle/>
                    <a:p>
                      <a:pPr algn="l"/>
                      <a:fld id="{5206A712-B1E2-4EF8-B9F0-67574D6333BB}" type="TxLink">
                        <a:rPr lang="en-US" sz="1100" b="0" i="0" u="none" strike="noStrike">
                          <a:solidFill>
                            <a:srgbClr val="FFFFFF"/>
                          </a:solidFill>
                          <a:latin typeface="Calibri"/>
                          <a:ea typeface="Calibri"/>
                          <a:cs typeface="Calibri"/>
                        </a:rPr>
                        <a:pPr algn="l"/>
                        <a:t> </a:t>
                      </a:fld>
                      <a:endParaRPr lang="pt-BR" sz="1100">
                        <a:solidFill>
                          <a:schemeClr val="bg1"/>
                        </a:solidFill>
                      </a:endParaRPr>
                    </a:p>
                  </xdr:txBody>
                </xdr:sp>
                <xdr:sp macro="" textlink="Pivô!AO33">
                  <xdr:nvSpPr>
                    <xdr:cNvPr id="226" name="CaixaDeTexto 225">
                      <a:extLst>
                        <a:ext uri="{FF2B5EF4-FFF2-40B4-BE49-F238E27FC236}">
                          <a16:creationId xmlns:a16="http://schemas.microsoft.com/office/drawing/2014/main" id="{E0EC18DD-8F52-4846-A9D6-4C530F806854}"/>
                        </a:ext>
                      </a:extLst>
                    </xdr:cNvPr>
                    <xdr:cNvSpPr txBox="1"/>
                  </xdr:nvSpPr>
                  <xdr:spPr>
                    <a:xfrm>
                      <a:off x="8349294" y="2607655"/>
                      <a:ext cx="539750" cy="375564"/>
                    </a:xfrm>
                    <a:prstGeom prst="rect">
                      <a:avLst/>
                    </a:prstGeom>
                    <a:solidFill>
                      <a:schemeClr val="tx1"/>
                    </a:solidFill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t"/>
                    <a:lstStyle/>
                    <a:p>
                      <a:pPr algn="l"/>
                      <a:fld id="{591B73CD-167B-4ED1-9458-35006DAEA74A}" type="TxLink">
                        <a:rPr lang="en-US" sz="1100" b="0" i="0" u="none" strike="noStrike">
                          <a:solidFill>
                            <a:srgbClr val="FFFFFF"/>
                          </a:solidFill>
                          <a:latin typeface="Calibri"/>
                          <a:ea typeface="Calibri"/>
                          <a:cs typeface="Calibri"/>
                        </a:rPr>
                        <a:pPr algn="l"/>
                        <a:t> </a:t>
                      </a:fld>
                      <a:endParaRPr lang="pt-BR" sz="1100">
                        <a:solidFill>
                          <a:schemeClr val="bg1"/>
                        </a:solidFill>
                      </a:endParaRPr>
                    </a:p>
                  </xdr:txBody>
                </xdr:sp>
              </xdr:grpSp>
              <xdr:grpSp>
                <xdr:nvGrpSpPr>
                  <xdr:cNvPr id="231" name="Agrupar 230">
                    <a:extLst>
                      <a:ext uri="{FF2B5EF4-FFF2-40B4-BE49-F238E27FC236}">
                        <a16:creationId xmlns:a16="http://schemas.microsoft.com/office/drawing/2014/main" id="{005CAE37-145F-4B73-9C2C-BF39A6D193C9}"/>
                      </a:ext>
                    </a:extLst>
                  </xdr:cNvPr>
                  <xdr:cNvGrpSpPr/>
                </xdr:nvGrpSpPr>
                <xdr:grpSpPr>
                  <a:xfrm>
                    <a:off x="7197872" y="3235807"/>
                    <a:ext cx="1630384" cy="373431"/>
                    <a:chOff x="7243568" y="2597628"/>
                    <a:chExt cx="1645476" cy="385591"/>
                  </a:xfrm>
                </xdr:grpSpPr>
                <xdr:sp macro="" textlink="Pivô!AM35">
                  <xdr:nvSpPr>
                    <xdr:cNvPr id="232" name="CaixaDeTexto 231">
                      <a:extLst>
                        <a:ext uri="{FF2B5EF4-FFF2-40B4-BE49-F238E27FC236}">
                          <a16:creationId xmlns:a16="http://schemas.microsoft.com/office/drawing/2014/main" id="{2A1C8413-B456-4F68-92C6-494BF7AD50A2}"/>
                        </a:ext>
                      </a:extLst>
                    </xdr:cNvPr>
                    <xdr:cNvSpPr txBox="1"/>
                  </xdr:nvSpPr>
                  <xdr:spPr>
                    <a:xfrm>
                      <a:off x="7243568" y="2597628"/>
                      <a:ext cx="549753" cy="375564"/>
                    </a:xfrm>
                    <a:prstGeom prst="rect">
                      <a:avLst/>
                    </a:prstGeom>
                    <a:solidFill>
                      <a:schemeClr val="tx1"/>
                    </a:solidFill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t"/>
                    <a:lstStyle/>
                    <a:p>
                      <a:pPr algn="l"/>
                      <a:fld id="{657DA774-3868-4C0D-B96C-8A7F450D276A}" type="TxLink">
                        <a:rPr lang="en-US" sz="1100" b="0" i="0" u="none" strike="noStrike">
                          <a:solidFill>
                            <a:srgbClr val="FFFFFF"/>
                          </a:solidFill>
                          <a:latin typeface="Calibri"/>
                          <a:ea typeface="Calibri"/>
                          <a:cs typeface="Calibri"/>
                        </a:rPr>
                        <a:pPr algn="l"/>
                        <a:t> </a:t>
                      </a:fld>
                      <a:endParaRPr lang="pt-BR" sz="1100">
                        <a:solidFill>
                          <a:schemeClr val="bg1"/>
                        </a:solidFill>
                      </a:endParaRPr>
                    </a:p>
                  </xdr:txBody>
                </xdr:sp>
                <xdr:sp macro="" textlink="Pivô!AN35">
                  <xdr:nvSpPr>
                    <xdr:cNvPr id="233" name="CaixaDeTexto 232">
                      <a:extLst>
                        <a:ext uri="{FF2B5EF4-FFF2-40B4-BE49-F238E27FC236}">
                          <a16:creationId xmlns:a16="http://schemas.microsoft.com/office/drawing/2014/main" id="{800F8FDE-2D34-4C9C-9040-49ADD859CCDB}"/>
                        </a:ext>
                      </a:extLst>
                    </xdr:cNvPr>
                    <xdr:cNvSpPr txBox="1"/>
                  </xdr:nvSpPr>
                  <xdr:spPr>
                    <a:xfrm>
                      <a:off x="7786970" y="2603128"/>
                      <a:ext cx="681800" cy="375564"/>
                    </a:xfrm>
                    <a:prstGeom prst="rect">
                      <a:avLst/>
                    </a:prstGeom>
                    <a:solidFill>
                      <a:schemeClr val="tx1"/>
                    </a:solidFill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t"/>
                    <a:lstStyle/>
                    <a:p>
                      <a:pPr algn="l"/>
                      <a:fld id="{37CC1CDF-0108-4D85-93CD-FC9C205ABDC9}" type="TxLink">
                        <a:rPr lang="en-US" sz="1100" b="0" i="0" u="none" strike="noStrike">
                          <a:solidFill>
                            <a:srgbClr val="FFFFFF"/>
                          </a:solidFill>
                          <a:latin typeface="Calibri"/>
                          <a:ea typeface="Calibri"/>
                          <a:cs typeface="Calibri"/>
                        </a:rPr>
                        <a:pPr algn="l"/>
                        <a:t> </a:t>
                      </a:fld>
                      <a:endParaRPr lang="pt-BR" sz="1100">
                        <a:solidFill>
                          <a:schemeClr val="bg1"/>
                        </a:solidFill>
                      </a:endParaRPr>
                    </a:p>
                  </xdr:txBody>
                </xdr:sp>
                <xdr:sp macro="" textlink="Pivô!AO35">
                  <xdr:nvSpPr>
                    <xdr:cNvPr id="234" name="CaixaDeTexto 233">
                      <a:extLst>
                        <a:ext uri="{FF2B5EF4-FFF2-40B4-BE49-F238E27FC236}">
                          <a16:creationId xmlns:a16="http://schemas.microsoft.com/office/drawing/2014/main" id="{F21A8416-5175-427C-B661-38441EE01505}"/>
                        </a:ext>
                      </a:extLst>
                    </xdr:cNvPr>
                    <xdr:cNvSpPr txBox="1"/>
                  </xdr:nvSpPr>
                  <xdr:spPr>
                    <a:xfrm>
                      <a:off x="8349294" y="2607655"/>
                      <a:ext cx="539750" cy="375564"/>
                    </a:xfrm>
                    <a:prstGeom prst="rect">
                      <a:avLst/>
                    </a:prstGeom>
                    <a:solidFill>
                      <a:schemeClr val="tx1"/>
                    </a:solidFill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t"/>
                    <a:lstStyle/>
                    <a:p>
                      <a:pPr algn="l"/>
                      <a:fld id="{96B277EF-A8C0-4BC2-9D1A-BB4F75883833}" type="TxLink">
                        <a:rPr lang="en-US" sz="1100" b="0" i="0" u="none" strike="noStrike">
                          <a:solidFill>
                            <a:srgbClr val="FFFFFF"/>
                          </a:solidFill>
                          <a:latin typeface="Calibri"/>
                          <a:ea typeface="Calibri"/>
                          <a:cs typeface="Calibri"/>
                        </a:rPr>
                        <a:pPr algn="l"/>
                        <a:t> </a:t>
                      </a:fld>
                      <a:endParaRPr lang="pt-BR" sz="1100">
                        <a:solidFill>
                          <a:schemeClr val="bg1"/>
                        </a:solidFill>
                      </a:endParaRPr>
                    </a:p>
                  </xdr:txBody>
                </xdr:sp>
              </xdr:grpSp>
              <xdr:grpSp>
                <xdr:nvGrpSpPr>
                  <xdr:cNvPr id="235" name="Agrupar 234">
                    <a:extLst>
                      <a:ext uri="{FF2B5EF4-FFF2-40B4-BE49-F238E27FC236}">
                        <a16:creationId xmlns:a16="http://schemas.microsoft.com/office/drawing/2014/main" id="{F0441FC2-34DE-4872-9BD5-405E0A65CAF6}"/>
                      </a:ext>
                    </a:extLst>
                  </xdr:cNvPr>
                  <xdr:cNvGrpSpPr/>
                </xdr:nvGrpSpPr>
                <xdr:grpSpPr>
                  <a:xfrm>
                    <a:off x="7195347" y="3571820"/>
                    <a:ext cx="1630384" cy="373431"/>
                    <a:chOff x="7243568" y="2597628"/>
                    <a:chExt cx="1645476" cy="385591"/>
                  </a:xfrm>
                </xdr:grpSpPr>
                <xdr:sp macro="" textlink="Pivô!AM36">
                  <xdr:nvSpPr>
                    <xdr:cNvPr id="236" name="CaixaDeTexto 235">
                      <a:extLst>
                        <a:ext uri="{FF2B5EF4-FFF2-40B4-BE49-F238E27FC236}">
                          <a16:creationId xmlns:a16="http://schemas.microsoft.com/office/drawing/2014/main" id="{117AB604-6A92-4736-B79B-1D362DF8A4B5}"/>
                        </a:ext>
                      </a:extLst>
                    </xdr:cNvPr>
                    <xdr:cNvSpPr txBox="1"/>
                  </xdr:nvSpPr>
                  <xdr:spPr>
                    <a:xfrm>
                      <a:off x="7243568" y="2597628"/>
                      <a:ext cx="549753" cy="375564"/>
                    </a:xfrm>
                    <a:prstGeom prst="rect">
                      <a:avLst/>
                    </a:prstGeom>
                    <a:solidFill>
                      <a:schemeClr val="tx1"/>
                    </a:solidFill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t"/>
                    <a:lstStyle/>
                    <a:p>
                      <a:pPr algn="l"/>
                      <a:fld id="{2BA83FA8-A648-4CB9-819B-32D4FDE80B8D}" type="TxLink">
                        <a:rPr lang="en-US" sz="1100" b="0" i="0" u="none" strike="noStrike">
                          <a:solidFill>
                            <a:schemeClr val="bg1"/>
                          </a:solidFill>
                          <a:latin typeface="Calibri"/>
                          <a:ea typeface="Calibri"/>
                          <a:cs typeface="Calibri"/>
                        </a:rPr>
                        <a:pPr algn="l"/>
                        <a:t> </a:t>
                      </a:fld>
                      <a:endParaRPr lang="pt-BR" sz="1100">
                        <a:solidFill>
                          <a:schemeClr val="bg1"/>
                        </a:solidFill>
                      </a:endParaRPr>
                    </a:p>
                  </xdr:txBody>
                </xdr:sp>
                <xdr:sp macro="" textlink="Pivô!AN36">
                  <xdr:nvSpPr>
                    <xdr:cNvPr id="237" name="CaixaDeTexto 236">
                      <a:extLst>
                        <a:ext uri="{FF2B5EF4-FFF2-40B4-BE49-F238E27FC236}">
                          <a16:creationId xmlns:a16="http://schemas.microsoft.com/office/drawing/2014/main" id="{8462DCFC-5B48-4112-B17D-F460AE37C157}"/>
                        </a:ext>
                      </a:extLst>
                    </xdr:cNvPr>
                    <xdr:cNvSpPr txBox="1"/>
                  </xdr:nvSpPr>
                  <xdr:spPr>
                    <a:xfrm>
                      <a:off x="7786971" y="2603128"/>
                      <a:ext cx="661184" cy="375564"/>
                    </a:xfrm>
                    <a:prstGeom prst="rect">
                      <a:avLst/>
                    </a:prstGeom>
                    <a:solidFill>
                      <a:schemeClr val="tx1"/>
                    </a:solidFill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t"/>
                    <a:lstStyle/>
                    <a:p>
                      <a:pPr algn="l"/>
                      <a:fld id="{18D6817D-6706-41D7-B6A7-FE5DD4BCCC15}" type="TxLink">
                        <a:rPr lang="en-US" sz="1100" b="0" i="0" u="none" strike="noStrike">
                          <a:solidFill>
                            <a:srgbClr val="FFFFFF"/>
                          </a:solidFill>
                          <a:latin typeface="Calibri"/>
                          <a:ea typeface="Calibri"/>
                          <a:cs typeface="Calibri"/>
                        </a:rPr>
                        <a:pPr algn="l"/>
                        <a:t> </a:t>
                      </a:fld>
                      <a:endParaRPr lang="pt-BR" sz="1100">
                        <a:solidFill>
                          <a:schemeClr val="bg1"/>
                        </a:solidFill>
                      </a:endParaRPr>
                    </a:p>
                  </xdr:txBody>
                </xdr:sp>
                <xdr:sp macro="" textlink="Pivô!AO36">
                  <xdr:nvSpPr>
                    <xdr:cNvPr id="238" name="CaixaDeTexto 237">
                      <a:extLst>
                        <a:ext uri="{FF2B5EF4-FFF2-40B4-BE49-F238E27FC236}">
                          <a16:creationId xmlns:a16="http://schemas.microsoft.com/office/drawing/2014/main" id="{C19FCEF8-262A-49F3-A768-F458CC344B54}"/>
                        </a:ext>
                      </a:extLst>
                    </xdr:cNvPr>
                    <xdr:cNvSpPr txBox="1"/>
                  </xdr:nvSpPr>
                  <xdr:spPr>
                    <a:xfrm>
                      <a:off x="8349294" y="2607655"/>
                      <a:ext cx="539750" cy="375564"/>
                    </a:xfrm>
                    <a:prstGeom prst="rect">
                      <a:avLst/>
                    </a:prstGeom>
                    <a:solidFill>
                      <a:schemeClr val="tx1"/>
                    </a:solidFill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t"/>
                    <a:lstStyle/>
                    <a:p>
                      <a:pPr algn="l"/>
                      <a:fld id="{287977DC-F818-45E3-A87D-F8F2083C715E}" type="TxLink">
                        <a:rPr lang="en-US" sz="1100" b="0" i="0" u="none" strike="noStrike">
                          <a:solidFill>
                            <a:srgbClr val="FFFFFF"/>
                          </a:solidFill>
                          <a:latin typeface="Calibri"/>
                          <a:ea typeface="Calibri"/>
                          <a:cs typeface="Calibri"/>
                        </a:rPr>
                        <a:pPr algn="l"/>
                        <a:t> </a:t>
                      </a:fld>
                      <a:endParaRPr lang="pt-BR" sz="1100">
                        <a:solidFill>
                          <a:schemeClr val="bg1"/>
                        </a:solidFill>
                      </a:endParaRPr>
                    </a:p>
                  </xdr:txBody>
                </xdr:sp>
              </xdr:grpSp>
              <xdr:grpSp>
                <xdr:nvGrpSpPr>
                  <xdr:cNvPr id="239" name="Agrupar 238">
                    <a:extLst>
                      <a:ext uri="{FF2B5EF4-FFF2-40B4-BE49-F238E27FC236}">
                        <a16:creationId xmlns:a16="http://schemas.microsoft.com/office/drawing/2014/main" id="{76006E7D-2DBD-4E2C-9918-6682A36D1820}"/>
                      </a:ext>
                    </a:extLst>
                  </xdr:cNvPr>
                  <xdr:cNvGrpSpPr/>
                </xdr:nvGrpSpPr>
                <xdr:grpSpPr>
                  <a:xfrm>
                    <a:off x="7192824" y="3936524"/>
                    <a:ext cx="1630384" cy="373431"/>
                    <a:chOff x="7243568" y="2597628"/>
                    <a:chExt cx="1645476" cy="385591"/>
                  </a:xfrm>
                </xdr:grpSpPr>
                <xdr:sp macro="" textlink="Pivô!AM37">
                  <xdr:nvSpPr>
                    <xdr:cNvPr id="240" name="CaixaDeTexto 239">
                      <a:extLst>
                        <a:ext uri="{FF2B5EF4-FFF2-40B4-BE49-F238E27FC236}">
                          <a16:creationId xmlns:a16="http://schemas.microsoft.com/office/drawing/2014/main" id="{D5EF37B4-CDF5-4E72-AF38-BBD44FDDE227}"/>
                        </a:ext>
                      </a:extLst>
                    </xdr:cNvPr>
                    <xdr:cNvSpPr txBox="1"/>
                  </xdr:nvSpPr>
                  <xdr:spPr>
                    <a:xfrm>
                      <a:off x="7243568" y="2597628"/>
                      <a:ext cx="549753" cy="375564"/>
                    </a:xfrm>
                    <a:prstGeom prst="rect">
                      <a:avLst/>
                    </a:prstGeom>
                    <a:solidFill>
                      <a:schemeClr val="tx1"/>
                    </a:solidFill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t"/>
                    <a:lstStyle/>
                    <a:p>
                      <a:pPr algn="l"/>
                      <a:fld id="{C924AE34-8D3F-4185-A93F-C1EEE53113A1}" type="TxLink">
                        <a:rPr lang="en-US" sz="1100" b="0" i="0" u="none" strike="noStrike">
                          <a:solidFill>
                            <a:srgbClr val="FFFFFF"/>
                          </a:solidFill>
                          <a:latin typeface="Calibri"/>
                          <a:ea typeface="Calibri"/>
                          <a:cs typeface="Calibri"/>
                        </a:rPr>
                        <a:pPr algn="l"/>
                        <a:t> </a:t>
                      </a:fld>
                      <a:endParaRPr lang="pt-BR" sz="1100">
                        <a:solidFill>
                          <a:schemeClr val="bg1"/>
                        </a:solidFill>
                      </a:endParaRPr>
                    </a:p>
                  </xdr:txBody>
                </xdr:sp>
                <xdr:sp macro="" textlink="Pivô!AN37">
                  <xdr:nvSpPr>
                    <xdr:cNvPr id="241" name="CaixaDeTexto 240">
                      <a:extLst>
                        <a:ext uri="{FF2B5EF4-FFF2-40B4-BE49-F238E27FC236}">
                          <a16:creationId xmlns:a16="http://schemas.microsoft.com/office/drawing/2014/main" id="{A7E51C5B-BBDB-4996-82E5-26952871CDC7}"/>
                        </a:ext>
                      </a:extLst>
                    </xdr:cNvPr>
                    <xdr:cNvSpPr txBox="1"/>
                  </xdr:nvSpPr>
                  <xdr:spPr>
                    <a:xfrm>
                      <a:off x="7786971" y="2603128"/>
                      <a:ext cx="669521" cy="375564"/>
                    </a:xfrm>
                    <a:prstGeom prst="rect">
                      <a:avLst/>
                    </a:prstGeom>
                    <a:solidFill>
                      <a:schemeClr val="tx1"/>
                    </a:solidFill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t"/>
                    <a:lstStyle/>
                    <a:p>
                      <a:pPr algn="l"/>
                      <a:fld id="{08C2D26B-28F4-41E7-9747-057BE029C19B}" type="TxLink">
                        <a:rPr lang="en-US" sz="1100" b="0" i="0" u="none" strike="noStrike">
                          <a:solidFill>
                            <a:srgbClr val="FFFFFF"/>
                          </a:solidFill>
                          <a:latin typeface="Calibri"/>
                          <a:ea typeface="Calibri"/>
                          <a:cs typeface="Calibri"/>
                        </a:rPr>
                        <a:pPr algn="l"/>
                        <a:t> </a:t>
                      </a:fld>
                      <a:endParaRPr lang="pt-BR" sz="1100">
                        <a:solidFill>
                          <a:schemeClr val="bg1"/>
                        </a:solidFill>
                      </a:endParaRPr>
                    </a:p>
                  </xdr:txBody>
                </xdr:sp>
                <xdr:sp macro="" textlink="Pivô!AO37">
                  <xdr:nvSpPr>
                    <xdr:cNvPr id="242" name="CaixaDeTexto 241">
                      <a:extLst>
                        <a:ext uri="{FF2B5EF4-FFF2-40B4-BE49-F238E27FC236}">
                          <a16:creationId xmlns:a16="http://schemas.microsoft.com/office/drawing/2014/main" id="{450A162D-2FB3-45CF-B98D-3DC42D6AA4B2}"/>
                        </a:ext>
                      </a:extLst>
                    </xdr:cNvPr>
                    <xdr:cNvSpPr txBox="1"/>
                  </xdr:nvSpPr>
                  <xdr:spPr>
                    <a:xfrm>
                      <a:off x="8349294" y="2607655"/>
                      <a:ext cx="539750" cy="375564"/>
                    </a:xfrm>
                    <a:prstGeom prst="rect">
                      <a:avLst/>
                    </a:prstGeom>
                    <a:solidFill>
                      <a:schemeClr val="tx1"/>
                    </a:solidFill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t"/>
                    <a:lstStyle/>
                    <a:p>
                      <a:pPr algn="l"/>
                      <a:fld id="{62EDC139-3DA6-4203-BDCC-3A771B928F1F}" type="TxLink">
                        <a:rPr lang="en-US" sz="1100" b="0" i="0" u="none" strike="noStrike">
                          <a:solidFill>
                            <a:srgbClr val="FFFFFF"/>
                          </a:solidFill>
                          <a:latin typeface="Calibri"/>
                          <a:ea typeface="Calibri"/>
                          <a:cs typeface="Calibri"/>
                        </a:rPr>
                        <a:pPr algn="l"/>
                        <a:t> </a:t>
                      </a:fld>
                      <a:endParaRPr lang="pt-BR" sz="1100">
                        <a:solidFill>
                          <a:schemeClr val="bg1"/>
                        </a:solidFill>
                      </a:endParaRPr>
                    </a:p>
                  </xdr:txBody>
                </xdr:sp>
              </xdr:grpSp>
            </xdr:grpSp>
            <xdr:sp macro="" textlink="">
              <xdr:nvSpPr>
                <xdr:cNvPr id="260" name="CaixaDeTexto 259">
                  <a:extLst>
                    <a:ext uri="{FF2B5EF4-FFF2-40B4-BE49-F238E27FC236}">
                      <a16:creationId xmlns:a16="http://schemas.microsoft.com/office/drawing/2014/main" id="{FFAA2DA1-9831-4D4C-B813-00FE89AECA92}"/>
                    </a:ext>
                  </a:extLst>
                </xdr:cNvPr>
                <xdr:cNvSpPr txBox="1"/>
              </xdr:nvSpPr>
              <xdr:spPr>
                <a:xfrm>
                  <a:off x="18837964" y="2979770"/>
                  <a:ext cx="98579" cy="201484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b"/>
                <a:lstStyle/>
                <a:p>
                  <a:pPr algn="ctr"/>
                  <a:r>
                    <a:rPr lang="pt-BR" sz="1400">
                      <a:solidFill>
                        <a:srgbClr val="39FF14"/>
                      </a:solidFill>
                      <a:latin typeface="Calibri" panose="020F0502020204030204" pitchFamily="34" charset="0"/>
                      <a:ea typeface="Calibri" panose="020F0502020204030204" pitchFamily="34" charset="0"/>
                      <a:cs typeface="Calibri" panose="020F0502020204030204" pitchFamily="34" charset="0"/>
                    </a:rPr>
                    <a:t>•</a:t>
                  </a:r>
                  <a:endParaRPr lang="pt-BR" sz="1400">
                    <a:solidFill>
                      <a:srgbClr val="39FF14"/>
                    </a:solidFill>
                  </a:endParaRPr>
                </a:p>
              </xdr:txBody>
            </xdr:sp>
            <xdr:sp macro="" textlink="">
              <xdr:nvSpPr>
                <xdr:cNvPr id="261" name="CaixaDeTexto 260">
                  <a:extLst>
                    <a:ext uri="{FF2B5EF4-FFF2-40B4-BE49-F238E27FC236}">
                      <a16:creationId xmlns:a16="http://schemas.microsoft.com/office/drawing/2014/main" id="{F1E99415-2B04-419C-A51D-F00D52B44455}"/>
                    </a:ext>
                  </a:extLst>
                </xdr:cNvPr>
                <xdr:cNvSpPr txBox="1"/>
              </xdr:nvSpPr>
              <xdr:spPr>
                <a:xfrm>
                  <a:off x="18837602" y="3339798"/>
                  <a:ext cx="98579" cy="201485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b"/>
                <a:lstStyle/>
                <a:p>
                  <a:pPr algn="ctr"/>
                  <a:r>
                    <a:rPr lang="pt-BR" sz="1400">
                      <a:solidFill>
                        <a:srgbClr val="39FF14"/>
                      </a:solidFill>
                      <a:latin typeface="Calibri" panose="020F0502020204030204" pitchFamily="34" charset="0"/>
                      <a:ea typeface="Calibri" panose="020F0502020204030204" pitchFamily="34" charset="0"/>
                      <a:cs typeface="Calibri" panose="020F0502020204030204" pitchFamily="34" charset="0"/>
                    </a:rPr>
                    <a:t>•</a:t>
                  </a:r>
                  <a:endParaRPr lang="pt-BR" sz="1400">
                    <a:solidFill>
                      <a:srgbClr val="39FF14"/>
                    </a:solidFill>
                  </a:endParaRPr>
                </a:p>
              </xdr:txBody>
            </xdr:sp>
            <xdr:sp macro="" textlink="">
              <xdr:nvSpPr>
                <xdr:cNvPr id="262" name="CaixaDeTexto 261">
                  <a:extLst>
                    <a:ext uri="{FF2B5EF4-FFF2-40B4-BE49-F238E27FC236}">
                      <a16:creationId xmlns:a16="http://schemas.microsoft.com/office/drawing/2014/main" id="{43F9C9C6-2228-46A3-8227-54E99589F069}"/>
                    </a:ext>
                  </a:extLst>
                </xdr:cNvPr>
                <xdr:cNvSpPr txBox="1"/>
              </xdr:nvSpPr>
              <xdr:spPr>
                <a:xfrm>
                  <a:off x="18829894" y="4079625"/>
                  <a:ext cx="98579" cy="201484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b"/>
                <a:lstStyle/>
                <a:p>
                  <a:pPr algn="ctr"/>
                  <a:r>
                    <a:rPr lang="pt-BR" sz="1400">
                      <a:solidFill>
                        <a:srgbClr val="39FF14"/>
                      </a:solidFill>
                      <a:latin typeface="Calibri" panose="020F0502020204030204" pitchFamily="34" charset="0"/>
                      <a:ea typeface="Calibri" panose="020F0502020204030204" pitchFamily="34" charset="0"/>
                      <a:cs typeface="Calibri" panose="020F0502020204030204" pitchFamily="34" charset="0"/>
                    </a:rPr>
                    <a:t>•</a:t>
                  </a:r>
                  <a:endParaRPr lang="pt-BR" sz="1400">
                    <a:solidFill>
                      <a:srgbClr val="39FF14"/>
                    </a:solidFill>
                  </a:endParaRPr>
                </a:p>
              </xdr:txBody>
            </xdr:sp>
            <xdr:sp macro="" textlink="">
              <xdr:nvSpPr>
                <xdr:cNvPr id="263" name="CaixaDeTexto 262">
                  <a:extLst>
                    <a:ext uri="{FF2B5EF4-FFF2-40B4-BE49-F238E27FC236}">
                      <a16:creationId xmlns:a16="http://schemas.microsoft.com/office/drawing/2014/main" id="{41A96B93-71EA-437C-8FEA-89963C65524D}"/>
                    </a:ext>
                  </a:extLst>
                </xdr:cNvPr>
                <xdr:cNvSpPr txBox="1"/>
              </xdr:nvSpPr>
              <xdr:spPr>
                <a:xfrm>
                  <a:off x="18835071" y="4448780"/>
                  <a:ext cx="98579" cy="20148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b"/>
                <a:lstStyle/>
                <a:p>
                  <a:pPr algn="ctr"/>
                  <a:r>
                    <a:rPr lang="pt-BR" sz="1400">
                      <a:solidFill>
                        <a:srgbClr val="39FF14"/>
                      </a:solidFill>
                      <a:latin typeface="Calibri" panose="020F0502020204030204" pitchFamily="34" charset="0"/>
                      <a:ea typeface="Calibri" panose="020F0502020204030204" pitchFamily="34" charset="0"/>
                      <a:cs typeface="Calibri" panose="020F0502020204030204" pitchFamily="34" charset="0"/>
                    </a:rPr>
                    <a:t>•</a:t>
                  </a:r>
                  <a:endParaRPr lang="pt-BR" sz="1400">
                    <a:solidFill>
                      <a:srgbClr val="39FF14"/>
                    </a:solidFill>
                  </a:endParaRPr>
                </a:p>
              </xdr:txBody>
            </xdr:sp>
            <xdr:sp macro="" textlink="">
              <xdr:nvSpPr>
                <xdr:cNvPr id="264" name="CaixaDeTexto 263">
                  <a:extLst>
                    <a:ext uri="{FF2B5EF4-FFF2-40B4-BE49-F238E27FC236}">
                      <a16:creationId xmlns:a16="http://schemas.microsoft.com/office/drawing/2014/main" id="{718D94FD-7232-468A-9AA1-B2F5320C0434}"/>
                    </a:ext>
                  </a:extLst>
                </xdr:cNvPr>
                <xdr:cNvSpPr txBox="1"/>
              </xdr:nvSpPr>
              <xdr:spPr>
                <a:xfrm>
                  <a:off x="18830251" y="3716006"/>
                  <a:ext cx="98579" cy="20148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b"/>
                <a:lstStyle/>
                <a:p>
                  <a:pPr algn="ctr"/>
                  <a:r>
                    <a:rPr lang="pt-BR" sz="1400" b="0">
                      <a:solidFill>
                        <a:srgbClr val="39FF14"/>
                      </a:solidFill>
                      <a:latin typeface="Calibri" panose="020F0502020204030204" pitchFamily="34" charset="0"/>
                      <a:ea typeface="Calibri" panose="020F0502020204030204" pitchFamily="34" charset="0"/>
                      <a:cs typeface="Calibri" panose="020F0502020204030204" pitchFamily="34" charset="0"/>
                    </a:rPr>
                    <a:t>•</a:t>
                  </a:r>
                  <a:endParaRPr lang="pt-BR" sz="1400" b="0">
                    <a:solidFill>
                      <a:srgbClr val="39FF14"/>
                    </a:solidFill>
                  </a:endParaRPr>
                </a:p>
              </xdr:txBody>
            </xdr:sp>
          </xdr:grpSp>
        </xdr:grpSp>
        <xdr:graphicFrame macro="">
          <xdr:nvGraphicFramePr>
            <xdr:cNvPr id="265" name="Gráfico 264">
              <a:extLst>
                <a:ext uri="{FF2B5EF4-FFF2-40B4-BE49-F238E27FC236}">
                  <a16:creationId xmlns:a16="http://schemas.microsoft.com/office/drawing/2014/main" id="{0E5D4C2D-683D-4BDA-925C-EE4474CF95F0}"/>
                </a:ext>
              </a:extLst>
            </xdr:cNvPr>
            <xdr:cNvGraphicFramePr>
              <a:graphicFrameLocks/>
            </xdr:cNvGraphicFramePr>
          </xdr:nvGraphicFramePr>
          <xdr:xfrm>
            <a:off x="17285516" y="4589568"/>
            <a:ext cx="4502657" cy="271430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9"/>
            </a:graphicData>
          </a:graphic>
        </xdr:graphicFrame>
      </xdr:grpSp>
    </xdr:grpSp>
    <xdr:clientData/>
  </xdr:twoCellAnchor>
  <xdr:twoCellAnchor>
    <xdr:from>
      <xdr:col>24</xdr:col>
      <xdr:colOff>134908</xdr:colOff>
      <xdr:row>4</xdr:row>
      <xdr:rowOff>18993</xdr:rowOff>
    </xdr:from>
    <xdr:to>
      <xdr:col>25</xdr:col>
      <xdr:colOff>433933</xdr:colOff>
      <xdr:row>10</xdr:row>
      <xdr:rowOff>176096</xdr:rowOff>
    </xdr:to>
    <xdr:graphicFrame macro="">
      <xdr:nvGraphicFramePr>
        <xdr:cNvPr id="311" name="Gráfico 310">
          <a:extLst>
            <a:ext uri="{FF2B5EF4-FFF2-40B4-BE49-F238E27FC236}">
              <a16:creationId xmlns:a16="http://schemas.microsoft.com/office/drawing/2014/main" id="{572125D7-9666-48CA-9793-20E0971B1406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27</xdr:col>
      <xdr:colOff>442129</xdr:colOff>
      <xdr:row>19</xdr:row>
      <xdr:rowOff>43019</xdr:rowOff>
    </xdr:from>
    <xdr:to>
      <xdr:col>28</xdr:col>
      <xdr:colOff>245448</xdr:colOff>
      <xdr:row>21</xdr:row>
      <xdr:rowOff>93215</xdr:rowOff>
    </xdr:to>
    <xdr:cxnSp macro="">
      <xdr:nvCxnSpPr>
        <xdr:cNvPr id="147" name="Conector reto 146">
          <a:extLst>
            <a:ext uri="{FF2B5EF4-FFF2-40B4-BE49-F238E27FC236}">
              <a16:creationId xmlns:a16="http://schemas.microsoft.com/office/drawing/2014/main" id="{F3B858C4-85AE-4F1D-8163-AD7BE960FA1A}"/>
            </a:ext>
          </a:extLst>
        </xdr:cNvPr>
        <xdr:cNvCxnSpPr>
          <a:endCxn id="121" idx="3"/>
        </xdr:cNvCxnSpPr>
      </xdr:nvCxnSpPr>
      <xdr:spPr>
        <a:xfrm flipV="1">
          <a:off x="16729879" y="3662519"/>
          <a:ext cx="406569" cy="43119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19</xdr:col>
      <xdr:colOff>323964</xdr:colOff>
      <xdr:row>2</xdr:row>
      <xdr:rowOff>124694</xdr:rowOff>
    </xdr:from>
    <xdr:to>
      <xdr:col>28</xdr:col>
      <xdr:colOff>576392</xdr:colOff>
      <xdr:row>26</xdr:row>
      <xdr:rowOff>58789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223230E1-0541-4262-90B6-2166E2CACB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</xdr:col>
      <xdr:colOff>501315</xdr:colOff>
      <xdr:row>1</xdr:row>
      <xdr:rowOff>150395</xdr:rowOff>
    </xdr:from>
    <xdr:to>
      <xdr:col>3</xdr:col>
      <xdr:colOff>82796</xdr:colOff>
      <xdr:row>3</xdr:row>
      <xdr:rowOff>33955</xdr:rowOff>
    </xdr:to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E55B2F05-BA7C-4271-B029-D3D0307D53A9}"/>
            </a:ext>
          </a:extLst>
        </xdr:cNvPr>
        <xdr:cNvSpPr txBox="1"/>
      </xdr:nvSpPr>
      <xdr:spPr>
        <a:xfrm>
          <a:off x="1707815" y="34089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pt-BR" sz="1100"/>
        </a:p>
      </xdr:txBody>
    </xdr:sp>
    <xdr:clientData/>
  </xdr:twoCellAnchor>
  <xdr:twoCellAnchor editAs="absolute">
    <xdr:from>
      <xdr:col>10</xdr:col>
      <xdr:colOff>328883</xdr:colOff>
      <xdr:row>0</xdr:row>
      <xdr:rowOff>0</xdr:rowOff>
    </xdr:from>
    <xdr:to>
      <xdr:col>34</xdr:col>
      <xdr:colOff>439674</xdr:colOff>
      <xdr:row>2</xdr:row>
      <xdr:rowOff>40106</xdr:rowOff>
    </xdr:to>
    <xdr:grpSp>
      <xdr:nvGrpSpPr>
        <xdr:cNvPr id="154" name="Agrupar 153">
          <a:extLst>
            <a:ext uri="{FF2B5EF4-FFF2-40B4-BE49-F238E27FC236}">
              <a16:creationId xmlns:a16="http://schemas.microsoft.com/office/drawing/2014/main" id="{0512B1E4-C80E-4A49-B4B7-64F1AA838553}"/>
            </a:ext>
          </a:extLst>
        </xdr:cNvPr>
        <xdr:cNvGrpSpPr/>
      </xdr:nvGrpSpPr>
      <xdr:grpSpPr>
        <a:xfrm>
          <a:off x="6403500" y="0"/>
          <a:ext cx="14689873" cy="419162"/>
          <a:chOff x="9524" y="0"/>
          <a:chExt cx="14741191" cy="421106"/>
        </a:xfrm>
      </xdr:grpSpPr>
      <xdr:sp macro="" textlink="">
        <xdr:nvSpPr>
          <xdr:cNvPr id="2" name="Retângulo: Cantos Arredondados 1">
            <a:extLst>
              <a:ext uri="{FF2B5EF4-FFF2-40B4-BE49-F238E27FC236}">
                <a16:creationId xmlns:a16="http://schemas.microsoft.com/office/drawing/2014/main" id="{835DFCEA-64E7-4AC3-B4F6-691F3BE648B0}"/>
              </a:ext>
            </a:extLst>
          </xdr:cNvPr>
          <xdr:cNvSpPr/>
        </xdr:nvSpPr>
        <xdr:spPr>
          <a:xfrm>
            <a:off x="9524" y="0"/>
            <a:ext cx="14741191" cy="411079"/>
          </a:xfrm>
          <a:prstGeom prst="roundRect">
            <a:avLst/>
          </a:prstGeom>
          <a:solidFill>
            <a:srgbClr val="001F3F"/>
          </a:solidFill>
          <a:ln>
            <a:solidFill>
              <a:schemeClr val="accent1">
                <a:shade val="50000"/>
              </a:schemeClr>
            </a:solidFill>
          </a:ln>
          <a:effectLst>
            <a:outerShdw blurRad="127000" dist="38100" dir="5400000" sx="101000" sy="101000" algn="t" rotWithShape="0">
              <a:srgbClr val="39FF14">
                <a:alpha val="60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pic>
        <xdr:nvPicPr>
          <xdr:cNvPr id="7" name="Imagem 6">
            <a:extLst>
              <a:ext uri="{FF2B5EF4-FFF2-40B4-BE49-F238E27FC236}">
                <a16:creationId xmlns:a16="http://schemas.microsoft.com/office/drawing/2014/main" id="{C776E9E7-B8A8-4F15-8B1C-6DBDF1C20C3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duotone>
              <a:prstClr val="black"/>
              <a:srgbClr val="EA2011">
                <a:tint val="45000"/>
                <a:satMod val="400000"/>
              </a:srgbClr>
            </a:duotone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artisticPlasticWrap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9839" y="30080"/>
            <a:ext cx="391026" cy="391026"/>
          </a:xfrm>
          <a:prstGeom prst="rect">
            <a:avLst/>
          </a:prstGeom>
        </xdr:spPr>
      </xdr:pic>
      <xdr:sp macro="" textlink="">
        <xdr:nvSpPr>
          <xdr:cNvPr id="8" name="CaixaDeTexto 7">
            <a:extLst>
              <a:ext uri="{FF2B5EF4-FFF2-40B4-BE49-F238E27FC236}">
                <a16:creationId xmlns:a16="http://schemas.microsoft.com/office/drawing/2014/main" id="{5D90F489-A14B-4EE2-936F-490A56D653BB}"/>
              </a:ext>
            </a:extLst>
          </xdr:cNvPr>
          <xdr:cNvSpPr txBox="1"/>
        </xdr:nvSpPr>
        <xdr:spPr>
          <a:xfrm>
            <a:off x="970548" y="80211"/>
            <a:ext cx="1024687" cy="290763"/>
          </a:xfrm>
          <a:prstGeom prst="rect">
            <a:avLst/>
          </a:prstGeom>
          <a:noFill/>
          <a:ln w="9525" cmpd="sng">
            <a:noFill/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1400" b="1">
                <a:solidFill>
                  <a:srgbClr val="FF2400"/>
                </a:solidFill>
              </a:rPr>
              <a:t>Marcelo</a:t>
            </a:r>
          </a:p>
        </xdr:txBody>
      </xdr:sp>
      <xdr:sp macro="" textlink="">
        <xdr:nvSpPr>
          <xdr:cNvPr id="9" name="CaixaDeTexto 8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501746FD-BA60-4A37-AD0A-ACC5B1F1542C}"/>
              </a:ext>
            </a:extLst>
          </xdr:cNvPr>
          <xdr:cNvSpPr txBox="1"/>
        </xdr:nvSpPr>
        <xdr:spPr>
          <a:xfrm>
            <a:off x="6408821" y="62163"/>
            <a:ext cx="1024688" cy="29076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1400" b="1">
                <a:solidFill>
                  <a:srgbClr val="FF2400"/>
                </a:solidFill>
              </a:rPr>
              <a:t>Pesquisar</a:t>
            </a:r>
          </a:p>
          <a:p>
            <a:pPr algn="ctr"/>
            <a:endParaRPr lang="pt-BR" sz="1400"/>
          </a:p>
        </xdr:txBody>
      </xdr:sp>
      <xdr:sp macro="" textlink="">
        <xdr:nvSpPr>
          <xdr:cNvPr id="10" name="CaixaDeTexto 9">
            <a:extLst>
              <a:ext uri="{FF2B5EF4-FFF2-40B4-BE49-F238E27FC236}">
                <a16:creationId xmlns:a16="http://schemas.microsoft.com/office/drawing/2014/main" id="{4B200509-9FE8-4B94-AB8D-1115DBC26C45}"/>
              </a:ext>
            </a:extLst>
          </xdr:cNvPr>
          <xdr:cNvSpPr txBox="1"/>
        </xdr:nvSpPr>
        <xdr:spPr>
          <a:xfrm>
            <a:off x="9745579" y="44117"/>
            <a:ext cx="1608219" cy="29076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1400" b="1">
                <a:solidFill>
                  <a:srgbClr val="FF2400"/>
                </a:solidFill>
              </a:rPr>
              <a:t>Fontes de Renda</a:t>
            </a:r>
          </a:p>
        </xdr:txBody>
      </xdr:sp>
      <xdr:sp macro="" textlink="">
        <xdr:nvSpPr>
          <xdr:cNvPr id="11" name="CaixaDeTexto 10">
            <a:extLst>
              <a:ext uri="{FF2B5EF4-FFF2-40B4-BE49-F238E27FC236}">
                <a16:creationId xmlns:a16="http://schemas.microsoft.com/office/drawing/2014/main" id="{A996ED91-DE10-4DEA-B426-ECE4C2EC423C}"/>
              </a:ext>
            </a:extLst>
          </xdr:cNvPr>
          <xdr:cNvSpPr txBox="1"/>
        </xdr:nvSpPr>
        <xdr:spPr>
          <a:xfrm>
            <a:off x="11189368" y="46122"/>
            <a:ext cx="1024688" cy="29076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1400" b="1">
                <a:solidFill>
                  <a:srgbClr val="FF2400"/>
                </a:solidFill>
              </a:rPr>
              <a:t>Vendas</a:t>
            </a:r>
          </a:p>
          <a:p>
            <a:pPr algn="ctr"/>
            <a:endParaRPr lang="pt-BR" sz="1400"/>
          </a:p>
        </xdr:txBody>
      </xdr:sp>
      <xdr:sp macro="" textlink="">
        <xdr:nvSpPr>
          <xdr:cNvPr id="12" name="CaixaDeTexto 11">
            <a:extLst>
              <a:ext uri="{FF2B5EF4-FFF2-40B4-BE49-F238E27FC236}">
                <a16:creationId xmlns:a16="http://schemas.microsoft.com/office/drawing/2014/main" id="{9897910F-5ABF-40E1-BEB6-8BC5E0DD6847}"/>
              </a:ext>
            </a:extLst>
          </xdr:cNvPr>
          <xdr:cNvSpPr txBox="1"/>
        </xdr:nvSpPr>
        <xdr:spPr>
          <a:xfrm>
            <a:off x="12111791" y="48127"/>
            <a:ext cx="1024687" cy="29076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1400" b="1">
                <a:solidFill>
                  <a:srgbClr val="FF2400"/>
                </a:solidFill>
              </a:rPr>
              <a:t>Projetos</a:t>
            </a:r>
          </a:p>
        </xdr:txBody>
      </xdr:sp>
      <xdr:sp macro="" textlink="">
        <xdr:nvSpPr>
          <xdr:cNvPr id="13" name="CaixaDeTexto 12">
            <a:extLst>
              <a:ext uri="{FF2B5EF4-FFF2-40B4-BE49-F238E27FC236}">
                <a16:creationId xmlns:a16="http://schemas.microsoft.com/office/drawing/2014/main" id="{E343011D-8299-4655-9FEC-F29243BD18F3}"/>
              </a:ext>
            </a:extLst>
          </xdr:cNvPr>
          <xdr:cNvSpPr txBox="1"/>
        </xdr:nvSpPr>
        <xdr:spPr>
          <a:xfrm>
            <a:off x="12992100" y="50133"/>
            <a:ext cx="1026693" cy="29076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1400" b="1">
                <a:solidFill>
                  <a:srgbClr val="FF2400"/>
                </a:solidFill>
              </a:rPr>
              <a:t>Mapas</a:t>
            </a:r>
          </a:p>
        </xdr:txBody>
      </xdr:sp>
      <xdr:pic>
        <xdr:nvPicPr>
          <xdr:cNvPr id="15" name="Imagem 14">
            <a:extLst>
              <a:ext uri="{FF2B5EF4-FFF2-40B4-BE49-F238E27FC236}">
                <a16:creationId xmlns:a16="http://schemas.microsoft.com/office/drawing/2014/main" id="{3E141DAC-A2BA-4C04-B155-7A2DCA87A5D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duotone>
              <a:prstClr val="black"/>
              <a:srgbClr val="C72515">
                <a:tint val="45000"/>
                <a:satMod val="400000"/>
              </a:srgbClr>
            </a:duotone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artisticPlasticWrap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126080" y="0"/>
            <a:ext cx="401051" cy="401051"/>
          </a:xfrm>
          <a:prstGeom prst="rect">
            <a:avLst/>
          </a:prstGeom>
        </xdr:spPr>
      </xdr:pic>
      <xdr:sp macro="" textlink="">
        <xdr:nvSpPr>
          <xdr:cNvPr id="16" name="Retângulo 15">
            <a:extLst>
              <a:ext uri="{FF2B5EF4-FFF2-40B4-BE49-F238E27FC236}">
                <a16:creationId xmlns:a16="http://schemas.microsoft.com/office/drawing/2014/main" id="{EE395BA6-45D9-49CE-A7F7-38AADFDB2C51}"/>
              </a:ext>
            </a:extLst>
          </xdr:cNvPr>
          <xdr:cNvSpPr/>
        </xdr:nvSpPr>
        <xdr:spPr>
          <a:xfrm>
            <a:off x="9934073" y="310816"/>
            <a:ext cx="360947" cy="60158"/>
          </a:xfrm>
          <a:prstGeom prst="rect">
            <a:avLst/>
          </a:prstGeom>
          <a:solidFill>
            <a:srgbClr val="FF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 editAs="absolute">
    <xdr:from>
      <xdr:col>3</xdr:col>
      <xdr:colOff>69732</xdr:colOff>
      <xdr:row>33</xdr:row>
      <xdr:rowOff>141616</xdr:rowOff>
    </xdr:from>
    <xdr:to>
      <xdr:col>3</xdr:col>
      <xdr:colOff>168576</xdr:colOff>
      <xdr:row>34</xdr:row>
      <xdr:rowOff>150602</xdr:rowOff>
    </xdr:to>
    <xdr:sp macro="" textlink="">
      <xdr:nvSpPr>
        <xdr:cNvPr id="58" name="CaixaDeTexto 57">
          <a:extLst>
            <a:ext uri="{FF2B5EF4-FFF2-40B4-BE49-F238E27FC236}">
              <a16:creationId xmlns:a16="http://schemas.microsoft.com/office/drawing/2014/main" id="{14AC999F-0EAE-4677-85FB-42DABCF53A1F}"/>
            </a:ext>
          </a:extLst>
        </xdr:cNvPr>
        <xdr:cNvSpPr txBox="1"/>
      </xdr:nvSpPr>
      <xdr:spPr>
        <a:xfrm>
          <a:off x="1879482" y="6428116"/>
          <a:ext cx="98844" cy="1994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endParaRPr lang="pt-BR" sz="1400">
            <a:solidFill>
              <a:schemeClr val="bg1"/>
            </a:solidFill>
          </a:endParaRPr>
        </a:p>
      </xdr:txBody>
    </xdr:sp>
    <xdr:clientData/>
  </xdr:twoCellAnchor>
  <xdr:twoCellAnchor editAs="absolute">
    <xdr:from>
      <xdr:col>31</xdr:col>
      <xdr:colOff>53448</xdr:colOff>
      <xdr:row>3</xdr:row>
      <xdr:rowOff>141574</xdr:rowOff>
    </xdr:from>
    <xdr:to>
      <xdr:col>36</xdr:col>
      <xdr:colOff>160853</xdr:colOff>
      <xdr:row>37</xdr:row>
      <xdr:rowOff>36480</xdr:rowOff>
    </xdr:to>
    <xdr:grpSp>
      <xdr:nvGrpSpPr>
        <xdr:cNvPr id="105" name="Agrupar 104">
          <a:extLst>
            <a:ext uri="{FF2B5EF4-FFF2-40B4-BE49-F238E27FC236}">
              <a16:creationId xmlns:a16="http://schemas.microsoft.com/office/drawing/2014/main" id="{584B57F1-DFB1-4383-98D9-D34081CC071E}"/>
            </a:ext>
          </a:extLst>
        </xdr:cNvPr>
        <xdr:cNvGrpSpPr/>
      </xdr:nvGrpSpPr>
      <xdr:grpSpPr>
        <a:xfrm>
          <a:off x="18884762" y="710158"/>
          <a:ext cx="3144713" cy="6338860"/>
          <a:chOff x="856129" y="577890"/>
          <a:chExt cx="3155405" cy="6368171"/>
        </a:xfrm>
      </xdr:grpSpPr>
      <xdr:grpSp>
        <xdr:nvGrpSpPr>
          <xdr:cNvPr id="52" name="Agrupar 51">
            <a:extLst>
              <a:ext uri="{FF2B5EF4-FFF2-40B4-BE49-F238E27FC236}">
                <a16:creationId xmlns:a16="http://schemas.microsoft.com/office/drawing/2014/main" id="{7A36C191-8DC9-4061-A348-3D41DAF526DA}"/>
              </a:ext>
            </a:extLst>
          </xdr:cNvPr>
          <xdr:cNvGrpSpPr/>
        </xdr:nvGrpSpPr>
        <xdr:grpSpPr>
          <a:xfrm>
            <a:off x="1063928" y="577890"/>
            <a:ext cx="1517984" cy="581525"/>
            <a:chOff x="1068844" y="559455"/>
            <a:chExt cx="1532733" cy="563089"/>
          </a:xfrm>
        </xdr:grpSpPr>
        <xdr:sp macro="" textlink="">
          <xdr:nvSpPr>
            <xdr:cNvPr id="17" name="Retângulo: Cantos Arredondados 16">
              <a:extLst>
                <a:ext uri="{FF2B5EF4-FFF2-40B4-BE49-F238E27FC236}">
                  <a16:creationId xmlns:a16="http://schemas.microsoft.com/office/drawing/2014/main" id="{FC286DE2-135F-4A1E-AA40-AA060B29E92B}"/>
                </a:ext>
              </a:extLst>
            </xdr:cNvPr>
            <xdr:cNvSpPr/>
          </xdr:nvSpPr>
          <xdr:spPr>
            <a:xfrm>
              <a:off x="1068844" y="628765"/>
              <a:ext cx="1532733" cy="445183"/>
            </a:xfrm>
            <a:prstGeom prst="roundRect">
              <a:avLst/>
            </a:prstGeom>
            <a:gradFill>
              <a:gsLst>
                <a:gs pos="84000">
                  <a:srgbClr val="100D83"/>
                </a:gs>
                <a:gs pos="22000">
                  <a:srgbClr val="0A3D91"/>
                </a:gs>
              </a:gsLst>
              <a:lin ang="5400000" scaled="1"/>
            </a:gradFill>
            <a:ln w="38100"/>
            <a:effectLst>
              <a:outerShdw blurRad="139700" algn="ctr" rotWithShape="0">
                <a:srgbClr val="39FF14">
                  <a:alpha val="60000"/>
                </a:srgb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E068408B-B774-4032-90ED-5D6EBCBEB559}"/>
                </a:ext>
              </a:extLst>
            </xdr:cNvPr>
            <xdr:cNvSpPr txBox="1"/>
          </xdr:nvSpPr>
          <xdr:spPr>
            <a:xfrm>
              <a:off x="1166356" y="559455"/>
              <a:ext cx="1397673" cy="56308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b"/>
            <a:lstStyle/>
            <a:p>
              <a:pPr algn="ctr"/>
              <a:r>
                <a:rPr lang="pt-BR" sz="1400">
                  <a:solidFill>
                    <a:schemeClr val="bg1"/>
                  </a:solidFill>
                </a:rPr>
                <a:t>Fontes</a:t>
              </a:r>
              <a:r>
                <a:rPr lang="pt-BR" sz="1400" baseline="0">
                  <a:solidFill>
                    <a:schemeClr val="bg1"/>
                  </a:solidFill>
                </a:rPr>
                <a:t> de Rendas</a:t>
              </a:r>
            </a:p>
            <a:p>
              <a:endParaRPr lang="pt-BR" sz="1100">
                <a:solidFill>
                  <a:schemeClr val="bg1"/>
                </a:solidFill>
              </a:endParaRPr>
            </a:p>
          </xdr:txBody>
        </xdr:sp>
      </xdr:grpSp>
      <xdr:sp macro="" textlink="">
        <xdr:nvSpPr>
          <xdr:cNvPr id="19" name="CaixaDeTexto 18">
            <a:extLst>
              <a:ext uri="{FF2B5EF4-FFF2-40B4-BE49-F238E27FC236}">
                <a16:creationId xmlns:a16="http://schemas.microsoft.com/office/drawing/2014/main" id="{DAC8A711-8588-4F1D-B9BE-ECD3F366A23E}"/>
              </a:ext>
            </a:extLst>
          </xdr:cNvPr>
          <xdr:cNvSpPr txBox="1"/>
        </xdr:nvSpPr>
        <xdr:spPr>
          <a:xfrm>
            <a:off x="983716" y="1158542"/>
            <a:ext cx="2817394" cy="125958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pt-BR" sz="1400">
                <a:solidFill>
                  <a:schemeClr val="bg1"/>
                </a:solidFill>
              </a:rPr>
              <a:t>Total geral de receita, com seus detalhamentos mostrando o percentual de cumprimento das metas e destacando a fonte mais valiosa, as estratégias de marketing e o lucro operacional.</a:t>
            </a:r>
          </a:p>
        </xdr:txBody>
      </xdr:sp>
      <mc:AlternateContent xmlns:mc="http://schemas.openxmlformats.org/markup-compatibility/2006" xmlns:a14="http://schemas.microsoft.com/office/drawing/2010/main">
        <mc:Choice Requires="a14">
          <xdr:graphicFrame macro="">
            <xdr:nvGraphicFramePr>
              <xdr:cNvPr id="23" name="Year">
                <a:extLst>
                  <a:ext uri="{FF2B5EF4-FFF2-40B4-BE49-F238E27FC236}">
                    <a16:creationId xmlns:a16="http://schemas.microsoft.com/office/drawing/2014/main" id="{151D355F-F122-4EE4-98F6-3452DFDA39C1}"/>
                  </a:ext>
                </a:extLst>
              </xdr:cNvPr>
              <xdr:cNvGraphicFramePr>
                <a:graphicFrameLocks noMove="1" noResize="1"/>
              </xdr:cNvGraphicFramePr>
            </xdr:nvGraphicFramePr>
            <xdr:xfrm>
              <a:off x="856129" y="2447294"/>
              <a:ext cx="2936875" cy="398066"/>
            </xdr:xfrm>
            <a:graphic>
              <a:graphicData uri="http://schemas.microsoft.com/office/drawing/2010/slicer">
                <sle:slicer xmlns:sle="http://schemas.microsoft.com/office/drawing/2010/slicer" name="Year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8884762" y="2570958"/>
                <a:ext cx="2926923" cy="396234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pt-BR" sz="1100"/>
  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  </a:r>
              </a:p>
            </xdr:txBody>
          </xdr:sp>
        </mc:Fallback>
      </mc:AlternateContent>
      <xdr:grpSp>
        <xdr:nvGrpSpPr>
          <xdr:cNvPr id="3" name="Agrupar 2">
            <a:extLst>
              <a:ext uri="{FF2B5EF4-FFF2-40B4-BE49-F238E27FC236}">
                <a16:creationId xmlns:a16="http://schemas.microsoft.com/office/drawing/2014/main" id="{1947FA4A-3EAA-4E40-B2AA-579FD15070A9}"/>
              </a:ext>
            </a:extLst>
          </xdr:cNvPr>
          <xdr:cNvGrpSpPr/>
        </xdr:nvGrpSpPr>
        <xdr:grpSpPr>
          <a:xfrm>
            <a:off x="906181" y="2721826"/>
            <a:ext cx="2648558" cy="1281459"/>
            <a:chOff x="809124" y="3190365"/>
            <a:chExt cx="2650270" cy="1296442"/>
          </a:xfrm>
        </xdr:grpSpPr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2D35E262-FAB7-43B8-8B83-C4C0F599B0C4}"/>
                </a:ext>
              </a:extLst>
            </xdr:cNvPr>
            <xdr:cNvSpPr txBox="1"/>
          </xdr:nvSpPr>
          <xdr:spPr>
            <a:xfrm>
              <a:off x="815902" y="3190365"/>
              <a:ext cx="1988500" cy="82871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b"/>
            <a:lstStyle/>
            <a:p>
              <a:pPr algn="ctr"/>
              <a:r>
                <a:rPr lang="pt-BR" sz="2500" baseline="0">
                  <a:solidFill>
                    <a:schemeClr val="bg1"/>
                  </a:solidFill>
                </a:rPr>
                <a:t>Estatisticas</a:t>
              </a:r>
            </a:p>
            <a:p>
              <a:endParaRPr lang="pt-BR" sz="1100">
                <a:solidFill>
                  <a:schemeClr val="bg1"/>
                </a:solidFill>
              </a:endParaRPr>
            </a:p>
          </xdr:txBody>
        </xdr:sp>
        <xdr:sp macro="" textlink="Pivô!H16:H17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E2D39785-562F-4242-A0BB-4B1F29B66D04}"/>
                </a:ext>
              </a:extLst>
            </xdr:cNvPr>
            <xdr:cNvSpPr txBox="1"/>
          </xdr:nvSpPr>
          <xdr:spPr>
            <a:xfrm>
              <a:off x="809124" y="3819656"/>
              <a:ext cx="1988500" cy="49334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b"/>
            <a:lstStyle/>
            <a:p>
              <a:pPr algn="ctr"/>
              <a:fld id="{53A95C52-E7D6-46BF-94AF-1C9C77F83D97}" type="TxLink">
                <a:rPr lang="en-US" sz="2800" b="0" i="0" u="none" strike="noStrike" baseline="0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pPr algn="ctr"/>
                <a:t>920.129</a:t>
              </a:fld>
              <a:endParaRPr lang="pt-BR" sz="28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D920D0BF-C6B7-4685-82D7-4F960B5A684F}"/>
                </a:ext>
              </a:extLst>
            </xdr:cNvPr>
            <xdr:cNvSpPr txBox="1"/>
          </xdr:nvSpPr>
          <xdr:spPr>
            <a:xfrm>
              <a:off x="819826" y="4013340"/>
              <a:ext cx="1459753" cy="46019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b"/>
            <a:lstStyle/>
            <a:p>
              <a:pPr algn="l"/>
              <a:r>
                <a:rPr lang="pt-BR" sz="1400" baseline="0">
                  <a:solidFill>
                    <a:schemeClr val="bg1"/>
                  </a:solidFill>
                </a:rPr>
                <a:t>Meta de Renda:</a:t>
              </a:r>
            </a:p>
            <a:p>
              <a:endParaRPr lang="pt-BR" sz="1100">
                <a:solidFill>
                  <a:schemeClr val="bg1"/>
                </a:solidFill>
              </a:endParaRPr>
            </a:p>
          </xdr:txBody>
        </xdr:sp>
        <xdr:sp macro="" textlink="Pivô!G16:G17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7DCAAF36-939A-4443-B564-8FEA3DE9844D}"/>
                </a:ext>
              </a:extLst>
            </xdr:cNvPr>
            <xdr:cNvSpPr txBox="1"/>
          </xdr:nvSpPr>
          <xdr:spPr>
            <a:xfrm>
              <a:off x="1999641" y="4026611"/>
              <a:ext cx="1459753" cy="46019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b"/>
            <a:lstStyle/>
            <a:p>
              <a:fld id="{91711EEE-F167-4BBD-8C60-D6B99FEA7306}" type="TxLink">
                <a:rPr lang="en-US" sz="1400" b="0" i="0" u="none" strike="noStrike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pPr/>
                <a:t>828.952</a:t>
              </a:fld>
              <a:endParaRPr lang="pt-BR" sz="1800">
                <a:solidFill>
                  <a:schemeClr val="bg1"/>
                </a:solidFill>
              </a:endParaRPr>
            </a:p>
          </xdr:txBody>
        </xdr:sp>
      </xdr:grpSp>
      <xdr:graphicFrame macro="">
        <xdr:nvGraphicFramePr>
          <xdr:cNvPr id="28" name="Gráfico 27">
            <a:extLst>
              <a:ext uri="{FF2B5EF4-FFF2-40B4-BE49-F238E27FC236}">
                <a16:creationId xmlns:a16="http://schemas.microsoft.com/office/drawing/2014/main" id="{2B9CC63F-1A69-4DA1-B21C-880640FAF451}"/>
              </a:ext>
            </a:extLst>
          </xdr:cNvPr>
          <xdr:cNvGraphicFramePr>
            <a:graphicFrameLocks/>
          </xdr:cNvGraphicFramePr>
        </xdr:nvGraphicFramePr>
        <xdr:xfrm>
          <a:off x="1004606" y="3922069"/>
          <a:ext cx="2374899" cy="10673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sp macro="" textlink="">
        <xdr:nvSpPr>
          <xdr:cNvPr id="30" name="CaixaDeTexto 29">
            <a:extLst>
              <a:ext uri="{FF2B5EF4-FFF2-40B4-BE49-F238E27FC236}">
                <a16:creationId xmlns:a16="http://schemas.microsoft.com/office/drawing/2014/main" id="{CC50E9F3-4593-4761-A448-95C2B7C7A66C}"/>
              </a:ext>
            </a:extLst>
          </xdr:cNvPr>
          <xdr:cNvSpPr txBox="1"/>
        </xdr:nvSpPr>
        <xdr:spPr>
          <a:xfrm>
            <a:off x="971654" y="4996734"/>
            <a:ext cx="1987212" cy="4119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b"/>
          <a:lstStyle/>
          <a:p>
            <a:pPr algn="ctr"/>
            <a:r>
              <a:rPr lang="pt-BR" sz="1600" baseline="0">
                <a:solidFill>
                  <a:schemeClr val="bg1"/>
                </a:solidFill>
              </a:rPr>
              <a:t>Quantidade de itens:</a:t>
            </a:r>
            <a:endParaRPr lang="pt-BR" sz="800">
              <a:solidFill>
                <a:schemeClr val="bg1"/>
              </a:solidFill>
            </a:endParaRPr>
          </a:p>
        </xdr:txBody>
      </xdr:sp>
      <xdr:grpSp>
        <xdr:nvGrpSpPr>
          <xdr:cNvPr id="14" name="Agrupar 13">
            <a:extLst>
              <a:ext uri="{FF2B5EF4-FFF2-40B4-BE49-F238E27FC236}">
                <a16:creationId xmlns:a16="http://schemas.microsoft.com/office/drawing/2014/main" id="{1412568F-949C-4BF0-9E35-2504DE624857}"/>
              </a:ext>
            </a:extLst>
          </xdr:cNvPr>
          <xdr:cNvGrpSpPr/>
        </xdr:nvGrpSpPr>
        <xdr:grpSpPr>
          <a:xfrm>
            <a:off x="906130" y="5396182"/>
            <a:ext cx="3105404" cy="1549879"/>
            <a:chOff x="905687" y="5334159"/>
            <a:chExt cx="3103189" cy="1532158"/>
          </a:xfrm>
        </xdr:grpSpPr>
        <xdr:grpSp>
          <xdr:nvGrpSpPr>
            <xdr:cNvPr id="6" name="Agrupar 5">
              <a:extLst>
                <a:ext uri="{FF2B5EF4-FFF2-40B4-BE49-F238E27FC236}">
                  <a16:creationId xmlns:a16="http://schemas.microsoft.com/office/drawing/2014/main" id="{5036639B-B169-4C0E-B950-0EF7057FBD9D}"/>
                </a:ext>
              </a:extLst>
            </xdr:cNvPr>
            <xdr:cNvGrpSpPr/>
          </xdr:nvGrpSpPr>
          <xdr:grpSpPr>
            <a:xfrm>
              <a:off x="905687" y="5352850"/>
              <a:ext cx="1303395" cy="1497250"/>
              <a:chOff x="907568" y="5364552"/>
              <a:chExt cx="1307156" cy="1500594"/>
            </a:xfrm>
          </xdr:grpSpPr>
          <xdr:sp macro="" textlink="Pivô!I6">
            <xdr:nvSpPr>
              <xdr:cNvPr id="31" name="CaixaDeTexto 30">
                <a:extLst>
                  <a:ext uri="{FF2B5EF4-FFF2-40B4-BE49-F238E27FC236}">
                    <a16:creationId xmlns:a16="http://schemas.microsoft.com/office/drawing/2014/main" id="{D014EDE6-4E75-4A87-96B1-9BA1C8292B7D}"/>
                  </a:ext>
                </a:extLst>
              </xdr:cNvPr>
              <xdr:cNvSpPr txBox="1"/>
            </xdr:nvSpPr>
            <xdr:spPr>
              <a:xfrm>
                <a:off x="988445" y="5364552"/>
                <a:ext cx="974685" cy="26569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b"/>
              <a:lstStyle/>
              <a:p>
                <a:pPr algn="ctr"/>
                <a:fld id="{C2E8AFEC-4FC5-4A5F-9EC6-DD763B350FFE}" type="TxLink">
                  <a:rPr lang="en-US" sz="1100" b="0" i="0" u="none" strike="noStrike">
                    <a:solidFill>
                      <a:schemeClr val="bg1"/>
                    </a:solidFill>
                    <a:latin typeface="Calibri"/>
                    <a:ea typeface="Calibri"/>
                    <a:cs typeface="Calibri"/>
                  </a:rPr>
                  <a:pPr algn="ctr"/>
                  <a:t>Publicidade</a:t>
                </a:fld>
                <a:endParaRPr lang="pt-BR" sz="1050">
                  <a:solidFill>
                    <a:schemeClr val="bg1"/>
                  </a:solidFill>
                </a:endParaRPr>
              </a:p>
            </xdr:txBody>
          </xdr:sp>
          <xdr:sp macro="" textlink="Pivô!I7">
            <xdr:nvSpPr>
              <xdr:cNvPr id="32" name="CaixaDeTexto 31">
                <a:extLst>
                  <a:ext uri="{FF2B5EF4-FFF2-40B4-BE49-F238E27FC236}">
                    <a16:creationId xmlns:a16="http://schemas.microsoft.com/office/drawing/2014/main" id="{419465AF-AA37-4B21-9C4C-3637B3CCDC41}"/>
                  </a:ext>
                </a:extLst>
              </xdr:cNvPr>
              <xdr:cNvSpPr txBox="1"/>
            </xdr:nvSpPr>
            <xdr:spPr>
              <a:xfrm>
                <a:off x="997428" y="5580212"/>
                <a:ext cx="1217296" cy="306738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b"/>
              <a:lstStyle/>
              <a:p>
                <a:pPr algn="ctr"/>
                <a:fld id="{B315BB70-8BE8-43C8-A6F7-A3CB5517021A}" type="TxLink">
                  <a:rPr lang="en-US" sz="1100" b="0" i="0" u="none" strike="noStrike" baseline="0">
                    <a:solidFill>
                      <a:schemeClr val="bg1"/>
                    </a:solidFill>
                    <a:latin typeface="Calibri"/>
                    <a:ea typeface="Calibri"/>
                    <a:cs typeface="Calibri"/>
                  </a:rPr>
                  <a:pPr algn="ctr"/>
                  <a:t>Venda de ativos</a:t>
                </a:fld>
                <a:endParaRPr lang="pt-BR" sz="700">
                  <a:solidFill>
                    <a:schemeClr val="bg1"/>
                  </a:solidFill>
                </a:endParaRPr>
              </a:p>
            </xdr:txBody>
          </xdr:sp>
          <xdr:sp macro="" textlink="Pivô!I8">
            <xdr:nvSpPr>
              <xdr:cNvPr id="33" name="CaixaDeTexto 32">
                <a:extLst>
                  <a:ext uri="{FF2B5EF4-FFF2-40B4-BE49-F238E27FC236}">
                    <a16:creationId xmlns:a16="http://schemas.microsoft.com/office/drawing/2014/main" id="{26C12BA1-03DE-423F-8D1C-E2CEAE48C436}"/>
                  </a:ext>
                </a:extLst>
              </xdr:cNvPr>
              <xdr:cNvSpPr txBox="1"/>
            </xdr:nvSpPr>
            <xdr:spPr>
              <a:xfrm>
                <a:off x="1024387" y="5831816"/>
                <a:ext cx="1096245" cy="305497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b"/>
              <a:lstStyle/>
              <a:p>
                <a:pPr algn="ctr"/>
                <a:fld id="{DBF80D29-63BF-4862-A607-139B0F854941}" type="TxLink">
                  <a:rPr lang="en-US" sz="1100" b="0" i="0" u="none" strike="noStrike">
                    <a:solidFill>
                      <a:schemeClr val="bg1"/>
                    </a:solidFill>
                    <a:latin typeface="Calibri"/>
                    <a:ea typeface="Calibri"/>
                    <a:cs typeface="Calibri"/>
                  </a:rPr>
                  <a:pPr algn="ctr"/>
                  <a:t>Licenciamento</a:t>
                </a:fld>
                <a:endParaRPr lang="pt-BR" sz="700">
                  <a:solidFill>
                    <a:schemeClr val="bg1"/>
                  </a:solidFill>
                </a:endParaRPr>
              </a:p>
            </xdr:txBody>
          </xdr:sp>
          <xdr:sp macro="" textlink="Pivô!I9">
            <xdr:nvSpPr>
              <xdr:cNvPr id="34" name="CaixaDeTexto 33">
                <a:extLst>
                  <a:ext uri="{FF2B5EF4-FFF2-40B4-BE49-F238E27FC236}">
                    <a16:creationId xmlns:a16="http://schemas.microsoft.com/office/drawing/2014/main" id="{50F52342-A207-4CD2-933A-D642725B1FCD}"/>
                  </a:ext>
                </a:extLst>
              </xdr:cNvPr>
              <xdr:cNvSpPr txBox="1"/>
            </xdr:nvSpPr>
            <xdr:spPr>
              <a:xfrm>
                <a:off x="907568" y="6074434"/>
                <a:ext cx="884278" cy="32170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b"/>
              <a:lstStyle/>
              <a:p>
                <a:pPr algn="ctr"/>
                <a:fld id="{72AE55D1-E3D5-41B8-998A-BFCD4C5422B7}" type="TxLink">
                  <a:rPr lang="en-US" sz="1100" b="0" i="0" u="none" strike="noStrike">
                    <a:solidFill>
                      <a:schemeClr val="bg1"/>
                    </a:solidFill>
                    <a:latin typeface="Calibri"/>
                    <a:ea typeface="Calibri"/>
                    <a:cs typeface="Calibri"/>
                  </a:rPr>
                  <a:pPr algn="ctr"/>
                  <a:t>Aluguel</a:t>
                </a:fld>
                <a:endParaRPr lang="pt-BR" sz="700">
                  <a:solidFill>
                    <a:schemeClr val="bg1"/>
                  </a:solidFill>
                </a:endParaRPr>
              </a:p>
            </xdr:txBody>
          </xdr:sp>
          <xdr:sp macro="" textlink="Pivô!I10">
            <xdr:nvSpPr>
              <xdr:cNvPr id="35" name="CaixaDeTexto 34">
                <a:extLst>
                  <a:ext uri="{FF2B5EF4-FFF2-40B4-BE49-F238E27FC236}">
                    <a16:creationId xmlns:a16="http://schemas.microsoft.com/office/drawing/2014/main" id="{C1C6BB88-3238-49B0-9B20-DD3FEA6DA3C9}"/>
                  </a:ext>
                </a:extLst>
              </xdr:cNvPr>
              <xdr:cNvSpPr txBox="1"/>
            </xdr:nvSpPr>
            <xdr:spPr>
              <a:xfrm>
                <a:off x="997427" y="6433862"/>
                <a:ext cx="877575" cy="21756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b"/>
              <a:lstStyle/>
              <a:p>
                <a:pPr algn="ctr"/>
                <a:fld id="{03E7405B-31A3-4FDD-A7CE-76D3548AD5E7}" type="TxLink">
                  <a:rPr lang="en-US" sz="1100" b="0" i="0" u="none" strike="noStrike">
                    <a:solidFill>
                      <a:schemeClr val="bg1"/>
                    </a:solidFill>
                    <a:latin typeface="Calibri"/>
                    <a:ea typeface="Calibri"/>
                    <a:cs typeface="Calibri"/>
                  </a:rPr>
                  <a:pPr algn="ctr"/>
                  <a:t>Assinatura</a:t>
                </a:fld>
                <a:endParaRPr lang="pt-BR" sz="700">
                  <a:solidFill>
                    <a:schemeClr val="bg1"/>
                  </a:solidFill>
                </a:endParaRPr>
              </a:p>
            </xdr:txBody>
          </xdr:sp>
          <xdr:sp macro="" textlink="Pivô!I11">
            <xdr:nvSpPr>
              <xdr:cNvPr id="36" name="CaixaDeTexto 35">
                <a:extLst>
                  <a:ext uri="{FF2B5EF4-FFF2-40B4-BE49-F238E27FC236}">
                    <a16:creationId xmlns:a16="http://schemas.microsoft.com/office/drawing/2014/main" id="{CB1882BD-81C3-4A8A-AF44-A4B62E08BF03}"/>
                  </a:ext>
                </a:extLst>
              </xdr:cNvPr>
              <xdr:cNvSpPr txBox="1"/>
            </xdr:nvSpPr>
            <xdr:spPr>
              <a:xfrm>
                <a:off x="1015399" y="6568656"/>
                <a:ext cx="980818" cy="29649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b"/>
              <a:lstStyle/>
              <a:p>
                <a:pPr algn="ctr"/>
                <a:fld id="{C3A31575-C178-41AA-A958-08C10A0239A6}" type="TxLink">
                  <a:rPr lang="en-US" sz="1100" b="0" i="0" u="none" strike="noStrike">
                    <a:solidFill>
                      <a:schemeClr val="bg1"/>
                    </a:solidFill>
                    <a:latin typeface="Calibri"/>
                    <a:ea typeface="Calibri"/>
                    <a:cs typeface="Calibri"/>
                  </a:rPr>
                  <a:pPr algn="ctr"/>
                  <a:t>Taxas de uso</a:t>
                </a:fld>
                <a:endParaRPr lang="pt-BR" sz="700">
                  <a:solidFill>
                    <a:schemeClr val="bg1"/>
                  </a:solidFill>
                </a:endParaRPr>
              </a:p>
            </xdr:txBody>
          </xdr:sp>
        </xdr:grpSp>
        <xdr:grpSp>
          <xdr:nvGrpSpPr>
            <xdr:cNvPr id="37" name="Agrupar 36">
              <a:extLst>
                <a:ext uri="{FF2B5EF4-FFF2-40B4-BE49-F238E27FC236}">
                  <a16:creationId xmlns:a16="http://schemas.microsoft.com/office/drawing/2014/main" id="{7C86897B-ED65-4690-BCF8-8D9E24113895}"/>
                </a:ext>
              </a:extLst>
            </xdr:cNvPr>
            <xdr:cNvGrpSpPr/>
          </xdr:nvGrpSpPr>
          <xdr:grpSpPr>
            <a:xfrm>
              <a:off x="1925954" y="5343504"/>
              <a:ext cx="1213534" cy="1497250"/>
              <a:chOff x="691909" y="5364552"/>
              <a:chExt cx="1217296" cy="1500594"/>
            </a:xfrm>
          </xdr:grpSpPr>
          <xdr:sp macro="" textlink="Pivô!P6">
            <xdr:nvSpPr>
              <xdr:cNvPr id="38" name="CaixaDeTexto 37">
                <a:extLst>
                  <a:ext uri="{FF2B5EF4-FFF2-40B4-BE49-F238E27FC236}">
                    <a16:creationId xmlns:a16="http://schemas.microsoft.com/office/drawing/2014/main" id="{5F58760C-49DB-4EDB-9CAA-8F781D2A7C82}"/>
                  </a:ext>
                </a:extLst>
              </xdr:cNvPr>
              <xdr:cNvSpPr txBox="1"/>
            </xdr:nvSpPr>
            <xdr:spPr>
              <a:xfrm>
                <a:off x="835684" y="5364552"/>
                <a:ext cx="974685" cy="26569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b"/>
              <a:lstStyle/>
              <a:p>
                <a:pPr algn="ctr"/>
                <a:fld id="{3A7548DE-BBCA-432B-B994-17DDA85231F1}" type="TxLink">
                  <a:rPr lang="en-US" sz="1100" b="0" i="0" u="none" strike="noStrike">
                    <a:solidFill>
                      <a:schemeClr val="bg1"/>
                    </a:solidFill>
                    <a:latin typeface="Calibri"/>
                    <a:ea typeface="Calibri"/>
                    <a:cs typeface="Calibri"/>
                  </a:rPr>
                  <a:pPr algn="ctr"/>
                  <a:t>19,28%</a:t>
                </a:fld>
                <a:endParaRPr lang="pt-BR" sz="900">
                  <a:solidFill>
                    <a:schemeClr val="bg1"/>
                  </a:solidFill>
                </a:endParaRPr>
              </a:p>
            </xdr:txBody>
          </xdr:sp>
          <xdr:sp macro="" textlink="Pivô!P7">
            <xdr:nvSpPr>
              <xdr:cNvPr id="39" name="CaixaDeTexto 38">
                <a:extLst>
                  <a:ext uri="{FF2B5EF4-FFF2-40B4-BE49-F238E27FC236}">
                    <a16:creationId xmlns:a16="http://schemas.microsoft.com/office/drawing/2014/main" id="{9C2701FE-465B-43EA-9EC3-30E2CA592829}"/>
                  </a:ext>
                </a:extLst>
              </xdr:cNvPr>
              <xdr:cNvSpPr txBox="1"/>
            </xdr:nvSpPr>
            <xdr:spPr>
              <a:xfrm>
                <a:off x="691909" y="5580212"/>
                <a:ext cx="1217296" cy="306738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b"/>
              <a:lstStyle/>
              <a:p>
                <a:pPr algn="ctr"/>
                <a:fld id="{837E69AC-430A-46AD-8994-BD57C2D72E72}" type="TxLink">
                  <a:rPr lang="en-US" sz="1100" b="0" i="0" u="none" strike="noStrike" baseline="0">
                    <a:solidFill>
                      <a:schemeClr val="bg1"/>
                    </a:solidFill>
                    <a:latin typeface="Calibri"/>
                    <a:ea typeface="Calibri"/>
                    <a:cs typeface="Calibri"/>
                  </a:rPr>
                  <a:pPr algn="ctr"/>
                  <a:t>4,89%</a:t>
                </a:fld>
                <a:endParaRPr lang="pt-BR" sz="700">
                  <a:solidFill>
                    <a:schemeClr val="bg1"/>
                  </a:solidFill>
                </a:endParaRPr>
              </a:p>
            </xdr:txBody>
          </xdr:sp>
          <xdr:sp macro="" textlink="Pivô!P8">
            <xdr:nvSpPr>
              <xdr:cNvPr id="40" name="CaixaDeTexto 39">
                <a:extLst>
                  <a:ext uri="{FF2B5EF4-FFF2-40B4-BE49-F238E27FC236}">
                    <a16:creationId xmlns:a16="http://schemas.microsoft.com/office/drawing/2014/main" id="{B6C4F3B2-835D-4137-B611-6A89EF5C6FD5}"/>
                  </a:ext>
                </a:extLst>
              </xdr:cNvPr>
              <xdr:cNvSpPr txBox="1"/>
            </xdr:nvSpPr>
            <xdr:spPr>
              <a:xfrm>
                <a:off x="790754" y="5831816"/>
                <a:ext cx="1096245" cy="305497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b"/>
              <a:lstStyle/>
              <a:p>
                <a:pPr algn="ctr"/>
                <a:fld id="{43452322-388B-46B7-8281-250AFF7B6A5A}" type="TxLink">
                  <a:rPr lang="en-US" sz="1100" b="0" i="0" u="none" strike="noStrike">
                    <a:solidFill>
                      <a:schemeClr val="bg1"/>
                    </a:solidFill>
                    <a:latin typeface="Calibri"/>
                    <a:ea typeface="Calibri"/>
                    <a:cs typeface="Calibri"/>
                  </a:rPr>
                  <a:pPr algn="ctr"/>
                  <a:t>37,62%</a:t>
                </a:fld>
                <a:endParaRPr lang="pt-BR" sz="700">
                  <a:solidFill>
                    <a:schemeClr val="bg1"/>
                  </a:solidFill>
                </a:endParaRPr>
              </a:p>
            </xdr:txBody>
          </xdr:sp>
          <xdr:sp macro="" textlink="Pivô!P9">
            <xdr:nvSpPr>
              <xdr:cNvPr id="41" name="CaixaDeTexto 40">
                <a:extLst>
                  <a:ext uri="{FF2B5EF4-FFF2-40B4-BE49-F238E27FC236}">
                    <a16:creationId xmlns:a16="http://schemas.microsoft.com/office/drawing/2014/main" id="{B7F0940B-ABB4-45D1-9EC2-28B18CA7B3C3}"/>
                  </a:ext>
                </a:extLst>
              </xdr:cNvPr>
              <xdr:cNvSpPr txBox="1"/>
            </xdr:nvSpPr>
            <xdr:spPr>
              <a:xfrm>
                <a:off x="907568" y="6074434"/>
                <a:ext cx="884278" cy="32170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b"/>
              <a:lstStyle/>
              <a:p>
                <a:pPr algn="ctr"/>
                <a:fld id="{3C88EE41-5017-4B61-B4FA-DC1A886F92CE}" type="TxLink">
                  <a:rPr lang="en-US" sz="1100" b="0" i="0" u="none" strike="noStrike">
                    <a:solidFill>
                      <a:schemeClr val="bg1"/>
                    </a:solidFill>
                    <a:latin typeface="Calibri"/>
                    <a:ea typeface="Calibri"/>
                    <a:cs typeface="Calibri"/>
                  </a:rPr>
                  <a:pPr algn="ctr"/>
                  <a:t>19,45%</a:t>
                </a:fld>
                <a:endParaRPr lang="pt-BR" sz="700">
                  <a:solidFill>
                    <a:schemeClr val="bg1"/>
                  </a:solidFill>
                </a:endParaRPr>
              </a:p>
            </xdr:txBody>
          </xdr:sp>
          <xdr:sp macro="" textlink="Pivô!P10">
            <xdr:nvSpPr>
              <xdr:cNvPr id="42" name="CaixaDeTexto 41">
                <a:extLst>
                  <a:ext uri="{FF2B5EF4-FFF2-40B4-BE49-F238E27FC236}">
                    <a16:creationId xmlns:a16="http://schemas.microsoft.com/office/drawing/2014/main" id="{8E992F2C-B49F-4D4D-B34A-C200579A6111}"/>
                  </a:ext>
                </a:extLst>
              </xdr:cNvPr>
              <xdr:cNvSpPr txBox="1"/>
            </xdr:nvSpPr>
            <xdr:spPr>
              <a:xfrm>
                <a:off x="889596" y="6433862"/>
                <a:ext cx="877575" cy="21756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b"/>
              <a:lstStyle/>
              <a:p>
                <a:pPr algn="ctr"/>
                <a:fld id="{0FB68851-B7E4-4823-B2AC-E8DA42124380}" type="TxLink">
                  <a:rPr lang="en-US" sz="1100" b="0" i="0" u="none" strike="noStrike">
                    <a:solidFill>
                      <a:schemeClr val="bg1"/>
                    </a:solidFill>
                    <a:latin typeface="Calibri"/>
                    <a:ea typeface="Calibri"/>
                    <a:cs typeface="Calibri"/>
                  </a:rPr>
                  <a:pPr algn="ctr"/>
                  <a:t>8,13%</a:t>
                </a:fld>
                <a:endParaRPr lang="pt-BR" sz="700">
                  <a:solidFill>
                    <a:schemeClr val="bg1"/>
                  </a:solidFill>
                </a:endParaRPr>
              </a:p>
            </xdr:txBody>
          </xdr:sp>
          <xdr:sp macro="" textlink="Pivô!P11">
            <xdr:nvSpPr>
              <xdr:cNvPr id="43" name="CaixaDeTexto 42">
                <a:extLst>
                  <a:ext uri="{FF2B5EF4-FFF2-40B4-BE49-F238E27FC236}">
                    <a16:creationId xmlns:a16="http://schemas.microsoft.com/office/drawing/2014/main" id="{C69B7209-CFBA-4A95-B159-2830B6B98752}"/>
                  </a:ext>
                </a:extLst>
              </xdr:cNvPr>
              <xdr:cNvSpPr txBox="1"/>
            </xdr:nvSpPr>
            <xdr:spPr>
              <a:xfrm>
                <a:off x="862637" y="6568656"/>
                <a:ext cx="980818" cy="29649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b"/>
              <a:lstStyle/>
              <a:p>
                <a:pPr algn="ctr"/>
                <a:fld id="{0AB632E6-B3AE-45F5-AB7A-21E06533A5B4}" type="TxLink">
                  <a:rPr lang="en-US" sz="1100" b="0" i="0" u="none" strike="noStrike">
                    <a:solidFill>
                      <a:schemeClr val="bg1"/>
                    </a:solidFill>
                    <a:latin typeface="Calibri"/>
                    <a:ea typeface="Calibri"/>
                    <a:cs typeface="Calibri"/>
                  </a:rPr>
                  <a:pPr algn="ctr"/>
                  <a:t>10,64%</a:t>
                </a:fld>
                <a:endParaRPr lang="pt-BR" sz="700">
                  <a:solidFill>
                    <a:schemeClr val="bg1"/>
                  </a:solidFill>
                </a:endParaRPr>
              </a:p>
            </xdr:txBody>
          </xdr:sp>
        </xdr:grpSp>
        <xdr:grpSp>
          <xdr:nvGrpSpPr>
            <xdr:cNvPr id="44" name="Agrupar 43">
              <a:extLst>
                <a:ext uri="{FF2B5EF4-FFF2-40B4-BE49-F238E27FC236}">
                  <a16:creationId xmlns:a16="http://schemas.microsoft.com/office/drawing/2014/main" id="{474D6330-04C0-4D42-BA4D-3BA83291F2E3}"/>
                </a:ext>
              </a:extLst>
            </xdr:cNvPr>
            <xdr:cNvGrpSpPr/>
          </xdr:nvGrpSpPr>
          <xdr:grpSpPr>
            <a:xfrm>
              <a:off x="2795341" y="5334159"/>
              <a:ext cx="1213535" cy="1497250"/>
              <a:chOff x="718867" y="5364552"/>
              <a:chExt cx="1217296" cy="1500594"/>
            </a:xfrm>
          </xdr:grpSpPr>
          <xdr:sp macro="" textlink="Pivô!O6">
            <xdr:nvSpPr>
              <xdr:cNvPr id="45" name="CaixaDeTexto 44">
                <a:extLst>
                  <a:ext uri="{FF2B5EF4-FFF2-40B4-BE49-F238E27FC236}">
                    <a16:creationId xmlns:a16="http://schemas.microsoft.com/office/drawing/2014/main" id="{77898FB7-0D2D-4E57-B423-F3A7612B8FCF}"/>
                  </a:ext>
                </a:extLst>
              </xdr:cNvPr>
              <xdr:cNvSpPr txBox="1"/>
            </xdr:nvSpPr>
            <xdr:spPr>
              <a:xfrm>
                <a:off x="835684" y="5364552"/>
                <a:ext cx="974685" cy="26569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b"/>
              <a:lstStyle/>
              <a:p>
                <a:pPr algn="ctr"/>
                <a:fld id="{9B9DDE14-8142-462D-BC27-F5D51B850DA6}" type="TxLink">
                  <a:rPr lang="en-US" sz="1100" b="0" i="0" u="none" strike="noStrike">
                    <a:solidFill>
                      <a:schemeClr val="bg1"/>
                    </a:solidFill>
                    <a:latin typeface="Calibri"/>
                    <a:ea typeface="Calibri"/>
                    <a:cs typeface="Calibri"/>
                  </a:rPr>
                  <a:pPr algn="ctr"/>
                  <a:t>50.406</a:t>
                </a:fld>
                <a:endParaRPr lang="pt-BR" sz="900">
                  <a:solidFill>
                    <a:schemeClr val="bg1"/>
                  </a:solidFill>
                </a:endParaRPr>
              </a:p>
            </xdr:txBody>
          </xdr:sp>
          <xdr:sp macro="" textlink="Pivô!O7">
            <xdr:nvSpPr>
              <xdr:cNvPr id="46" name="CaixaDeTexto 45">
                <a:extLst>
                  <a:ext uri="{FF2B5EF4-FFF2-40B4-BE49-F238E27FC236}">
                    <a16:creationId xmlns:a16="http://schemas.microsoft.com/office/drawing/2014/main" id="{EB4D6886-2862-444D-9BB8-AC191370FFBB}"/>
                  </a:ext>
                </a:extLst>
              </xdr:cNvPr>
              <xdr:cNvSpPr txBox="1"/>
            </xdr:nvSpPr>
            <xdr:spPr>
              <a:xfrm>
                <a:off x="718867" y="5580212"/>
                <a:ext cx="1217296" cy="306738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b"/>
              <a:lstStyle/>
              <a:p>
                <a:pPr algn="ctr"/>
                <a:fld id="{5D1F6D33-B87A-4915-BF9D-23197CB9181F}" type="TxLink">
                  <a:rPr lang="en-US" sz="1100" b="0" i="0" u="none" strike="noStrike" baseline="0">
                    <a:solidFill>
                      <a:schemeClr val="bg1"/>
                    </a:solidFill>
                    <a:latin typeface="Calibri"/>
                    <a:ea typeface="Calibri"/>
                    <a:cs typeface="Calibri"/>
                  </a:rPr>
                  <a:pPr algn="ctr"/>
                  <a:t>12.774</a:t>
                </a:fld>
                <a:endParaRPr lang="pt-BR" sz="700">
                  <a:solidFill>
                    <a:schemeClr val="bg1"/>
                  </a:solidFill>
                </a:endParaRPr>
              </a:p>
            </xdr:txBody>
          </xdr:sp>
          <xdr:sp macro="" textlink="Pivô!O8">
            <xdr:nvSpPr>
              <xdr:cNvPr id="47" name="CaixaDeTexto 46">
                <a:extLst>
                  <a:ext uri="{FF2B5EF4-FFF2-40B4-BE49-F238E27FC236}">
                    <a16:creationId xmlns:a16="http://schemas.microsoft.com/office/drawing/2014/main" id="{C30F570A-00B6-47FD-97AD-B2C72EAE934C}"/>
                  </a:ext>
                </a:extLst>
              </xdr:cNvPr>
              <xdr:cNvSpPr txBox="1"/>
            </xdr:nvSpPr>
            <xdr:spPr>
              <a:xfrm>
                <a:off x="790754" y="5831816"/>
                <a:ext cx="1096245" cy="305497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b"/>
              <a:lstStyle/>
              <a:p>
                <a:pPr algn="ctr"/>
                <a:fld id="{39261B05-B561-4A79-A105-4241E3BBD1BF}" type="TxLink">
                  <a:rPr lang="en-US" sz="1100" b="0" i="0" u="none" strike="noStrike">
                    <a:solidFill>
                      <a:schemeClr val="bg1"/>
                    </a:solidFill>
                    <a:latin typeface="Calibri"/>
                    <a:ea typeface="Calibri"/>
                    <a:cs typeface="Calibri"/>
                  </a:rPr>
                  <a:pPr algn="ctr"/>
                  <a:t>98.365</a:t>
                </a:fld>
                <a:endParaRPr lang="pt-BR" sz="700">
                  <a:solidFill>
                    <a:schemeClr val="bg1"/>
                  </a:solidFill>
                </a:endParaRPr>
              </a:p>
            </xdr:txBody>
          </xdr:sp>
          <xdr:sp macro="" textlink="Pivô!O9">
            <xdr:nvSpPr>
              <xdr:cNvPr id="48" name="CaixaDeTexto 47">
                <a:extLst>
                  <a:ext uri="{FF2B5EF4-FFF2-40B4-BE49-F238E27FC236}">
                    <a16:creationId xmlns:a16="http://schemas.microsoft.com/office/drawing/2014/main" id="{FCAF9342-FEA0-4B0C-A9A4-9FD6A2C1F7F6}"/>
                  </a:ext>
                </a:extLst>
              </xdr:cNvPr>
              <xdr:cNvSpPr txBox="1"/>
            </xdr:nvSpPr>
            <xdr:spPr>
              <a:xfrm>
                <a:off x="898582" y="6074434"/>
                <a:ext cx="884278" cy="32170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b"/>
              <a:lstStyle/>
              <a:p>
                <a:pPr algn="ctr"/>
                <a:fld id="{AD7A00A5-9793-4F5C-AF7A-E79CF2F7AEFD}" type="TxLink">
                  <a:rPr lang="en-US" sz="1100" b="0" i="0" u="none" strike="noStrike">
                    <a:solidFill>
                      <a:schemeClr val="bg1"/>
                    </a:solidFill>
                    <a:latin typeface="Calibri"/>
                    <a:ea typeface="Calibri"/>
                    <a:cs typeface="Calibri"/>
                  </a:rPr>
                  <a:pPr algn="ctr"/>
                  <a:t>50.849</a:t>
                </a:fld>
                <a:endParaRPr lang="pt-BR" sz="700">
                  <a:solidFill>
                    <a:schemeClr val="bg1"/>
                  </a:solidFill>
                </a:endParaRPr>
              </a:p>
            </xdr:txBody>
          </xdr:sp>
          <xdr:sp macro="" textlink="Pivô!O10">
            <xdr:nvSpPr>
              <xdr:cNvPr id="49" name="CaixaDeTexto 48">
                <a:extLst>
                  <a:ext uri="{FF2B5EF4-FFF2-40B4-BE49-F238E27FC236}">
                    <a16:creationId xmlns:a16="http://schemas.microsoft.com/office/drawing/2014/main" id="{5D786E8F-C77B-44F4-B217-BFB30B2C64DA}"/>
                  </a:ext>
                </a:extLst>
              </xdr:cNvPr>
              <xdr:cNvSpPr txBox="1"/>
            </xdr:nvSpPr>
            <xdr:spPr>
              <a:xfrm>
                <a:off x="907568" y="6433862"/>
                <a:ext cx="877575" cy="21756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b"/>
              <a:lstStyle/>
              <a:p>
                <a:pPr algn="ctr"/>
                <a:fld id="{1B3EA698-3A22-4438-811C-61F0A23C074E}" type="TxLink">
                  <a:rPr lang="en-US" sz="1100" b="0" i="0" u="none" strike="noStrike">
                    <a:solidFill>
                      <a:schemeClr val="bg1"/>
                    </a:solidFill>
                    <a:latin typeface="Calibri"/>
                    <a:ea typeface="Calibri"/>
                    <a:cs typeface="Calibri"/>
                  </a:rPr>
                  <a:pPr algn="ctr"/>
                  <a:t>21.245</a:t>
                </a:fld>
                <a:endParaRPr lang="pt-BR" sz="700">
                  <a:solidFill>
                    <a:schemeClr val="bg1"/>
                  </a:solidFill>
                </a:endParaRPr>
              </a:p>
            </xdr:txBody>
          </xdr:sp>
          <xdr:sp macro="" textlink="Pivô!O11">
            <xdr:nvSpPr>
              <xdr:cNvPr id="50" name="CaixaDeTexto 49">
                <a:extLst>
                  <a:ext uri="{FF2B5EF4-FFF2-40B4-BE49-F238E27FC236}">
                    <a16:creationId xmlns:a16="http://schemas.microsoft.com/office/drawing/2014/main" id="{7ED87F80-0812-4437-AEB2-7A999793D5D0}"/>
                  </a:ext>
                </a:extLst>
              </xdr:cNvPr>
              <xdr:cNvSpPr txBox="1"/>
            </xdr:nvSpPr>
            <xdr:spPr>
              <a:xfrm>
                <a:off x="853651" y="6568656"/>
                <a:ext cx="980818" cy="29649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b"/>
              <a:lstStyle/>
              <a:p>
                <a:pPr algn="ctr"/>
                <a:fld id="{A9F3AECF-24CA-4AEF-B39A-35A72295AF7D}" type="TxLink">
                  <a:rPr lang="en-US" sz="1100" b="0" i="0" u="none" strike="noStrike">
                    <a:solidFill>
                      <a:schemeClr val="bg1"/>
                    </a:solidFill>
                    <a:latin typeface="Calibri"/>
                    <a:ea typeface="Calibri"/>
                    <a:cs typeface="Calibri"/>
                  </a:rPr>
                  <a:pPr algn="ctr"/>
                  <a:t>27.828</a:t>
                </a:fld>
                <a:endParaRPr lang="pt-BR" sz="700">
                  <a:solidFill>
                    <a:schemeClr val="bg1"/>
                  </a:solidFill>
                </a:endParaRPr>
              </a:p>
            </xdr:txBody>
          </xdr:sp>
        </xdr:grpSp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2F68997E-4D3D-4F37-A48C-88C4516589F5}"/>
                </a:ext>
              </a:extLst>
            </xdr:cNvPr>
            <xdr:cNvSpPr txBox="1"/>
          </xdr:nvSpPr>
          <xdr:spPr>
            <a:xfrm>
              <a:off x="986204" y="5684130"/>
              <a:ext cx="98844" cy="19727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b"/>
            <a:lstStyle/>
            <a:p>
              <a:pPr algn="ctr"/>
              <a:r>
                <a:rPr lang="pt-BR" sz="1400">
                  <a:solidFill>
                    <a:srgbClr val="39FF14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rPr>
                <a:t>•</a:t>
              </a:r>
              <a:endParaRPr lang="pt-BR" sz="1400">
                <a:solidFill>
                  <a:srgbClr val="39FF14"/>
                </a:solidFill>
              </a:endParaRPr>
            </a:p>
          </xdr:txBody>
        </xdr:sp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A44080AB-0985-4CFA-8C12-C80403E91AFE}"/>
                </a:ext>
              </a:extLst>
            </xdr:cNvPr>
            <xdr:cNvSpPr txBox="1"/>
          </xdr:nvSpPr>
          <xdr:spPr>
            <a:xfrm>
              <a:off x="985846" y="5934954"/>
              <a:ext cx="98844" cy="19727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b"/>
            <a:lstStyle/>
            <a:p>
              <a:pPr algn="ctr"/>
              <a:r>
                <a:rPr lang="pt-BR" sz="1400">
                  <a:solidFill>
                    <a:srgbClr val="39FF14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rPr>
                <a:t>•</a:t>
              </a:r>
              <a:endParaRPr lang="pt-BR" sz="1400">
                <a:solidFill>
                  <a:srgbClr val="39FF14"/>
                </a:solidFill>
              </a:endParaRPr>
            </a:p>
          </xdr:txBody>
        </xdr:sp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404F6ADB-1978-4336-A2B8-4D4916A8B452}"/>
                </a:ext>
              </a:extLst>
            </xdr:cNvPr>
            <xdr:cNvSpPr txBox="1"/>
          </xdr:nvSpPr>
          <xdr:spPr>
            <a:xfrm>
              <a:off x="985483" y="6194766"/>
              <a:ext cx="98844" cy="19727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b"/>
            <a:lstStyle/>
            <a:p>
              <a:pPr algn="ctr"/>
              <a:r>
                <a:rPr lang="pt-BR" sz="1400">
                  <a:solidFill>
                    <a:srgbClr val="39FF14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rPr>
                <a:t>•</a:t>
              </a:r>
              <a:endParaRPr lang="pt-BR" sz="1400">
                <a:solidFill>
                  <a:srgbClr val="39FF14"/>
                </a:solidFill>
              </a:endParaRPr>
            </a:p>
          </xdr:txBody>
        </xdr:sp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F29821DF-CEFB-4D3D-8C83-49CC52865D42}"/>
                </a:ext>
              </a:extLst>
            </xdr:cNvPr>
            <xdr:cNvSpPr txBox="1"/>
          </xdr:nvSpPr>
          <xdr:spPr>
            <a:xfrm>
              <a:off x="985125" y="6454164"/>
              <a:ext cx="98844" cy="19727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b"/>
            <a:lstStyle/>
            <a:p>
              <a:pPr algn="ctr"/>
              <a:r>
                <a:rPr lang="pt-BR" sz="1400">
                  <a:solidFill>
                    <a:srgbClr val="39FF14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rPr>
                <a:t>•</a:t>
              </a:r>
              <a:endParaRPr lang="pt-BR" sz="1400">
                <a:solidFill>
                  <a:srgbClr val="39FF14"/>
                </a:solidFill>
              </a:endParaRPr>
            </a:p>
          </xdr:txBody>
        </xdr:sp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6EF67E14-DA08-4802-BEF3-B765892F0F53}"/>
                </a:ext>
              </a:extLst>
            </xdr:cNvPr>
            <xdr:cNvSpPr txBox="1"/>
          </xdr:nvSpPr>
          <xdr:spPr>
            <a:xfrm>
              <a:off x="984763" y="6669046"/>
              <a:ext cx="98844" cy="19727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b"/>
            <a:lstStyle/>
            <a:p>
              <a:pPr algn="ctr"/>
              <a:r>
                <a:rPr lang="pt-BR" sz="1400">
                  <a:solidFill>
                    <a:srgbClr val="39FF14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rPr>
                <a:t>•</a:t>
              </a:r>
              <a:endParaRPr lang="pt-BR" sz="1400">
                <a:solidFill>
                  <a:srgbClr val="39FF14"/>
                </a:solidFill>
              </a:endParaRPr>
            </a:p>
          </xdr:txBody>
        </xdr:sp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DE80E390-DB05-4C8A-8424-4B96E2CF3B84}"/>
                </a:ext>
              </a:extLst>
            </xdr:cNvPr>
            <xdr:cNvSpPr txBox="1"/>
          </xdr:nvSpPr>
          <xdr:spPr>
            <a:xfrm>
              <a:off x="986564" y="5442707"/>
              <a:ext cx="98844" cy="19727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b"/>
            <a:lstStyle/>
            <a:p>
              <a:pPr algn="ctr"/>
              <a:r>
                <a:rPr lang="pt-BR" sz="1400" b="0">
                  <a:solidFill>
                    <a:srgbClr val="39FF14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rPr>
                <a:t>•</a:t>
              </a:r>
              <a:endParaRPr lang="pt-BR" sz="1400" b="0">
                <a:solidFill>
                  <a:srgbClr val="39FF14"/>
                </a:solidFill>
              </a:endParaRPr>
            </a:p>
          </xdr:txBody>
        </xdr:sp>
      </xdr:grpSp>
    </xdr:grpSp>
    <xdr:clientData/>
  </xdr:twoCellAnchor>
  <xdr:twoCellAnchor editAs="absolute">
    <xdr:from>
      <xdr:col>9</xdr:col>
      <xdr:colOff>597430</xdr:colOff>
      <xdr:row>2</xdr:row>
      <xdr:rowOff>91533</xdr:rowOff>
    </xdr:from>
    <xdr:to>
      <xdr:col>16</xdr:col>
      <xdr:colOff>420095</xdr:colOff>
      <xdr:row>34</xdr:row>
      <xdr:rowOff>81652</xdr:rowOff>
    </xdr:to>
    <xdr:grpSp>
      <xdr:nvGrpSpPr>
        <xdr:cNvPr id="158" name="Agrupar 157">
          <a:extLst>
            <a:ext uri="{FF2B5EF4-FFF2-40B4-BE49-F238E27FC236}">
              <a16:creationId xmlns:a16="http://schemas.microsoft.com/office/drawing/2014/main" id="{7EEEC7A0-B2DB-4605-BEF7-846F6B7EAC91}"/>
            </a:ext>
          </a:extLst>
        </xdr:cNvPr>
        <xdr:cNvGrpSpPr/>
      </xdr:nvGrpSpPr>
      <xdr:grpSpPr>
        <a:xfrm>
          <a:off x="6064586" y="470589"/>
          <a:ext cx="4074897" cy="6055017"/>
          <a:chOff x="545475" y="611079"/>
          <a:chExt cx="4065620" cy="6086119"/>
        </a:xfrm>
      </xdr:grpSpPr>
      <xdr:grpSp>
        <xdr:nvGrpSpPr>
          <xdr:cNvPr id="106" name="Agrupar 105">
            <a:extLst>
              <a:ext uri="{FF2B5EF4-FFF2-40B4-BE49-F238E27FC236}">
                <a16:creationId xmlns:a16="http://schemas.microsoft.com/office/drawing/2014/main" id="{E939F851-39AB-420F-8846-0D94AD425EEC}"/>
              </a:ext>
            </a:extLst>
          </xdr:cNvPr>
          <xdr:cNvGrpSpPr/>
        </xdr:nvGrpSpPr>
        <xdr:grpSpPr>
          <a:xfrm>
            <a:off x="545475" y="611079"/>
            <a:ext cx="4065620" cy="6086119"/>
            <a:chOff x="10805527" y="555851"/>
            <a:chExt cx="4108915" cy="6158690"/>
          </a:xfrm>
        </xdr:grpSpPr>
        <xdr:grpSp>
          <xdr:nvGrpSpPr>
            <xdr:cNvPr id="59" name="Agrupar 58">
              <a:extLst>
                <a:ext uri="{FF2B5EF4-FFF2-40B4-BE49-F238E27FC236}">
                  <a16:creationId xmlns:a16="http://schemas.microsoft.com/office/drawing/2014/main" id="{B04638C7-7E54-47D7-B870-D07BAE3928BF}"/>
                </a:ext>
              </a:extLst>
            </xdr:cNvPr>
            <xdr:cNvGrpSpPr/>
          </xdr:nvGrpSpPr>
          <xdr:grpSpPr>
            <a:xfrm>
              <a:off x="10816475" y="614190"/>
              <a:ext cx="1526149" cy="1345585"/>
              <a:chOff x="1068844" y="559455"/>
              <a:chExt cx="1532733" cy="514493"/>
            </a:xfrm>
          </xdr:grpSpPr>
          <xdr:sp macro="" textlink="">
            <xdr:nvSpPr>
              <xdr:cNvPr id="60" name="Retângulo: Cantos Arredondados 59">
                <a:extLst>
                  <a:ext uri="{FF2B5EF4-FFF2-40B4-BE49-F238E27FC236}">
                    <a16:creationId xmlns:a16="http://schemas.microsoft.com/office/drawing/2014/main" id="{16DC3140-4906-4D89-AC0B-916145062197}"/>
                  </a:ext>
                </a:extLst>
              </xdr:cNvPr>
              <xdr:cNvSpPr/>
            </xdr:nvSpPr>
            <xdr:spPr>
              <a:xfrm>
                <a:off x="1068844" y="628765"/>
                <a:ext cx="1532733" cy="445183"/>
              </a:xfrm>
              <a:prstGeom prst="roundRect">
                <a:avLst/>
              </a:prstGeom>
              <a:gradFill>
                <a:gsLst>
                  <a:gs pos="84000">
                    <a:srgbClr val="100D83"/>
                  </a:gs>
                  <a:gs pos="22000">
                    <a:srgbClr val="0A3D91"/>
                  </a:gs>
                </a:gsLst>
                <a:lin ang="5400000" scaled="1"/>
              </a:gradFill>
              <a:ln w="38100"/>
              <a:effectLst>
                <a:outerShdw blurRad="139700" algn="ctr" rotWithShape="0">
                  <a:srgbClr val="39FF14">
                    <a:alpha val="60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pt-BR" sz="1100"/>
              </a:p>
            </xdr:txBody>
          </xdr:sp>
          <xdr:sp macro="" textlink="">
            <xdr:nvSpPr>
              <xdr:cNvPr id="61" name="CaixaDeTexto 60">
                <a:extLst>
                  <a:ext uri="{FF2B5EF4-FFF2-40B4-BE49-F238E27FC236}">
                    <a16:creationId xmlns:a16="http://schemas.microsoft.com/office/drawing/2014/main" id="{BC3DA157-9244-4E6B-9B13-40A321A2A8D5}"/>
                  </a:ext>
                </a:extLst>
              </xdr:cNvPr>
              <xdr:cNvSpPr txBox="1"/>
            </xdr:nvSpPr>
            <xdr:spPr>
              <a:xfrm>
                <a:off x="1138084" y="559455"/>
                <a:ext cx="1425946" cy="34194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b"/>
              <a:lstStyle/>
              <a:p>
                <a:pPr algn="ctr"/>
                <a:r>
                  <a:rPr lang="pt-BR" sz="1400">
                    <a:solidFill>
                      <a:schemeClr val="bg1"/>
                    </a:solidFill>
                  </a:rPr>
                  <a:t>Média / Mês</a:t>
                </a:r>
                <a:endParaRPr lang="pt-BR" sz="1400" baseline="0">
                  <a:solidFill>
                    <a:schemeClr val="bg1"/>
                  </a:solidFill>
                </a:endParaRPr>
              </a:p>
              <a:p>
                <a:endParaRPr lang="pt-BR" sz="1100">
                  <a:solidFill>
                    <a:schemeClr val="bg1"/>
                  </a:solidFill>
                </a:endParaRPr>
              </a:p>
            </xdr:txBody>
          </xdr:sp>
        </xdr:grpSp>
        <xdr:graphicFrame macro="">
          <xdr:nvGraphicFramePr>
            <xdr:cNvPr id="63" name="Gráfico 62">
              <a:extLst>
                <a:ext uri="{FF2B5EF4-FFF2-40B4-BE49-F238E27FC236}">
                  <a16:creationId xmlns:a16="http://schemas.microsoft.com/office/drawing/2014/main" id="{A815A9E5-715F-4094-8ED3-2F420A78F72B}"/>
                </a:ext>
              </a:extLst>
            </xdr:cNvPr>
            <xdr:cNvGraphicFramePr>
              <a:graphicFrameLocks/>
            </xdr:cNvGraphicFramePr>
          </xdr:nvGraphicFramePr>
          <xdr:xfrm>
            <a:off x="10989723" y="2753492"/>
            <a:ext cx="1240896" cy="266392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8"/>
            </a:graphicData>
          </a:graphic>
        </xdr:graphicFrame>
        <xdr:grpSp>
          <xdr:nvGrpSpPr>
            <xdr:cNvPr id="66" name="Agrupar 65">
              <a:extLst>
                <a:ext uri="{FF2B5EF4-FFF2-40B4-BE49-F238E27FC236}">
                  <a16:creationId xmlns:a16="http://schemas.microsoft.com/office/drawing/2014/main" id="{4235B28C-9362-461E-BFED-56A76783026F}"/>
                </a:ext>
              </a:extLst>
            </xdr:cNvPr>
            <xdr:cNvGrpSpPr/>
          </xdr:nvGrpSpPr>
          <xdr:grpSpPr>
            <a:xfrm>
              <a:off x="10805527" y="2048110"/>
              <a:ext cx="1526149" cy="589251"/>
              <a:chOff x="10862615" y="2145862"/>
              <a:chExt cx="1528494" cy="569310"/>
            </a:xfrm>
          </xdr:grpSpPr>
          <xdr:sp macro="" textlink="">
            <xdr:nvSpPr>
              <xdr:cNvPr id="64" name="Retângulo: Cantos Arredondados 63">
                <a:extLst>
                  <a:ext uri="{FF2B5EF4-FFF2-40B4-BE49-F238E27FC236}">
                    <a16:creationId xmlns:a16="http://schemas.microsoft.com/office/drawing/2014/main" id="{6B172AE4-182B-451C-96E2-53A3376127C2}"/>
                  </a:ext>
                </a:extLst>
              </xdr:cNvPr>
              <xdr:cNvSpPr/>
            </xdr:nvSpPr>
            <xdr:spPr>
              <a:xfrm>
                <a:off x="10862615" y="2145862"/>
                <a:ext cx="1528494" cy="569310"/>
              </a:xfrm>
              <a:prstGeom prst="roundRect">
                <a:avLst/>
              </a:prstGeom>
              <a:gradFill>
                <a:gsLst>
                  <a:gs pos="84000">
                    <a:srgbClr val="100D83"/>
                  </a:gs>
                  <a:gs pos="22000">
                    <a:srgbClr val="0A3D91"/>
                  </a:gs>
                </a:gsLst>
                <a:lin ang="5400000" scaled="1"/>
              </a:gradFill>
              <a:ln w="38100"/>
              <a:effectLst>
                <a:outerShdw blurRad="139700" algn="ctr" rotWithShape="0">
                  <a:srgbClr val="39FF14">
                    <a:alpha val="60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pt-BR" sz="1100"/>
              </a:p>
            </xdr:txBody>
          </xdr:sp>
          <xdr:sp macro="" textlink="Pivô!G21">
            <xdr:nvSpPr>
              <xdr:cNvPr id="65" name="CaixaDeTexto 64">
                <a:extLst>
                  <a:ext uri="{FF2B5EF4-FFF2-40B4-BE49-F238E27FC236}">
                    <a16:creationId xmlns:a16="http://schemas.microsoft.com/office/drawing/2014/main" id="{8DF7E08B-11CA-4946-97C6-FC5B03F1C73C}"/>
                  </a:ext>
                </a:extLst>
              </xdr:cNvPr>
              <xdr:cNvSpPr txBox="1"/>
            </xdr:nvSpPr>
            <xdr:spPr>
              <a:xfrm>
                <a:off x="10959224" y="2299137"/>
                <a:ext cx="1390431" cy="285009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b"/>
              <a:lstStyle/>
              <a:p>
                <a:r>
                  <a:rPr lang="pt-BR" sz="1200">
                    <a:solidFill>
                      <a:schemeClr val="bg1"/>
                    </a:solidFill>
                  </a:rPr>
                  <a:t>lucros operacionais</a:t>
                </a:r>
              </a:p>
            </xdr:txBody>
          </xdr:sp>
        </xdr:grpSp>
        <xdr:grpSp>
          <xdr:nvGrpSpPr>
            <xdr:cNvPr id="70" name="Agrupar 69">
              <a:extLst>
                <a:ext uri="{FF2B5EF4-FFF2-40B4-BE49-F238E27FC236}">
                  <a16:creationId xmlns:a16="http://schemas.microsoft.com/office/drawing/2014/main" id="{F67F4A48-9116-4556-9293-0E7D3148039F}"/>
                </a:ext>
              </a:extLst>
            </xdr:cNvPr>
            <xdr:cNvGrpSpPr/>
          </xdr:nvGrpSpPr>
          <xdr:grpSpPr>
            <a:xfrm>
              <a:off x="10869291" y="5368955"/>
              <a:ext cx="1526149" cy="1345586"/>
              <a:chOff x="1068844" y="559455"/>
              <a:chExt cx="1532733" cy="514493"/>
            </a:xfrm>
          </xdr:grpSpPr>
          <xdr:sp macro="" textlink="">
            <xdr:nvSpPr>
              <xdr:cNvPr id="71" name="Retângulo: Cantos Arredondados 70">
                <a:extLst>
                  <a:ext uri="{FF2B5EF4-FFF2-40B4-BE49-F238E27FC236}">
                    <a16:creationId xmlns:a16="http://schemas.microsoft.com/office/drawing/2014/main" id="{890A7135-6E10-4383-8286-ADE2931A3899}"/>
                  </a:ext>
                </a:extLst>
              </xdr:cNvPr>
              <xdr:cNvSpPr/>
            </xdr:nvSpPr>
            <xdr:spPr>
              <a:xfrm>
                <a:off x="1068844" y="628765"/>
                <a:ext cx="1532733" cy="445183"/>
              </a:xfrm>
              <a:prstGeom prst="roundRect">
                <a:avLst/>
              </a:prstGeom>
              <a:gradFill>
                <a:gsLst>
                  <a:gs pos="84000">
                    <a:srgbClr val="100D83"/>
                  </a:gs>
                  <a:gs pos="22000">
                    <a:srgbClr val="0A3D91"/>
                  </a:gs>
                </a:gsLst>
                <a:lin ang="5400000" scaled="1"/>
              </a:gradFill>
              <a:ln w="38100"/>
              <a:effectLst>
                <a:outerShdw blurRad="139700" algn="ctr" rotWithShape="0">
                  <a:srgbClr val="39FF14">
                    <a:alpha val="60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pt-BR" sz="1100"/>
              </a:p>
            </xdr:txBody>
          </xdr:sp>
          <xdr:sp macro="" textlink="">
            <xdr:nvSpPr>
              <xdr:cNvPr id="72" name="CaixaDeTexto 71">
                <a:extLst>
                  <a:ext uri="{FF2B5EF4-FFF2-40B4-BE49-F238E27FC236}">
                    <a16:creationId xmlns:a16="http://schemas.microsoft.com/office/drawing/2014/main" id="{2BFFBA33-B6A7-49C6-BE0E-94C97718D064}"/>
                  </a:ext>
                </a:extLst>
              </xdr:cNvPr>
              <xdr:cNvSpPr txBox="1"/>
            </xdr:nvSpPr>
            <xdr:spPr>
              <a:xfrm>
                <a:off x="1138084" y="559455"/>
                <a:ext cx="1425946" cy="34194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b"/>
              <a:lstStyle/>
              <a:p>
                <a:pPr algn="ctr"/>
                <a:r>
                  <a:rPr lang="pt-BR" sz="1400">
                    <a:solidFill>
                      <a:schemeClr val="bg1"/>
                    </a:solidFill>
                  </a:rPr>
                  <a:t>Total dos</a:t>
                </a:r>
                <a:r>
                  <a:rPr lang="pt-BR" sz="1400" baseline="0">
                    <a:solidFill>
                      <a:schemeClr val="bg1"/>
                    </a:solidFill>
                  </a:rPr>
                  <a:t> </a:t>
                </a:r>
                <a:r>
                  <a:rPr lang="pt-BR" sz="1400">
                    <a:solidFill>
                      <a:schemeClr val="bg1"/>
                    </a:solidFill>
                  </a:rPr>
                  <a:t>lucros operacionais</a:t>
                </a:r>
                <a:endParaRPr lang="pt-BR" sz="1400" baseline="0">
                  <a:solidFill>
                    <a:schemeClr val="bg1"/>
                  </a:solidFill>
                </a:endParaRPr>
              </a:p>
              <a:p>
                <a:endParaRPr lang="pt-BR" sz="1100">
                  <a:solidFill>
                    <a:schemeClr val="bg1"/>
                  </a:solidFill>
                </a:endParaRPr>
              </a:p>
            </xdr:txBody>
          </xdr:sp>
        </xdr:grpSp>
        <xdr:graphicFrame macro="">
          <xdr:nvGraphicFramePr>
            <xdr:cNvPr id="74" name="Gráfico 73">
              <a:extLst>
                <a:ext uri="{FF2B5EF4-FFF2-40B4-BE49-F238E27FC236}">
                  <a16:creationId xmlns:a16="http://schemas.microsoft.com/office/drawing/2014/main" id="{D32C504D-5392-4E9E-BC08-546D204494F6}"/>
                </a:ext>
              </a:extLst>
            </xdr:cNvPr>
            <xdr:cNvGraphicFramePr>
              <a:graphicFrameLocks/>
            </xdr:cNvGraphicFramePr>
          </xdr:nvGraphicFramePr>
          <xdr:xfrm>
            <a:off x="12506570" y="1941722"/>
            <a:ext cx="2407872" cy="174484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9"/>
            </a:graphicData>
          </a:graphic>
        </xdr:graphicFrame>
        <xdr:grpSp>
          <xdr:nvGrpSpPr>
            <xdr:cNvPr id="79" name="Agrupar 78">
              <a:extLst>
                <a:ext uri="{FF2B5EF4-FFF2-40B4-BE49-F238E27FC236}">
                  <a16:creationId xmlns:a16="http://schemas.microsoft.com/office/drawing/2014/main" id="{196AE1AC-79AF-410C-9D2B-034E44388D74}"/>
                </a:ext>
              </a:extLst>
            </xdr:cNvPr>
            <xdr:cNvGrpSpPr/>
          </xdr:nvGrpSpPr>
          <xdr:grpSpPr>
            <a:xfrm>
              <a:off x="12823812" y="555851"/>
              <a:ext cx="1526148" cy="1345585"/>
              <a:chOff x="1068844" y="559455"/>
              <a:chExt cx="1532733" cy="514493"/>
            </a:xfrm>
          </xdr:grpSpPr>
          <xdr:sp macro="" textlink="">
            <xdr:nvSpPr>
              <xdr:cNvPr id="80" name="Retângulo: Cantos Arredondados 79">
                <a:extLst>
                  <a:ext uri="{FF2B5EF4-FFF2-40B4-BE49-F238E27FC236}">
                    <a16:creationId xmlns:a16="http://schemas.microsoft.com/office/drawing/2014/main" id="{20EAB898-5B93-4606-A72E-6DC349E1DF77}"/>
                  </a:ext>
                </a:extLst>
              </xdr:cNvPr>
              <xdr:cNvSpPr/>
            </xdr:nvSpPr>
            <xdr:spPr>
              <a:xfrm>
                <a:off x="1068844" y="628765"/>
                <a:ext cx="1532733" cy="445183"/>
              </a:xfrm>
              <a:prstGeom prst="roundRect">
                <a:avLst/>
              </a:prstGeom>
              <a:gradFill>
                <a:gsLst>
                  <a:gs pos="84000">
                    <a:srgbClr val="100D83"/>
                  </a:gs>
                  <a:gs pos="22000">
                    <a:srgbClr val="0A3D91"/>
                  </a:gs>
                </a:gsLst>
                <a:lin ang="5400000" scaled="1"/>
              </a:gradFill>
              <a:ln w="38100"/>
              <a:effectLst>
                <a:outerShdw blurRad="139700" algn="ctr" rotWithShape="0">
                  <a:srgbClr val="39FF14">
                    <a:alpha val="60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pt-BR" sz="1100"/>
              </a:p>
            </xdr:txBody>
          </xdr:sp>
          <xdr:sp macro="" textlink="">
            <xdr:nvSpPr>
              <xdr:cNvPr id="81" name="CaixaDeTexto 80">
                <a:extLst>
                  <a:ext uri="{FF2B5EF4-FFF2-40B4-BE49-F238E27FC236}">
                    <a16:creationId xmlns:a16="http://schemas.microsoft.com/office/drawing/2014/main" id="{D4293C4A-49DC-4C3E-9F6C-A64218DD3CF2}"/>
                  </a:ext>
                </a:extLst>
              </xdr:cNvPr>
              <xdr:cNvSpPr txBox="1"/>
            </xdr:nvSpPr>
            <xdr:spPr>
              <a:xfrm>
                <a:off x="1138084" y="559455"/>
                <a:ext cx="1425946" cy="34194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b"/>
              <a:lstStyle/>
              <a:p>
                <a:pPr algn="ctr"/>
                <a:r>
                  <a:rPr lang="pt-BR" sz="1800">
                    <a:solidFill>
                      <a:schemeClr val="bg1"/>
                    </a:solidFill>
                  </a:rPr>
                  <a:t>B2B</a:t>
                </a:r>
                <a:endParaRPr lang="pt-BR" sz="1800" baseline="0">
                  <a:solidFill>
                    <a:schemeClr val="bg1"/>
                  </a:solidFill>
                </a:endParaRPr>
              </a:p>
              <a:p>
                <a:endParaRPr lang="pt-BR" sz="1100">
                  <a:solidFill>
                    <a:schemeClr val="bg1"/>
                  </a:solidFill>
                </a:endParaRPr>
              </a:p>
            </xdr:txBody>
          </xdr:sp>
        </xdr:grpSp>
        <xdr:sp macro="" textlink="Pivô!H33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7567A00E-C8BD-4773-B4A5-4E0F06249A67}"/>
                </a:ext>
              </a:extLst>
            </xdr:cNvPr>
            <xdr:cNvSpPr txBox="1"/>
          </xdr:nvSpPr>
          <xdr:spPr>
            <a:xfrm>
              <a:off x="12896982" y="1089644"/>
              <a:ext cx="1418804" cy="41271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b"/>
            <a:lstStyle/>
            <a:p>
              <a:pPr algn="ctr"/>
              <a:fld id="{7EFC7F4F-AF2A-4206-95DF-BA994786E4E1}" type="TxLink">
                <a:rPr lang="en-US" sz="1600" b="0" i="0" u="none" strike="noStrike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pPr algn="ctr"/>
                <a:t>714.241</a:t>
              </a:fld>
              <a:endParaRPr lang="pt-BR" sz="1600">
                <a:solidFill>
                  <a:schemeClr val="bg1"/>
                </a:solidFill>
              </a:endParaRPr>
            </a:p>
          </xdr:txBody>
        </xdr:sp>
        <xdr:sp macro="" textlink="Pivô!I33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02C5333C-0C59-4724-BFDB-91560056CDEF}"/>
                </a:ext>
              </a:extLst>
            </xdr:cNvPr>
            <xdr:cNvSpPr txBox="1"/>
          </xdr:nvSpPr>
          <xdr:spPr>
            <a:xfrm>
              <a:off x="12959525" y="1358004"/>
              <a:ext cx="1418804" cy="41271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b"/>
            <a:lstStyle/>
            <a:p>
              <a:pPr algn="ctr"/>
              <a:fld id="{13DDD54F-81A7-4D3A-AA79-D04F10B95349}" type="TxLink">
                <a:rPr lang="en-US" sz="1600" b="0" i="0" u="none" strike="noStrike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pPr algn="ctr"/>
                <a:t>86,16%</a:t>
              </a:fld>
              <a:endParaRPr lang="pt-BR" sz="2400">
                <a:solidFill>
                  <a:schemeClr val="bg1"/>
                </a:solidFill>
              </a:endParaRPr>
            </a:p>
          </xdr:txBody>
        </xdr:sp>
      </xdr:grpSp>
      <xdr:sp macro="" textlink="Pivô!G21">
        <xdr:nvSpPr>
          <xdr:cNvPr id="62" name="CaixaDeTexto 61">
            <a:extLst>
              <a:ext uri="{FF2B5EF4-FFF2-40B4-BE49-F238E27FC236}">
                <a16:creationId xmlns:a16="http://schemas.microsoft.com/office/drawing/2014/main" id="{D2CC3BD2-27D5-43F4-849A-96C481A11629}"/>
              </a:ext>
            </a:extLst>
          </xdr:cNvPr>
          <xdr:cNvSpPr txBox="1"/>
        </xdr:nvSpPr>
        <xdr:spPr>
          <a:xfrm>
            <a:off x="932118" y="1325247"/>
            <a:ext cx="1003172" cy="4639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b"/>
          <a:lstStyle/>
          <a:p>
            <a:fld id="{EE8DB347-4185-44AF-920D-5D8E475EF927}" type="TxLink">
              <a:rPr lang="en-US" sz="1800" b="0" i="0" u="none" strike="noStrike">
                <a:solidFill>
                  <a:schemeClr val="bg1"/>
                </a:solidFill>
                <a:latin typeface="Calibri"/>
                <a:ea typeface="Calibri"/>
                <a:cs typeface="Calibri"/>
              </a:rPr>
              <a:pPr/>
              <a:t>69.079</a:t>
            </a:fld>
            <a:endParaRPr lang="pt-BR" sz="1800">
              <a:solidFill>
                <a:schemeClr val="bg1"/>
              </a:solidFill>
            </a:endParaRPr>
          </a:p>
        </xdr:txBody>
      </xdr:sp>
      <xdr:sp macro="" textlink="Pivô!Q17">
        <xdr:nvSpPr>
          <xdr:cNvPr id="76" name="CaixaDeTexto 75">
            <a:extLst>
              <a:ext uri="{FF2B5EF4-FFF2-40B4-BE49-F238E27FC236}">
                <a16:creationId xmlns:a16="http://schemas.microsoft.com/office/drawing/2014/main" id="{729F9EBD-86D3-4B9A-A94E-62814A9DB58D}"/>
              </a:ext>
            </a:extLst>
          </xdr:cNvPr>
          <xdr:cNvSpPr txBox="1"/>
        </xdr:nvSpPr>
        <xdr:spPr>
          <a:xfrm>
            <a:off x="977735" y="6072299"/>
            <a:ext cx="847758" cy="40509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b"/>
          <a:lstStyle/>
          <a:p>
            <a:fld id="{BDB3086F-A5C0-4D44-AD54-90FD038DCC59}" type="TxLink">
              <a:rPr lang="en-US" sz="1400" b="0" i="0" u="none" strike="noStrike">
                <a:solidFill>
                  <a:schemeClr val="bg1"/>
                </a:solidFill>
                <a:latin typeface="Calibri"/>
                <a:ea typeface="Calibri"/>
                <a:cs typeface="Calibri"/>
              </a:rPr>
              <a:pPr/>
              <a:t>165.790</a:t>
            </a:fld>
            <a:endParaRPr lang="pt-BR" sz="1400">
              <a:solidFill>
                <a:schemeClr val="bg1"/>
              </a:solidFill>
            </a:endParaRPr>
          </a:p>
        </xdr:txBody>
      </xdr:sp>
    </xdr:grpSp>
    <xdr:clientData/>
  </xdr:twoCellAnchor>
  <xdr:twoCellAnchor editAs="absolute">
    <xdr:from>
      <xdr:col>19</xdr:col>
      <xdr:colOff>357038</xdr:colOff>
      <xdr:row>3</xdr:row>
      <xdr:rowOff>71582</xdr:rowOff>
    </xdr:from>
    <xdr:to>
      <xdr:col>29</xdr:col>
      <xdr:colOff>189551</xdr:colOff>
      <xdr:row>26</xdr:row>
      <xdr:rowOff>120427</xdr:rowOff>
    </xdr:to>
    <xdr:grpSp>
      <xdr:nvGrpSpPr>
        <xdr:cNvPr id="155" name="Agrupar 154">
          <a:extLst>
            <a:ext uri="{FF2B5EF4-FFF2-40B4-BE49-F238E27FC236}">
              <a16:creationId xmlns:a16="http://schemas.microsoft.com/office/drawing/2014/main" id="{45459435-4B91-4A6F-B5BE-7F9C51F61780}"/>
            </a:ext>
          </a:extLst>
        </xdr:cNvPr>
        <xdr:cNvGrpSpPr/>
      </xdr:nvGrpSpPr>
      <xdr:grpSpPr>
        <a:xfrm>
          <a:off x="11898811" y="640166"/>
          <a:ext cx="5907130" cy="4407991"/>
          <a:chOff x="4755856" y="469900"/>
          <a:chExt cx="5893877" cy="4430345"/>
        </a:xfrm>
      </xdr:grpSpPr>
      <xdr:cxnSp macro="">
        <xdr:nvCxnSpPr>
          <xdr:cNvPr id="136" name="Conector reto 135">
            <a:extLst>
              <a:ext uri="{FF2B5EF4-FFF2-40B4-BE49-F238E27FC236}">
                <a16:creationId xmlns:a16="http://schemas.microsoft.com/office/drawing/2014/main" id="{B3C581C0-2783-4E25-9281-031841579B79}"/>
              </a:ext>
            </a:extLst>
          </xdr:cNvPr>
          <xdr:cNvCxnSpPr>
            <a:endCxn id="134" idx="3"/>
          </xdr:cNvCxnSpPr>
        </xdr:nvCxnSpPr>
        <xdr:spPr>
          <a:xfrm flipH="1" flipV="1">
            <a:off x="8468469" y="855961"/>
            <a:ext cx="679605" cy="28704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Conector reto 140">
            <a:extLst>
              <a:ext uri="{FF2B5EF4-FFF2-40B4-BE49-F238E27FC236}">
                <a16:creationId xmlns:a16="http://schemas.microsoft.com/office/drawing/2014/main" id="{4B60912F-4E16-4919-B462-2E6C73FE63F1}"/>
              </a:ext>
            </a:extLst>
          </xdr:cNvPr>
          <xdr:cNvCxnSpPr>
            <a:stCxn id="130" idx="7"/>
          </xdr:cNvCxnSpPr>
        </xdr:nvCxnSpPr>
        <xdr:spPr>
          <a:xfrm flipV="1">
            <a:off x="5320061" y="1242823"/>
            <a:ext cx="8452" cy="545706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3" name="Conector reto 142">
            <a:extLst>
              <a:ext uri="{FF2B5EF4-FFF2-40B4-BE49-F238E27FC236}">
                <a16:creationId xmlns:a16="http://schemas.microsoft.com/office/drawing/2014/main" id="{EA361170-8673-4C9C-A62C-AA8CD9F16946}"/>
              </a:ext>
            </a:extLst>
          </xdr:cNvPr>
          <xdr:cNvCxnSpPr>
            <a:stCxn id="127" idx="7"/>
          </xdr:cNvCxnSpPr>
        </xdr:nvCxnSpPr>
        <xdr:spPr>
          <a:xfrm flipV="1">
            <a:off x="5237698" y="3570690"/>
            <a:ext cx="91723" cy="744353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Conector reto 144">
            <a:extLst>
              <a:ext uri="{FF2B5EF4-FFF2-40B4-BE49-F238E27FC236}">
                <a16:creationId xmlns:a16="http://schemas.microsoft.com/office/drawing/2014/main" id="{4DBDF477-520B-4C9F-8C9A-6179F5DEAD4E}"/>
              </a:ext>
            </a:extLst>
          </xdr:cNvPr>
          <xdr:cNvCxnSpPr>
            <a:stCxn id="124" idx="1"/>
          </xdr:cNvCxnSpPr>
        </xdr:nvCxnSpPr>
        <xdr:spPr>
          <a:xfrm flipH="1" flipV="1">
            <a:off x="7055000" y="3888888"/>
            <a:ext cx="703991" cy="55599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7" name="Conector reto 76">
            <a:extLst>
              <a:ext uri="{FF2B5EF4-FFF2-40B4-BE49-F238E27FC236}">
                <a16:creationId xmlns:a16="http://schemas.microsoft.com/office/drawing/2014/main" id="{44502874-E048-4EF3-9602-876FB2CAD5E0}"/>
              </a:ext>
            </a:extLst>
          </xdr:cNvPr>
          <xdr:cNvCxnSpPr/>
        </xdr:nvCxnSpPr>
        <xdr:spPr>
          <a:xfrm>
            <a:off x="7583752" y="2217332"/>
            <a:ext cx="1328275" cy="113786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6" name="Conector reto 85">
            <a:extLst>
              <a:ext uri="{FF2B5EF4-FFF2-40B4-BE49-F238E27FC236}">
                <a16:creationId xmlns:a16="http://schemas.microsoft.com/office/drawing/2014/main" id="{3FC3667B-9C4A-4077-B933-BD1FB0EBC6B2}"/>
              </a:ext>
            </a:extLst>
          </xdr:cNvPr>
          <xdr:cNvCxnSpPr/>
        </xdr:nvCxnSpPr>
        <xdr:spPr>
          <a:xfrm>
            <a:off x="5516285" y="1135673"/>
            <a:ext cx="1273331" cy="95250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4" name="Conector reto 93">
            <a:extLst>
              <a:ext uri="{FF2B5EF4-FFF2-40B4-BE49-F238E27FC236}">
                <a16:creationId xmlns:a16="http://schemas.microsoft.com/office/drawing/2014/main" id="{8F063EF3-DA60-4970-B14C-BD05976E0C26}"/>
              </a:ext>
            </a:extLst>
          </xdr:cNvPr>
          <xdr:cNvCxnSpPr/>
        </xdr:nvCxnSpPr>
        <xdr:spPr>
          <a:xfrm flipH="1">
            <a:off x="7469021" y="1074615"/>
            <a:ext cx="1671870" cy="928077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Conector reto 96">
            <a:extLst>
              <a:ext uri="{FF2B5EF4-FFF2-40B4-BE49-F238E27FC236}">
                <a16:creationId xmlns:a16="http://schemas.microsoft.com/office/drawing/2014/main" id="{5B7E5FCE-E277-49E5-B142-DC6DCE589CFE}"/>
              </a:ext>
            </a:extLst>
          </xdr:cNvPr>
          <xdr:cNvCxnSpPr/>
        </xdr:nvCxnSpPr>
        <xdr:spPr>
          <a:xfrm>
            <a:off x="7444598" y="2598615"/>
            <a:ext cx="2209178" cy="1462943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aphicFrame macro="">
        <xdr:nvGraphicFramePr>
          <xdr:cNvPr id="84" name="Gráfico 83">
            <a:extLst>
              <a:ext uri="{FF2B5EF4-FFF2-40B4-BE49-F238E27FC236}">
                <a16:creationId xmlns:a16="http://schemas.microsoft.com/office/drawing/2014/main" id="{632EBBE8-F2BA-41C4-A5DB-372713FCFE05}"/>
              </a:ext>
            </a:extLst>
          </xdr:cNvPr>
          <xdr:cNvGraphicFramePr>
            <a:graphicFrameLocks/>
          </xdr:cNvGraphicFramePr>
        </xdr:nvGraphicFramePr>
        <xdr:xfrm>
          <a:off x="4808875" y="860763"/>
          <a:ext cx="4681494" cy="281246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0"/>
          </a:graphicData>
        </a:graphic>
      </xdr:graphicFrame>
      <xdr:sp macro="" textlink="">
        <xdr:nvSpPr>
          <xdr:cNvPr id="68" name="Elipse 67">
            <a:extLst>
              <a:ext uri="{FF2B5EF4-FFF2-40B4-BE49-F238E27FC236}">
                <a16:creationId xmlns:a16="http://schemas.microsoft.com/office/drawing/2014/main" id="{6C5D76BF-3C0E-43CF-A644-61F18B5CDBB3}"/>
              </a:ext>
            </a:extLst>
          </xdr:cNvPr>
          <xdr:cNvSpPr/>
        </xdr:nvSpPr>
        <xdr:spPr>
          <a:xfrm>
            <a:off x="6459766" y="1611007"/>
            <a:ext cx="1372549" cy="1301445"/>
          </a:xfrm>
          <a:prstGeom prst="ellipse">
            <a:avLst/>
          </a:prstGeom>
          <a:gradFill flip="none" rotWithShape="1">
            <a:gsLst>
              <a:gs pos="63000">
                <a:srgbClr val="00FFFF"/>
              </a:gs>
              <a:gs pos="100000">
                <a:srgbClr val="39FF14"/>
              </a:gs>
            </a:gsLst>
            <a:path path="shape">
              <a:fillToRect l="50000" t="50000" r="50000" b="50000"/>
            </a:path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>
              <a:solidFill>
                <a:srgbClr val="FF0000"/>
              </a:solidFill>
            </a:endParaRPr>
          </a:p>
        </xdr:txBody>
      </xdr:sp>
      <xdr:sp macro="" textlink="">
        <xdr:nvSpPr>
          <xdr:cNvPr id="109" name="CaixaDeTexto 108">
            <a:extLst>
              <a:ext uri="{FF2B5EF4-FFF2-40B4-BE49-F238E27FC236}">
                <a16:creationId xmlns:a16="http://schemas.microsoft.com/office/drawing/2014/main" id="{894C3AF9-4AAC-44B9-9816-D30388CC9BE1}"/>
              </a:ext>
            </a:extLst>
          </xdr:cNvPr>
          <xdr:cNvSpPr txBox="1"/>
        </xdr:nvSpPr>
        <xdr:spPr>
          <a:xfrm>
            <a:off x="4839230" y="2806701"/>
            <a:ext cx="1123997" cy="5842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b"/>
          <a:lstStyle/>
          <a:p>
            <a:pPr algn="ctr"/>
            <a:r>
              <a:rPr lang="pt-BR" sz="1200">
                <a:solidFill>
                  <a:schemeClr val="bg1"/>
                </a:solidFill>
              </a:rPr>
              <a:t>Publicidade</a:t>
            </a:r>
          </a:p>
          <a:p>
            <a:pPr algn="ctr"/>
            <a:endParaRPr lang="pt-BR" sz="900">
              <a:solidFill>
                <a:schemeClr val="bg1"/>
              </a:solidFill>
            </a:endParaRPr>
          </a:p>
        </xdr:txBody>
      </xdr:sp>
      <xdr:sp macro="" textlink="">
        <xdr:nvSpPr>
          <xdr:cNvPr id="110" name="CaixaDeTexto 109">
            <a:extLst>
              <a:ext uri="{FF2B5EF4-FFF2-40B4-BE49-F238E27FC236}">
                <a16:creationId xmlns:a16="http://schemas.microsoft.com/office/drawing/2014/main" id="{09DF66B9-1579-4D91-BE38-8856C30A1C63}"/>
              </a:ext>
            </a:extLst>
          </xdr:cNvPr>
          <xdr:cNvSpPr txBox="1"/>
        </xdr:nvSpPr>
        <xdr:spPr>
          <a:xfrm>
            <a:off x="4861166" y="533401"/>
            <a:ext cx="1127461" cy="5842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b"/>
          <a:lstStyle/>
          <a:p>
            <a:pPr algn="ctr"/>
            <a:r>
              <a:rPr lang="pt-BR" sz="1200">
                <a:solidFill>
                  <a:schemeClr val="bg1"/>
                </a:solidFill>
              </a:rPr>
              <a:t>Assinatura</a:t>
            </a:r>
          </a:p>
          <a:p>
            <a:pPr algn="ctr"/>
            <a:endParaRPr lang="pt-BR" sz="900">
              <a:solidFill>
                <a:schemeClr val="bg1"/>
              </a:solidFill>
            </a:endParaRPr>
          </a:p>
        </xdr:txBody>
      </xdr:sp>
      <xdr:sp macro="" textlink="">
        <xdr:nvSpPr>
          <xdr:cNvPr id="111" name="CaixaDeTexto 110">
            <a:extLst>
              <a:ext uri="{FF2B5EF4-FFF2-40B4-BE49-F238E27FC236}">
                <a16:creationId xmlns:a16="http://schemas.microsoft.com/office/drawing/2014/main" id="{18084776-4F77-4F27-A23D-5CC95F9FA003}"/>
              </a:ext>
            </a:extLst>
          </xdr:cNvPr>
          <xdr:cNvSpPr txBox="1"/>
        </xdr:nvSpPr>
        <xdr:spPr>
          <a:xfrm>
            <a:off x="9168245" y="3721100"/>
            <a:ext cx="1127462" cy="5842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b"/>
          <a:lstStyle/>
          <a:p>
            <a:pPr algn="ctr"/>
            <a:r>
              <a:rPr lang="pt-BR" sz="1200">
                <a:solidFill>
                  <a:schemeClr val="bg1"/>
                </a:solidFill>
              </a:rPr>
              <a:t>Licenciamento</a:t>
            </a:r>
          </a:p>
          <a:p>
            <a:pPr algn="ctr"/>
            <a:endParaRPr lang="pt-BR" sz="900">
              <a:solidFill>
                <a:schemeClr val="bg1"/>
              </a:solidFill>
            </a:endParaRPr>
          </a:p>
        </xdr:txBody>
      </xdr:sp>
      <xdr:sp macro="" textlink="">
        <xdr:nvSpPr>
          <xdr:cNvPr id="112" name="CaixaDeTexto 111">
            <a:extLst>
              <a:ext uri="{FF2B5EF4-FFF2-40B4-BE49-F238E27FC236}">
                <a16:creationId xmlns:a16="http://schemas.microsoft.com/office/drawing/2014/main" id="{73975609-5F4A-4840-B19A-41B80E30B932}"/>
              </a:ext>
            </a:extLst>
          </xdr:cNvPr>
          <xdr:cNvSpPr txBox="1"/>
        </xdr:nvSpPr>
        <xdr:spPr>
          <a:xfrm>
            <a:off x="8638309" y="1892300"/>
            <a:ext cx="1123998" cy="5842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b"/>
          <a:lstStyle/>
          <a:p>
            <a:pPr algn="ctr"/>
            <a:r>
              <a:rPr lang="pt-BR" sz="1200">
                <a:solidFill>
                  <a:schemeClr val="bg1"/>
                </a:solidFill>
              </a:rPr>
              <a:t>Taxas</a:t>
            </a:r>
            <a:r>
              <a:rPr lang="pt-BR" sz="1200" baseline="0">
                <a:solidFill>
                  <a:schemeClr val="bg1"/>
                </a:solidFill>
              </a:rPr>
              <a:t> de Uso</a:t>
            </a:r>
          </a:p>
          <a:p>
            <a:pPr algn="ctr"/>
            <a:endParaRPr lang="pt-BR" sz="900">
              <a:solidFill>
                <a:schemeClr val="bg1"/>
              </a:solidFill>
            </a:endParaRPr>
          </a:p>
        </xdr:txBody>
      </xdr:sp>
      <xdr:sp macro="" textlink="">
        <xdr:nvSpPr>
          <xdr:cNvPr id="113" name="CaixaDeTexto 112">
            <a:extLst>
              <a:ext uri="{FF2B5EF4-FFF2-40B4-BE49-F238E27FC236}">
                <a16:creationId xmlns:a16="http://schemas.microsoft.com/office/drawing/2014/main" id="{F7220B69-4B29-4AC7-9F9A-4C1691B686B9}"/>
              </a:ext>
            </a:extLst>
          </xdr:cNvPr>
          <xdr:cNvSpPr txBox="1"/>
        </xdr:nvSpPr>
        <xdr:spPr>
          <a:xfrm>
            <a:off x="8612909" y="469900"/>
            <a:ext cx="1123998" cy="5842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b"/>
          <a:lstStyle/>
          <a:p>
            <a:pPr algn="ctr"/>
            <a:r>
              <a:rPr lang="pt-BR" sz="1200">
                <a:solidFill>
                  <a:schemeClr val="bg1"/>
                </a:solidFill>
              </a:rPr>
              <a:t>Aluguel</a:t>
            </a:r>
          </a:p>
          <a:p>
            <a:pPr algn="ctr"/>
            <a:endParaRPr lang="pt-BR" sz="900">
              <a:solidFill>
                <a:schemeClr val="bg1"/>
              </a:solidFill>
            </a:endParaRPr>
          </a:p>
        </xdr:txBody>
      </xdr:sp>
      <xdr:sp macro="" textlink="">
        <xdr:nvSpPr>
          <xdr:cNvPr id="114" name="CaixaDeTexto 113">
            <a:extLst>
              <a:ext uri="{FF2B5EF4-FFF2-40B4-BE49-F238E27FC236}">
                <a16:creationId xmlns:a16="http://schemas.microsoft.com/office/drawing/2014/main" id="{F1AE15B4-49FC-4D04-ACE6-FCE678F4BBEE}"/>
              </a:ext>
            </a:extLst>
          </xdr:cNvPr>
          <xdr:cNvSpPr txBox="1"/>
        </xdr:nvSpPr>
        <xdr:spPr>
          <a:xfrm>
            <a:off x="6328064" y="3225800"/>
            <a:ext cx="1364672" cy="6096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b"/>
          <a:lstStyle/>
          <a:p>
            <a:pPr algn="ctr"/>
            <a:r>
              <a:rPr lang="pt-BR" sz="1200">
                <a:solidFill>
                  <a:schemeClr val="bg1"/>
                </a:solidFill>
              </a:rPr>
              <a:t>Vendas</a:t>
            </a:r>
            <a:r>
              <a:rPr lang="pt-BR" sz="1200" baseline="0">
                <a:solidFill>
                  <a:schemeClr val="bg1"/>
                </a:solidFill>
              </a:rPr>
              <a:t> de Ativos</a:t>
            </a:r>
          </a:p>
          <a:p>
            <a:pPr algn="ctr"/>
            <a:endParaRPr lang="pt-BR" sz="900">
              <a:solidFill>
                <a:schemeClr val="bg1"/>
              </a:solidFill>
            </a:endParaRPr>
          </a:p>
        </xdr:txBody>
      </xdr:sp>
      <xdr:grpSp>
        <xdr:nvGrpSpPr>
          <xdr:cNvPr id="116" name="Agrupar 115">
            <a:extLst>
              <a:ext uri="{FF2B5EF4-FFF2-40B4-BE49-F238E27FC236}">
                <a16:creationId xmlns:a16="http://schemas.microsoft.com/office/drawing/2014/main" id="{0C7DC66A-1581-421B-8ED9-91B0DF4BFFC4}"/>
              </a:ext>
            </a:extLst>
          </xdr:cNvPr>
          <xdr:cNvGrpSpPr/>
        </xdr:nvGrpSpPr>
        <xdr:grpSpPr>
          <a:xfrm>
            <a:off x="10032777" y="1428750"/>
            <a:ext cx="601253" cy="534865"/>
            <a:chOff x="10064749" y="1428750"/>
            <a:chExt cx="603251" cy="534865"/>
          </a:xfrm>
        </xdr:grpSpPr>
        <xdr:sp macro="" textlink="">
          <xdr:nvSpPr>
            <xdr:cNvPr id="108" name="Círculo: Vazio 107">
              <a:extLst>
                <a:ext uri="{FF2B5EF4-FFF2-40B4-BE49-F238E27FC236}">
                  <a16:creationId xmlns:a16="http://schemas.microsoft.com/office/drawing/2014/main" id="{D72C9537-4334-425D-987B-09528C5CDB5F}"/>
                </a:ext>
              </a:extLst>
            </xdr:cNvPr>
            <xdr:cNvSpPr/>
          </xdr:nvSpPr>
          <xdr:spPr>
            <a:xfrm>
              <a:off x="10064749" y="1428750"/>
              <a:ext cx="566615" cy="534865"/>
            </a:xfrm>
            <a:prstGeom prst="donut">
              <a:avLst>
                <a:gd name="adj" fmla="val 6003"/>
              </a:avLst>
            </a:prstGeom>
            <a:gradFill>
              <a:gsLst>
                <a:gs pos="94000">
                  <a:srgbClr val="DD115E"/>
                </a:gs>
                <a:gs pos="22000">
                  <a:srgbClr val="9B00FF"/>
                </a:gs>
              </a:gsLst>
              <a:path path="shape">
                <a:fillToRect l="50000" t="50000" r="50000" b="50000"/>
              </a:path>
            </a:gradFill>
            <a:ln>
              <a:noFill/>
            </a:ln>
            <a:effectLst>
              <a:outerShdw blurRad="63500" sx="102000" sy="102000" algn="ctr" rotWithShape="0">
                <a:srgbClr val="39FF14">
                  <a:alpha val="70000"/>
                </a:srgb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>
                <a:solidFill>
                  <a:schemeClr val="tx1"/>
                </a:solidFill>
              </a:endParaRPr>
            </a:p>
          </xdr:txBody>
        </xdr:sp>
        <xdr:sp macro="" textlink="Pivô!Y41">
          <xdr:nvSpPr>
            <xdr:cNvPr id="115" name="CaixaDeTexto 114">
              <a:extLst>
                <a:ext uri="{FF2B5EF4-FFF2-40B4-BE49-F238E27FC236}">
                  <a16:creationId xmlns:a16="http://schemas.microsoft.com/office/drawing/2014/main" id="{DF1C1CD4-0591-4D94-BFD8-AE3B46483C5B}"/>
                </a:ext>
              </a:extLst>
            </xdr:cNvPr>
            <xdr:cNvSpPr txBox="1"/>
          </xdr:nvSpPr>
          <xdr:spPr>
            <a:xfrm>
              <a:off x="10080381" y="1567961"/>
              <a:ext cx="587619" cy="28233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BE84C685-617B-420B-9BCE-BDFC4283201E}" type="TxLink">
                <a:rPr lang="en-US" sz="1000" b="0" i="0" u="none" strike="noStrike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pPr/>
                <a:t>21,03%</a:t>
              </a:fld>
              <a:endParaRPr lang="pt-BR" sz="1000">
                <a:solidFill>
                  <a:schemeClr val="bg1"/>
                </a:solidFill>
              </a:endParaRPr>
            </a:p>
          </xdr:txBody>
        </xdr:sp>
      </xdr:grpSp>
      <xdr:grpSp>
        <xdr:nvGrpSpPr>
          <xdr:cNvPr id="120" name="Agrupar 119">
            <a:extLst>
              <a:ext uri="{FF2B5EF4-FFF2-40B4-BE49-F238E27FC236}">
                <a16:creationId xmlns:a16="http://schemas.microsoft.com/office/drawing/2014/main" id="{E653AF53-347D-412A-B956-365BEBE188AE}"/>
              </a:ext>
            </a:extLst>
          </xdr:cNvPr>
          <xdr:cNvGrpSpPr/>
        </xdr:nvGrpSpPr>
        <xdr:grpSpPr>
          <a:xfrm>
            <a:off x="10016662" y="3031881"/>
            <a:ext cx="633071" cy="534865"/>
            <a:chOff x="10064749" y="1428750"/>
            <a:chExt cx="635124" cy="534865"/>
          </a:xfrm>
        </xdr:grpSpPr>
        <xdr:sp macro="" textlink="">
          <xdr:nvSpPr>
            <xdr:cNvPr id="121" name="Círculo: Vazio 120">
              <a:extLst>
                <a:ext uri="{FF2B5EF4-FFF2-40B4-BE49-F238E27FC236}">
                  <a16:creationId xmlns:a16="http://schemas.microsoft.com/office/drawing/2014/main" id="{4F48CA55-D70C-4EAC-AEA3-6EA07E9486BD}"/>
                </a:ext>
              </a:extLst>
            </xdr:cNvPr>
            <xdr:cNvSpPr/>
          </xdr:nvSpPr>
          <xdr:spPr>
            <a:xfrm>
              <a:off x="10064749" y="1428750"/>
              <a:ext cx="566615" cy="534865"/>
            </a:xfrm>
            <a:prstGeom prst="donut">
              <a:avLst>
                <a:gd name="adj" fmla="val 6003"/>
              </a:avLst>
            </a:prstGeom>
            <a:gradFill>
              <a:gsLst>
                <a:gs pos="94000">
                  <a:srgbClr val="DD115E"/>
                </a:gs>
                <a:gs pos="22000">
                  <a:srgbClr val="9B00FF"/>
                </a:gs>
              </a:gsLst>
              <a:path path="shape">
                <a:fillToRect l="50000" t="50000" r="50000" b="50000"/>
              </a:path>
            </a:gradFill>
            <a:ln>
              <a:noFill/>
            </a:ln>
            <a:effectLst>
              <a:outerShdw blurRad="63500" sx="102000" sy="102000" algn="ctr" rotWithShape="0">
                <a:srgbClr val="39FF14">
                  <a:alpha val="70000"/>
                </a:srgb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>
                <a:solidFill>
                  <a:schemeClr val="tx1"/>
                </a:solidFill>
              </a:endParaRPr>
            </a:p>
          </xdr:txBody>
        </xdr:sp>
        <xdr:sp macro="" textlink="Pivô!Y31">
          <xdr:nvSpPr>
            <xdr:cNvPr id="122" name="CaixaDeTexto 121">
              <a:extLst>
                <a:ext uri="{FF2B5EF4-FFF2-40B4-BE49-F238E27FC236}">
                  <a16:creationId xmlns:a16="http://schemas.microsoft.com/office/drawing/2014/main" id="{0D6509AE-369A-4321-974F-FD028EBE7276}"/>
                </a:ext>
              </a:extLst>
            </xdr:cNvPr>
            <xdr:cNvSpPr txBox="1"/>
          </xdr:nvSpPr>
          <xdr:spPr>
            <a:xfrm>
              <a:off x="10080380" y="1567961"/>
              <a:ext cx="619493" cy="26686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CE1CB6AE-DAEB-4F33-818F-4602E39F9DD0}" type="TxLink">
                <a:rPr lang="en-US" sz="1100" b="0" i="0" u="none" strike="noStrike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pPr/>
                <a:t>18,79%</a:t>
              </a:fld>
              <a:endParaRPr lang="pt-BR" sz="1000">
                <a:solidFill>
                  <a:schemeClr val="bg1"/>
                </a:solidFill>
              </a:endParaRPr>
            </a:p>
          </xdr:txBody>
        </xdr:sp>
      </xdr:grpSp>
      <xdr:grpSp>
        <xdr:nvGrpSpPr>
          <xdr:cNvPr id="123" name="Agrupar 122">
            <a:extLst>
              <a:ext uri="{FF2B5EF4-FFF2-40B4-BE49-F238E27FC236}">
                <a16:creationId xmlns:a16="http://schemas.microsoft.com/office/drawing/2014/main" id="{58ABA0BB-8935-4E16-945A-CAD3AD53992A}"/>
              </a:ext>
            </a:extLst>
          </xdr:cNvPr>
          <xdr:cNvGrpSpPr/>
        </xdr:nvGrpSpPr>
        <xdr:grpSpPr>
          <a:xfrm>
            <a:off x="7676156" y="4365381"/>
            <a:ext cx="601254" cy="534864"/>
            <a:chOff x="10064749" y="1428750"/>
            <a:chExt cx="603251" cy="534865"/>
          </a:xfrm>
        </xdr:grpSpPr>
        <xdr:sp macro="" textlink="">
          <xdr:nvSpPr>
            <xdr:cNvPr id="124" name="Círculo: Vazio 123">
              <a:extLst>
                <a:ext uri="{FF2B5EF4-FFF2-40B4-BE49-F238E27FC236}">
                  <a16:creationId xmlns:a16="http://schemas.microsoft.com/office/drawing/2014/main" id="{6CFABED8-4AFC-4CA3-BF7E-F3DE792301B6}"/>
                </a:ext>
              </a:extLst>
            </xdr:cNvPr>
            <xdr:cNvSpPr/>
          </xdr:nvSpPr>
          <xdr:spPr>
            <a:xfrm>
              <a:off x="10064749" y="1428750"/>
              <a:ext cx="566615" cy="534865"/>
            </a:xfrm>
            <a:prstGeom prst="donut">
              <a:avLst>
                <a:gd name="adj" fmla="val 6003"/>
              </a:avLst>
            </a:prstGeom>
            <a:gradFill>
              <a:gsLst>
                <a:gs pos="94000">
                  <a:srgbClr val="DD115E"/>
                </a:gs>
                <a:gs pos="22000">
                  <a:srgbClr val="9B00FF"/>
                </a:gs>
              </a:gsLst>
              <a:path path="shape">
                <a:fillToRect l="50000" t="50000" r="50000" b="50000"/>
              </a:path>
            </a:gradFill>
            <a:ln>
              <a:noFill/>
            </a:ln>
            <a:effectLst>
              <a:outerShdw blurRad="63500" sx="102000" sy="102000" algn="ctr" rotWithShape="0">
                <a:srgbClr val="39FF14">
                  <a:alpha val="70000"/>
                </a:srgb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>
                <a:solidFill>
                  <a:schemeClr val="tx1"/>
                </a:solidFill>
              </a:endParaRPr>
            </a:p>
          </xdr:txBody>
        </xdr:sp>
        <xdr:sp macro="" textlink="Pivô!Y29">
          <xdr:nvSpPr>
            <xdr:cNvPr id="125" name="CaixaDeTexto 124">
              <a:extLst>
                <a:ext uri="{FF2B5EF4-FFF2-40B4-BE49-F238E27FC236}">
                  <a16:creationId xmlns:a16="http://schemas.microsoft.com/office/drawing/2014/main" id="{BED603ED-4A32-43F7-AAF0-6E1F7CBD4F27}"/>
                </a:ext>
              </a:extLst>
            </xdr:cNvPr>
            <xdr:cNvSpPr txBox="1"/>
          </xdr:nvSpPr>
          <xdr:spPr>
            <a:xfrm>
              <a:off x="10080381" y="1567961"/>
              <a:ext cx="587619" cy="28233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BEDBEB6A-B2A1-47CE-9361-6BB5542A6266}" type="TxLink">
                <a:rPr lang="en-US" sz="1100" b="0" i="0" u="none" strike="noStrike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pPr/>
                <a:t>9,99%</a:t>
              </a:fld>
              <a:endParaRPr lang="pt-BR" sz="1000">
                <a:solidFill>
                  <a:schemeClr val="bg1"/>
                </a:solidFill>
              </a:endParaRPr>
            </a:p>
          </xdr:txBody>
        </xdr:sp>
      </xdr:grpSp>
      <xdr:grpSp>
        <xdr:nvGrpSpPr>
          <xdr:cNvPr id="126" name="Agrupar 125">
            <a:extLst>
              <a:ext uri="{FF2B5EF4-FFF2-40B4-BE49-F238E27FC236}">
                <a16:creationId xmlns:a16="http://schemas.microsoft.com/office/drawing/2014/main" id="{44122AD6-6597-43E0-8874-2082377BEDD6}"/>
              </a:ext>
            </a:extLst>
          </xdr:cNvPr>
          <xdr:cNvGrpSpPr/>
        </xdr:nvGrpSpPr>
        <xdr:grpSpPr>
          <a:xfrm>
            <a:off x="4755856" y="4237634"/>
            <a:ext cx="658459" cy="534864"/>
            <a:chOff x="10064749" y="1428750"/>
            <a:chExt cx="660555" cy="534865"/>
          </a:xfrm>
        </xdr:grpSpPr>
        <xdr:sp macro="" textlink="">
          <xdr:nvSpPr>
            <xdr:cNvPr id="127" name="Círculo: Vazio 126">
              <a:extLst>
                <a:ext uri="{FF2B5EF4-FFF2-40B4-BE49-F238E27FC236}">
                  <a16:creationId xmlns:a16="http://schemas.microsoft.com/office/drawing/2014/main" id="{BB0C31B7-9613-48FF-936C-8577E6449256}"/>
                </a:ext>
              </a:extLst>
            </xdr:cNvPr>
            <xdr:cNvSpPr/>
          </xdr:nvSpPr>
          <xdr:spPr>
            <a:xfrm>
              <a:off x="10064749" y="1428750"/>
              <a:ext cx="566615" cy="534865"/>
            </a:xfrm>
            <a:prstGeom prst="donut">
              <a:avLst>
                <a:gd name="adj" fmla="val 6003"/>
              </a:avLst>
            </a:prstGeom>
            <a:gradFill>
              <a:gsLst>
                <a:gs pos="94000">
                  <a:srgbClr val="DD115E"/>
                </a:gs>
                <a:gs pos="22000">
                  <a:srgbClr val="9B00FF"/>
                </a:gs>
              </a:gsLst>
              <a:path path="shape">
                <a:fillToRect l="50000" t="50000" r="50000" b="50000"/>
              </a:path>
            </a:gradFill>
            <a:ln>
              <a:noFill/>
            </a:ln>
            <a:effectLst>
              <a:outerShdw blurRad="63500" sx="102000" sy="102000" algn="ctr" rotWithShape="0">
                <a:srgbClr val="39FF14">
                  <a:alpha val="70000"/>
                </a:srgb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>
                <a:solidFill>
                  <a:schemeClr val="tx1"/>
                </a:solidFill>
              </a:endParaRPr>
            </a:p>
          </xdr:txBody>
        </xdr:sp>
        <xdr:sp macro="" textlink="Pivô!Y23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F7A1394E-7D00-458F-B359-C832E6321DFD}"/>
                </a:ext>
              </a:extLst>
            </xdr:cNvPr>
            <xdr:cNvSpPr txBox="1"/>
          </xdr:nvSpPr>
          <xdr:spPr>
            <a:xfrm>
              <a:off x="10080381" y="1567961"/>
              <a:ext cx="644923" cy="26903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F306DE01-DAFC-4C3D-942C-3858AB26B4F0}" type="TxLink">
                <a:rPr lang="en-US" sz="1100" b="0" i="0" u="none" strike="noStrike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pPr/>
                <a:t>27,40%</a:t>
              </a:fld>
              <a:endParaRPr lang="pt-BR" sz="1000">
                <a:solidFill>
                  <a:schemeClr val="bg1"/>
                </a:solidFill>
              </a:endParaRPr>
            </a:p>
          </xdr:txBody>
        </xdr:sp>
      </xdr:grpSp>
      <xdr:grpSp>
        <xdr:nvGrpSpPr>
          <xdr:cNvPr id="129" name="Agrupar 128">
            <a:extLst>
              <a:ext uri="{FF2B5EF4-FFF2-40B4-BE49-F238E27FC236}">
                <a16:creationId xmlns:a16="http://schemas.microsoft.com/office/drawing/2014/main" id="{AF267314-EFBC-420F-86CA-194F1E52F7D4}"/>
              </a:ext>
            </a:extLst>
          </xdr:cNvPr>
          <xdr:cNvGrpSpPr/>
        </xdr:nvGrpSpPr>
        <xdr:grpSpPr>
          <a:xfrm>
            <a:off x="4838218" y="1709026"/>
            <a:ext cx="627479" cy="534865"/>
            <a:chOff x="10064749" y="1428750"/>
            <a:chExt cx="630475" cy="534865"/>
          </a:xfrm>
        </xdr:grpSpPr>
        <xdr:sp macro="" textlink="">
          <xdr:nvSpPr>
            <xdr:cNvPr id="130" name="Círculo: Vazio 129">
              <a:extLst>
                <a:ext uri="{FF2B5EF4-FFF2-40B4-BE49-F238E27FC236}">
                  <a16:creationId xmlns:a16="http://schemas.microsoft.com/office/drawing/2014/main" id="{2A649FFD-330D-4F1C-96BD-16BD366CC82E}"/>
                </a:ext>
              </a:extLst>
            </xdr:cNvPr>
            <xdr:cNvSpPr/>
          </xdr:nvSpPr>
          <xdr:spPr>
            <a:xfrm>
              <a:off x="10064749" y="1428750"/>
              <a:ext cx="566615" cy="534865"/>
            </a:xfrm>
            <a:prstGeom prst="donut">
              <a:avLst>
                <a:gd name="adj" fmla="val 6003"/>
              </a:avLst>
            </a:prstGeom>
            <a:gradFill>
              <a:gsLst>
                <a:gs pos="94000">
                  <a:srgbClr val="DD115E"/>
                </a:gs>
                <a:gs pos="22000">
                  <a:srgbClr val="9B00FF"/>
                </a:gs>
              </a:gsLst>
              <a:path path="shape">
                <a:fillToRect l="50000" t="50000" r="50000" b="50000"/>
              </a:path>
            </a:gradFill>
            <a:ln>
              <a:noFill/>
            </a:ln>
            <a:effectLst>
              <a:outerShdw blurRad="63500" sx="102000" sy="102000" algn="ctr" rotWithShape="0">
                <a:srgbClr val="39FF14">
                  <a:alpha val="70000"/>
                </a:srgb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>
                <a:solidFill>
                  <a:schemeClr val="tx1"/>
                </a:solidFill>
              </a:endParaRPr>
            </a:p>
          </xdr:txBody>
        </xdr:sp>
        <xdr:sp macro="" textlink="Pivô!Y38">
          <xdr:nvSpPr>
            <xdr:cNvPr id="131" name="CaixaDeTexto 130">
              <a:extLst>
                <a:ext uri="{FF2B5EF4-FFF2-40B4-BE49-F238E27FC236}">
                  <a16:creationId xmlns:a16="http://schemas.microsoft.com/office/drawing/2014/main" id="{EB1450B0-B5EE-4631-B9E9-E40EE30A8488}"/>
                </a:ext>
              </a:extLst>
            </xdr:cNvPr>
            <xdr:cNvSpPr txBox="1"/>
          </xdr:nvSpPr>
          <xdr:spPr>
            <a:xfrm>
              <a:off x="10080381" y="1567961"/>
              <a:ext cx="614843" cy="28786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A9ABE69B-B046-4633-9E60-B2F6D4CD9CA2}" type="TxLink">
                <a:rPr lang="en-US" sz="1100" b="0" i="0" u="none" strike="noStrike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pPr/>
                <a:t>15,50%</a:t>
              </a:fld>
              <a:endParaRPr lang="pt-BR" sz="1000">
                <a:solidFill>
                  <a:schemeClr val="bg1"/>
                </a:solidFill>
              </a:endParaRPr>
            </a:p>
          </xdr:txBody>
        </xdr:sp>
      </xdr:grpSp>
      <xdr:grpSp>
        <xdr:nvGrpSpPr>
          <xdr:cNvPr id="132" name="Agrupar 131">
            <a:extLst>
              <a:ext uri="{FF2B5EF4-FFF2-40B4-BE49-F238E27FC236}">
                <a16:creationId xmlns:a16="http://schemas.microsoft.com/office/drawing/2014/main" id="{98392436-7731-495F-B92F-BDB07EEC945F}"/>
              </a:ext>
            </a:extLst>
          </xdr:cNvPr>
          <xdr:cNvGrpSpPr/>
        </xdr:nvGrpSpPr>
        <xdr:grpSpPr>
          <a:xfrm>
            <a:off x="7867215" y="572749"/>
            <a:ext cx="601254" cy="540467"/>
            <a:chOff x="10064749" y="1428750"/>
            <a:chExt cx="603251" cy="534865"/>
          </a:xfrm>
        </xdr:grpSpPr>
        <xdr:sp macro="" textlink="">
          <xdr:nvSpPr>
            <xdr:cNvPr id="133" name="Círculo: Vazio 132">
              <a:extLst>
                <a:ext uri="{FF2B5EF4-FFF2-40B4-BE49-F238E27FC236}">
                  <a16:creationId xmlns:a16="http://schemas.microsoft.com/office/drawing/2014/main" id="{6631FFA5-2C89-448B-9D6C-62699C346388}"/>
                </a:ext>
              </a:extLst>
            </xdr:cNvPr>
            <xdr:cNvSpPr/>
          </xdr:nvSpPr>
          <xdr:spPr>
            <a:xfrm>
              <a:off x="10064749" y="1428750"/>
              <a:ext cx="566615" cy="534865"/>
            </a:xfrm>
            <a:prstGeom prst="donut">
              <a:avLst>
                <a:gd name="adj" fmla="val 6003"/>
              </a:avLst>
            </a:prstGeom>
            <a:gradFill>
              <a:gsLst>
                <a:gs pos="94000">
                  <a:srgbClr val="DD115E"/>
                </a:gs>
                <a:gs pos="22000">
                  <a:srgbClr val="9B00FF"/>
                </a:gs>
              </a:gsLst>
              <a:path path="shape">
                <a:fillToRect l="50000" t="50000" r="50000" b="50000"/>
              </a:path>
            </a:gradFill>
            <a:ln>
              <a:noFill/>
            </a:ln>
            <a:effectLst>
              <a:outerShdw blurRad="63500" sx="102000" sy="102000" algn="ctr" rotWithShape="0">
                <a:srgbClr val="39FF14">
                  <a:alpha val="70000"/>
                </a:srgb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>
                <a:solidFill>
                  <a:schemeClr val="tx1"/>
                </a:solidFill>
              </a:endParaRPr>
            </a:p>
          </xdr:txBody>
        </xdr:sp>
        <xdr:sp macro="" textlink="Pivô!Y34">
          <xdr:nvSpPr>
            <xdr:cNvPr id="134" name="CaixaDeTexto 133">
              <a:extLst>
                <a:ext uri="{FF2B5EF4-FFF2-40B4-BE49-F238E27FC236}">
                  <a16:creationId xmlns:a16="http://schemas.microsoft.com/office/drawing/2014/main" id="{5D81FDF7-978F-450C-B113-2ECD79EF68C2}"/>
                </a:ext>
              </a:extLst>
            </xdr:cNvPr>
            <xdr:cNvSpPr txBox="1"/>
          </xdr:nvSpPr>
          <xdr:spPr>
            <a:xfrm>
              <a:off x="10080381" y="1567961"/>
              <a:ext cx="587619" cy="28233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C4D710F8-236D-4F8D-8E41-B9FBEA6665F4}" type="TxLink">
                <a:rPr lang="en-US" sz="1100" b="0" i="0" u="none" strike="noStrike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pPr/>
                <a:t>7,30%</a:t>
              </a:fld>
              <a:endParaRPr lang="pt-BR" sz="1000">
                <a:solidFill>
                  <a:schemeClr val="bg1"/>
                </a:solidFill>
              </a:endParaRPr>
            </a:p>
          </xdr:txBody>
        </xdr:sp>
      </xdr:grpSp>
    </xdr:grpSp>
    <xdr:clientData/>
  </xdr:twoCellAnchor>
  <xdr:twoCellAnchor editAs="absolute">
    <xdr:from>
      <xdr:col>21</xdr:col>
      <xdr:colOff>151887</xdr:colOff>
      <xdr:row>10</xdr:row>
      <xdr:rowOff>28926</xdr:rowOff>
    </xdr:from>
    <xdr:to>
      <xdr:col>24</xdr:col>
      <xdr:colOff>327625</xdr:colOff>
      <xdr:row>19</xdr:row>
      <xdr:rowOff>149314</xdr:rowOff>
    </xdr:to>
    <xdr:grpSp>
      <xdr:nvGrpSpPr>
        <xdr:cNvPr id="157" name="Agrupar 156">
          <a:extLst>
            <a:ext uri="{FF2B5EF4-FFF2-40B4-BE49-F238E27FC236}">
              <a16:creationId xmlns:a16="http://schemas.microsoft.com/office/drawing/2014/main" id="{6C1A6613-6E0D-4788-9063-2B627AAC4E85}"/>
            </a:ext>
          </a:extLst>
        </xdr:cNvPr>
        <xdr:cNvGrpSpPr/>
      </xdr:nvGrpSpPr>
      <xdr:grpSpPr>
        <a:xfrm>
          <a:off x="12908583" y="1924207"/>
          <a:ext cx="1998124" cy="1826140"/>
          <a:chOff x="7006442" y="2354114"/>
          <a:chExt cx="1994277" cy="1834666"/>
        </a:xfrm>
      </xdr:grpSpPr>
      <xdr:sp macro="" textlink="">
        <xdr:nvSpPr>
          <xdr:cNvPr id="69" name="Elipse 68">
            <a:extLst>
              <a:ext uri="{FF2B5EF4-FFF2-40B4-BE49-F238E27FC236}">
                <a16:creationId xmlns:a16="http://schemas.microsoft.com/office/drawing/2014/main" id="{FD5BEDDE-865C-4AFA-8FA3-4BF95DC6D90C}"/>
              </a:ext>
            </a:extLst>
          </xdr:cNvPr>
          <xdr:cNvSpPr/>
        </xdr:nvSpPr>
        <xdr:spPr>
          <a:xfrm>
            <a:off x="7888931" y="2385745"/>
            <a:ext cx="945006" cy="925025"/>
          </a:xfrm>
          <a:prstGeom prst="ellipse">
            <a:avLst/>
          </a:prstGeom>
          <a:gradFill>
            <a:gsLst>
              <a:gs pos="94000">
                <a:srgbClr val="00FFFF"/>
              </a:gs>
              <a:gs pos="52000">
                <a:schemeClr val="tx1"/>
              </a:gs>
            </a:gsLst>
            <a:path path="shape">
              <a:fillToRect l="50000" t="50000" r="50000" b="50000"/>
            </a:path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grpSp>
        <xdr:nvGrpSpPr>
          <xdr:cNvPr id="156" name="Agrupar 155">
            <a:extLst>
              <a:ext uri="{FF2B5EF4-FFF2-40B4-BE49-F238E27FC236}">
                <a16:creationId xmlns:a16="http://schemas.microsoft.com/office/drawing/2014/main" id="{17C4400F-E07B-452B-900C-4C8FD6FF15E0}"/>
              </a:ext>
            </a:extLst>
          </xdr:cNvPr>
          <xdr:cNvGrpSpPr/>
        </xdr:nvGrpSpPr>
        <xdr:grpSpPr>
          <a:xfrm>
            <a:off x="7006442" y="2354114"/>
            <a:ext cx="1994277" cy="1834666"/>
            <a:chOff x="5776849" y="1799932"/>
            <a:chExt cx="1994277" cy="1834666"/>
          </a:xfrm>
        </xdr:grpSpPr>
        <xdr:cxnSp macro="">
          <xdr:nvCxnSpPr>
            <xdr:cNvPr id="100" name="Conector reto 99">
              <a:extLst>
                <a:ext uri="{FF2B5EF4-FFF2-40B4-BE49-F238E27FC236}">
                  <a16:creationId xmlns:a16="http://schemas.microsoft.com/office/drawing/2014/main" id="{8964B3ED-BE7B-47E8-87CD-5AA8CD3E03E7}"/>
                </a:ext>
              </a:extLst>
            </xdr:cNvPr>
            <xdr:cNvCxnSpPr/>
          </xdr:nvCxnSpPr>
          <xdr:spPr>
            <a:xfrm flipH="1">
              <a:off x="7080695" y="2756588"/>
              <a:ext cx="105324" cy="87801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1" name="Conector reto 90">
              <a:extLst>
                <a:ext uri="{FF2B5EF4-FFF2-40B4-BE49-F238E27FC236}">
                  <a16:creationId xmlns:a16="http://schemas.microsoft.com/office/drawing/2014/main" id="{56C4C126-E426-464E-8C0A-2DFA3F28253E}"/>
                </a:ext>
              </a:extLst>
            </xdr:cNvPr>
            <xdr:cNvCxnSpPr/>
          </xdr:nvCxnSpPr>
          <xdr:spPr>
            <a:xfrm flipH="1">
              <a:off x="5776849" y="2500923"/>
              <a:ext cx="1061615" cy="661651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Pivô!J16:J17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710AEC92-3480-431F-867C-C7AAFAADCCCC}"/>
                </a:ext>
              </a:extLst>
            </xdr:cNvPr>
            <xdr:cNvSpPr txBox="1"/>
          </xdr:nvSpPr>
          <xdr:spPr>
            <a:xfrm>
              <a:off x="6611738" y="2300799"/>
              <a:ext cx="1066655" cy="35324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b"/>
            <a:lstStyle/>
            <a:p>
              <a:pPr algn="ctr"/>
              <a:r>
                <a:rPr lang="pt-BR" sz="1400">
                  <a:solidFill>
                    <a:schemeClr val="bg1"/>
                  </a:solidFill>
                </a:rPr>
                <a:t>Renda</a:t>
              </a:r>
            </a:p>
          </xdr:txBody>
        </xdr:sp>
        <xdr:sp macro="" textlink="Pivô!J16:J17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3BCED24E-C11C-49A8-ADB6-AE30CC9ED9B4}"/>
                </a:ext>
              </a:extLst>
            </xdr:cNvPr>
            <xdr:cNvSpPr txBox="1"/>
          </xdr:nvSpPr>
          <xdr:spPr>
            <a:xfrm>
              <a:off x="6528207" y="1799932"/>
              <a:ext cx="1242919" cy="53986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b"/>
            <a:lstStyle/>
            <a:p>
              <a:pPr algn="ctr"/>
              <a:fld id="{2682D12B-4235-4247-A81F-337298EC1202}" type="TxLink">
                <a:rPr lang="en-US" sz="2000" b="0" i="0" u="none" strike="noStrike" baseline="0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pPr algn="ctr"/>
                <a:t>90%</a:t>
              </a:fld>
              <a:endParaRPr lang="pt-BR" sz="2000">
                <a:solidFill>
                  <a:schemeClr val="bg1"/>
                </a:solidFill>
              </a:endParaRPr>
            </a:p>
          </xdr:txBody>
        </xdr:sp>
      </xdr:grpSp>
    </xdr:grpSp>
    <xdr:clientData/>
  </xdr:twoCellAnchor>
  <xdr:twoCellAnchor editAs="absolute">
    <xdr:from>
      <xdr:col>28</xdr:col>
      <xdr:colOff>462598</xdr:colOff>
      <xdr:row>6</xdr:row>
      <xdr:rowOff>188480</xdr:rowOff>
    </xdr:from>
    <xdr:to>
      <xdr:col>29</xdr:col>
      <xdr:colOff>18158</xdr:colOff>
      <xdr:row>8</xdr:row>
      <xdr:rowOff>77932</xdr:rowOff>
    </xdr:to>
    <xdr:cxnSp macro="">
      <xdr:nvCxnSpPr>
        <xdr:cNvPr id="165" name="Conector reto 164">
          <a:extLst>
            <a:ext uri="{FF2B5EF4-FFF2-40B4-BE49-F238E27FC236}">
              <a16:creationId xmlns:a16="http://schemas.microsoft.com/office/drawing/2014/main" id="{DAE0EC29-83D3-49B2-9276-067108CBE717}"/>
            </a:ext>
          </a:extLst>
        </xdr:cNvPr>
        <xdr:cNvCxnSpPr>
          <a:stCxn id="161" idx="3"/>
          <a:endCxn id="108" idx="0"/>
        </xdr:cNvCxnSpPr>
      </xdr:nvCxnSpPr>
      <xdr:spPr>
        <a:xfrm flipH="1">
          <a:off x="17353598" y="1331480"/>
          <a:ext cx="158810" cy="27045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28</xdr:col>
      <xdr:colOff>513159</xdr:colOff>
      <xdr:row>5</xdr:row>
      <xdr:rowOff>104775</xdr:rowOff>
    </xdr:from>
    <xdr:to>
      <xdr:col>30</xdr:col>
      <xdr:colOff>267890</xdr:colOff>
      <xdr:row>7</xdr:row>
      <xdr:rowOff>172640</xdr:rowOff>
    </xdr:to>
    <xdr:grpSp>
      <xdr:nvGrpSpPr>
        <xdr:cNvPr id="171" name="Agrupar 170">
          <a:extLst>
            <a:ext uri="{FF2B5EF4-FFF2-40B4-BE49-F238E27FC236}">
              <a16:creationId xmlns:a16="http://schemas.microsoft.com/office/drawing/2014/main" id="{2835DC04-BB30-4EB4-BD84-FB21CC27EA4B}"/>
            </a:ext>
          </a:extLst>
        </xdr:cNvPr>
        <xdr:cNvGrpSpPr/>
      </xdr:nvGrpSpPr>
      <xdr:grpSpPr>
        <a:xfrm>
          <a:off x="17522088" y="1052415"/>
          <a:ext cx="969654" cy="446921"/>
          <a:chOff x="17515284" y="1057275"/>
          <a:chExt cx="969169" cy="448865"/>
        </a:xfrm>
      </xdr:grpSpPr>
      <xdr:sp macro="" textlink="">
        <xdr:nvSpPr>
          <xdr:cNvPr id="161" name="Elipse 160">
            <a:extLst>
              <a:ext uri="{FF2B5EF4-FFF2-40B4-BE49-F238E27FC236}">
                <a16:creationId xmlns:a16="http://schemas.microsoft.com/office/drawing/2014/main" id="{50E8ED18-04DB-4846-B112-CB7A3462FDE4}"/>
              </a:ext>
            </a:extLst>
          </xdr:cNvPr>
          <xdr:cNvSpPr/>
        </xdr:nvSpPr>
        <xdr:spPr>
          <a:xfrm>
            <a:off x="17579069" y="1057275"/>
            <a:ext cx="344600" cy="321251"/>
          </a:xfrm>
          <a:prstGeom prst="ellipse">
            <a:avLst/>
          </a:prstGeom>
          <a:solidFill>
            <a:schemeClr val="tx1">
              <a:lumMod val="75000"/>
              <a:lumOff val="2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Pivô!Y42">
        <xdr:nvSpPr>
          <xdr:cNvPr id="168" name="CaixaDeTexto 167">
            <a:extLst>
              <a:ext uri="{FF2B5EF4-FFF2-40B4-BE49-F238E27FC236}">
                <a16:creationId xmlns:a16="http://schemas.microsoft.com/office/drawing/2014/main" id="{5ECFDC24-4EE6-450B-918A-1C5FB5560057}"/>
              </a:ext>
            </a:extLst>
          </xdr:cNvPr>
          <xdr:cNvSpPr txBox="1"/>
        </xdr:nvSpPr>
        <xdr:spPr>
          <a:xfrm>
            <a:off x="17515284" y="1107279"/>
            <a:ext cx="564357" cy="27979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52CC8CB8-076A-4C6C-8929-1D1ABDA06425}" type="TxLink">
              <a:rPr lang="en-US" sz="800" b="0" i="0" u="none" strike="noStrike">
                <a:solidFill>
                  <a:schemeClr val="bg1"/>
                </a:solidFill>
                <a:latin typeface="Calibri"/>
                <a:ea typeface="Calibri"/>
                <a:cs typeface="Calibri"/>
              </a:rPr>
              <a:pPr/>
              <a:t>10,56%</a:t>
            </a:fld>
            <a:endParaRPr lang="pt-BR" sz="800">
              <a:solidFill>
                <a:schemeClr val="bg1"/>
              </a:solidFill>
            </a:endParaRPr>
          </a:p>
        </xdr:txBody>
      </xdr:sp>
      <xdr:sp macro="" textlink="">
        <xdr:nvSpPr>
          <xdr:cNvPr id="169" name="CaixaDeTexto 168">
            <a:extLst>
              <a:ext uri="{FF2B5EF4-FFF2-40B4-BE49-F238E27FC236}">
                <a16:creationId xmlns:a16="http://schemas.microsoft.com/office/drawing/2014/main" id="{23A77811-8FFE-416C-ABE9-18A84DA787F4}"/>
              </a:ext>
            </a:extLst>
          </xdr:cNvPr>
          <xdr:cNvSpPr txBox="1"/>
        </xdr:nvSpPr>
        <xdr:spPr>
          <a:xfrm>
            <a:off x="17905810" y="1101328"/>
            <a:ext cx="459581" cy="27384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pt-BR" sz="800">
                <a:solidFill>
                  <a:schemeClr val="bg1"/>
                </a:solidFill>
              </a:rPr>
              <a:t>NOVO</a:t>
            </a:r>
          </a:p>
          <a:p>
            <a:endParaRPr lang="pt-BR" sz="800">
              <a:solidFill>
                <a:schemeClr val="bg1"/>
              </a:solidFill>
            </a:endParaRPr>
          </a:p>
        </xdr:txBody>
      </xdr:sp>
      <xdr:sp macro="" textlink="Pivô!X42">
        <xdr:nvSpPr>
          <xdr:cNvPr id="170" name="CaixaDeTexto 169">
            <a:extLst>
              <a:ext uri="{FF2B5EF4-FFF2-40B4-BE49-F238E27FC236}">
                <a16:creationId xmlns:a16="http://schemas.microsoft.com/office/drawing/2014/main" id="{5D3C85C3-7C63-4C1D-AB81-CE4E089530C5}"/>
              </a:ext>
            </a:extLst>
          </xdr:cNvPr>
          <xdr:cNvSpPr txBox="1"/>
        </xdr:nvSpPr>
        <xdr:spPr>
          <a:xfrm>
            <a:off x="17905810" y="1232297"/>
            <a:ext cx="578643" cy="27384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EFFB80AC-6919-42E3-817C-7410B1CCC435}" type="TxLink">
              <a:rPr lang="en-US" sz="800" b="0" i="0" u="none" strike="noStrike">
                <a:solidFill>
                  <a:schemeClr val="bg1"/>
                </a:solidFill>
                <a:latin typeface="Calibri"/>
                <a:ea typeface="Calibri"/>
                <a:cs typeface="Calibri"/>
              </a:rPr>
              <a:pPr/>
              <a:t>87.500</a:t>
            </a:fld>
            <a:endParaRPr lang="pt-BR" sz="400">
              <a:solidFill>
                <a:schemeClr val="bg1"/>
              </a:solidFill>
            </a:endParaRPr>
          </a:p>
        </xdr:txBody>
      </xdr:sp>
    </xdr:grpSp>
    <xdr:clientData/>
  </xdr:twoCellAnchor>
  <xdr:twoCellAnchor editAs="absolute">
    <xdr:from>
      <xdr:col>29</xdr:col>
      <xdr:colOff>54381</xdr:colOff>
      <xdr:row>9</xdr:row>
      <xdr:rowOff>179785</xdr:rowOff>
    </xdr:from>
    <xdr:to>
      <xdr:col>31</xdr:col>
      <xdr:colOff>202406</xdr:colOff>
      <xdr:row>12</xdr:row>
      <xdr:rowOff>57150</xdr:rowOff>
    </xdr:to>
    <xdr:grpSp>
      <xdr:nvGrpSpPr>
        <xdr:cNvPr id="183" name="Agrupar 182">
          <a:extLst>
            <a:ext uri="{FF2B5EF4-FFF2-40B4-BE49-F238E27FC236}">
              <a16:creationId xmlns:a16="http://schemas.microsoft.com/office/drawing/2014/main" id="{0439C212-5370-43D4-AF6B-3D76FB3B88D5}"/>
            </a:ext>
          </a:extLst>
        </xdr:cNvPr>
        <xdr:cNvGrpSpPr/>
      </xdr:nvGrpSpPr>
      <xdr:grpSpPr>
        <a:xfrm>
          <a:off x="17670771" y="1885538"/>
          <a:ext cx="1362949" cy="445949"/>
          <a:chOff x="17663728" y="1894285"/>
          <a:chExt cx="1362460" cy="448865"/>
        </a:xfrm>
      </xdr:grpSpPr>
      <xdr:grpSp>
        <xdr:nvGrpSpPr>
          <xdr:cNvPr id="172" name="Agrupar 171">
            <a:extLst>
              <a:ext uri="{FF2B5EF4-FFF2-40B4-BE49-F238E27FC236}">
                <a16:creationId xmlns:a16="http://schemas.microsoft.com/office/drawing/2014/main" id="{82D0D89E-D28D-4B41-82AC-490B4F1B4E57}"/>
              </a:ext>
            </a:extLst>
          </xdr:cNvPr>
          <xdr:cNvGrpSpPr/>
        </xdr:nvGrpSpPr>
        <xdr:grpSpPr>
          <a:xfrm>
            <a:off x="17876043" y="1894285"/>
            <a:ext cx="1150145" cy="448865"/>
            <a:chOff x="17515284" y="1057275"/>
            <a:chExt cx="1150145" cy="448865"/>
          </a:xfrm>
        </xdr:grpSpPr>
        <xdr:sp macro="" textlink="">
          <xdr:nvSpPr>
            <xdr:cNvPr id="173" name="Elipse 172">
              <a:extLst>
                <a:ext uri="{FF2B5EF4-FFF2-40B4-BE49-F238E27FC236}">
                  <a16:creationId xmlns:a16="http://schemas.microsoft.com/office/drawing/2014/main" id="{566F07BC-7253-4427-B38C-A209E20E5D07}"/>
                </a:ext>
              </a:extLst>
            </xdr:cNvPr>
            <xdr:cNvSpPr/>
          </xdr:nvSpPr>
          <xdr:spPr>
            <a:xfrm>
              <a:off x="17579069" y="1057275"/>
              <a:ext cx="344600" cy="321251"/>
            </a:xfrm>
            <a:prstGeom prst="ellipse">
              <a:avLst/>
            </a:prstGeom>
            <a:solidFill>
              <a:schemeClr val="tx1">
                <a:lumMod val="75000"/>
                <a:lumOff val="2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sp macro="" textlink="Pivô!Y43">
          <xdr:nvSpPr>
            <xdr:cNvPr id="174" name="CaixaDeTexto 173">
              <a:extLst>
                <a:ext uri="{FF2B5EF4-FFF2-40B4-BE49-F238E27FC236}">
                  <a16:creationId xmlns:a16="http://schemas.microsoft.com/office/drawing/2014/main" id="{7CB79529-60BB-4BAB-9315-C78E0D1981AD}"/>
                </a:ext>
              </a:extLst>
            </xdr:cNvPr>
            <xdr:cNvSpPr txBox="1"/>
          </xdr:nvSpPr>
          <xdr:spPr>
            <a:xfrm>
              <a:off x="17515284" y="1107279"/>
              <a:ext cx="564357" cy="27979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F4CDFF7E-32BD-4800-A751-44438B423A02}" type="TxLink">
                <a:rPr lang="en-US" sz="800" b="0" i="0" u="none" strike="noStrike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pPr/>
                <a:t>10,47%</a:t>
              </a:fld>
              <a:endParaRPr lang="pt-BR" sz="4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175" name="CaixaDeTexto 174">
              <a:extLst>
                <a:ext uri="{FF2B5EF4-FFF2-40B4-BE49-F238E27FC236}">
                  <a16:creationId xmlns:a16="http://schemas.microsoft.com/office/drawing/2014/main" id="{ED93310B-8959-47DE-A786-01E53EA3BB16}"/>
                </a:ext>
              </a:extLst>
            </xdr:cNvPr>
            <xdr:cNvSpPr txBox="1"/>
          </xdr:nvSpPr>
          <xdr:spPr>
            <a:xfrm>
              <a:off x="17905810" y="1101328"/>
              <a:ext cx="759619" cy="20478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pt-BR" sz="800">
                  <a:solidFill>
                    <a:schemeClr val="bg1"/>
                  </a:solidFill>
                </a:rPr>
                <a:t>RENOVAÇÃO</a:t>
              </a:r>
            </a:p>
            <a:p>
              <a:endParaRPr lang="pt-BR" sz="800">
                <a:solidFill>
                  <a:schemeClr val="bg1"/>
                </a:solidFill>
              </a:endParaRPr>
            </a:p>
          </xdr:txBody>
        </xdr:sp>
        <xdr:sp macro="" textlink="Pivô!X43">
          <xdr:nvSpPr>
            <xdr:cNvPr id="176" name="CaixaDeTexto 175">
              <a:extLst>
                <a:ext uri="{FF2B5EF4-FFF2-40B4-BE49-F238E27FC236}">
                  <a16:creationId xmlns:a16="http://schemas.microsoft.com/office/drawing/2014/main" id="{F0AA6928-4C91-4DAB-9097-C4EB5E8F2370}"/>
                </a:ext>
              </a:extLst>
            </xdr:cNvPr>
            <xdr:cNvSpPr txBox="1"/>
          </xdr:nvSpPr>
          <xdr:spPr>
            <a:xfrm>
              <a:off x="17905810" y="1232297"/>
              <a:ext cx="578643" cy="27384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ECE1C599-116F-49E2-BFF3-1092889D0AAB}" type="TxLink">
                <a:rPr lang="en-US" sz="900" b="0" i="0" u="none" strike="noStrike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pPr/>
                <a:t>86.800</a:t>
              </a:fld>
              <a:endParaRPr lang="pt-BR" sz="100">
                <a:solidFill>
                  <a:schemeClr val="bg1"/>
                </a:solidFill>
              </a:endParaRPr>
            </a:p>
          </xdr:txBody>
        </xdr:sp>
      </xdr:grpSp>
      <xdr:cxnSp macro="">
        <xdr:nvCxnSpPr>
          <xdr:cNvPr id="177" name="Conector reto 176">
            <a:extLst>
              <a:ext uri="{FF2B5EF4-FFF2-40B4-BE49-F238E27FC236}">
                <a16:creationId xmlns:a16="http://schemas.microsoft.com/office/drawing/2014/main" id="{B30E1AF2-8230-4991-99B5-B2B6D17A87FB}"/>
              </a:ext>
            </a:extLst>
          </xdr:cNvPr>
          <xdr:cNvCxnSpPr>
            <a:endCxn id="108" idx="5"/>
          </xdr:cNvCxnSpPr>
        </xdr:nvCxnSpPr>
        <xdr:spPr>
          <a:xfrm flipH="1">
            <a:off x="17663728" y="2041922"/>
            <a:ext cx="344477" cy="16546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absolute">
    <xdr:from>
      <xdr:col>29</xdr:col>
      <xdr:colOff>563162</xdr:colOff>
      <xdr:row>17</xdr:row>
      <xdr:rowOff>13416</xdr:rowOff>
    </xdr:from>
    <xdr:to>
      <xdr:col>31</xdr:col>
      <xdr:colOff>422579</xdr:colOff>
      <xdr:row>24</xdr:row>
      <xdr:rowOff>31840</xdr:rowOff>
    </xdr:to>
    <xdr:grpSp>
      <xdr:nvGrpSpPr>
        <xdr:cNvPr id="185" name="Agrupar 184">
          <a:extLst>
            <a:ext uri="{FF2B5EF4-FFF2-40B4-BE49-F238E27FC236}">
              <a16:creationId xmlns:a16="http://schemas.microsoft.com/office/drawing/2014/main" id="{98F78127-0107-4756-9891-870BE1BAE566}"/>
            </a:ext>
          </a:extLst>
        </xdr:cNvPr>
        <xdr:cNvGrpSpPr/>
      </xdr:nvGrpSpPr>
      <xdr:grpSpPr>
        <a:xfrm>
          <a:off x="18179552" y="3235393"/>
          <a:ext cx="1074341" cy="1345120"/>
          <a:chOff x="17905810" y="150091"/>
          <a:chExt cx="1075198" cy="1356049"/>
        </a:xfrm>
      </xdr:grpSpPr>
      <xdr:sp macro="" textlink="">
        <xdr:nvSpPr>
          <xdr:cNvPr id="189" name="CaixaDeTexto 188">
            <a:extLst>
              <a:ext uri="{FF2B5EF4-FFF2-40B4-BE49-F238E27FC236}">
                <a16:creationId xmlns:a16="http://schemas.microsoft.com/office/drawing/2014/main" id="{F042BDAA-E269-4C67-B0E8-17126F288FC7}"/>
              </a:ext>
            </a:extLst>
          </xdr:cNvPr>
          <xdr:cNvSpPr txBox="1"/>
        </xdr:nvSpPr>
        <xdr:spPr>
          <a:xfrm>
            <a:off x="18066047" y="150091"/>
            <a:ext cx="914961" cy="42984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pt-BR" sz="800" b="1">
                <a:solidFill>
                  <a:schemeClr val="bg1"/>
                </a:solidFill>
              </a:rPr>
              <a:t>Licença de Software Medida</a:t>
            </a:r>
            <a:r>
              <a:rPr lang="pt-BR" sz="800">
                <a:solidFill>
                  <a:schemeClr val="bg1"/>
                </a:solidFill>
              </a:rPr>
              <a:t> </a:t>
            </a:r>
          </a:p>
        </xdr:txBody>
      </xdr:sp>
      <xdr:sp macro="" textlink="Pivô!X43">
        <xdr:nvSpPr>
          <xdr:cNvPr id="190" name="CaixaDeTexto 189">
            <a:extLst>
              <a:ext uri="{FF2B5EF4-FFF2-40B4-BE49-F238E27FC236}">
                <a16:creationId xmlns:a16="http://schemas.microsoft.com/office/drawing/2014/main" id="{8414AEA6-AEBA-4C98-AE8E-47C0FE19984F}"/>
              </a:ext>
            </a:extLst>
          </xdr:cNvPr>
          <xdr:cNvSpPr txBox="1"/>
        </xdr:nvSpPr>
        <xdr:spPr>
          <a:xfrm>
            <a:off x="17905810" y="1232297"/>
            <a:ext cx="578643" cy="27384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pt-BR" sz="100">
              <a:solidFill>
                <a:schemeClr val="bg1"/>
              </a:solidFill>
            </a:endParaRPr>
          </a:p>
        </xdr:txBody>
      </xdr:sp>
    </xdr:grpSp>
    <xdr:clientData/>
  </xdr:twoCellAnchor>
  <xdr:twoCellAnchor editAs="absolute">
    <xdr:from>
      <xdr:col>29</xdr:col>
      <xdr:colOff>84938</xdr:colOff>
      <xdr:row>17</xdr:row>
      <xdr:rowOff>19851</xdr:rowOff>
    </xdr:from>
    <xdr:to>
      <xdr:col>31</xdr:col>
      <xdr:colOff>91388</xdr:colOff>
      <xdr:row>19</xdr:row>
      <xdr:rowOff>179408</xdr:rowOff>
    </xdr:to>
    <xdr:grpSp>
      <xdr:nvGrpSpPr>
        <xdr:cNvPr id="191" name="Agrupar 190">
          <a:extLst>
            <a:ext uri="{FF2B5EF4-FFF2-40B4-BE49-F238E27FC236}">
              <a16:creationId xmlns:a16="http://schemas.microsoft.com/office/drawing/2014/main" id="{818DBB9B-CFF8-4C2A-B896-694A427EC874}"/>
            </a:ext>
          </a:extLst>
        </xdr:cNvPr>
        <xdr:cNvGrpSpPr/>
      </xdr:nvGrpSpPr>
      <xdr:grpSpPr>
        <a:xfrm>
          <a:off x="17701328" y="3241828"/>
          <a:ext cx="1221374" cy="538613"/>
          <a:chOff x="17663725" y="1894285"/>
          <a:chExt cx="1221547" cy="544386"/>
        </a:xfrm>
      </xdr:grpSpPr>
      <xdr:grpSp>
        <xdr:nvGrpSpPr>
          <xdr:cNvPr id="192" name="Agrupar 191">
            <a:extLst>
              <a:ext uri="{FF2B5EF4-FFF2-40B4-BE49-F238E27FC236}">
                <a16:creationId xmlns:a16="http://schemas.microsoft.com/office/drawing/2014/main" id="{6F75A0A2-A257-4537-BB46-B2578F9BB2A3}"/>
              </a:ext>
            </a:extLst>
          </xdr:cNvPr>
          <xdr:cNvGrpSpPr/>
        </xdr:nvGrpSpPr>
        <xdr:grpSpPr>
          <a:xfrm>
            <a:off x="17902749" y="1894285"/>
            <a:ext cx="982523" cy="544386"/>
            <a:chOff x="17541990" y="1057275"/>
            <a:chExt cx="982523" cy="544386"/>
          </a:xfrm>
        </xdr:grpSpPr>
        <xdr:sp macro="" textlink="">
          <xdr:nvSpPr>
            <xdr:cNvPr id="194" name="Elipse 193">
              <a:extLst>
                <a:ext uri="{FF2B5EF4-FFF2-40B4-BE49-F238E27FC236}">
                  <a16:creationId xmlns:a16="http://schemas.microsoft.com/office/drawing/2014/main" id="{C2C6BEEF-8B2E-48F8-80C5-4806B1643879}"/>
                </a:ext>
              </a:extLst>
            </xdr:cNvPr>
            <xdr:cNvSpPr/>
          </xdr:nvSpPr>
          <xdr:spPr>
            <a:xfrm>
              <a:off x="17579069" y="1057275"/>
              <a:ext cx="344600" cy="321251"/>
            </a:xfrm>
            <a:prstGeom prst="ellipse">
              <a:avLst/>
            </a:prstGeom>
            <a:solidFill>
              <a:schemeClr val="tx1">
                <a:lumMod val="75000"/>
                <a:lumOff val="2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sp macro="" textlink="Pivô!Y33">
          <xdr:nvSpPr>
            <xdr:cNvPr id="195" name="CaixaDeTexto 194">
              <a:extLst>
                <a:ext uri="{FF2B5EF4-FFF2-40B4-BE49-F238E27FC236}">
                  <a16:creationId xmlns:a16="http://schemas.microsoft.com/office/drawing/2014/main" id="{3A98CCAA-27A6-4001-B500-35ED2D4E5F48}"/>
                </a:ext>
              </a:extLst>
            </xdr:cNvPr>
            <xdr:cNvSpPr txBox="1"/>
          </xdr:nvSpPr>
          <xdr:spPr>
            <a:xfrm>
              <a:off x="17541990" y="1107279"/>
              <a:ext cx="564357" cy="27979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E74739BF-222E-4120-A4F2-CD5A4A7286C8}" type="TxLink">
                <a:rPr lang="en-US" sz="900" b="0" i="0" u="none" strike="noStrike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pPr/>
                <a:t>6,82%</a:t>
              </a:fld>
              <a:endParaRPr lang="pt-BR" sz="100">
                <a:solidFill>
                  <a:schemeClr val="bg1"/>
                </a:solidFill>
              </a:endParaRPr>
            </a:p>
          </xdr:txBody>
        </xdr:sp>
        <xdr:sp macro="" textlink="Pivô!X33">
          <xdr:nvSpPr>
            <xdr:cNvPr id="197" name="CaixaDeTexto 196">
              <a:extLst>
                <a:ext uri="{FF2B5EF4-FFF2-40B4-BE49-F238E27FC236}">
                  <a16:creationId xmlns:a16="http://schemas.microsoft.com/office/drawing/2014/main" id="{24E969D9-FD0D-4FD3-833D-46B825B35723}"/>
                </a:ext>
              </a:extLst>
            </xdr:cNvPr>
            <xdr:cNvSpPr txBox="1"/>
          </xdr:nvSpPr>
          <xdr:spPr>
            <a:xfrm>
              <a:off x="17945870" y="1327818"/>
              <a:ext cx="578643" cy="27384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19DBA754-6E1D-4DC3-ACC2-3970C6E410E7}" type="TxLink">
                <a:rPr lang="en-US" sz="900" b="0" i="0" u="none" strike="noStrike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pPr/>
                <a:t>56.530</a:t>
              </a:fld>
              <a:endParaRPr lang="pt-BR" sz="100">
                <a:solidFill>
                  <a:schemeClr val="bg1"/>
                </a:solidFill>
              </a:endParaRPr>
            </a:p>
          </xdr:txBody>
        </xdr:sp>
      </xdr:grpSp>
      <xdr:cxnSp macro="">
        <xdr:nvCxnSpPr>
          <xdr:cNvPr id="193" name="Conector reto 192">
            <a:extLst>
              <a:ext uri="{FF2B5EF4-FFF2-40B4-BE49-F238E27FC236}">
                <a16:creationId xmlns:a16="http://schemas.microsoft.com/office/drawing/2014/main" id="{BA1A81A0-E0A1-4093-B27D-BF156BCE6BD7}"/>
              </a:ext>
            </a:extLst>
          </xdr:cNvPr>
          <xdr:cNvCxnSpPr/>
        </xdr:nvCxnSpPr>
        <xdr:spPr>
          <a:xfrm flipH="1">
            <a:off x="17663725" y="2041922"/>
            <a:ext cx="344478" cy="16546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absolute">
    <xdr:from>
      <xdr:col>28</xdr:col>
      <xdr:colOff>512349</xdr:colOff>
      <xdr:row>13</xdr:row>
      <xdr:rowOff>86631</xdr:rowOff>
    </xdr:from>
    <xdr:to>
      <xdr:col>30</xdr:col>
      <xdr:colOff>489663</xdr:colOff>
      <xdr:row>17</xdr:row>
      <xdr:rowOff>45680</xdr:rowOff>
    </xdr:to>
    <xdr:grpSp>
      <xdr:nvGrpSpPr>
        <xdr:cNvPr id="198" name="Agrupar 197">
          <a:extLst>
            <a:ext uri="{FF2B5EF4-FFF2-40B4-BE49-F238E27FC236}">
              <a16:creationId xmlns:a16="http://schemas.microsoft.com/office/drawing/2014/main" id="{F374D0E0-56CE-4C8A-BEBA-C931176BF026}"/>
            </a:ext>
          </a:extLst>
        </xdr:cNvPr>
        <xdr:cNvGrpSpPr/>
      </xdr:nvGrpSpPr>
      <xdr:grpSpPr>
        <a:xfrm>
          <a:off x="17521278" y="2550496"/>
          <a:ext cx="1192237" cy="717161"/>
          <a:chOff x="17876043" y="1835884"/>
          <a:chExt cx="1192546" cy="723287"/>
        </a:xfrm>
      </xdr:grpSpPr>
      <xdr:grpSp>
        <xdr:nvGrpSpPr>
          <xdr:cNvPr id="199" name="Agrupar 198">
            <a:extLst>
              <a:ext uri="{FF2B5EF4-FFF2-40B4-BE49-F238E27FC236}">
                <a16:creationId xmlns:a16="http://schemas.microsoft.com/office/drawing/2014/main" id="{AB7A7636-7303-48D9-BE0C-F7CC9C8E3CED}"/>
              </a:ext>
            </a:extLst>
          </xdr:cNvPr>
          <xdr:cNvGrpSpPr/>
        </xdr:nvGrpSpPr>
        <xdr:grpSpPr>
          <a:xfrm>
            <a:off x="17876043" y="1835884"/>
            <a:ext cx="1192546" cy="534587"/>
            <a:chOff x="17515284" y="998874"/>
            <a:chExt cx="1192546" cy="534587"/>
          </a:xfrm>
        </xdr:grpSpPr>
        <xdr:sp macro="" textlink="">
          <xdr:nvSpPr>
            <xdr:cNvPr id="201" name="Elipse 200">
              <a:extLst>
                <a:ext uri="{FF2B5EF4-FFF2-40B4-BE49-F238E27FC236}">
                  <a16:creationId xmlns:a16="http://schemas.microsoft.com/office/drawing/2014/main" id="{4AE194F5-3D25-4875-BE20-290619E0B280}"/>
                </a:ext>
              </a:extLst>
            </xdr:cNvPr>
            <xdr:cNvSpPr/>
          </xdr:nvSpPr>
          <xdr:spPr>
            <a:xfrm>
              <a:off x="17579069" y="1057275"/>
              <a:ext cx="344600" cy="321251"/>
            </a:xfrm>
            <a:prstGeom prst="ellipse">
              <a:avLst/>
            </a:prstGeom>
            <a:solidFill>
              <a:schemeClr val="tx1">
                <a:lumMod val="75000"/>
                <a:lumOff val="2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sp macro="" textlink="Pivô!Y32">
          <xdr:nvSpPr>
            <xdr:cNvPr id="202" name="CaixaDeTexto 201">
              <a:extLst>
                <a:ext uri="{FF2B5EF4-FFF2-40B4-BE49-F238E27FC236}">
                  <a16:creationId xmlns:a16="http://schemas.microsoft.com/office/drawing/2014/main" id="{3501FD6F-0AAD-47FA-AE37-59C9462A743C}"/>
                </a:ext>
              </a:extLst>
            </xdr:cNvPr>
            <xdr:cNvSpPr txBox="1"/>
          </xdr:nvSpPr>
          <xdr:spPr>
            <a:xfrm>
              <a:off x="17515284" y="1107279"/>
              <a:ext cx="564357" cy="27979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2C53D2A3-CA42-44AE-8241-94260948FCFB}" type="TxLink">
                <a:rPr lang="en-US" sz="800" b="0" i="0" u="none" strike="noStrike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pPr/>
                <a:t>11,97%</a:t>
              </a:fld>
              <a:endParaRPr lang="pt-BR" sz="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03" name="CaixaDeTexto 202">
              <a:extLst>
                <a:ext uri="{FF2B5EF4-FFF2-40B4-BE49-F238E27FC236}">
                  <a16:creationId xmlns:a16="http://schemas.microsoft.com/office/drawing/2014/main" id="{54F76178-7FA2-4886-B657-D99AA8A17992}"/>
                </a:ext>
              </a:extLst>
            </xdr:cNvPr>
            <xdr:cNvSpPr txBox="1"/>
          </xdr:nvSpPr>
          <xdr:spPr>
            <a:xfrm>
              <a:off x="17919164" y="998874"/>
              <a:ext cx="788666" cy="41722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pt-BR" sz="800">
                  <a:solidFill>
                    <a:schemeClr val="bg1"/>
                  </a:solidFill>
                </a:rPr>
                <a:t>Licenciamento</a:t>
              </a:r>
              <a:r>
                <a:rPr lang="pt-BR" sz="800" baseline="0">
                  <a:solidFill>
                    <a:schemeClr val="bg1"/>
                  </a:solidFill>
                </a:rPr>
                <a:t> Flutuante</a:t>
              </a:r>
              <a:endParaRPr lang="pt-BR" sz="800">
                <a:solidFill>
                  <a:schemeClr val="bg1"/>
                </a:solidFill>
              </a:endParaRPr>
            </a:p>
            <a:p>
              <a:endParaRPr lang="pt-BR" sz="800">
                <a:solidFill>
                  <a:schemeClr val="bg1"/>
                </a:solidFill>
              </a:endParaRPr>
            </a:p>
          </xdr:txBody>
        </xdr:sp>
        <xdr:sp macro="" textlink="Pivô!X32">
          <xdr:nvSpPr>
            <xdr:cNvPr id="204" name="CaixaDeTexto 203">
              <a:extLst>
                <a:ext uri="{FF2B5EF4-FFF2-40B4-BE49-F238E27FC236}">
                  <a16:creationId xmlns:a16="http://schemas.microsoft.com/office/drawing/2014/main" id="{5BDAE0AD-A008-45EE-90DB-53336F778F5C}"/>
                </a:ext>
              </a:extLst>
            </xdr:cNvPr>
            <xdr:cNvSpPr txBox="1"/>
          </xdr:nvSpPr>
          <xdr:spPr>
            <a:xfrm>
              <a:off x="17912486" y="1259618"/>
              <a:ext cx="578643" cy="27384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11822748-4B23-41F8-A3C7-CF1345D162F8}" type="TxLink">
                <a:rPr lang="en-US" sz="1000" b="0" i="0" u="none" strike="noStrike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pPr/>
                <a:t>99.200</a:t>
              </a:fld>
              <a:endParaRPr lang="pt-BR" sz="100">
                <a:solidFill>
                  <a:schemeClr val="bg1"/>
                </a:solidFill>
              </a:endParaRPr>
            </a:p>
          </xdr:txBody>
        </xdr:sp>
      </xdr:grpSp>
      <xdr:cxnSp macro="">
        <xdr:nvCxnSpPr>
          <xdr:cNvPr id="200" name="Conector reto 199">
            <a:extLst>
              <a:ext uri="{FF2B5EF4-FFF2-40B4-BE49-F238E27FC236}">
                <a16:creationId xmlns:a16="http://schemas.microsoft.com/office/drawing/2014/main" id="{8987F2C3-47AD-4639-997A-F8B4CE8F2BB6}"/>
              </a:ext>
            </a:extLst>
          </xdr:cNvPr>
          <xdr:cNvCxnSpPr>
            <a:endCxn id="121" idx="7"/>
          </xdr:cNvCxnSpPr>
        </xdr:nvCxnSpPr>
        <xdr:spPr>
          <a:xfrm flipH="1">
            <a:off x="18010922" y="2184807"/>
            <a:ext cx="36157" cy="374364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absolute">
    <xdr:from>
      <xdr:col>20</xdr:col>
      <xdr:colOff>232226</xdr:colOff>
      <xdr:row>25</xdr:row>
      <xdr:rowOff>105038</xdr:rowOff>
    </xdr:from>
    <xdr:to>
      <xdr:col>23</xdr:col>
      <xdr:colOff>281723</xdr:colOff>
      <xdr:row>29</xdr:row>
      <xdr:rowOff>65649</xdr:rowOff>
    </xdr:to>
    <xdr:grpSp>
      <xdr:nvGrpSpPr>
        <xdr:cNvPr id="226" name="Agrupar 225">
          <a:extLst>
            <a:ext uri="{FF2B5EF4-FFF2-40B4-BE49-F238E27FC236}">
              <a16:creationId xmlns:a16="http://schemas.microsoft.com/office/drawing/2014/main" id="{8AB5A260-E49C-450B-ABB9-9D3F04CC6D5E}"/>
            </a:ext>
          </a:extLst>
        </xdr:cNvPr>
        <xdr:cNvGrpSpPr/>
      </xdr:nvGrpSpPr>
      <xdr:grpSpPr>
        <a:xfrm>
          <a:off x="12381461" y="4843240"/>
          <a:ext cx="1871882" cy="718723"/>
          <a:chOff x="17287306" y="1619042"/>
          <a:chExt cx="1871957" cy="724108"/>
        </a:xfrm>
      </xdr:grpSpPr>
      <xdr:grpSp>
        <xdr:nvGrpSpPr>
          <xdr:cNvPr id="227" name="Agrupar 226">
            <a:extLst>
              <a:ext uri="{FF2B5EF4-FFF2-40B4-BE49-F238E27FC236}">
                <a16:creationId xmlns:a16="http://schemas.microsoft.com/office/drawing/2014/main" id="{7EB0C69E-FC68-4489-80EF-D56D01EB8A93}"/>
              </a:ext>
            </a:extLst>
          </xdr:cNvPr>
          <xdr:cNvGrpSpPr/>
        </xdr:nvGrpSpPr>
        <xdr:grpSpPr>
          <a:xfrm>
            <a:off x="17876043" y="1894285"/>
            <a:ext cx="1283220" cy="448865"/>
            <a:chOff x="17515284" y="1057275"/>
            <a:chExt cx="1283220" cy="448865"/>
          </a:xfrm>
        </xdr:grpSpPr>
        <xdr:sp macro="" textlink="">
          <xdr:nvSpPr>
            <xdr:cNvPr id="229" name="Elipse 228">
              <a:extLst>
                <a:ext uri="{FF2B5EF4-FFF2-40B4-BE49-F238E27FC236}">
                  <a16:creationId xmlns:a16="http://schemas.microsoft.com/office/drawing/2014/main" id="{B7E64537-F379-4AC2-9905-D09F548EDE70}"/>
                </a:ext>
              </a:extLst>
            </xdr:cNvPr>
            <xdr:cNvSpPr/>
          </xdr:nvSpPr>
          <xdr:spPr>
            <a:xfrm>
              <a:off x="17579069" y="1057275"/>
              <a:ext cx="344600" cy="321251"/>
            </a:xfrm>
            <a:prstGeom prst="ellipse">
              <a:avLst/>
            </a:prstGeom>
            <a:solidFill>
              <a:schemeClr val="tx1">
                <a:lumMod val="75000"/>
                <a:lumOff val="2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sp macro="" textlink="Pivô!Y24">
          <xdr:nvSpPr>
            <xdr:cNvPr id="230" name="CaixaDeTexto 229">
              <a:extLst>
                <a:ext uri="{FF2B5EF4-FFF2-40B4-BE49-F238E27FC236}">
                  <a16:creationId xmlns:a16="http://schemas.microsoft.com/office/drawing/2014/main" id="{557DC70A-3042-4343-BA79-10AA64A03614}"/>
                </a:ext>
              </a:extLst>
            </xdr:cNvPr>
            <xdr:cNvSpPr txBox="1"/>
          </xdr:nvSpPr>
          <xdr:spPr>
            <a:xfrm>
              <a:off x="17515284" y="1111860"/>
              <a:ext cx="602219" cy="27521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12C82C20-793F-4C7A-AC97-FF48BC1328D1}" type="TxLink">
                <a:rPr lang="en-US" sz="900" b="0" i="0" u="none" strike="noStrike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pPr/>
                <a:t>0,29%</a:t>
              </a:fld>
              <a:endParaRPr lang="pt-BR" sz="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31" name="CaixaDeTexto 230">
              <a:extLst>
                <a:ext uri="{FF2B5EF4-FFF2-40B4-BE49-F238E27FC236}">
                  <a16:creationId xmlns:a16="http://schemas.microsoft.com/office/drawing/2014/main" id="{9F21020E-3007-4208-AE72-25D39FD3DACD}"/>
                </a:ext>
              </a:extLst>
            </xdr:cNvPr>
            <xdr:cNvSpPr txBox="1"/>
          </xdr:nvSpPr>
          <xdr:spPr>
            <a:xfrm>
              <a:off x="17905809" y="1101328"/>
              <a:ext cx="892695" cy="20478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pt-BR" sz="800">
                  <a:solidFill>
                    <a:schemeClr val="bg1"/>
                  </a:solidFill>
                </a:rPr>
                <a:t>Site da Empresa</a:t>
              </a:r>
            </a:p>
          </xdr:txBody>
        </xdr:sp>
        <xdr:sp macro="" textlink="Pivô!X24">
          <xdr:nvSpPr>
            <xdr:cNvPr id="232" name="CaixaDeTexto 231">
              <a:extLst>
                <a:ext uri="{FF2B5EF4-FFF2-40B4-BE49-F238E27FC236}">
                  <a16:creationId xmlns:a16="http://schemas.microsoft.com/office/drawing/2014/main" id="{DA09B501-5A78-481D-8765-0B340413DB6D}"/>
                </a:ext>
              </a:extLst>
            </xdr:cNvPr>
            <xdr:cNvSpPr txBox="1"/>
          </xdr:nvSpPr>
          <xdr:spPr>
            <a:xfrm>
              <a:off x="17905810" y="1232297"/>
              <a:ext cx="512136" cy="27384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2BA2C9DA-8A26-45DC-B562-C99A38B81EDE}" type="TxLink">
                <a:rPr lang="en-US" sz="1100" b="0" i="0" u="none" strike="noStrike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pPr/>
                <a:t>2.430</a:t>
              </a:fld>
              <a:endParaRPr lang="pt-BR" sz="100">
                <a:solidFill>
                  <a:schemeClr val="bg1"/>
                </a:solidFill>
              </a:endParaRPr>
            </a:p>
          </xdr:txBody>
        </xdr:sp>
      </xdr:grpSp>
      <xdr:cxnSp macro="">
        <xdr:nvCxnSpPr>
          <xdr:cNvPr id="228" name="Conector reto 227">
            <a:extLst>
              <a:ext uri="{FF2B5EF4-FFF2-40B4-BE49-F238E27FC236}">
                <a16:creationId xmlns:a16="http://schemas.microsoft.com/office/drawing/2014/main" id="{ACB50612-6B8E-497B-BD3A-02D6A868BCB8}"/>
              </a:ext>
            </a:extLst>
          </xdr:cNvPr>
          <xdr:cNvCxnSpPr>
            <a:stCxn id="229" idx="1"/>
            <a:endCxn id="127" idx="5"/>
          </xdr:cNvCxnSpPr>
        </xdr:nvCxnSpPr>
        <xdr:spPr>
          <a:xfrm flipH="1" flipV="1">
            <a:off x="17287309" y="1619042"/>
            <a:ext cx="702985" cy="322289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absolute">
    <xdr:from>
      <xdr:col>17</xdr:col>
      <xdr:colOff>349378</xdr:colOff>
      <xdr:row>20</xdr:row>
      <xdr:rowOff>25262</xdr:rowOff>
    </xdr:from>
    <xdr:to>
      <xdr:col>19</xdr:col>
      <xdr:colOff>563450</xdr:colOff>
      <xdr:row>23</xdr:row>
      <xdr:rowOff>96621</xdr:rowOff>
    </xdr:to>
    <xdr:grpSp>
      <xdr:nvGrpSpPr>
        <xdr:cNvPr id="233" name="Agrupar 232">
          <a:extLst>
            <a:ext uri="{FF2B5EF4-FFF2-40B4-BE49-F238E27FC236}">
              <a16:creationId xmlns:a16="http://schemas.microsoft.com/office/drawing/2014/main" id="{FA56829C-D83C-4394-A1DF-AFEF8563E008}"/>
            </a:ext>
          </a:extLst>
        </xdr:cNvPr>
        <xdr:cNvGrpSpPr/>
      </xdr:nvGrpSpPr>
      <xdr:grpSpPr>
        <a:xfrm>
          <a:off x="10676227" y="3815823"/>
          <a:ext cx="1428996" cy="639943"/>
          <a:chOff x="17876043" y="1894285"/>
          <a:chExt cx="1426900" cy="645715"/>
        </a:xfrm>
      </xdr:grpSpPr>
      <xdr:grpSp>
        <xdr:nvGrpSpPr>
          <xdr:cNvPr id="234" name="Agrupar 233">
            <a:extLst>
              <a:ext uri="{FF2B5EF4-FFF2-40B4-BE49-F238E27FC236}">
                <a16:creationId xmlns:a16="http://schemas.microsoft.com/office/drawing/2014/main" id="{8A5370E5-20DC-43D4-AE65-CB54F251DDC5}"/>
              </a:ext>
            </a:extLst>
          </xdr:cNvPr>
          <xdr:cNvGrpSpPr/>
        </xdr:nvGrpSpPr>
        <xdr:grpSpPr>
          <a:xfrm>
            <a:off x="17876043" y="1894285"/>
            <a:ext cx="1426900" cy="448865"/>
            <a:chOff x="17515284" y="1057275"/>
            <a:chExt cx="1426900" cy="448865"/>
          </a:xfrm>
        </xdr:grpSpPr>
        <xdr:sp macro="" textlink="">
          <xdr:nvSpPr>
            <xdr:cNvPr id="236" name="Elipse 235">
              <a:extLst>
                <a:ext uri="{FF2B5EF4-FFF2-40B4-BE49-F238E27FC236}">
                  <a16:creationId xmlns:a16="http://schemas.microsoft.com/office/drawing/2014/main" id="{44D3A947-A6A5-4D50-8F7C-00168C86BF74}"/>
                </a:ext>
              </a:extLst>
            </xdr:cNvPr>
            <xdr:cNvSpPr/>
          </xdr:nvSpPr>
          <xdr:spPr>
            <a:xfrm>
              <a:off x="17579069" y="1057275"/>
              <a:ext cx="344600" cy="321251"/>
            </a:xfrm>
            <a:prstGeom prst="ellipse">
              <a:avLst/>
            </a:prstGeom>
            <a:solidFill>
              <a:schemeClr val="tx1">
                <a:lumMod val="75000"/>
                <a:lumOff val="2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sp macro="" textlink="Pivô!Y28">
          <xdr:nvSpPr>
            <xdr:cNvPr id="237" name="CaixaDeTexto 236">
              <a:extLst>
                <a:ext uri="{FF2B5EF4-FFF2-40B4-BE49-F238E27FC236}">
                  <a16:creationId xmlns:a16="http://schemas.microsoft.com/office/drawing/2014/main" id="{6E673D5F-5441-419E-ABC1-BC869D2D4204}"/>
                </a:ext>
              </a:extLst>
            </xdr:cNvPr>
            <xdr:cNvSpPr txBox="1"/>
          </xdr:nvSpPr>
          <xdr:spPr>
            <a:xfrm>
              <a:off x="17515284" y="1107279"/>
              <a:ext cx="564357" cy="27979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F27EAB10-AAEF-4C68-90B4-91D8C5CFD24D}" type="TxLink">
                <a:rPr lang="en-US" sz="900" b="0" i="0" u="none" strike="noStrike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pPr/>
                <a:t>6,82%</a:t>
              </a:fld>
              <a:endParaRPr lang="pt-BR" sz="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38" name="CaixaDeTexto 237">
              <a:extLst>
                <a:ext uri="{FF2B5EF4-FFF2-40B4-BE49-F238E27FC236}">
                  <a16:creationId xmlns:a16="http://schemas.microsoft.com/office/drawing/2014/main" id="{040F45BB-09ED-4199-96D4-48BE678C6B22}"/>
                </a:ext>
              </a:extLst>
            </xdr:cNvPr>
            <xdr:cNvSpPr txBox="1"/>
          </xdr:nvSpPr>
          <xdr:spPr>
            <a:xfrm>
              <a:off x="17905810" y="1101328"/>
              <a:ext cx="1036374" cy="20478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pt-BR" sz="800">
                  <a:solidFill>
                    <a:schemeClr val="bg1"/>
                  </a:solidFill>
                </a:rPr>
                <a:t>Canal do Youtube</a:t>
              </a:r>
            </a:p>
          </xdr:txBody>
        </xdr:sp>
        <xdr:sp macro="" textlink="Pivô!X28">
          <xdr:nvSpPr>
            <xdr:cNvPr id="239" name="CaixaDeTexto 238">
              <a:extLst>
                <a:ext uri="{FF2B5EF4-FFF2-40B4-BE49-F238E27FC236}">
                  <a16:creationId xmlns:a16="http://schemas.microsoft.com/office/drawing/2014/main" id="{663C5B04-18EB-42DD-B923-C350395AA0B4}"/>
                </a:ext>
              </a:extLst>
            </xdr:cNvPr>
            <xdr:cNvSpPr txBox="1"/>
          </xdr:nvSpPr>
          <xdr:spPr>
            <a:xfrm>
              <a:off x="17905810" y="1232297"/>
              <a:ext cx="578643" cy="27384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DC90F095-19CD-4C44-B046-216F1367C1EB}" type="TxLink">
                <a:rPr lang="en-US" sz="1100" b="0" i="0" u="none" strike="noStrike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pPr/>
                <a:t>56.523</a:t>
              </a:fld>
              <a:endParaRPr lang="pt-BR" sz="100">
                <a:solidFill>
                  <a:schemeClr val="bg1"/>
                </a:solidFill>
              </a:endParaRPr>
            </a:p>
          </xdr:txBody>
        </xdr:sp>
      </xdr:grpSp>
      <xdr:cxnSp macro="">
        <xdr:nvCxnSpPr>
          <xdr:cNvPr id="235" name="Conector reto 234">
            <a:extLst>
              <a:ext uri="{FF2B5EF4-FFF2-40B4-BE49-F238E27FC236}">
                <a16:creationId xmlns:a16="http://schemas.microsoft.com/office/drawing/2014/main" id="{965A2866-EF1A-4B7C-8DF2-4F92E2B801DA}"/>
              </a:ext>
            </a:extLst>
          </xdr:cNvPr>
          <xdr:cNvCxnSpPr/>
        </xdr:nvCxnSpPr>
        <xdr:spPr>
          <a:xfrm flipH="1" flipV="1">
            <a:off x="18255685" y="2148331"/>
            <a:ext cx="979880" cy="391669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absolute">
    <xdr:from>
      <xdr:col>17</xdr:col>
      <xdr:colOff>274759</xdr:colOff>
      <xdr:row>23</xdr:row>
      <xdr:rowOff>22606</xdr:rowOff>
    </xdr:from>
    <xdr:to>
      <xdr:col>19</xdr:col>
      <xdr:colOff>543321</xdr:colOff>
      <xdr:row>25</xdr:row>
      <xdr:rowOff>88256</xdr:rowOff>
    </xdr:to>
    <xdr:grpSp>
      <xdr:nvGrpSpPr>
        <xdr:cNvPr id="240" name="Agrupar 239">
          <a:extLst>
            <a:ext uri="{FF2B5EF4-FFF2-40B4-BE49-F238E27FC236}">
              <a16:creationId xmlns:a16="http://schemas.microsoft.com/office/drawing/2014/main" id="{66F23D54-8A72-4A8A-97AC-307BDC07D8FF}"/>
            </a:ext>
          </a:extLst>
        </xdr:cNvPr>
        <xdr:cNvGrpSpPr/>
      </xdr:nvGrpSpPr>
      <xdr:grpSpPr>
        <a:xfrm>
          <a:off x="10601608" y="4381751"/>
          <a:ext cx="1483486" cy="444707"/>
          <a:chOff x="17876043" y="1894285"/>
          <a:chExt cx="1482438" cy="448865"/>
        </a:xfrm>
      </xdr:grpSpPr>
      <xdr:grpSp>
        <xdr:nvGrpSpPr>
          <xdr:cNvPr id="241" name="Agrupar 240">
            <a:extLst>
              <a:ext uri="{FF2B5EF4-FFF2-40B4-BE49-F238E27FC236}">
                <a16:creationId xmlns:a16="http://schemas.microsoft.com/office/drawing/2014/main" id="{A875565F-0348-440F-8B09-421A81A025D5}"/>
              </a:ext>
            </a:extLst>
          </xdr:cNvPr>
          <xdr:cNvGrpSpPr/>
        </xdr:nvGrpSpPr>
        <xdr:grpSpPr>
          <a:xfrm>
            <a:off x="17876043" y="1894285"/>
            <a:ext cx="1482438" cy="448865"/>
            <a:chOff x="17515284" y="1057275"/>
            <a:chExt cx="1482438" cy="448865"/>
          </a:xfrm>
        </xdr:grpSpPr>
        <xdr:sp macro="" textlink="">
          <xdr:nvSpPr>
            <xdr:cNvPr id="243" name="Elipse 242">
              <a:extLst>
                <a:ext uri="{FF2B5EF4-FFF2-40B4-BE49-F238E27FC236}">
                  <a16:creationId xmlns:a16="http://schemas.microsoft.com/office/drawing/2014/main" id="{8DF2351B-A276-45A2-AC5C-07B74EB2AB7B}"/>
                </a:ext>
              </a:extLst>
            </xdr:cNvPr>
            <xdr:cNvSpPr/>
          </xdr:nvSpPr>
          <xdr:spPr>
            <a:xfrm>
              <a:off x="17579069" y="1057275"/>
              <a:ext cx="344600" cy="321251"/>
            </a:xfrm>
            <a:prstGeom prst="ellipse">
              <a:avLst/>
            </a:prstGeom>
            <a:solidFill>
              <a:schemeClr val="tx1">
                <a:lumMod val="75000"/>
                <a:lumOff val="2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sp macro="" textlink="Pivô!Y27">
          <xdr:nvSpPr>
            <xdr:cNvPr id="244" name="CaixaDeTexto 243">
              <a:extLst>
                <a:ext uri="{FF2B5EF4-FFF2-40B4-BE49-F238E27FC236}">
                  <a16:creationId xmlns:a16="http://schemas.microsoft.com/office/drawing/2014/main" id="{788AF793-9E65-4803-A817-0A997E830AFE}"/>
                </a:ext>
              </a:extLst>
            </xdr:cNvPr>
            <xdr:cNvSpPr txBox="1"/>
          </xdr:nvSpPr>
          <xdr:spPr>
            <a:xfrm>
              <a:off x="17515284" y="1107279"/>
              <a:ext cx="564357" cy="27979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63F70DBF-B541-4509-A35A-C3ABD4E43DA4}" type="TxLink">
                <a:rPr lang="en-US" sz="1000" b="0" i="0" u="none" strike="noStrike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pPr/>
                <a:t>6,82%</a:t>
              </a:fld>
              <a:endParaRPr lang="pt-BR" sz="2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45" name="CaixaDeTexto 244">
              <a:extLst>
                <a:ext uri="{FF2B5EF4-FFF2-40B4-BE49-F238E27FC236}">
                  <a16:creationId xmlns:a16="http://schemas.microsoft.com/office/drawing/2014/main" id="{7D962A8A-A6CE-40E2-99CC-0482B73EE064}"/>
                </a:ext>
              </a:extLst>
            </xdr:cNvPr>
            <xdr:cNvSpPr txBox="1"/>
          </xdr:nvSpPr>
          <xdr:spPr>
            <a:xfrm>
              <a:off x="17905809" y="1101328"/>
              <a:ext cx="1091913" cy="20478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pt-BR" sz="800">
                  <a:solidFill>
                    <a:schemeClr val="bg1"/>
                  </a:solidFill>
                </a:rPr>
                <a:t>Anúncio na Televisão</a:t>
              </a:r>
            </a:p>
          </xdr:txBody>
        </xdr:sp>
        <xdr:sp macro="" textlink="Pivô!X27">
          <xdr:nvSpPr>
            <xdr:cNvPr id="246" name="CaixaDeTexto 245">
              <a:extLst>
                <a:ext uri="{FF2B5EF4-FFF2-40B4-BE49-F238E27FC236}">
                  <a16:creationId xmlns:a16="http://schemas.microsoft.com/office/drawing/2014/main" id="{20AFD547-6AE5-4723-ADAA-84234882616E}"/>
                </a:ext>
              </a:extLst>
            </xdr:cNvPr>
            <xdr:cNvSpPr txBox="1"/>
          </xdr:nvSpPr>
          <xdr:spPr>
            <a:xfrm>
              <a:off x="17905810" y="1232297"/>
              <a:ext cx="578643" cy="27384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8B81347B-781C-490B-AA72-D2F843769BEC}" type="TxLink">
                <a:rPr lang="en-US" sz="1000" b="0" i="0" u="none" strike="noStrike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pPr/>
                <a:t>56.530</a:t>
              </a:fld>
              <a:endParaRPr lang="pt-BR" sz="100">
                <a:solidFill>
                  <a:schemeClr val="bg1"/>
                </a:solidFill>
              </a:endParaRPr>
            </a:p>
          </xdr:txBody>
        </xdr:sp>
      </xdr:grpSp>
      <xdr:cxnSp macro="">
        <xdr:nvCxnSpPr>
          <xdr:cNvPr id="242" name="Conector reto 241">
            <a:extLst>
              <a:ext uri="{FF2B5EF4-FFF2-40B4-BE49-F238E27FC236}">
                <a16:creationId xmlns:a16="http://schemas.microsoft.com/office/drawing/2014/main" id="{8DF3B468-79F3-4B6A-8A3B-3B74F359817C}"/>
              </a:ext>
            </a:extLst>
          </xdr:cNvPr>
          <xdr:cNvCxnSpPr>
            <a:stCxn id="127" idx="2"/>
            <a:endCxn id="245" idx="1"/>
          </xdr:cNvCxnSpPr>
        </xdr:nvCxnSpPr>
        <xdr:spPr>
          <a:xfrm flipH="1" flipV="1">
            <a:off x="18266572" y="2040731"/>
            <a:ext cx="906493" cy="129817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absolute">
    <xdr:from>
      <xdr:col>17</xdr:col>
      <xdr:colOff>314367</xdr:colOff>
      <xdr:row>24</xdr:row>
      <xdr:rowOff>112592</xdr:rowOff>
    </xdr:from>
    <xdr:to>
      <xdr:col>19</xdr:col>
      <xdr:colOff>372729</xdr:colOff>
      <xdr:row>28</xdr:row>
      <xdr:rowOff>80450</xdr:rowOff>
    </xdr:to>
    <xdr:grpSp>
      <xdr:nvGrpSpPr>
        <xdr:cNvPr id="247" name="Agrupar 246">
          <a:extLst>
            <a:ext uri="{FF2B5EF4-FFF2-40B4-BE49-F238E27FC236}">
              <a16:creationId xmlns:a16="http://schemas.microsoft.com/office/drawing/2014/main" id="{D6F503C1-FC9E-40BC-A0AD-FDB5AF4B8AA6}"/>
            </a:ext>
          </a:extLst>
        </xdr:cNvPr>
        <xdr:cNvGrpSpPr/>
      </xdr:nvGrpSpPr>
      <xdr:grpSpPr>
        <a:xfrm>
          <a:off x="10641216" y="4661265"/>
          <a:ext cx="1273286" cy="725971"/>
          <a:chOff x="17876043" y="1610894"/>
          <a:chExt cx="1273218" cy="732256"/>
        </a:xfrm>
      </xdr:grpSpPr>
      <xdr:grpSp>
        <xdr:nvGrpSpPr>
          <xdr:cNvPr id="248" name="Agrupar 247">
            <a:extLst>
              <a:ext uri="{FF2B5EF4-FFF2-40B4-BE49-F238E27FC236}">
                <a16:creationId xmlns:a16="http://schemas.microsoft.com/office/drawing/2014/main" id="{43CD6927-CDD7-4A2C-909E-7A6BDF5EB378}"/>
              </a:ext>
            </a:extLst>
          </xdr:cNvPr>
          <xdr:cNvGrpSpPr/>
        </xdr:nvGrpSpPr>
        <xdr:grpSpPr>
          <a:xfrm>
            <a:off x="17876043" y="1894285"/>
            <a:ext cx="1269432" cy="448865"/>
            <a:chOff x="17515284" y="1057275"/>
            <a:chExt cx="1269432" cy="448865"/>
          </a:xfrm>
        </xdr:grpSpPr>
        <xdr:sp macro="" textlink="">
          <xdr:nvSpPr>
            <xdr:cNvPr id="250" name="Elipse 249">
              <a:extLst>
                <a:ext uri="{FF2B5EF4-FFF2-40B4-BE49-F238E27FC236}">
                  <a16:creationId xmlns:a16="http://schemas.microsoft.com/office/drawing/2014/main" id="{6D887186-7215-4DB2-AE04-8A3DBDC0CBC4}"/>
                </a:ext>
              </a:extLst>
            </xdr:cNvPr>
            <xdr:cNvSpPr/>
          </xdr:nvSpPr>
          <xdr:spPr>
            <a:xfrm>
              <a:off x="17579069" y="1057275"/>
              <a:ext cx="344600" cy="321251"/>
            </a:xfrm>
            <a:prstGeom prst="ellipse">
              <a:avLst/>
            </a:prstGeom>
            <a:solidFill>
              <a:schemeClr val="tx1">
                <a:lumMod val="75000"/>
                <a:lumOff val="2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sp macro="" textlink="Pivô!Y26">
          <xdr:nvSpPr>
            <xdr:cNvPr id="251" name="CaixaDeTexto 250">
              <a:extLst>
                <a:ext uri="{FF2B5EF4-FFF2-40B4-BE49-F238E27FC236}">
                  <a16:creationId xmlns:a16="http://schemas.microsoft.com/office/drawing/2014/main" id="{583499E1-F416-47BB-A4E7-18B2191854D4}"/>
                </a:ext>
              </a:extLst>
            </xdr:cNvPr>
            <xdr:cNvSpPr txBox="1"/>
          </xdr:nvSpPr>
          <xdr:spPr>
            <a:xfrm>
              <a:off x="17515284" y="1107279"/>
              <a:ext cx="564357" cy="27979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A40E61E4-24D9-496B-98C4-F846133AB544}" type="TxLink">
                <a:rPr lang="en-US" sz="900" b="0" i="0" u="none" strike="noStrike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pPr/>
                <a:t>6,68%</a:t>
              </a:fld>
              <a:endParaRPr lang="pt-BR" sz="2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52" name="CaixaDeTexto 251">
              <a:extLst>
                <a:ext uri="{FF2B5EF4-FFF2-40B4-BE49-F238E27FC236}">
                  <a16:creationId xmlns:a16="http://schemas.microsoft.com/office/drawing/2014/main" id="{3126A5D7-ACC2-473A-B2D3-2D344F2DA115}"/>
                </a:ext>
              </a:extLst>
            </xdr:cNvPr>
            <xdr:cNvSpPr txBox="1"/>
          </xdr:nvSpPr>
          <xdr:spPr>
            <a:xfrm>
              <a:off x="17905810" y="1101328"/>
              <a:ext cx="878906" cy="20478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pt-BR" sz="700">
                  <a:solidFill>
                    <a:schemeClr val="bg1"/>
                  </a:solidFill>
                </a:rPr>
                <a:t>Anúncio no Google</a:t>
              </a:r>
            </a:p>
          </xdr:txBody>
        </xdr:sp>
        <xdr:sp macro="" textlink="Pivô!X26">
          <xdr:nvSpPr>
            <xdr:cNvPr id="253" name="CaixaDeTexto 252">
              <a:extLst>
                <a:ext uri="{FF2B5EF4-FFF2-40B4-BE49-F238E27FC236}">
                  <a16:creationId xmlns:a16="http://schemas.microsoft.com/office/drawing/2014/main" id="{23E4BE6D-2F45-44DE-90CE-5E802AF67215}"/>
                </a:ext>
              </a:extLst>
            </xdr:cNvPr>
            <xdr:cNvSpPr txBox="1"/>
          </xdr:nvSpPr>
          <xdr:spPr>
            <a:xfrm>
              <a:off x="17905810" y="1232297"/>
              <a:ext cx="578643" cy="27384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314E3D29-1F5F-4139-B07E-BD7F23A4C8F2}" type="TxLink">
                <a:rPr lang="en-US" sz="1000" b="0" i="0" u="none" strike="noStrike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pPr/>
                <a:t>55.380</a:t>
              </a:fld>
              <a:endParaRPr lang="pt-BR" sz="100">
                <a:solidFill>
                  <a:schemeClr val="bg1"/>
                </a:solidFill>
              </a:endParaRPr>
            </a:p>
          </xdr:txBody>
        </xdr:sp>
      </xdr:grpSp>
      <xdr:cxnSp macro="">
        <xdr:nvCxnSpPr>
          <xdr:cNvPr id="249" name="Conector reto 248">
            <a:extLst>
              <a:ext uri="{FF2B5EF4-FFF2-40B4-BE49-F238E27FC236}">
                <a16:creationId xmlns:a16="http://schemas.microsoft.com/office/drawing/2014/main" id="{0487E623-8FF6-48DC-AAA6-91372F9017DC}"/>
              </a:ext>
            </a:extLst>
          </xdr:cNvPr>
          <xdr:cNvCxnSpPr>
            <a:stCxn id="252" idx="1"/>
            <a:endCxn id="128" idx="1"/>
          </xdr:cNvCxnSpPr>
        </xdr:nvCxnSpPr>
        <xdr:spPr>
          <a:xfrm flipV="1">
            <a:off x="18266568" y="1610895"/>
            <a:ext cx="882695" cy="429837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absolute">
    <xdr:from>
      <xdr:col>18</xdr:col>
      <xdr:colOff>534947</xdr:colOff>
      <xdr:row>25</xdr:row>
      <xdr:rowOff>182277</xdr:rowOff>
    </xdr:from>
    <xdr:to>
      <xdr:col>21</xdr:col>
      <xdr:colOff>140857</xdr:colOff>
      <xdr:row>30</xdr:row>
      <xdr:rowOff>108</xdr:rowOff>
    </xdr:to>
    <xdr:grpSp>
      <xdr:nvGrpSpPr>
        <xdr:cNvPr id="254" name="Agrupar 253">
          <a:extLst>
            <a:ext uri="{FF2B5EF4-FFF2-40B4-BE49-F238E27FC236}">
              <a16:creationId xmlns:a16="http://schemas.microsoft.com/office/drawing/2014/main" id="{B6246949-E75F-420F-8AA6-21914A84B222}"/>
            </a:ext>
          </a:extLst>
        </xdr:cNvPr>
        <xdr:cNvGrpSpPr/>
      </xdr:nvGrpSpPr>
      <xdr:grpSpPr>
        <a:xfrm>
          <a:off x="11469258" y="4920479"/>
          <a:ext cx="1428295" cy="765471"/>
          <a:chOff x="17876043" y="1573231"/>
          <a:chExt cx="1430434" cy="769919"/>
        </a:xfrm>
      </xdr:grpSpPr>
      <xdr:grpSp>
        <xdr:nvGrpSpPr>
          <xdr:cNvPr id="255" name="Agrupar 254">
            <a:extLst>
              <a:ext uri="{FF2B5EF4-FFF2-40B4-BE49-F238E27FC236}">
                <a16:creationId xmlns:a16="http://schemas.microsoft.com/office/drawing/2014/main" id="{B1368FDA-DFEA-4A14-8BA8-B3E75DC417E9}"/>
              </a:ext>
            </a:extLst>
          </xdr:cNvPr>
          <xdr:cNvGrpSpPr/>
        </xdr:nvGrpSpPr>
        <xdr:grpSpPr>
          <a:xfrm>
            <a:off x="17876043" y="1894285"/>
            <a:ext cx="1430434" cy="448865"/>
            <a:chOff x="17515284" y="1057275"/>
            <a:chExt cx="1430434" cy="448865"/>
          </a:xfrm>
        </xdr:grpSpPr>
        <xdr:sp macro="" textlink="">
          <xdr:nvSpPr>
            <xdr:cNvPr id="257" name="Elipse 256">
              <a:extLst>
                <a:ext uri="{FF2B5EF4-FFF2-40B4-BE49-F238E27FC236}">
                  <a16:creationId xmlns:a16="http://schemas.microsoft.com/office/drawing/2014/main" id="{D765C7A4-56D3-4DB7-A3F5-BFEA54708223}"/>
                </a:ext>
              </a:extLst>
            </xdr:cNvPr>
            <xdr:cNvSpPr/>
          </xdr:nvSpPr>
          <xdr:spPr>
            <a:xfrm>
              <a:off x="17579069" y="1057275"/>
              <a:ext cx="344600" cy="321251"/>
            </a:xfrm>
            <a:prstGeom prst="ellipse">
              <a:avLst/>
            </a:prstGeom>
            <a:solidFill>
              <a:schemeClr val="tx1">
                <a:lumMod val="75000"/>
                <a:lumOff val="2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sp macro="" textlink="Pivô!Y25">
          <xdr:nvSpPr>
            <xdr:cNvPr id="258" name="CaixaDeTexto 257">
              <a:extLst>
                <a:ext uri="{FF2B5EF4-FFF2-40B4-BE49-F238E27FC236}">
                  <a16:creationId xmlns:a16="http://schemas.microsoft.com/office/drawing/2014/main" id="{2C3C4E8E-D327-46EC-BBEE-2DE7ED1E369E}"/>
                </a:ext>
              </a:extLst>
            </xdr:cNvPr>
            <xdr:cNvSpPr txBox="1"/>
          </xdr:nvSpPr>
          <xdr:spPr>
            <a:xfrm>
              <a:off x="17515284" y="1107279"/>
              <a:ext cx="564357" cy="27979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D79AE31E-C64B-4959-BA55-0CA5D1453AFA}" type="TxLink">
                <a:rPr lang="en-US" sz="900" b="0" i="0" u="none" strike="noStrike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pPr/>
                <a:t>6,79%</a:t>
              </a:fld>
              <a:endParaRPr lang="pt-BR" sz="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59" name="CaixaDeTexto 258">
              <a:extLst>
                <a:ext uri="{FF2B5EF4-FFF2-40B4-BE49-F238E27FC236}">
                  <a16:creationId xmlns:a16="http://schemas.microsoft.com/office/drawing/2014/main" id="{54D4A0A0-F21E-497A-AB9D-FCD5E5D0DBD4}"/>
                </a:ext>
              </a:extLst>
            </xdr:cNvPr>
            <xdr:cNvSpPr txBox="1"/>
          </xdr:nvSpPr>
          <xdr:spPr>
            <a:xfrm>
              <a:off x="17905809" y="1101328"/>
              <a:ext cx="1039909" cy="22048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pt-BR" sz="800">
                  <a:solidFill>
                    <a:schemeClr val="bg1"/>
                  </a:solidFill>
                </a:rPr>
                <a:t>Página do Facebook</a:t>
              </a:r>
            </a:p>
          </xdr:txBody>
        </xdr:sp>
        <xdr:sp macro="" textlink="Pivô!X25">
          <xdr:nvSpPr>
            <xdr:cNvPr id="260" name="CaixaDeTexto 259">
              <a:extLst>
                <a:ext uri="{FF2B5EF4-FFF2-40B4-BE49-F238E27FC236}">
                  <a16:creationId xmlns:a16="http://schemas.microsoft.com/office/drawing/2014/main" id="{CDD7E038-25AE-4B92-B6A8-4FB951B275F4}"/>
                </a:ext>
              </a:extLst>
            </xdr:cNvPr>
            <xdr:cNvSpPr txBox="1"/>
          </xdr:nvSpPr>
          <xdr:spPr>
            <a:xfrm>
              <a:off x="17905810" y="1232297"/>
              <a:ext cx="578643" cy="27384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9F9E6BED-990C-4D71-B018-DB6F6C0F3489}" type="TxLink">
                <a:rPr lang="en-US" sz="1000" b="0" i="0" u="none" strike="noStrike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pPr/>
                <a:t>56.300</a:t>
              </a:fld>
              <a:endParaRPr lang="pt-BR" sz="100">
                <a:solidFill>
                  <a:schemeClr val="bg1"/>
                </a:solidFill>
              </a:endParaRPr>
            </a:p>
          </xdr:txBody>
        </xdr:sp>
      </xdr:grpSp>
      <xdr:cxnSp macro="">
        <xdr:nvCxnSpPr>
          <xdr:cNvPr id="256" name="Conector reto 255">
            <a:extLst>
              <a:ext uri="{FF2B5EF4-FFF2-40B4-BE49-F238E27FC236}">
                <a16:creationId xmlns:a16="http://schemas.microsoft.com/office/drawing/2014/main" id="{9D23D8E7-4D0C-45DB-9976-226D62915543}"/>
              </a:ext>
            </a:extLst>
          </xdr:cNvPr>
          <xdr:cNvCxnSpPr>
            <a:stCxn id="258" idx="0"/>
            <a:endCxn id="127" idx="4"/>
          </xdr:cNvCxnSpPr>
        </xdr:nvCxnSpPr>
        <xdr:spPr>
          <a:xfrm flipV="1">
            <a:off x="18158222" y="1573231"/>
            <a:ext cx="431432" cy="371058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absolute">
    <xdr:from>
      <xdr:col>17</xdr:col>
      <xdr:colOff>498359</xdr:colOff>
      <xdr:row>12</xdr:row>
      <xdr:rowOff>52745</xdr:rowOff>
    </xdr:from>
    <xdr:to>
      <xdr:col>19</xdr:col>
      <xdr:colOff>522541</xdr:colOff>
      <xdr:row>14</xdr:row>
      <xdr:rowOff>138920</xdr:rowOff>
    </xdr:to>
    <xdr:grpSp>
      <xdr:nvGrpSpPr>
        <xdr:cNvPr id="261" name="Agrupar 260">
          <a:extLst>
            <a:ext uri="{FF2B5EF4-FFF2-40B4-BE49-F238E27FC236}">
              <a16:creationId xmlns:a16="http://schemas.microsoft.com/office/drawing/2014/main" id="{34074EB9-848D-4A46-AFBE-4218C410D0B5}"/>
            </a:ext>
          </a:extLst>
        </xdr:cNvPr>
        <xdr:cNvGrpSpPr/>
      </xdr:nvGrpSpPr>
      <xdr:grpSpPr>
        <a:xfrm>
          <a:off x="10825208" y="2327082"/>
          <a:ext cx="1239106" cy="465231"/>
          <a:chOff x="17876043" y="1873658"/>
          <a:chExt cx="1238786" cy="469492"/>
        </a:xfrm>
      </xdr:grpSpPr>
      <xdr:grpSp>
        <xdr:nvGrpSpPr>
          <xdr:cNvPr id="262" name="Agrupar 261">
            <a:extLst>
              <a:ext uri="{FF2B5EF4-FFF2-40B4-BE49-F238E27FC236}">
                <a16:creationId xmlns:a16="http://schemas.microsoft.com/office/drawing/2014/main" id="{1E1CA978-B600-4951-A0CE-7835A5193A45}"/>
              </a:ext>
            </a:extLst>
          </xdr:cNvPr>
          <xdr:cNvGrpSpPr/>
        </xdr:nvGrpSpPr>
        <xdr:grpSpPr>
          <a:xfrm>
            <a:off x="17876043" y="1894285"/>
            <a:ext cx="1150145" cy="448865"/>
            <a:chOff x="17515284" y="1057275"/>
            <a:chExt cx="1150145" cy="448865"/>
          </a:xfrm>
        </xdr:grpSpPr>
        <xdr:sp macro="" textlink="">
          <xdr:nvSpPr>
            <xdr:cNvPr id="264" name="Elipse 263">
              <a:extLst>
                <a:ext uri="{FF2B5EF4-FFF2-40B4-BE49-F238E27FC236}">
                  <a16:creationId xmlns:a16="http://schemas.microsoft.com/office/drawing/2014/main" id="{5378A6E5-800D-40E6-A2D2-231E4F25FB2F}"/>
                </a:ext>
              </a:extLst>
            </xdr:cNvPr>
            <xdr:cNvSpPr/>
          </xdr:nvSpPr>
          <xdr:spPr>
            <a:xfrm>
              <a:off x="17579069" y="1057275"/>
              <a:ext cx="344600" cy="321251"/>
            </a:xfrm>
            <a:prstGeom prst="ellipse">
              <a:avLst/>
            </a:prstGeom>
            <a:solidFill>
              <a:schemeClr val="tx1">
                <a:lumMod val="75000"/>
                <a:lumOff val="2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sp macro="" textlink="Pivô!Y40">
          <xdr:nvSpPr>
            <xdr:cNvPr id="265" name="CaixaDeTexto 264">
              <a:extLst>
                <a:ext uri="{FF2B5EF4-FFF2-40B4-BE49-F238E27FC236}">
                  <a16:creationId xmlns:a16="http://schemas.microsoft.com/office/drawing/2014/main" id="{F508D972-8B2B-4DA2-B270-FDCCD1A5F558}"/>
                </a:ext>
              </a:extLst>
            </xdr:cNvPr>
            <xdr:cNvSpPr txBox="1"/>
          </xdr:nvSpPr>
          <xdr:spPr>
            <a:xfrm>
              <a:off x="17515284" y="1107279"/>
              <a:ext cx="564357" cy="27979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8044205A-626E-4658-988D-C4F7C89C643F}" type="TxLink">
                <a:rPr lang="en-US" sz="1000" b="0" i="0" u="none" strike="noStrike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pPr/>
                <a:t>8,59%</a:t>
              </a:fld>
              <a:endParaRPr lang="pt-BR" sz="2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66" name="CaixaDeTexto 265">
              <a:extLst>
                <a:ext uri="{FF2B5EF4-FFF2-40B4-BE49-F238E27FC236}">
                  <a16:creationId xmlns:a16="http://schemas.microsoft.com/office/drawing/2014/main" id="{CE0E7D2B-CAE4-4B87-9F7B-910A14ED68C1}"/>
                </a:ext>
              </a:extLst>
            </xdr:cNvPr>
            <xdr:cNvSpPr txBox="1"/>
          </xdr:nvSpPr>
          <xdr:spPr>
            <a:xfrm>
              <a:off x="17905810" y="1101328"/>
              <a:ext cx="759619" cy="20478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pt-BR" sz="800">
                  <a:solidFill>
                    <a:schemeClr val="bg1"/>
                  </a:solidFill>
                </a:rPr>
                <a:t>PRIME</a:t>
              </a:r>
            </a:p>
            <a:p>
              <a:endParaRPr lang="pt-BR" sz="800">
                <a:solidFill>
                  <a:schemeClr val="bg1"/>
                </a:solidFill>
              </a:endParaRPr>
            </a:p>
            <a:p>
              <a:endParaRPr lang="pt-BR" sz="800">
                <a:solidFill>
                  <a:schemeClr val="bg1"/>
                </a:solidFill>
              </a:endParaRPr>
            </a:p>
          </xdr:txBody>
        </xdr:sp>
        <xdr:sp macro="" textlink="Pivô!X40">
          <xdr:nvSpPr>
            <xdr:cNvPr id="267" name="CaixaDeTexto 266">
              <a:extLst>
                <a:ext uri="{FF2B5EF4-FFF2-40B4-BE49-F238E27FC236}">
                  <a16:creationId xmlns:a16="http://schemas.microsoft.com/office/drawing/2014/main" id="{04BB9E23-6D6F-418B-93FD-E1047D72B065}"/>
                </a:ext>
              </a:extLst>
            </xdr:cNvPr>
            <xdr:cNvSpPr txBox="1"/>
          </xdr:nvSpPr>
          <xdr:spPr>
            <a:xfrm>
              <a:off x="17905810" y="1232297"/>
              <a:ext cx="578643" cy="27384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A06F3646-8E2A-409F-BCDB-B84BE6AA8AD6}" type="TxLink">
                <a:rPr lang="en-US" sz="1050" b="0" i="0" u="none" strike="noStrike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pPr/>
                <a:t>71.219</a:t>
              </a:fld>
              <a:endParaRPr lang="pt-BR" sz="100">
                <a:solidFill>
                  <a:schemeClr val="bg1"/>
                </a:solidFill>
              </a:endParaRPr>
            </a:p>
          </xdr:txBody>
        </xdr:sp>
      </xdr:grpSp>
      <xdr:cxnSp macro="">
        <xdr:nvCxnSpPr>
          <xdr:cNvPr id="263" name="Conector reto 262">
            <a:extLst>
              <a:ext uri="{FF2B5EF4-FFF2-40B4-BE49-F238E27FC236}">
                <a16:creationId xmlns:a16="http://schemas.microsoft.com/office/drawing/2014/main" id="{BF3DA107-4A8B-463A-85D7-F605B28CA528}"/>
              </a:ext>
            </a:extLst>
          </xdr:cNvPr>
          <xdr:cNvCxnSpPr>
            <a:stCxn id="266" idx="1"/>
            <a:endCxn id="130" idx="3"/>
          </xdr:cNvCxnSpPr>
        </xdr:nvCxnSpPr>
        <xdr:spPr>
          <a:xfrm flipV="1">
            <a:off x="18266569" y="1873659"/>
            <a:ext cx="848262" cy="167073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absolute">
    <xdr:from>
      <xdr:col>18</xdr:col>
      <xdr:colOff>22678</xdr:colOff>
      <xdr:row>7</xdr:row>
      <xdr:rowOff>85948</xdr:rowOff>
    </xdr:from>
    <xdr:to>
      <xdr:col>19</xdr:col>
      <xdr:colOff>566240</xdr:colOff>
      <xdr:row>10</xdr:row>
      <xdr:rowOff>55538</xdr:rowOff>
    </xdr:to>
    <xdr:grpSp>
      <xdr:nvGrpSpPr>
        <xdr:cNvPr id="268" name="Agrupar 267">
          <a:extLst>
            <a:ext uri="{FF2B5EF4-FFF2-40B4-BE49-F238E27FC236}">
              <a16:creationId xmlns:a16="http://schemas.microsoft.com/office/drawing/2014/main" id="{ABFB1080-7D9F-4023-A189-2724725C6068}"/>
            </a:ext>
          </a:extLst>
        </xdr:cNvPr>
        <xdr:cNvGrpSpPr/>
      </xdr:nvGrpSpPr>
      <xdr:grpSpPr>
        <a:xfrm>
          <a:off x="10956989" y="1412644"/>
          <a:ext cx="1151024" cy="538175"/>
          <a:chOff x="17876043" y="1894285"/>
          <a:chExt cx="1150145" cy="543773"/>
        </a:xfrm>
      </xdr:grpSpPr>
      <xdr:grpSp>
        <xdr:nvGrpSpPr>
          <xdr:cNvPr id="269" name="Agrupar 268">
            <a:extLst>
              <a:ext uri="{FF2B5EF4-FFF2-40B4-BE49-F238E27FC236}">
                <a16:creationId xmlns:a16="http://schemas.microsoft.com/office/drawing/2014/main" id="{B0C406E4-31C5-481B-8A25-54C79E09E167}"/>
              </a:ext>
            </a:extLst>
          </xdr:cNvPr>
          <xdr:cNvGrpSpPr/>
        </xdr:nvGrpSpPr>
        <xdr:grpSpPr>
          <a:xfrm>
            <a:off x="17876043" y="1894285"/>
            <a:ext cx="1150145" cy="448865"/>
            <a:chOff x="17515284" y="1057275"/>
            <a:chExt cx="1150145" cy="448865"/>
          </a:xfrm>
        </xdr:grpSpPr>
        <xdr:sp macro="" textlink="">
          <xdr:nvSpPr>
            <xdr:cNvPr id="271" name="Elipse 270">
              <a:extLst>
                <a:ext uri="{FF2B5EF4-FFF2-40B4-BE49-F238E27FC236}">
                  <a16:creationId xmlns:a16="http://schemas.microsoft.com/office/drawing/2014/main" id="{CDC734DA-E73F-4C92-873D-CDCF4D8BB0FA}"/>
                </a:ext>
              </a:extLst>
            </xdr:cNvPr>
            <xdr:cNvSpPr/>
          </xdr:nvSpPr>
          <xdr:spPr>
            <a:xfrm>
              <a:off x="17579069" y="1057275"/>
              <a:ext cx="344600" cy="321251"/>
            </a:xfrm>
            <a:prstGeom prst="ellipse">
              <a:avLst/>
            </a:prstGeom>
            <a:solidFill>
              <a:schemeClr val="tx1">
                <a:lumMod val="75000"/>
                <a:lumOff val="2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sp macro="" textlink="Pivô!Y39">
          <xdr:nvSpPr>
            <xdr:cNvPr id="272" name="CaixaDeTexto 271">
              <a:extLst>
                <a:ext uri="{FF2B5EF4-FFF2-40B4-BE49-F238E27FC236}">
                  <a16:creationId xmlns:a16="http://schemas.microsoft.com/office/drawing/2014/main" id="{E7BD7AFA-47DB-46ED-83AB-83E25814431A}"/>
                </a:ext>
              </a:extLst>
            </xdr:cNvPr>
            <xdr:cNvSpPr txBox="1"/>
          </xdr:nvSpPr>
          <xdr:spPr>
            <a:xfrm>
              <a:off x="17515284" y="1107279"/>
              <a:ext cx="564357" cy="27979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675E6A1E-E341-4B37-95FC-769F9AB38AEE}" type="TxLink">
                <a:rPr lang="en-US" sz="1000" b="0" i="0" u="none" strike="noStrike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pPr/>
                <a:t>6,90%</a:t>
              </a:fld>
              <a:endParaRPr lang="pt-BR" sz="2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73" name="CaixaDeTexto 272">
              <a:extLst>
                <a:ext uri="{FF2B5EF4-FFF2-40B4-BE49-F238E27FC236}">
                  <a16:creationId xmlns:a16="http://schemas.microsoft.com/office/drawing/2014/main" id="{F3E29CAB-FAF5-4954-AE7A-547C03CC8B29}"/>
                </a:ext>
              </a:extLst>
            </xdr:cNvPr>
            <xdr:cNvSpPr txBox="1"/>
          </xdr:nvSpPr>
          <xdr:spPr>
            <a:xfrm>
              <a:off x="17905810" y="1101328"/>
              <a:ext cx="759619" cy="20478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pt-BR" sz="800">
                  <a:solidFill>
                    <a:schemeClr val="bg1"/>
                  </a:solidFill>
                </a:rPr>
                <a:t>PREMIUM</a:t>
              </a:r>
            </a:p>
            <a:p>
              <a:endParaRPr lang="pt-BR" sz="800">
                <a:solidFill>
                  <a:schemeClr val="bg1"/>
                </a:solidFill>
              </a:endParaRPr>
            </a:p>
            <a:p>
              <a:endParaRPr lang="pt-BR" sz="800">
                <a:solidFill>
                  <a:schemeClr val="bg1"/>
                </a:solidFill>
              </a:endParaRPr>
            </a:p>
          </xdr:txBody>
        </xdr:sp>
        <xdr:sp macro="" textlink="Pivô!X39">
          <xdr:nvSpPr>
            <xdr:cNvPr id="274" name="CaixaDeTexto 273">
              <a:extLst>
                <a:ext uri="{FF2B5EF4-FFF2-40B4-BE49-F238E27FC236}">
                  <a16:creationId xmlns:a16="http://schemas.microsoft.com/office/drawing/2014/main" id="{9C43C64C-96D1-4063-BC59-71E99AB62E5F}"/>
                </a:ext>
              </a:extLst>
            </xdr:cNvPr>
            <xdr:cNvSpPr txBox="1"/>
          </xdr:nvSpPr>
          <xdr:spPr>
            <a:xfrm>
              <a:off x="17905810" y="1232297"/>
              <a:ext cx="578643" cy="27384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F4248FD1-7223-4E8E-8206-8CDEBD2D5032}" type="TxLink">
                <a:rPr lang="en-US" sz="1100" b="0" i="0" u="none" strike="noStrike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pPr/>
                <a:t>57.233</a:t>
              </a:fld>
              <a:endParaRPr lang="pt-BR" sz="100">
                <a:solidFill>
                  <a:schemeClr val="bg1"/>
                </a:solidFill>
              </a:endParaRPr>
            </a:p>
          </xdr:txBody>
        </xdr:sp>
      </xdr:grpSp>
      <xdr:cxnSp macro="">
        <xdr:nvCxnSpPr>
          <xdr:cNvPr id="270" name="Conector reto 269">
            <a:extLst>
              <a:ext uri="{FF2B5EF4-FFF2-40B4-BE49-F238E27FC236}">
                <a16:creationId xmlns:a16="http://schemas.microsoft.com/office/drawing/2014/main" id="{8250C367-2C39-4D35-A8F9-12F8A835D68F}"/>
              </a:ext>
            </a:extLst>
          </xdr:cNvPr>
          <xdr:cNvCxnSpPr>
            <a:stCxn id="272" idx="2"/>
            <a:endCxn id="130" idx="1"/>
          </xdr:cNvCxnSpPr>
        </xdr:nvCxnSpPr>
        <xdr:spPr>
          <a:xfrm>
            <a:off x="18158221" y="2224085"/>
            <a:ext cx="824334" cy="213973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absolute">
    <xdr:from>
      <xdr:col>22</xdr:col>
      <xdr:colOff>161672</xdr:colOff>
      <xdr:row>4</xdr:row>
      <xdr:rowOff>19687</xdr:rowOff>
    </xdr:from>
    <xdr:to>
      <xdr:col>24</xdr:col>
      <xdr:colOff>436906</xdr:colOff>
      <xdr:row>6</xdr:row>
      <xdr:rowOff>90511</xdr:rowOff>
    </xdr:to>
    <xdr:grpSp>
      <xdr:nvGrpSpPr>
        <xdr:cNvPr id="275" name="Agrupar 274">
          <a:extLst>
            <a:ext uri="{FF2B5EF4-FFF2-40B4-BE49-F238E27FC236}">
              <a16:creationId xmlns:a16="http://schemas.microsoft.com/office/drawing/2014/main" id="{47CE67D6-A743-4F64-B459-882DB3485E91}"/>
            </a:ext>
          </a:extLst>
        </xdr:cNvPr>
        <xdr:cNvGrpSpPr/>
      </xdr:nvGrpSpPr>
      <xdr:grpSpPr>
        <a:xfrm>
          <a:off x="13525830" y="777799"/>
          <a:ext cx="1490158" cy="449880"/>
          <a:chOff x="17780258" y="1938338"/>
          <a:chExt cx="1490166" cy="451823"/>
        </a:xfrm>
      </xdr:grpSpPr>
      <xdr:grpSp>
        <xdr:nvGrpSpPr>
          <xdr:cNvPr id="276" name="Agrupar 275">
            <a:extLst>
              <a:ext uri="{FF2B5EF4-FFF2-40B4-BE49-F238E27FC236}">
                <a16:creationId xmlns:a16="http://schemas.microsoft.com/office/drawing/2014/main" id="{02494FC3-0EBD-4247-8A4A-CE7A7C9CE12A}"/>
              </a:ext>
            </a:extLst>
          </xdr:cNvPr>
          <xdr:cNvGrpSpPr/>
        </xdr:nvGrpSpPr>
        <xdr:grpSpPr>
          <a:xfrm>
            <a:off x="17780258" y="1938338"/>
            <a:ext cx="1397754" cy="451823"/>
            <a:chOff x="17419499" y="1101328"/>
            <a:chExt cx="1397754" cy="451823"/>
          </a:xfrm>
        </xdr:grpSpPr>
        <xdr:sp macro="" textlink="">
          <xdr:nvSpPr>
            <xdr:cNvPr id="278" name="Elipse 277">
              <a:extLst>
                <a:ext uri="{FF2B5EF4-FFF2-40B4-BE49-F238E27FC236}">
                  <a16:creationId xmlns:a16="http://schemas.microsoft.com/office/drawing/2014/main" id="{8979F1DE-B774-4AE8-AA47-4AA91051DAB1}"/>
                </a:ext>
              </a:extLst>
            </xdr:cNvPr>
            <xdr:cNvSpPr/>
          </xdr:nvSpPr>
          <xdr:spPr>
            <a:xfrm>
              <a:off x="17483277" y="1231900"/>
              <a:ext cx="344600" cy="321251"/>
            </a:xfrm>
            <a:prstGeom prst="ellipse">
              <a:avLst/>
            </a:prstGeom>
            <a:solidFill>
              <a:schemeClr val="tx1">
                <a:lumMod val="75000"/>
                <a:lumOff val="2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sp macro="" textlink="Pivô!Y35">
          <xdr:nvSpPr>
            <xdr:cNvPr id="279" name="CaixaDeTexto 278">
              <a:extLst>
                <a:ext uri="{FF2B5EF4-FFF2-40B4-BE49-F238E27FC236}">
                  <a16:creationId xmlns:a16="http://schemas.microsoft.com/office/drawing/2014/main" id="{4CE5EC08-BE39-4FF9-BC36-88F71A4D641E}"/>
                </a:ext>
              </a:extLst>
            </xdr:cNvPr>
            <xdr:cNvSpPr txBox="1"/>
          </xdr:nvSpPr>
          <xdr:spPr>
            <a:xfrm>
              <a:off x="17419499" y="1281905"/>
              <a:ext cx="587772" cy="26011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8E029AE9-2155-43AB-8A37-624E033C9AE8}" type="TxLink">
                <a:rPr lang="en-US" sz="1000" b="0" i="0" u="none" strike="noStrike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pPr/>
                <a:t>6,85%</a:t>
              </a:fld>
              <a:endParaRPr lang="pt-BR" sz="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80" name="CaixaDeTexto 279">
              <a:extLst>
                <a:ext uri="{FF2B5EF4-FFF2-40B4-BE49-F238E27FC236}">
                  <a16:creationId xmlns:a16="http://schemas.microsoft.com/office/drawing/2014/main" id="{37BF5C35-B14F-4525-8636-AF16F5EAA6E7}"/>
                </a:ext>
              </a:extLst>
            </xdr:cNvPr>
            <xdr:cNvSpPr txBox="1"/>
          </xdr:nvSpPr>
          <xdr:spPr>
            <a:xfrm>
              <a:off x="17905811" y="1101328"/>
              <a:ext cx="911442" cy="29537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pt-BR" sz="800">
                  <a:solidFill>
                    <a:schemeClr val="bg1"/>
                  </a:solidFill>
                </a:rPr>
                <a:t>EQUIPAMENTOS</a:t>
              </a:r>
            </a:p>
            <a:p>
              <a:endParaRPr lang="pt-BR" sz="800">
                <a:solidFill>
                  <a:schemeClr val="bg1"/>
                </a:solidFill>
              </a:endParaRPr>
            </a:p>
          </xdr:txBody>
        </xdr:sp>
        <xdr:sp macro="" textlink="Pivô!X35">
          <xdr:nvSpPr>
            <xdr:cNvPr id="281" name="CaixaDeTexto 280">
              <a:extLst>
                <a:ext uri="{FF2B5EF4-FFF2-40B4-BE49-F238E27FC236}">
                  <a16:creationId xmlns:a16="http://schemas.microsoft.com/office/drawing/2014/main" id="{7F60DC37-9214-44C0-8DE3-FCD0F51828D2}"/>
                </a:ext>
              </a:extLst>
            </xdr:cNvPr>
            <xdr:cNvSpPr txBox="1"/>
          </xdr:nvSpPr>
          <xdr:spPr>
            <a:xfrm>
              <a:off x="17905810" y="1232297"/>
              <a:ext cx="578643" cy="27384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F695A42E-71B2-4B2F-B5CC-4C41CE440900}" type="TxLink">
                <a:rPr lang="en-US" sz="1100" b="0" i="0" u="none" strike="noStrike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pPr/>
                <a:t>56.757</a:t>
              </a:fld>
              <a:endParaRPr lang="pt-BR" sz="100">
                <a:solidFill>
                  <a:schemeClr val="bg1"/>
                </a:solidFill>
              </a:endParaRPr>
            </a:p>
          </xdr:txBody>
        </xdr:sp>
      </xdr:grpSp>
      <xdr:cxnSp macro="">
        <xdr:nvCxnSpPr>
          <xdr:cNvPr id="277" name="Conector reto 276">
            <a:extLst>
              <a:ext uri="{FF2B5EF4-FFF2-40B4-BE49-F238E27FC236}">
                <a16:creationId xmlns:a16="http://schemas.microsoft.com/office/drawing/2014/main" id="{EA943BB0-2992-4F57-B1D8-8E9C816EBF2D}"/>
              </a:ext>
            </a:extLst>
          </xdr:cNvPr>
          <xdr:cNvCxnSpPr>
            <a:stCxn id="279" idx="2"/>
            <a:endCxn id="133" idx="2"/>
          </xdr:cNvCxnSpPr>
        </xdr:nvCxnSpPr>
        <xdr:spPr>
          <a:xfrm flipV="1">
            <a:off x="18074145" y="2172815"/>
            <a:ext cx="1196273" cy="20621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absolute">
    <xdr:from>
      <xdr:col>25</xdr:col>
      <xdr:colOff>313804</xdr:colOff>
      <xdr:row>2</xdr:row>
      <xdr:rowOff>130250</xdr:rowOff>
    </xdr:from>
    <xdr:to>
      <xdr:col>27</xdr:col>
      <xdr:colOff>544094</xdr:colOff>
      <xdr:row>4</xdr:row>
      <xdr:rowOff>183462</xdr:rowOff>
    </xdr:to>
    <xdr:grpSp>
      <xdr:nvGrpSpPr>
        <xdr:cNvPr id="282" name="Agrupar 281">
          <a:extLst>
            <a:ext uri="{FF2B5EF4-FFF2-40B4-BE49-F238E27FC236}">
              <a16:creationId xmlns:a16="http://schemas.microsoft.com/office/drawing/2014/main" id="{9BA7D99B-4B1A-439F-B13D-9C0797776EDC}"/>
            </a:ext>
          </a:extLst>
        </xdr:cNvPr>
        <xdr:cNvGrpSpPr/>
      </xdr:nvGrpSpPr>
      <xdr:grpSpPr>
        <a:xfrm>
          <a:off x="15500347" y="509306"/>
          <a:ext cx="1445214" cy="432268"/>
          <a:chOff x="17581574" y="1894285"/>
          <a:chExt cx="1444614" cy="434211"/>
        </a:xfrm>
      </xdr:grpSpPr>
      <xdr:grpSp>
        <xdr:nvGrpSpPr>
          <xdr:cNvPr id="283" name="Agrupar 282">
            <a:extLst>
              <a:ext uri="{FF2B5EF4-FFF2-40B4-BE49-F238E27FC236}">
                <a16:creationId xmlns:a16="http://schemas.microsoft.com/office/drawing/2014/main" id="{F76BB802-699F-45E1-8C3F-8E4712B4A08D}"/>
              </a:ext>
            </a:extLst>
          </xdr:cNvPr>
          <xdr:cNvGrpSpPr/>
        </xdr:nvGrpSpPr>
        <xdr:grpSpPr>
          <a:xfrm>
            <a:off x="17876043" y="1894285"/>
            <a:ext cx="1150145" cy="434211"/>
            <a:chOff x="17515284" y="1057275"/>
            <a:chExt cx="1150145" cy="434211"/>
          </a:xfrm>
        </xdr:grpSpPr>
        <xdr:sp macro="" textlink="">
          <xdr:nvSpPr>
            <xdr:cNvPr id="285" name="Elipse 284">
              <a:extLst>
                <a:ext uri="{FF2B5EF4-FFF2-40B4-BE49-F238E27FC236}">
                  <a16:creationId xmlns:a16="http://schemas.microsoft.com/office/drawing/2014/main" id="{18B6EF83-429E-4D7D-BD17-A631C54B6D56}"/>
                </a:ext>
              </a:extLst>
            </xdr:cNvPr>
            <xdr:cNvSpPr/>
          </xdr:nvSpPr>
          <xdr:spPr>
            <a:xfrm>
              <a:off x="17579069" y="1057275"/>
              <a:ext cx="344600" cy="321251"/>
            </a:xfrm>
            <a:prstGeom prst="ellipse">
              <a:avLst/>
            </a:prstGeom>
            <a:solidFill>
              <a:schemeClr val="tx1">
                <a:lumMod val="75000"/>
                <a:lumOff val="2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sp macro="" textlink="Pivô!Y37">
          <xdr:nvSpPr>
            <xdr:cNvPr id="286" name="CaixaDeTexto 285">
              <a:extLst>
                <a:ext uri="{FF2B5EF4-FFF2-40B4-BE49-F238E27FC236}">
                  <a16:creationId xmlns:a16="http://schemas.microsoft.com/office/drawing/2014/main" id="{907A5327-3C8D-4671-96DD-F947025A0291}"/>
                </a:ext>
              </a:extLst>
            </xdr:cNvPr>
            <xdr:cNvSpPr txBox="1"/>
          </xdr:nvSpPr>
          <xdr:spPr>
            <a:xfrm>
              <a:off x="17515284" y="1107279"/>
              <a:ext cx="564357" cy="27979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DB0DC707-0A04-421A-A23D-49971026D418}" type="TxLink">
                <a:rPr lang="en-US" sz="1000" b="0" i="0" u="none" strike="noStrike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pPr/>
                <a:t>0,15%</a:t>
              </a:fld>
              <a:endParaRPr lang="pt-BR" sz="2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87" name="CaixaDeTexto 286">
              <a:extLst>
                <a:ext uri="{FF2B5EF4-FFF2-40B4-BE49-F238E27FC236}">
                  <a16:creationId xmlns:a16="http://schemas.microsoft.com/office/drawing/2014/main" id="{DB6C0FC7-4652-4455-8CAF-58BEC24957AD}"/>
                </a:ext>
              </a:extLst>
            </xdr:cNvPr>
            <xdr:cNvSpPr txBox="1"/>
          </xdr:nvSpPr>
          <xdr:spPr>
            <a:xfrm>
              <a:off x="17905810" y="1101328"/>
              <a:ext cx="759619" cy="20478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pt-BR" sz="800">
                  <a:solidFill>
                    <a:schemeClr val="bg1"/>
                  </a:solidFill>
                </a:rPr>
                <a:t>ESCRITORIO</a:t>
              </a:r>
            </a:p>
            <a:p>
              <a:endParaRPr lang="pt-BR" sz="800">
                <a:solidFill>
                  <a:schemeClr val="bg1"/>
                </a:solidFill>
              </a:endParaRPr>
            </a:p>
            <a:p>
              <a:endParaRPr lang="pt-BR" sz="800">
                <a:solidFill>
                  <a:schemeClr val="bg1"/>
                </a:solidFill>
              </a:endParaRPr>
            </a:p>
          </xdr:txBody>
        </xdr:sp>
        <xdr:sp macro="" textlink="Pivô!X37">
          <xdr:nvSpPr>
            <xdr:cNvPr id="288" name="CaixaDeTexto 287">
              <a:extLst>
                <a:ext uri="{FF2B5EF4-FFF2-40B4-BE49-F238E27FC236}">
                  <a16:creationId xmlns:a16="http://schemas.microsoft.com/office/drawing/2014/main" id="{EF1EAAE3-1F5A-4727-A886-E849F7650DC3}"/>
                </a:ext>
              </a:extLst>
            </xdr:cNvPr>
            <xdr:cNvSpPr txBox="1"/>
          </xdr:nvSpPr>
          <xdr:spPr>
            <a:xfrm>
              <a:off x="17942396" y="1217643"/>
              <a:ext cx="578643" cy="27384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E0893483-38BC-45FF-A646-D61040969DA2}" type="TxLink">
                <a:rPr lang="en-US" sz="1100" b="0" i="0" u="none" strike="noStrike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pPr/>
                <a:t>1.250</a:t>
              </a:fld>
              <a:endParaRPr lang="pt-BR" sz="100">
                <a:solidFill>
                  <a:schemeClr val="bg1"/>
                </a:solidFill>
              </a:endParaRPr>
            </a:p>
          </xdr:txBody>
        </xdr:sp>
      </xdr:grpSp>
      <xdr:cxnSp macro="">
        <xdr:nvCxnSpPr>
          <xdr:cNvPr id="284" name="Conector reto 283">
            <a:extLst>
              <a:ext uri="{FF2B5EF4-FFF2-40B4-BE49-F238E27FC236}">
                <a16:creationId xmlns:a16="http://schemas.microsoft.com/office/drawing/2014/main" id="{EE487B18-A8C9-4CFC-B97D-452C2B2C7A1E}"/>
              </a:ext>
            </a:extLst>
          </xdr:cNvPr>
          <xdr:cNvCxnSpPr>
            <a:endCxn id="133" idx="7"/>
          </xdr:cNvCxnSpPr>
        </xdr:nvCxnSpPr>
        <xdr:spPr>
          <a:xfrm flipH="1">
            <a:off x="17581574" y="2145034"/>
            <a:ext cx="418323" cy="630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absolute">
    <xdr:from>
      <xdr:col>23</xdr:col>
      <xdr:colOff>428807</xdr:colOff>
      <xdr:row>2</xdr:row>
      <xdr:rowOff>27912</xdr:rowOff>
    </xdr:from>
    <xdr:to>
      <xdr:col>25</xdr:col>
      <xdr:colOff>364230</xdr:colOff>
      <xdr:row>4</xdr:row>
      <xdr:rowOff>93562</xdr:rowOff>
    </xdr:to>
    <xdr:grpSp>
      <xdr:nvGrpSpPr>
        <xdr:cNvPr id="289" name="Agrupar 288">
          <a:extLst>
            <a:ext uri="{FF2B5EF4-FFF2-40B4-BE49-F238E27FC236}">
              <a16:creationId xmlns:a16="http://schemas.microsoft.com/office/drawing/2014/main" id="{2498BC1B-5B49-4BF8-90CD-82C7D6F951F9}"/>
            </a:ext>
          </a:extLst>
        </xdr:cNvPr>
        <xdr:cNvGrpSpPr/>
      </xdr:nvGrpSpPr>
      <xdr:grpSpPr>
        <a:xfrm>
          <a:off x="14400427" y="406968"/>
          <a:ext cx="1150346" cy="444706"/>
          <a:chOff x="17876043" y="1894285"/>
          <a:chExt cx="1150145" cy="448865"/>
        </a:xfrm>
      </xdr:grpSpPr>
      <xdr:grpSp>
        <xdr:nvGrpSpPr>
          <xdr:cNvPr id="290" name="Agrupar 289">
            <a:extLst>
              <a:ext uri="{FF2B5EF4-FFF2-40B4-BE49-F238E27FC236}">
                <a16:creationId xmlns:a16="http://schemas.microsoft.com/office/drawing/2014/main" id="{7069B31F-5E67-4D9A-8536-DE694AACAA1D}"/>
              </a:ext>
            </a:extLst>
          </xdr:cNvPr>
          <xdr:cNvGrpSpPr/>
        </xdr:nvGrpSpPr>
        <xdr:grpSpPr>
          <a:xfrm>
            <a:off x="17876043" y="1894285"/>
            <a:ext cx="1150145" cy="448865"/>
            <a:chOff x="17515284" y="1057275"/>
            <a:chExt cx="1150145" cy="448865"/>
          </a:xfrm>
        </xdr:grpSpPr>
        <xdr:sp macro="" textlink="">
          <xdr:nvSpPr>
            <xdr:cNvPr id="292" name="Elipse 291">
              <a:extLst>
                <a:ext uri="{FF2B5EF4-FFF2-40B4-BE49-F238E27FC236}">
                  <a16:creationId xmlns:a16="http://schemas.microsoft.com/office/drawing/2014/main" id="{BB28CE4D-D872-46BB-9EB9-7B05DFFC9FDE}"/>
                </a:ext>
              </a:extLst>
            </xdr:cNvPr>
            <xdr:cNvSpPr/>
          </xdr:nvSpPr>
          <xdr:spPr>
            <a:xfrm>
              <a:off x="17579069" y="1057275"/>
              <a:ext cx="344600" cy="321251"/>
            </a:xfrm>
            <a:prstGeom prst="ellipse">
              <a:avLst/>
            </a:prstGeom>
            <a:solidFill>
              <a:schemeClr val="tx1">
                <a:lumMod val="75000"/>
                <a:lumOff val="2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sp macro="" textlink="Pivô!Y36">
          <xdr:nvSpPr>
            <xdr:cNvPr id="293" name="CaixaDeTexto 292">
              <a:extLst>
                <a:ext uri="{FF2B5EF4-FFF2-40B4-BE49-F238E27FC236}">
                  <a16:creationId xmlns:a16="http://schemas.microsoft.com/office/drawing/2014/main" id="{114D0F81-48D5-4EE4-9084-0FFE48F5A8C7}"/>
                </a:ext>
              </a:extLst>
            </xdr:cNvPr>
            <xdr:cNvSpPr txBox="1"/>
          </xdr:nvSpPr>
          <xdr:spPr>
            <a:xfrm>
              <a:off x="17515284" y="1107279"/>
              <a:ext cx="564357" cy="27979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5CA33381-575F-4720-845F-7667E074F827}" type="TxLink">
                <a:rPr lang="en-US" sz="900" b="0" i="0" u="none" strike="noStrike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pPr/>
                <a:t>0,30%</a:t>
              </a:fld>
              <a:endParaRPr lang="pt-BR" sz="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94" name="CaixaDeTexto 293">
              <a:extLst>
                <a:ext uri="{FF2B5EF4-FFF2-40B4-BE49-F238E27FC236}">
                  <a16:creationId xmlns:a16="http://schemas.microsoft.com/office/drawing/2014/main" id="{3687CD0F-7DFC-4A0A-ACA4-2AF9851CC64E}"/>
                </a:ext>
              </a:extLst>
            </xdr:cNvPr>
            <xdr:cNvSpPr txBox="1"/>
          </xdr:nvSpPr>
          <xdr:spPr>
            <a:xfrm>
              <a:off x="17905810" y="1101328"/>
              <a:ext cx="759619" cy="20478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pt-BR" sz="800">
                  <a:solidFill>
                    <a:schemeClr val="bg1"/>
                  </a:solidFill>
                </a:rPr>
                <a:t>TERRENOS</a:t>
              </a:r>
            </a:p>
            <a:p>
              <a:endParaRPr lang="pt-BR" sz="800">
                <a:solidFill>
                  <a:schemeClr val="bg1"/>
                </a:solidFill>
              </a:endParaRPr>
            </a:p>
            <a:p>
              <a:endParaRPr lang="pt-BR" sz="800">
                <a:solidFill>
                  <a:schemeClr val="bg1"/>
                </a:solidFill>
              </a:endParaRPr>
            </a:p>
          </xdr:txBody>
        </xdr:sp>
        <xdr:sp macro="" textlink="Pivô!X36">
          <xdr:nvSpPr>
            <xdr:cNvPr id="295" name="CaixaDeTexto 294">
              <a:extLst>
                <a:ext uri="{FF2B5EF4-FFF2-40B4-BE49-F238E27FC236}">
                  <a16:creationId xmlns:a16="http://schemas.microsoft.com/office/drawing/2014/main" id="{0EA47DDA-9376-491D-B979-5DBFB99D28CE}"/>
                </a:ext>
              </a:extLst>
            </xdr:cNvPr>
            <xdr:cNvSpPr txBox="1"/>
          </xdr:nvSpPr>
          <xdr:spPr>
            <a:xfrm>
              <a:off x="17905810" y="1232297"/>
              <a:ext cx="578643" cy="27384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2F9FE1E3-A014-495C-B625-B27E50015C72}" type="TxLink">
                <a:rPr lang="en-US" sz="1100" b="0" i="0" u="none" strike="noStrike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pPr/>
                <a:t>2.470</a:t>
              </a:fld>
              <a:endParaRPr lang="pt-BR" sz="100">
                <a:solidFill>
                  <a:schemeClr val="bg1"/>
                </a:solidFill>
              </a:endParaRPr>
            </a:p>
          </xdr:txBody>
        </xdr:sp>
      </xdr:grpSp>
      <xdr:cxnSp macro="">
        <xdr:nvCxnSpPr>
          <xdr:cNvPr id="291" name="Conector reto 290">
            <a:extLst>
              <a:ext uri="{FF2B5EF4-FFF2-40B4-BE49-F238E27FC236}">
                <a16:creationId xmlns:a16="http://schemas.microsoft.com/office/drawing/2014/main" id="{8B838E0B-5B68-4DCA-BF38-148FFA46331C}"/>
              </a:ext>
            </a:extLst>
          </xdr:cNvPr>
          <xdr:cNvCxnSpPr>
            <a:stCxn id="295" idx="2"/>
            <a:endCxn id="293" idx="2"/>
          </xdr:cNvCxnSpPr>
        </xdr:nvCxnSpPr>
        <xdr:spPr>
          <a:xfrm flipH="1" flipV="1">
            <a:off x="18158221" y="2224085"/>
            <a:ext cx="397669" cy="11906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0.8132</cdr:x>
      <cdr:y>0.32745</cdr:y>
    </cdr:from>
    <cdr:to>
      <cdr:x>0.9394</cdr:x>
      <cdr:y>0.42687</cdr:y>
    </cdr:to>
    <cdr:cxnSp macro="">
      <cdr:nvCxnSpPr>
        <cdr:cNvPr id="3" name="Conector reto 2">
          <a:extLst xmlns:a="http://schemas.openxmlformats.org/drawingml/2006/main">
            <a:ext uri="{FF2B5EF4-FFF2-40B4-BE49-F238E27FC236}">
              <a16:creationId xmlns:a16="http://schemas.microsoft.com/office/drawing/2014/main" id="{2744159D-17FA-4F09-890F-D6D216B53A3C}"/>
            </a:ext>
          </a:extLst>
        </cdr:cNvPr>
        <cdr:cNvCxnSpPr/>
      </cdr:nvCxnSpPr>
      <cdr:spPr>
        <a:xfrm xmlns:a="http://schemas.openxmlformats.org/drawingml/2006/main" flipV="1">
          <a:off x="4666839" y="1475506"/>
          <a:ext cx="724197" cy="44802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elo Bruno" refreshedDate="45637.731608796297" createdVersion="7" refreshedVersion="7" minRefreshableVersion="3" recordCount="900" xr:uid="{AAA8F48D-9082-403B-A1F8-A1837DD88436}">
  <cacheSource type="worksheet">
    <worksheetSource name="Table3"/>
  </cacheSource>
  <cacheFields count="9">
    <cacheField name="Year" numFmtId="0">
      <sharedItems containsSemiMixedTypes="0" containsString="0" containsNumber="1" containsInteger="1" minValue="2020" maxValue="2024" count="5">
        <n v="2020"/>
        <n v="2021"/>
        <n v="2022"/>
        <n v="2023"/>
        <n v="2024"/>
      </sharedItems>
    </cacheField>
    <cacheField name="Month" numFmtId="0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Income sources" numFmtId="0">
      <sharedItems count="6">
        <s v="Licensing"/>
        <s v="Renting"/>
        <s v="Subscription"/>
        <s v="Usage fees"/>
        <s v="Advertising"/>
        <s v="Asset sale"/>
      </sharedItems>
    </cacheField>
    <cacheField name="Income Breakdowns" numFmtId="0">
      <sharedItems count="15">
        <s v="Software Metered License"/>
        <s v="Floating License"/>
        <s v="Equipments"/>
        <s v="Prime"/>
        <s v="Renewal"/>
        <s v="Premium"/>
        <s v="New "/>
        <s v="Offices"/>
        <s v="Facebook Page"/>
        <s v="Google Ad"/>
        <s v="Company Website"/>
        <s v="Youtube Channel"/>
        <s v="Lands"/>
        <s v="Asset sale"/>
        <s v="Television Ad"/>
      </sharedItems>
    </cacheField>
    <cacheField name="Counts" numFmtId="165">
      <sharedItems containsSemiMixedTypes="0" containsString="0" containsNumber="1" minValue="2" maxValue="10368.4"/>
    </cacheField>
    <cacheField name="Income" numFmtId="165">
      <sharedItems containsSemiMixedTypes="0" containsString="0" containsNumber="1" minValue="100" maxValue="22000"/>
    </cacheField>
    <cacheField name="Target Income" numFmtId="165">
      <sharedItems containsSemiMixedTypes="0" containsString="0" containsNumber="1" minValue="112" maxValue="12480"/>
    </cacheField>
    <cacheField name="operating profit" numFmtId="165">
      <sharedItems containsSemiMixedTypes="0" containsString="0" containsNumber="1" minValue="20" maxValue="4400"/>
    </cacheField>
    <cacheField name="Marketing Strategies" numFmtId="165">
      <sharedItems count="2">
        <s v="B2B"/>
        <s v="B2C"/>
      </sharedItems>
    </cacheField>
  </cacheFields>
  <extLst>
    <ext xmlns:x14="http://schemas.microsoft.com/office/spreadsheetml/2009/9/main" uri="{725AE2AE-9491-48be-B2B4-4EB974FC3084}">
      <x14:pivotCacheDefinition pivotCacheId="180633947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elo Bruno" refreshedDate="45638.812897453703" createdVersion="7" refreshedVersion="7" minRefreshableVersion="3" recordCount="30" xr:uid="{3CB1E007-E86C-4D0D-BD17-E844EAE8C0E3}">
  <cacheSource type="worksheet">
    <worksheetSource ref="P1:S31" sheet="Data Tables"/>
  </cacheSource>
  <cacheFields count="4">
    <cacheField name="Year" numFmtId="0">
      <sharedItems containsSemiMixedTypes="0" containsString="0" containsNumber="1" containsInteger="1" minValue="2020" maxValue="2024" count="5">
        <n v="2020"/>
        <n v="2021"/>
        <n v="2022"/>
        <n v="2023"/>
        <n v="2024"/>
      </sharedItems>
    </cacheField>
    <cacheField name="Country" numFmtId="0">
      <sharedItems count="6">
        <s v="Egypt"/>
        <s v="USA"/>
        <s v="Russia"/>
        <s v="United Kingdom"/>
        <s v="Brazil"/>
        <s v="Canada"/>
      </sharedItems>
    </cacheField>
    <cacheField name="Amount" numFmtId="1">
      <sharedItems containsSemiMixedTypes="0" containsString="0" containsNumber="1" containsInteger="1" minValue="62240" maxValue="387584"/>
    </cacheField>
    <cacheField name="Target" numFmtId="1">
      <sharedItems containsSemiMixedTypes="0" containsString="0" containsNumber="1" minValue="90151.200000000041" maxValue="700000"/>
    </cacheField>
  </cacheFields>
  <extLst>
    <ext xmlns:x14="http://schemas.microsoft.com/office/spreadsheetml/2009/9/main" uri="{725AE2AE-9491-48be-B2B4-4EB974FC3084}">
      <x14:pivotCacheDefinition pivotCacheId="176364902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elo Bruno" refreshedDate="45639.58349016204" createdVersion="7" refreshedVersion="7" minRefreshableVersion="3" recordCount="3115" xr:uid="{A203563E-B8BE-4DA5-90D3-0A54F7404C19}">
  <cacheSource type="worksheet">
    <worksheetSource ref="V1:AF3116" sheet="Data Tables"/>
  </cacheSource>
  <cacheFields count="11">
    <cacheField name="Order Number" numFmtId="0">
      <sharedItems/>
    </cacheField>
    <cacheField name="Year" numFmtId="0">
      <sharedItems containsSemiMixedTypes="0" containsString="0" containsNumber="1" containsInteger="1" minValue="2020" maxValue="2024" count="5">
        <n v="2020"/>
        <n v="2021"/>
        <n v="2022"/>
        <n v="2023"/>
        <n v="2024"/>
      </sharedItems>
    </cacheField>
    <cacheField name="Month" numFmtId="0">
      <sharedItems/>
    </cacheField>
    <cacheField name="POS" numFmtId="0">
      <sharedItems count="2">
        <s v="Website"/>
        <s v="Branches"/>
      </sharedItems>
    </cacheField>
    <cacheField name="Payment Method" numFmtId="0">
      <sharedItems count="2">
        <s v="Credit Card"/>
        <s v="Cash on Delivery"/>
      </sharedItems>
    </cacheField>
    <cacheField name="Assembly Stage" numFmtId="0">
      <sharedItems/>
    </cacheField>
    <cacheField name="Registration Status" numFmtId="0">
      <sharedItems count="2">
        <s v="Register Customer info"/>
        <s v="Non-Registered Customer info"/>
      </sharedItems>
    </cacheField>
    <cacheField name="Sale Status" numFmtId="0">
      <sharedItems/>
    </cacheField>
    <cacheField name="Delivery Type" numFmtId="0">
      <sharedItems count="3">
        <s v="Shipment"/>
        <s v="Download"/>
        <s v="Branch "/>
      </sharedItems>
    </cacheField>
    <cacheField name="Amount" numFmtId="0">
      <sharedItems containsSemiMixedTypes="0" containsString="0" containsNumber="1" containsInteger="1" minValue="127" maxValue="1111"/>
    </cacheField>
    <cacheField name="Target" numFmtId="0">
      <sharedItems containsSemiMixedTypes="0" containsString="0" containsNumber="1" minValue="174.07999999999998" maxValue="1588.73"/>
    </cacheField>
  </cacheFields>
  <extLst>
    <ext xmlns:x14="http://schemas.microsoft.com/office/spreadsheetml/2009/9/main" uri="{725AE2AE-9491-48be-B2B4-4EB974FC3084}">
      <x14:pivotCacheDefinition pivotCacheId="179699285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0">
  <r>
    <x v="0"/>
    <x v="0"/>
    <x v="0"/>
    <x v="0"/>
    <n v="3566"/>
    <n v="5492.76"/>
    <n v="5126.576"/>
    <n v="1098.5520000000001"/>
    <x v="0"/>
  </r>
  <r>
    <x v="0"/>
    <x v="0"/>
    <x v="0"/>
    <x v="1"/>
    <n v="2498"/>
    <n v="9600"/>
    <n v="8960"/>
    <n v="1920"/>
    <x v="0"/>
  </r>
  <r>
    <x v="0"/>
    <x v="0"/>
    <x v="1"/>
    <x v="2"/>
    <n v="1245"/>
    <n v="5492.6399999999994"/>
    <n v="5126.4639999999999"/>
    <n v="1098.528"/>
    <x v="0"/>
  </r>
  <r>
    <x v="0"/>
    <x v="0"/>
    <x v="2"/>
    <x v="3"/>
    <n v="644"/>
    <n v="6892.2"/>
    <n v="6432.72"/>
    <n v="1378.44"/>
    <x v="0"/>
  </r>
  <r>
    <x v="0"/>
    <x v="0"/>
    <x v="3"/>
    <x v="4"/>
    <n v="643"/>
    <n v="7700"/>
    <n v="7840"/>
    <n v="1540"/>
    <x v="0"/>
  </r>
  <r>
    <x v="0"/>
    <x v="0"/>
    <x v="2"/>
    <x v="5"/>
    <n v="455"/>
    <n v="5265.39"/>
    <n v="5128.0320000000002"/>
    <n v="1053.0780000000002"/>
    <x v="0"/>
  </r>
  <r>
    <x v="0"/>
    <x v="0"/>
    <x v="3"/>
    <x v="6"/>
    <n v="345"/>
    <n v="9016"/>
    <n v="7840"/>
    <n v="1803.2"/>
    <x v="0"/>
  </r>
  <r>
    <x v="0"/>
    <x v="0"/>
    <x v="1"/>
    <x v="7"/>
    <n v="122"/>
    <n v="2696.75"/>
    <n v="112"/>
    <n v="539.35"/>
    <x v="0"/>
  </r>
  <r>
    <x v="0"/>
    <x v="0"/>
    <x v="4"/>
    <x v="8"/>
    <n v="78"/>
    <n v="5492.6399999999994"/>
    <n v="5126.4639999999999"/>
    <n v="1098.528"/>
    <x v="0"/>
  </r>
  <r>
    <x v="0"/>
    <x v="0"/>
    <x v="4"/>
    <x v="9"/>
    <n v="76"/>
    <n v="5492.28"/>
    <n v="5126.1279999999997"/>
    <n v="1098.4559999999999"/>
    <x v="0"/>
  </r>
  <r>
    <x v="0"/>
    <x v="0"/>
    <x v="4"/>
    <x v="10"/>
    <n v="46"/>
    <n v="240"/>
    <n v="224"/>
    <n v="48"/>
    <x v="0"/>
  </r>
  <r>
    <x v="0"/>
    <x v="0"/>
    <x v="4"/>
    <x v="11"/>
    <n v="34"/>
    <n v="5492.16"/>
    <n v="5126.0160000000005"/>
    <n v="1098.432"/>
    <x v="0"/>
  </r>
  <r>
    <x v="0"/>
    <x v="0"/>
    <x v="1"/>
    <x v="12"/>
    <n v="7"/>
    <n v="3666.3"/>
    <n v="224"/>
    <n v="733.2600000000001"/>
    <x v="0"/>
  </r>
  <r>
    <x v="0"/>
    <x v="0"/>
    <x v="5"/>
    <x v="13"/>
    <n v="3"/>
    <n v="7260"/>
    <n v="7392"/>
    <n v="1452"/>
    <x v="0"/>
  </r>
  <r>
    <x v="0"/>
    <x v="0"/>
    <x v="4"/>
    <x v="14"/>
    <n v="3"/>
    <n v="5035.0300000000007"/>
    <n v="5126.576"/>
    <n v="1007.0060000000002"/>
    <x v="0"/>
  </r>
  <r>
    <x v="0"/>
    <x v="1"/>
    <x v="0"/>
    <x v="0"/>
    <n v="3566"/>
    <n v="5035.0300000000007"/>
    <n v="5126.576"/>
    <n v="1007.0060000000002"/>
    <x v="0"/>
  </r>
  <r>
    <x v="0"/>
    <x v="1"/>
    <x v="0"/>
    <x v="1"/>
    <n v="2498"/>
    <n v="8800"/>
    <n v="8960"/>
    <n v="1760"/>
    <x v="0"/>
  </r>
  <r>
    <x v="0"/>
    <x v="1"/>
    <x v="1"/>
    <x v="2"/>
    <n v="1245"/>
    <n v="5034.92"/>
    <n v="5126.4639999999999"/>
    <n v="1006.984"/>
    <x v="0"/>
  </r>
  <r>
    <x v="0"/>
    <x v="1"/>
    <x v="2"/>
    <x v="3"/>
    <n v="644"/>
    <n v="6317.85"/>
    <n v="6432.72"/>
    <n v="1263.5700000000002"/>
    <x v="0"/>
  </r>
  <r>
    <x v="0"/>
    <x v="1"/>
    <x v="3"/>
    <x v="4"/>
    <n v="643"/>
    <n v="7000"/>
    <n v="7840"/>
    <n v="1400"/>
    <x v="0"/>
  </r>
  <r>
    <x v="0"/>
    <x v="1"/>
    <x v="2"/>
    <x v="5"/>
    <n v="455"/>
    <n v="4578.6000000000004"/>
    <n v="5128.0320000000002"/>
    <n v="915.72000000000014"/>
    <x v="0"/>
  </r>
  <r>
    <x v="0"/>
    <x v="1"/>
    <x v="3"/>
    <x v="6"/>
    <n v="345"/>
    <n v="7000"/>
    <n v="7840"/>
    <n v="1400"/>
    <x v="0"/>
  </r>
  <r>
    <x v="0"/>
    <x v="1"/>
    <x v="1"/>
    <x v="7"/>
    <n v="122"/>
    <n v="100"/>
    <n v="112"/>
    <n v="20"/>
    <x v="0"/>
  </r>
  <r>
    <x v="0"/>
    <x v="1"/>
    <x v="4"/>
    <x v="8"/>
    <n v="78"/>
    <n v="4577.2"/>
    <n v="5126.4639999999999"/>
    <n v="915.44"/>
    <x v="0"/>
  </r>
  <r>
    <x v="0"/>
    <x v="1"/>
    <x v="4"/>
    <x v="9"/>
    <n v="76"/>
    <n v="4576.8999999999996"/>
    <n v="5126.1279999999997"/>
    <n v="915.38"/>
    <x v="0"/>
  </r>
  <r>
    <x v="0"/>
    <x v="1"/>
    <x v="4"/>
    <x v="10"/>
    <n v="46"/>
    <n v="200"/>
    <n v="224"/>
    <n v="40"/>
    <x v="0"/>
  </r>
  <r>
    <x v="0"/>
    <x v="1"/>
    <x v="4"/>
    <x v="11"/>
    <n v="34"/>
    <n v="4576.8"/>
    <n v="5126.0160000000005"/>
    <n v="915.36000000000013"/>
    <x v="0"/>
  </r>
  <r>
    <x v="0"/>
    <x v="1"/>
    <x v="1"/>
    <x v="12"/>
    <n v="7"/>
    <n v="200"/>
    <n v="224"/>
    <n v="40"/>
    <x v="0"/>
  </r>
  <r>
    <x v="0"/>
    <x v="1"/>
    <x v="4"/>
    <x v="14"/>
    <n v="3"/>
    <n v="4577.3"/>
    <n v="5126.576"/>
    <n v="915.46"/>
    <x v="0"/>
  </r>
  <r>
    <x v="0"/>
    <x v="1"/>
    <x v="5"/>
    <x v="13"/>
    <n v="2"/>
    <n v="6600"/>
    <n v="7392"/>
    <n v="1320"/>
    <x v="0"/>
  </r>
  <r>
    <x v="0"/>
    <x v="2"/>
    <x v="0"/>
    <x v="0"/>
    <n v="3566"/>
    <n v="4577.3"/>
    <n v="5126.576"/>
    <n v="915.46"/>
    <x v="0"/>
  </r>
  <r>
    <x v="0"/>
    <x v="2"/>
    <x v="0"/>
    <x v="1"/>
    <n v="2498"/>
    <n v="8000"/>
    <n v="8960"/>
    <n v="1600"/>
    <x v="0"/>
  </r>
  <r>
    <x v="0"/>
    <x v="2"/>
    <x v="1"/>
    <x v="2"/>
    <n v="1245"/>
    <n v="4577.2"/>
    <n v="5126.4639999999999"/>
    <n v="915.44"/>
    <x v="0"/>
  </r>
  <r>
    <x v="0"/>
    <x v="2"/>
    <x v="2"/>
    <x v="3"/>
    <n v="644"/>
    <n v="5743.5"/>
    <n v="6432.72"/>
    <n v="1148.7"/>
    <x v="0"/>
  </r>
  <r>
    <x v="0"/>
    <x v="2"/>
    <x v="3"/>
    <x v="4"/>
    <n v="643"/>
    <n v="7000"/>
    <n v="7840"/>
    <n v="1400"/>
    <x v="0"/>
  </r>
  <r>
    <x v="0"/>
    <x v="2"/>
    <x v="2"/>
    <x v="5"/>
    <n v="455"/>
    <n v="4578.6000000000004"/>
    <n v="5128.0320000000002"/>
    <n v="915.72000000000014"/>
    <x v="0"/>
  </r>
  <r>
    <x v="0"/>
    <x v="2"/>
    <x v="3"/>
    <x v="6"/>
    <n v="345"/>
    <n v="7000"/>
    <n v="7840"/>
    <n v="1400"/>
    <x v="0"/>
  </r>
  <r>
    <x v="0"/>
    <x v="2"/>
    <x v="1"/>
    <x v="7"/>
    <n v="122"/>
    <n v="100"/>
    <n v="112"/>
    <n v="20"/>
    <x v="0"/>
  </r>
  <r>
    <x v="0"/>
    <x v="2"/>
    <x v="4"/>
    <x v="8"/>
    <n v="78"/>
    <n v="4577.2"/>
    <n v="5126.4639999999999"/>
    <n v="915.44"/>
    <x v="0"/>
  </r>
  <r>
    <x v="0"/>
    <x v="2"/>
    <x v="4"/>
    <x v="9"/>
    <n v="76"/>
    <n v="4576.8999999999996"/>
    <n v="5126.1279999999997"/>
    <n v="915.38"/>
    <x v="0"/>
  </r>
  <r>
    <x v="0"/>
    <x v="2"/>
    <x v="4"/>
    <x v="10"/>
    <n v="46"/>
    <n v="200"/>
    <n v="224"/>
    <n v="40"/>
    <x v="0"/>
  </r>
  <r>
    <x v="0"/>
    <x v="2"/>
    <x v="4"/>
    <x v="11"/>
    <n v="34"/>
    <n v="4576.8"/>
    <n v="5126.0160000000005"/>
    <n v="915.36000000000013"/>
    <x v="1"/>
  </r>
  <r>
    <x v="0"/>
    <x v="2"/>
    <x v="1"/>
    <x v="12"/>
    <n v="7"/>
    <n v="200"/>
    <n v="224"/>
    <n v="40"/>
    <x v="1"/>
  </r>
  <r>
    <x v="0"/>
    <x v="2"/>
    <x v="4"/>
    <x v="14"/>
    <n v="3"/>
    <n v="3333"/>
    <n v="5126.576"/>
    <n v="666.6"/>
    <x v="1"/>
  </r>
  <r>
    <x v="0"/>
    <x v="2"/>
    <x v="5"/>
    <x v="13"/>
    <n v="2"/>
    <n v="6600"/>
    <n v="7392"/>
    <n v="1320"/>
    <x v="1"/>
  </r>
  <r>
    <x v="0"/>
    <x v="3"/>
    <x v="0"/>
    <x v="0"/>
    <n v="3566"/>
    <n v="4577.3"/>
    <n v="5126.576"/>
    <n v="915.46"/>
    <x v="1"/>
  </r>
  <r>
    <x v="0"/>
    <x v="3"/>
    <x v="0"/>
    <x v="1"/>
    <n v="2498"/>
    <n v="8000"/>
    <n v="8960"/>
    <n v="1600"/>
    <x v="1"/>
  </r>
  <r>
    <x v="0"/>
    <x v="3"/>
    <x v="1"/>
    <x v="2"/>
    <n v="1245"/>
    <n v="4577.2"/>
    <n v="5126.4639999999999"/>
    <n v="915.44"/>
    <x v="1"/>
  </r>
  <r>
    <x v="0"/>
    <x v="3"/>
    <x v="2"/>
    <x v="3"/>
    <n v="644"/>
    <n v="5743.5"/>
    <n v="6432.72"/>
    <n v="1148.7"/>
    <x v="1"/>
  </r>
  <r>
    <x v="0"/>
    <x v="3"/>
    <x v="3"/>
    <x v="4"/>
    <n v="643"/>
    <n v="7000"/>
    <n v="7840"/>
    <n v="1400"/>
    <x v="1"/>
  </r>
  <r>
    <x v="0"/>
    <x v="3"/>
    <x v="2"/>
    <x v="5"/>
    <n v="455"/>
    <n v="4578.6000000000004"/>
    <n v="5128.0320000000002"/>
    <n v="915.72000000000014"/>
    <x v="1"/>
  </r>
  <r>
    <x v="0"/>
    <x v="3"/>
    <x v="3"/>
    <x v="6"/>
    <n v="345"/>
    <n v="7000"/>
    <n v="7840"/>
    <n v="1400"/>
    <x v="1"/>
  </r>
  <r>
    <x v="0"/>
    <x v="3"/>
    <x v="1"/>
    <x v="7"/>
    <n v="122"/>
    <n v="100"/>
    <n v="112"/>
    <n v="20"/>
    <x v="1"/>
  </r>
  <r>
    <x v="0"/>
    <x v="3"/>
    <x v="4"/>
    <x v="8"/>
    <n v="78"/>
    <n v="4577.2"/>
    <n v="5126.4639999999999"/>
    <n v="915.44"/>
    <x v="1"/>
  </r>
  <r>
    <x v="0"/>
    <x v="3"/>
    <x v="4"/>
    <x v="9"/>
    <n v="76"/>
    <n v="4576.8999999999996"/>
    <n v="5126.1279999999997"/>
    <n v="915.38"/>
    <x v="1"/>
  </r>
  <r>
    <x v="0"/>
    <x v="3"/>
    <x v="4"/>
    <x v="10"/>
    <n v="46"/>
    <n v="200"/>
    <n v="224"/>
    <n v="40"/>
    <x v="1"/>
  </r>
  <r>
    <x v="0"/>
    <x v="3"/>
    <x v="4"/>
    <x v="11"/>
    <n v="34"/>
    <n v="4576.8"/>
    <n v="5126.0160000000005"/>
    <n v="915.36000000000013"/>
    <x v="1"/>
  </r>
  <r>
    <x v="0"/>
    <x v="3"/>
    <x v="1"/>
    <x v="12"/>
    <n v="7"/>
    <n v="200"/>
    <n v="224"/>
    <n v="40"/>
    <x v="1"/>
  </r>
  <r>
    <x v="0"/>
    <x v="3"/>
    <x v="4"/>
    <x v="14"/>
    <n v="3"/>
    <n v="4577.3"/>
    <n v="5126.576"/>
    <n v="915.46"/>
    <x v="1"/>
  </r>
  <r>
    <x v="0"/>
    <x v="3"/>
    <x v="5"/>
    <x v="13"/>
    <n v="2"/>
    <n v="6600"/>
    <n v="7392"/>
    <n v="1320"/>
    <x v="1"/>
  </r>
  <r>
    <x v="0"/>
    <x v="4"/>
    <x v="0"/>
    <x v="0"/>
    <n v="3566"/>
    <n v="4577.3"/>
    <n v="5126.576"/>
    <n v="915.46"/>
    <x v="1"/>
  </r>
  <r>
    <x v="0"/>
    <x v="4"/>
    <x v="0"/>
    <x v="1"/>
    <n v="2498"/>
    <n v="8000"/>
    <n v="8960"/>
    <n v="1600"/>
    <x v="1"/>
  </r>
  <r>
    <x v="0"/>
    <x v="4"/>
    <x v="1"/>
    <x v="2"/>
    <n v="1245"/>
    <n v="4577.2"/>
    <n v="5126.4639999999999"/>
    <n v="915.44"/>
    <x v="1"/>
  </r>
  <r>
    <x v="0"/>
    <x v="4"/>
    <x v="2"/>
    <x v="3"/>
    <n v="644"/>
    <n v="5743.5"/>
    <n v="6432.72"/>
    <n v="1148.7"/>
    <x v="1"/>
  </r>
  <r>
    <x v="0"/>
    <x v="4"/>
    <x v="3"/>
    <x v="4"/>
    <n v="643"/>
    <n v="7000"/>
    <n v="7840"/>
    <n v="1400"/>
    <x v="0"/>
  </r>
  <r>
    <x v="0"/>
    <x v="4"/>
    <x v="2"/>
    <x v="5"/>
    <n v="455"/>
    <n v="4578.6000000000004"/>
    <n v="5128.0320000000002"/>
    <n v="915.72000000000014"/>
    <x v="0"/>
  </r>
  <r>
    <x v="0"/>
    <x v="4"/>
    <x v="3"/>
    <x v="6"/>
    <n v="345"/>
    <n v="7000"/>
    <n v="7840"/>
    <n v="1400"/>
    <x v="0"/>
  </r>
  <r>
    <x v="0"/>
    <x v="4"/>
    <x v="1"/>
    <x v="7"/>
    <n v="122"/>
    <n v="100"/>
    <n v="112"/>
    <n v="20"/>
    <x v="0"/>
  </r>
  <r>
    <x v="0"/>
    <x v="4"/>
    <x v="4"/>
    <x v="8"/>
    <n v="78"/>
    <n v="4577.2"/>
    <n v="5126.4639999999999"/>
    <n v="915.44"/>
    <x v="0"/>
  </r>
  <r>
    <x v="0"/>
    <x v="4"/>
    <x v="4"/>
    <x v="9"/>
    <n v="76"/>
    <n v="4576.8999999999996"/>
    <n v="5126.1279999999997"/>
    <n v="915.38"/>
    <x v="0"/>
  </r>
  <r>
    <x v="0"/>
    <x v="4"/>
    <x v="4"/>
    <x v="10"/>
    <n v="46"/>
    <n v="200"/>
    <n v="224"/>
    <n v="40"/>
    <x v="0"/>
  </r>
  <r>
    <x v="0"/>
    <x v="4"/>
    <x v="4"/>
    <x v="11"/>
    <n v="34"/>
    <n v="4576.8"/>
    <n v="5126.0160000000005"/>
    <n v="915.36000000000013"/>
    <x v="0"/>
  </r>
  <r>
    <x v="0"/>
    <x v="4"/>
    <x v="1"/>
    <x v="12"/>
    <n v="7"/>
    <n v="200"/>
    <n v="224"/>
    <n v="40"/>
    <x v="0"/>
  </r>
  <r>
    <x v="0"/>
    <x v="4"/>
    <x v="4"/>
    <x v="14"/>
    <n v="3"/>
    <n v="4577.3"/>
    <n v="5126.576"/>
    <n v="915.46"/>
    <x v="0"/>
  </r>
  <r>
    <x v="0"/>
    <x v="4"/>
    <x v="5"/>
    <x v="13"/>
    <n v="2"/>
    <n v="6600"/>
    <n v="7392"/>
    <n v="1320"/>
    <x v="0"/>
  </r>
  <r>
    <x v="0"/>
    <x v="5"/>
    <x v="0"/>
    <x v="0"/>
    <n v="3566"/>
    <n v="4577.3"/>
    <n v="5126.576"/>
    <n v="915.46"/>
    <x v="0"/>
  </r>
  <r>
    <x v="0"/>
    <x v="5"/>
    <x v="0"/>
    <x v="1"/>
    <n v="2498"/>
    <n v="8000"/>
    <n v="8960"/>
    <n v="1600"/>
    <x v="0"/>
  </r>
  <r>
    <x v="0"/>
    <x v="5"/>
    <x v="1"/>
    <x v="2"/>
    <n v="1245"/>
    <n v="4577.2"/>
    <n v="5126.4639999999999"/>
    <n v="915.44"/>
    <x v="0"/>
  </r>
  <r>
    <x v="0"/>
    <x v="5"/>
    <x v="2"/>
    <x v="3"/>
    <n v="644"/>
    <n v="5743.5"/>
    <n v="6432.72"/>
    <n v="1148.7"/>
    <x v="0"/>
  </r>
  <r>
    <x v="0"/>
    <x v="5"/>
    <x v="3"/>
    <x v="4"/>
    <n v="643"/>
    <n v="7000"/>
    <n v="7840"/>
    <n v="1400"/>
    <x v="0"/>
  </r>
  <r>
    <x v="0"/>
    <x v="5"/>
    <x v="2"/>
    <x v="5"/>
    <n v="455"/>
    <n v="4578.6000000000004"/>
    <n v="5128.0320000000002"/>
    <n v="915.72000000000014"/>
    <x v="0"/>
  </r>
  <r>
    <x v="0"/>
    <x v="5"/>
    <x v="3"/>
    <x v="6"/>
    <n v="345"/>
    <n v="7000"/>
    <n v="7840"/>
    <n v="1400"/>
    <x v="0"/>
  </r>
  <r>
    <x v="0"/>
    <x v="5"/>
    <x v="1"/>
    <x v="7"/>
    <n v="122"/>
    <n v="100"/>
    <n v="112"/>
    <n v="20"/>
    <x v="0"/>
  </r>
  <r>
    <x v="0"/>
    <x v="5"/>
    <x v="4"/>
    <x v="8"/>
    <n v="78"/>
    <n v="4577.2"/>
    <n v="5126.4639999999999"/>
    <n v="915.44"/>
    <x v="0"/>
  </r>
  <r>
    <x v="0"/>
    <x v="5"/>
    <x v="4"/>
    <x v="9"/>
    <n v="76"/>
    <n v="4576.8999999999996"/>
    <n v="5126.1279999999997"/>
    <n v="915.38"/>
    <x v="0"/>
  </r>
  <r>
    <x v="0"/>
    <x v="5"/>
    <x v="4"/>
    <x v="10"/>
    <n v="46"/>
    <n v="200"/>
    <n v="224"/>
    <n v="40"/>
    <x v="0"/>
  </r>
  <r>
    <x v="0"/>
    <x v="5"/>
    <x v="4"/>
    <x v="11"/>
    <n v="34"/>
    <n v="4576.8"/>
    <n v="5126.0160000000005"/>
    <n v="915.36000000000013"/>
    <x v="0"/>
  </r>
  <r>
    <x v="0"/>
    <x v="5"/>
    <x v="1"/>
    <x v="12"/>
    <n v="7"/>
    <n v="200"/>
    <n v="224"/>
    <n v="40"/>
    <x v="0"/>
  </r>
  <r>
    <x v="0"/>
    <x v="5"/>
    <x v="5"/>
    <x v="13"/>
    <n v="3"/>
    <n v="6600"/>
    <n v="7392"/>
    <n v="1320"/>
    <x v="0"/>
  </r>
  <r>
    <x v="0"/>
    <x v="5"/>
    <x v="4"/>
    <x v="14"/>
    <n v="3"/>
    <n v="4577.3"/>
    <n v="5126.576"/>
    <n v="915.46"/>
    <x v="0"/>
  </r>
  <r>
    <x v="0"/>
    <x v="6"/>
    <x v="0"/>
    <x v="0"/>
    <n v="3566"/>
    <n v="4577.3"/>
    <n v="5126.576"/>
    <n v="915.46"/>
    <x v="0"/>
  </r>
  <r>
    <x v="0"/>
    <x v="6"/>
    <x v="0"/>
    <x v="1"/>
    <n v="2498"/>
    <n v="8000"/>
    <n v="8960"/>
    <n v="1600"/>
    <x v="0"/>
  </r>
  <r>
    <x v="0"/>
    <x v="6"/>
    <x v="1"/>
    <x v="2"/>
    <n v="1245"/>
    <n v="4577.2"/>
    <n v="5126.4639999999999"/>
    <n v="915.44"/>
    <x v="0"/>
  </r>
  <r>
    <x v="0"/>
    <x v="6"/>
    <x v="2"/>
    <x v="3"/>
    <n v="644"/>
    <n v="5743.5"/>
    <n v="6432.72"/>
    <n v="1148.7"/>
    <x v="0"/>
  </r>
  <r>
    <x v="0"/>
    <x v="6"/>
    <x v="3"/>
    <x v="4"/>
    <n v="643"/>
    <n v="7000"/>
    <n v="7840"/>
    <n v="1400"/>
    <x v="0"/>
  </r>
  <r>
    <x v="0"/>
    <x v="6"/>
    <x v="2"/>
    <x v="5"/>
    <n v="455"/>
    <n v="4578.6000000000004"/>
    <n v="5128.0320000000002"/>
    <n v="915.72000000000014"/>
    <x v="0"/>
  </r>
  <r>
    <x v="0"/>
    <x v="6"/>
    <x v="3"/>
    <x v="6"/>
    <n v="345"/>
    <n v="7000"/>
    <n v="7840"/>
    <n v="1400"/>
    <x v="0"/>
  </r>
  <r>
    <x v="0"/>
    <x v="6"/>
    <x v="1"/>
    <x v="7"/>
    <n v="122"/>
    <n v="100"/>
    <n v="112"/>
    <n v="20"/>
    <x v="0"/>
  </r>
  <r>
    <x v="0"/>
    <x v="6"/>
    <x v="4"/>
    <x v="8"/>
    <n v="78"/>
    <n v="4577.2"/>
    <n v="5126.4639999999999"/>
    <n v="915.44"/>
    <x v="0"/>
  </r>
  <r>
    <x v="0"/>
    <x v="6"/>
    <x v="4"/>
    <x v="9"/>
    <n v="76"/>
    <n v="4576.8999999999996"/>
    <n v="5126.1279999999997"/>
    <n v="915.38"/>
    <x v="0"/>
  </r>
  <r>
    <x v="0"/>
    <x v="6"/>
    <x v="4"/>
    <x v="10"/>
    <n v="46"/>
    <n v="200"/>
    <n v="224"/>
    <n v="40"/>
    <x v="0"/>
  </r>
  <r>
    <x v="0"/>
    <x v="6"/>
    <x v="4"/>
    <x v="11"/>
    <n v="34"/>
    <n v="4576.8"/>
    <n v="5126.0160000000005"/>
    <n v="915.36000000000013"/>
    <x v="0"/>
  </r>
  <r>
    <x v="0"/>
    <x v="6"/>
    <x v="1"/>
    <x v="12"/>
    <n v="7"/>
    <n v="200"/>
    <n v="224"/>
    <n v="40"/>
    <x v="0"/>
  </r>
  <r>
    <x v="0"/>
    <x v="6"/>
    <x v="4"/>
    <x v="14"/>
    <n v="3"/>
    <n v="4577.3"/>
    <n v="5126.576"/>
    <n v="915.46"/>
    <x v="0"/>
  </r>
  <r>
    <x v="0"/>
    <x v="6"/>
    <x v="5"/>
    <x v="13"/>
    <n v="2"/>
    <n v="6600"/>
    <n v="7392"/>
    <n v="1320"/>
    <x v="0"/>
  </r>
  <r>
    <x v="0"/>
    <x v="7"/>
    <x v="0"/>
    <x v="0"/>
    <n v="3566"/>
    <n v="4577.3"/>
    <n v="5126.576"/>
    <n v="915.46"/>
    <x v="0"/>
  </r>
  <r>
    <x v="0"/>
    <x v="7"/>
    <x v="0"/>
    <x v="1"/>
    <n v="2498"/>
    <n v="8000"/>
    <n v="8960"/>
    <n v="1600"/>
    <x v="1"/>
  </r>
  <r>
    <x v="0"/>
    <x v="7"/>
    <x v="1"/>
    <x v="2"/>
    <n v="1245"/>
    <n v="4577.2"/>
    <n v="5126.4639999999999"/>
    <n v="915.44"/>
    <x v="1"/>
  </r>
  <r>
    <x v="0"/>
    <x v="7"/>
    <x v="2"/>
    <x v="3"/>
    <n v="644"/>
    <n v="5743.5"/>
    <n v="6432.72"/>
    <n v="1148.7"/>
    <x v="1"/>
  </r>
  <r>
    <x v="0"/>
    <x v="7"/>
    <x v="3"/>
    <x v="4"/>
    <n v="643"/>
    <n v="7000"/>
    <n v="7840"/>
    <n v="1400"/>
    <x v="1"/>
  </r>
  <r>
    <x v="0"/>
    <x v="7"/>
    <x v="2"/>
    <x v="5"/>
    <n v="455"/>
    <n v="4578.6000000000004"/>
    <n v="5128.0320000000002"/>
    <n v="915.72000000000014"/>
    <x v="1"/>
  </r>
  <r>
    <x v="0"/>
    <x v="7"/>
    <x v="3"/>
    <x v="6"/>
    <n v="345"/>
    <n v="7000"/>
    <n v="7840"/>
    <n v="1400"/>
    <x v="1"/>
  </r>
  <r>
    <x v="0"/>
    <x v="7"/>
    <x v="1"/>
    <x v="7"/>
    <n v="122"/>
    <n v="100"/>
    <n v="112"/>
    <n v="20"/>
    <x v="1"/>
  </r>
  <r>
    <x v="0"/>
    <x v="7"/>
    <x v="4"/>
    <x v="8"/>
    <n v="78"/>
    <n v="4577.2"/>
    <n v="5126.4639999999999"/>
    <n v="915.44"/>
    <x v="1"/>
  </r>
  <r>
    <x v="0"/>
    <x v="7"/>
    <x v="4"/>
    <x v="9"/>
    <n v="76"/>
    <n v="4576.8999999999996"/>
    <n v="5126.1279999999997"/>
    <n v="915.38"/>
    <x v="1"/>
  </r>
  <r>
    <x v="0"/>
    <x v="7"/>
    <x v="4"/>
    <x v="10"/>
    <n v="46"/>
    <n v="200"/>
    <n v="224"/>
    <n v="40"/>
    <x v="1"/>
  </r>
  <r>
    <x v="0"/>
    <x v="7"/>
    <x v="4"/>
    <x v="11"/>
    <n v="34"/>
    <n v="4576.8"/>
    <n v="5126.0160000000005"/>
    <n v="915.36000000000013"/>
    <x v="1"/>
  </r>
  <r>
    <x v="0"/>
    <x v="7"/>
    <x v="1"/>
    <x v="12"/>
    <n v="7"/>
    <n v="200"/>
    <n v="224"/>
    <n v="40"/>
    <x v="1"/>
  </r>
  <r>
    <x v="0"/>
    <x v="7"/>
    <x v="4"/>
    <x v="14"/>
    <n v="3"/>
    <n v="4577.3"/>
    <n v="5126.576"/>
    <n v="915.46"/>
    <x v="1"/>
  </r>
  <r>
    <x v="0"/>
    <x v="7"/>
    <x v="5"/>
    <x v="13"/>
    <n v="2"/>
    <n v="6600"/>
    <n v="7392"/>
    <n v="1320"/>
    <x v="1"/>
  </r>
  <r>
    <x v="0"/>
    <x v="8"/>
    <x v="0"/>
    <x v="0"/>
    <n v="3566"/>
    <n v="4577.3"/>
    <n v="5126.576"/>
    <n v="915.46"/>
    <x v="1"/>
  </r>
  <r>
    <x v="0"/>
    <x v="8"/>
    <x v="0"/>
    <x v="1"/>
    <n v="2498"/>
    <n v="8000"/>
    <n v="8960"/>
    <n v="1600"/>
    <x v="1"/>
  </r>
  <r>
    <x v="0"/>
    <x v="8"/>
    <x v="1"/>
    <x v="2"/>
    <n v="1245"/>
    <n v="4577.2"/>
    <n v="5126.4639999999999"/>
    <n v="915.44"/>
    <x v="1"/>
  </r>
  <r>
    <x v="0"/>
    <x v="8"/>
    <x v="2"/>
    <x v="3"/>
    <n v="644"/>
    <n v="5743.5"/>
    <n v="6432.72"/>
    <n v="1148.7"/>
    <x v="1"/>
  </r>
  <r>
    <x v="0"/>
    <x v="8"/>
    <x v="3"/>
    <x v="4"/>
    <n v="643"/>
    <n v="7000"/>
    <n v="7840"/>
    <n v="1400"/>
    <x v="1"/>
  </r>
  <r>
    <x v="0"/>
    <x v="8"/>
    <x v="2"/>
    <x v="5"/>
    <n v="455"/>
    <n v="4578.6000000000004"/>
    <n v="5128.0320000000002"/>
    <n v="915.72000000000014"/>
    <x v="1"/>
  </r>
  <r>
    <x v="0"/>
    <x v="8"/>
    <x v="3"/>
    <x v="6"/>
    <n v="345"/>
    <n v="7000"/>
    <n v="7840"/>
    <n v="1400"/>
    <x v="1"/>
  </r>
  <r>
    <x v="0"/>
    <x v="8"/>
    <x v="1"/>
    <x v="7"/>
    <n v="122"/>
    <n v="100"/>
    <n v="112"/>
    <n v="20"/>
    <x v="1"/>
  </r>
  <r>
    <x v="0"/>
    <x v="8"/>
    <x v="4"/>
    <x v="8"/>
    <n v="78"/>
    <n v="4577.2"/>
    <n v="5126.4639999999999"/>
    <n v="915.44"/>
    <x v="1"/>
  </r>
  <r>
    <x v="0"/>
    <x v="8"/>
    <x v="4"/>
    <x v="9"/>
    <n v="76"/>
    <n v="4576.8999999999996"/>
    <n v="5126.1279999999997"/>
    <n v="915.38"/>
    <x v="1"/>
  </r>
  <r>
    <x v="0"/>
    <x v="8"/>
    <x v="4"/>
    <x v="10"/>
    <n v="46"/>
    <n v="200"/>
    <n v="224"/>
    <n v="40"/>
    <x v="1"/>
  </r>
  <r>
    <x v="0"/>
    <x v="8"/>
    <x v="4"/>
    <x v="11"/>
    <n v="34"/>
    <n v="4576.8"/>
    <n v="5126.0160000000005"/>
    <n v="915.36000000000013"/>
    <x v="0"/>
  </r>
  <r>
    <x v="0"/>
    <x v="8"/>
    <x v="1"/>
    <x v="12"/>
    <n v="7"/>
    <n v="200"/>
    <n v="224"/>
    <n v="40"/>
    <x v="0"/>
  </r>
  <r>
    <x v="0"/>
    <x v="8"/>
    <x v="4"/>
    <x v="14"/>
    <n v="3"/>
    <n v="4577.3"/>
    <n v="5126.576"/>
    <n v="915.46"/>
    <x v="0"/>
  </r>
  <r>
    <x v="0"/>
    <x v="8"/>
    <x v="5"/>
    <x v="13"/>
    <n v="2"/>
    <n v="6600"/>
    <n v="7392"/>
    <n v="1320"/>
    <x v="0"/>
  </r>
  <r>
    <x v="0"/>
    <x v="9"/>
    <x v="0"/>
    <x v="0"/>
    <n v="3566"/>
    <n v="4577.3"/>
    <n v="5126.576"/>
    <n v="915.46"/>
    <x v="0"/>
  </r>
  <r>
    <x v="0"/>
    <x v="9"/>
    <x v="0"/>
    <x v="1"/>
    <n v="2498"/>
    <n v="8000"/>
    <n v="8960"/>
    <n v="1600"/>
    <x v="0"/>
  </r>
  <r>
    <x v="0"/>
    <x v="9"/>
    <x v="1"/>
    <x v="2"/>
    <n v="1245"/>
    <n v="4577.2"/>
    <n v="5126.4639999999999"/>
    <n v="915.44"/>
    <x v="0"/>
  </r>
  <r>
    <x v="0"/>
    <x v="9"/>
    <x v="2"/>
    <x v="3"/>
    <n v="644"/>
    <n v="5743.5"/>
    <n v="6432.72"/>
    <n v="1148.7"/>
    <x v="0"/>
  </r>
  <r>
    <x v="0"/>
    <x v="9"/>
    <x v="3"/>
    <x v="4"/>
    <n v="643"/>
    <n v="7000"/>
    <n v="7840"/>
    <n v="1400"/>
    <x v="0"/>
  </r>
  <r>
    <x v="0"/>
    <x v="9"/>
    <x v="2"/>
    <x v="5"/>
    <n v="455"/>
    <n v="4578.6000000000004"/>
    <n v="5128.0320000000002"/>
    <n v="915.72000000000014"/>
    <x v="0"/>
  </r>
  <r>
    <x v="0"/>
    <x v="9"/>
    <x v="3"/>
    <x v="6"/>
    <n v="345"/>
    <n v="7000"/>
    <n v="7840"/>
    <n v="1400"/>
    <x v="0"/>
  </r>
  <r>
    <x v="0"/>
    <x v="9"/>
    <x v="1"/>
    <x v="7"/>
    <n v="122"/>
    <n v="100"/>
    <n v="112"/>
    <n v="20"/>
    <x v="0"/>
  </r>
  <r>
    <x v="0"/>
    <x v="9"/>
    <x v="4"/>
    <x v="8"/>
    <n v="78"/>
    <n v="4577.2"/>
    <n v="5126.4639999999999"/>
    <n v="915.44"/>
    <x v="0"/>
  </r>
  <r>
    <x v="0"/>
    <x v="9"/>
    <x v="4"/>
    <x v="9"/>
    <n v="76"/>
    <n v="4576.8999999999996"/>
    <n v="5126.1279999999997"/>
    <n v="915.38"/>
    <x v="0"/>
  </r>
  <r>
    <x v="0"/>
    <x v="9"/>
    <x v="4"/>
    <x v="10"/>
    <n v="46"/>
    <n v="200"/>
    <n v="224"/>
    <n v="40"/>
    <x v="0"/>
  </r>
  <r>
    <x v="0"/>
    <x v="9"/>
    <x v="4"/>
    <x v="11"/>
    <n v="34"/>
    <n v="4576.8"/>
    <n v="5126.0160000000005"/>
    <n v="915.36000000000013"/>
    <x v="0"/>
  </r>
  <r>
    <x v="0"/>
    <x v="9"/>
    <x v="1"/>
    <x v="12"/>
    <n v="7"/>
    <n v="200"/>
    <n v="224"/>
    <n v="40"/>
    <x v="0"/>
  </r>
  <r>
    <x v="0"/>
    <x v="9"/>
    <x v="4"/>
    <x v="14"/>
    <n v="3"/>
    <n v="4577.3"/>
    <n v="5126.576"/>
    <n v="915.46"/>
    <x v="1"/>
  </r>
  <r>
    <x v="0"/>
    <x v="9"/>
    <x v="5"/>
    <x v="13"/>
    <n v="2"/>
    <n v="6600"/>
    <n v="7392"/>
    <n v="1320"/>
    <x v="1"/>
  </r>
  <r>
    <x v="0"/>
    <x v="10"/>
    <x v="0"/>
    <x v="0"/>
    <n v="3566"/>
    <n v="4577.3"/>
    <n v="5126.576"/>
    <n v="915.46"/>
    <x v="1"/>
  </r>
  <r>
    <x v="0"/>
    <x v="10"/>
    <x v="0"/>
    <x v="1"/>
    <n v="2498"/>
    <n v="8000"/>
    <n v="8960"/>
    <n v="1600"/>
    <x v="1"/>
  </r>
  <r>
    <x v="0"/>
    <x v="10"/>
    <x v="1"/>
    <x v="2"/>
    <n v="1245"/>
    <n v="4577.2"/>
    <n v="5126.4639999999999"/>
    <n v="915.44"/>
    <x v="1"/>
  </r>
  <r>
    <x v="0"/>
    <x v="10"/>
    <x v="2"/>
    <x v="3"/>
    <n v="644"/>
    <n v="5743.5"/>
    <n v="6432.72"/>
    <n v="1148.7"/>
    <x v="1"/>
  </r>
  <r>
    <x v="0"/>
    <x v="10"/>
    <x v="3"/>
    <x v="4"/>
    <n v="643"/>
    <n v="7000"/>
    <n v="7840"/>
    <n v="1400"/>
    <x v="1"/>
  </r>
  <r>
    <x v="0"/>
    <x v="10"/>
    <x v="2"/>
    <x v="5"/>
    <n v="455"/>
    <n v="4578.6000000000004"/>
    <n v="5128.0320000000002"/>
    <n v="915.72000000000014"/>
    <x v="1"/>
  </r>
  <r>
    <x v="0"/>
    <x v="10"/>
    <x v="3"/>
    <x v="6"/>
    <n v="345"/>
    <n v="7000"/>
    <n v="7840"/>
    <n v="1400"/>
    <x v="1"/>
  </r>
  <r>
    <x v="0"/>
    <x v="10"/>
    <x v="1"/>
    <x v="7"/>
    <n v="122"/>
    <n v="100"/>
    <n v="112"/>
    <n v="20"/>
    <x v="1"/>
  </r>
  <r>
    <x v="0"/>
    <x v="10"/>
    <x v="4"/>
    <x v="8"/>
    <n v="78"/>
    <n v="4577.2"/>
    <n v="5126.4639999999999"/>
    <n v="915.44"/>
    <x v="1"/>
  </r>
  <r>
    <x v="0"/>
    <x v="10"/>
    <x v="4"/>
    <x v="9"/>
    <n v="76"/>
    <n v="4576.8999999999996"/>
    <n v="5126.1279999999997"/>
    <n v="915.38"/>
    <x v="1"/>
  </r>
  <r>
    <x v="0"/>
    <x v="10"/>
    <x v="4"/>
    <x v="10"/>
    <n v="46"/>
    <n v="200"/>
    <n v="224"/>
    <n v="40"/>
    <x v="1"/>
  </r>
  <r>
    <x v="0"/>
    <x v="10"/>
    <x v="4"/>
    <x v="11"/>
    <n v="34"/>
    <n v="4576.8"/>
    <n v="5126.0160000000005"/>
    <n v="915.36000000000013"/>
    <x v="1"/>
  </r>
  <r>
    <x v="0"/>
    <x v="10"/>
    <x v="1"/>
    <x v="12"/>
    <n v="7"/>
    <n v="200"/>
    <n v="224"/>
    <n v="40"/>
    <x v="1"/>
  </r>
  <r>
    <x v="0"/>
    <x v="10"/>
    <x v="4"/>
    <x v="14"/>
    <n v="3"/>
    <n v="4577.3"/>
    <n v="5126.576"/>
    <n v="915.46"/>
    <x v="1"/>
  </r>
  <r>
    <x v="0"/>
    <x v="10"/>
    <x v="5"/>
    <x v="13"/>
    <n v="2"/>
    <n v="6600"/>
    <n v="7392"/>
    <n v="1320"/>
    <x v="0"/>
  </r>
  <r>
    <x v="0"/>
    <x v="11"/>
    <x v="0"/>
    <x v="0"/>
    <n v="3566"/>
    <n v="4577.3"/>
    <n v="5126.576"/>
    <n v="915.46"/>
    <x v="0"/>
  </r>
  <r>
    <x v="0"/>
    <x v="11"/>
    <x v="0"/>
    <x v="1"/>
    <n v="2498"/>
    <n v="8000"/>
    <n v="8960"/>
    <n v="1600"/>
    <x v="0"/>
  </r>
  <r>
    <x v="0"/>
    <x v="11"/>
    <x v="1"/>
    <x v="2"/>
    <n v="1245"/>
    <n v="4577.2"/>
    <n v="5126.4639999999999"/>
    <n v="915.44"/>
    <x v="0"/>
  </r>
  <r>
    <x v="0"/>
    <x v="11"/>
    <x v="2"/>
    <x v="3"/>
    <n v="644"/>
    <n v="5743.5"/>
    <n v="6432.72"/>
    <n v="1148.7"/>
    <x v="0"/>
  </r>
  <r>
    <x v="0"/>
    <x v="11"/>
    <x v="3"/>
    <x v="4"/>
    <n v="643"/>
    <n v="7000"/>
    <n v="7840"/>
    <n v="1400"/>
    <x v="1"/>
  </r>
  <r>
    <x v="0"/>
    <x v="11"/>
    <x v="2"/>
    <x v="5"/>
    <n v="455"/>
    <n v="4578.6000000000004"/>
    <n v="5128.0320000000002"/>
    <n v="915.72000000000014"/>
    <x v="1"/>
  </r>
  <r>
    <x v="0"/>
    <x v="11"/>
    <x v="3"/>
    <x v="6"/>
    <n v="345"/>
    <n v="7000"/>
    <n v="7840"/>
    <n v="1400"/>
    <x v="1"/>
  </r>
  <r>
    <x v="0"/>
    <x v="11"/>
    <x v="1"/>
    <x v="7"/>
    <n v="122"/>
    <n v="100"/>
    <n v="112"/>
    <n v="20"/>
    <x v="1"/>
  </r>
  <r>
    <x v="0"/>
    <x v="11"/>
    <x v="4"/>
    <x v="8"/>
    <n v="78"/>
    <n v="4577.2"/>
    <n v="5126.4639999999999"/>
    <n v="915.44"/>
    <x v="1"/>
  </r>
  <r>
    <x v="0"/>
    <x v="11"/>
    <x v="4"/>
    <x v="9"/>
    <n v="76"/>
    <n v="4576.8999999999996"/>
    <n v="5126.1279999999997"/>
    <n v="915.38"/>
    <x v="1"/>
  </r>
  <r>
    <x v="0"/>
    <x v="11"/>
    <x v="4"/>
    <x v="10"/>
    <n v="46"/>
    <n v="200"/>
    <n v="224"/>
    <n v="40"/>
    <x v="1"/>
  </r>
  <r>
    <x v="0"/>
    <x v="11"/>
    <x v="4"/>
    <x v="11"/>
    <n v="34"/>
    <n v="4576.8"/>
    <n v="5126.0160000000005"/>
    <n v="915.36000000000013"/>
    <x v="1"/>
  </r>
  <r>
    <x v="0"/>
    <x v="11"/>
    <x v="1"/>
    <x v="12"/>
    <n v="7"/>
    <n v="200"/>
    <n v="224"/>
    <n v="40"/>
    <x v="1"/>
  </r>
  <r>
    <x v="0"/>
    <x v="11"/>
    <x v="4"/>
    <x v="14"/>
    <n v="3"/>
    <n v="4577.3"/>
    <n v="5126.576"/>
    <n v="915.46"/>
    <x v="0"/>
  </r>
  <r>
    <x v="0"/>
    <x v="11"/>
    <x v="5"/>
    <x v="13"/>
    <n v="2"/>
    <n v="6600"/>
    <n v="7392"/>
    <n v="1320"/>
    <x v="1"/>
  </r>
  <r>
    <x v="1"/>
    <x v="0"/>
    <x v="0"/>
    <x v="0"/>
    <n v="6591.1679999999997"/>
    <n v="4577.3"/>
    <n v="5126.576"/>
    <n v="915.46"/>
    <x v="0"/>
  </r>
  <r>
    <x v="1"/>
    <x v="0"/>
    <x v="0"/>
    <x v="1"/>
    <n v="8270.64"/>
    <n v="8800"/>
    <n v="8960"/>
    <n v="1760"/>
    <x v="0"/>
  </r>
  <r>
    <x v="1"/>
    <x v="0"/>
    <x v="1"/>
    <x v="2"/>
    <n v="8470"/>
    <n v="5034.92"/>
    <n v="5126.4639999999999"/>
    <n v="1006.984"/>
    <x v="0"/>
  </r>
  <r>
    <x v="1"/>
    <x v="0"/>
    <x v="2"/>
    <x v="3"/>
    <n v="6055.1985000000004"/>
    <n v="6317.85"/>
    <n v="6432.72"/>
    <n v="1263.5700000000002"/>
    <x v="0"/>
  </r>
  <r>
    <x v="1"/>
    <x v="0"/>
    <x v="3"/>
    <x v="4"/>
    <n v="10368.4"/>
    <n v="7700"/>
    <n v="7840"/>
    <n v="1540"/>
    <x v="0"/>
  </r>
  <r>
    <x v="1"/>
    <x v="0"/>
    <x v="2"/>
    <x v="5"/>
    <n v="3101.2624999999998"/>
    <n v="5036.46"/>
    <n v="5128.0320000000002"/>
    <n v="1007.292"/>
    <x v="0"/>
  </r>
  <r>
    <x v="1"/>
    <x v="0"/>
    <x v="3"/>
    <x v="6"/>
    <n v="6591.1679999999997"/>
    <n v="7700"/>
    <n v="7840"/>
    <n v="1540"/>
    <x v="0"/>
  </r>
  <r>
    <x v="1"/>
    <x v="0"/>
    <x v="1"/>
    <x v="7"/>
    <n v="6590.7359999999999"/>
    <n v="110"/>
    <n v="112"/>
    <n v="22"/>
    <x v="0"/>
  </r>
  <r>
    <x v="1"/>
    <x v="0"/>
    <x v="4"/>
    <x v="8"/>
    <n v="288"/>
    <n v="5034.92"/>
    <n v="5126.4639999999999"/>
    <n v="1006.984"/>
    <x v="0"/>
  </r>
  <r>
    <x v="1"/>
    <x v="0"/>
    <x v="4"/>
    <x v="9"/>
    <n v="6590.5919999999996"/>
    <n v="4576.8999999999996"/>
    <n v="5126.1279999999997"/>
    <n v="915.38"/>
    <x v="0"/>
  </r>
  <r>
    <x v="1"/>
    <x v="0"/>
    <x v="4"/>
    <x v="10"/>
    <n v="4032.9300000000003"/>
    <n v="200"/>
    <n v="224"/>
    <n v="40"/>
    <x v="0"/>
  </r>
  <r>
    <x v="1"/>
    <x v="0"/>
    <x v="4"/>
    <x v="11"/>
    <n v="7986"/>
    <n v="4576.8"/>
    <n v="5126.0160000000005"/>
    <n v="915.36000000000013"/>
    <x v="0"/>
  </r>
  <r>
    <x v="1"/>
    <x v="0"/>
    <x v="1"/>
    <x v="12"/>
    <n v="5538.5330000000004"/>
    <n v="200"/>
    <n v="224"/>
    <n v="40"/>
    <x v="0"/>
  </r>
  <r>
    <x v="1"/>
    <x v="0"/>
    <x v="5"/>
    <x v="13"/>
    <n v="3"/>
    <n v="6600"/>
    <n v="7392"/>
    <n v="1320"/>
    <x v="0"/>
  </r>
  <r>
    <x v="1"/>
    <x v="0"/>
    <x v="4"/>
    <x v="14"/>
    <n v="3"/>
    <n v="4577.3"/>
    <n v="5126.576"/>
    <n v="915.46"/>
    <x v="0"/>
  </r>
  <r>
    <x v="1"/>
    <x v="1"/>
    <x v="0"/>
    <x v="0"/>
    <n v="3566"/>
    <n v="4577.3"/>
    <n v="5126.576"/>
    <n v="915.46"/>
    <x v="0"/>
  </r>
  <r>
    <x v="1"/>
    <x v="1"/>
    <x v="0"/>
    <x v="1"/>
    <n v="2498"/>
    <n v="8000"/>
    <n v="8960"/>
    <n v="1600"/>
    <x v="0"/>
  </r>
  <r>
    <x v="1"/>
    <x v="1"/>
    <x v="1"/>
    <x v="2"/>
    <n v="1245"/>
    <n v="4577.2"/>
    <n v="5126.4639999999999"/>
    <n v="915.44"/>
    <x v="0"/>
  </r>
  <r>
    <x v="1"/>
    <x v="1"/>
    <x v="2"/>
    <x v="3"/>
    <n v="644"/>
    <n v="5743.5"/>
    <n v="6432.72"/>
    <n v="1148.7"/>
    <x v="0"/>
  </r>
  <r>
    <x v="1"/>
    <x v="1"/>
    <x v="3"/>
    <x v="4"/>
    <n v="643"/>
    <n v="7000"/>
    <n v="7840"/>
    <n v="1400"/>
    <x v="0"/>
  </r>
  <r>
    <x v="1"/>
    <x v="1"/>
    <x v="2"/>
    <x v="5"/>
    <n v="455"/>
    <n v="4578.6000000000004"/>
    <n v="5128.0320000000002"/>
    <n v="915.72000000000014"/>
    <x v="0"/>
  </r>
  <r>
    <x v="1"/>
    <x v="1"/>
    <x v="3"/>
    <x v="6"/>
    <n v="345"/>
    <n v="7000"/>
    <n v="7840"/>
    <n v="1400"/>
    <x v="0"/>
  </r>
  <r>
    <x v="1"/>
    <x v="1"/>
    <x v="1"/>
    <x v="7"/>
    <n v="122"/>
    <n v="100"/>
    <n v="112"/>
    <n v="20"/>
    <x v="0"/>
  </r>
  <r>
    <x v="1"/>
    <x v="1"/>
    <x v="4"/>
    <x v="8"/>
    <n v="78"/>
    <n v="4577.2"/>
    <n v="5126.4639999999999"/>
    <n v="915.44"/>
    <x v="0"/>
  </r>
  <r>
    <x v="1"/>
    <x v="1"/>
    <x v="4"/>
    <x v="9"/>
    <n v="240"/>
    <n v="4576.8999999999996"/>
    <n v="5126.1279999999997"/>
    <n v="915.38"/>
    <x v="0"/>
  </r>
  <r>
    <x v="1"/>
    <x v="1"/>
    <x v="4"/>
    <x v="10"/>
    <n v="5492.16"/>
    <n v="200"/>
    <n v="224"/>
    <n v="40"/>
    <x v="0"/>
  </r>
  <r>
    <x v="1"/>
    <x v="1"/>
    <x v="4"/>
    <x v="11"/>
    <n v="240"/>
    <n v="4576.8"/>
    <n v="5126.0160000000005"/>
    <n v="915.36000000000013"/>
    <x v="0"/>
  </r>
  <r>
    <x v="1"/>
    <x v="1"/>
    <x v="1"/>
    <x v="12"/>
    <n v="5492.76"/>
    <n v="200"/>
    <n v="224"/>
    <n v="40"/>
    <x v="0"/>
  </r>
  <r>
    <x v="1"/>
    <x v="1"/>
    <x v="4"/>
    <x v="14"/>
    <n v="7920"/>
    <n v="4577.3"/>
    <n v="5126.576"/>
    <n v="915.46"/>
    <x v="0"/>
  </r>
  <r>
    <x v="1"/>
    <x v="1"/>
    <x v="5"/>
    <x v="13"/>
    <n v="5492.76"/>
    <n v="6600"/>
    <n v="7392"/>
    <n v="1320"/>
    <x v="0"/>
  </r>
  <r>
    <x v="1"/>
    <x v="2"/>
    <x v="0"/>
    <x v="0"/>
    <n v="9600"/>
    <n v="4577.3"/>
    <n v="5126.576"/>
    <n v="915.46"/>
    <x v="0"/>
  </r>
  <r>
    <x v="1"/>
    <x v="2"/>
    <x v="0"/>
    <x v="1"/>
    <n v="5492.6399999999994"/>
    <n v="8000"/>
    <n v="8960"/>
    <n v="1600"/>
    <x v="0"/>
  </r>
  <r>
    <x v="1"/>
    <x v="2"/>
    <x v="1"/>
    <x v="2"/>
    <n v="6892.2"/>
    <n v="4577.2"/>
    <n v="5126.4639999999999"/>
    <n v="915.44"/>
    <x v="0"/>
  </r>
  <r>
    <x v="1"/>
    <x v="2"/>
    <x v="2"/>
    <x v="3"/>
    <n v="644"/>
    <n v="5743.5"/>
    <n v="6432.72"/>
    <n v="1148.7"/>
    <x v="0"/>
  </r>
  <r>
    <x v="1"/>
    <x v="2"/>
    <x v="3"/>
    <x v="4"/>
    <n v="643"/>
    <n v="7000"/>
    <n v="7840"/>
    <n v="1400"/>
    <x v="0"/>
  </r>
  <r>
    <x v="1"/>
    <x v="2"/>
    <x v="2"/>
    <x v="5"/>
    <n v="455"/>
    <n v="4578.6000000000004"/>
    <n v="5128.0320000000002"/>
    <n v="915.72000000000014"/>
    <x v="0"/>
  </r>
  <r>
    <x v="1"/>
    <x v="2"/>
    <x v="3"/>
    <x v="6"/>
    <n v="345"/>
    <n v="7000"/>
    <n v="7840"/>
    <n v="1400"/>
    <x v="0"/>
  </r>
  <r>
    <x v="1"/>
    <x v="2"/>
    <x v="1"/>
    <x v="7"/>
    <n v="122"/>
    <n v="100"/>
    <n v="112"/>
    <n v="20"/>
    <x v="0"/>
  </r>
  <r>
    <x v="1"/>
    <x v="2"/>
    <x v="4"/>
    <x v="8"/>
    <n v="78"/>
    <n v="4577.2"/>
    <n v="5126.4639999999999"/>
    <n v="915.44"/>
    <x v="0"/>
  </r>
  <r>
    <x v="1"/>
    <x v="2"/>
    <x v="4"/>
    <x v="9"/>
    <n v="76"/>
    <n v="4576.8999999999996"/>
    <n v="5126.1279999999997"/>
    <n v="915.38"/>
    <x v="0"/>
  </r>
  <r>
    <x v="1"/>
    <x v="2"/>
    <x v="4"/>
    <x v="10"/>
    <n v="46"/>
    <n v="200"/>
    <n v="224"/>
    <n v="40"/>
    <x v="0"/>
  </r>
  <r>
    <x v="1"/>
    <x v="2"/>
    <x v="4"/>
    <x v="11"/>
    <n v="34"/>
    <n v="4576.8"/>
    <n v="5126.0160000000005"/>
    <n v="915.36000000000013"/>
    <x v="0"/>
  </r>
  <r>
    <x v="1"/>
    <x v="2"/>
    <x v="1"/>
    <x v="12"/>
    <n v="7"/>
    <n v="200"/>
    <n v="224"/>
    <n v="40"/>
    <x v="0"/>
  </r>
  <r>
    <x v="1"/>
    <x v="2"/>
    <x v="4"/>
    <x v="14"/>
    <n v="3"/>
    <n v="4577.3"/>
    <n v="5126.576"/>
    <n v="915.46"/>
    <x v="0"/>
  </r>
  <r>
    <x v="1"/>
    <x v="2"/>
    <x v="5"/>
    <x v="13"/>
    <n v="2"/>
    <n v="6600"/>
    <n v="7392"/>
    <n v="1320"/>
    <x v="0"/>
  </r>
  <r>
    <x v="1"/>
    <x v="3"/>
    <x v="0"/>
    <x v="0"/>
    <n v="3566"/>
    <n v="4577.3"/>
    <n v="5126.576"/>
    <n v="915.46"/>
    <x v="0"/>
  </r>
  <r>
    <x v="1"/>
    <x v="3"/>
    <x v="0"/>
    <x v="1"/>
    <n v="2498"/>
    <n v="8000"/>
    <n v="8960"/>
    <n v="1600"/>
    <x v="0"/>
  </r>
  <r>
    <x v="1"/>
    <x v="3"/>
    <x v="1"/>
    <x v="2"/>
    <n v="1245"/>
    <n v="4577.2"/>
    <n v="5126.4639999999999"/>
    <n v="915.44"/>
    <x v="0"/>
  </r>
  <r>
    <x v="1"/>
    <x v="3"/>
    <x v="2"/>
    <x v="3"/>
    <n v="644"/>
    <n v="5743.5"/>
    <n v="6432.72"/>
    <n v="1148.7"/>
    <x v="0"/>
  </r>
  <r>
    <x v="1"/>
    <x v="3"/>
    <x v="3"/>
    <x v="4"/>
    <n v="643"/>
    <n v="7000"/>
    <n v="7840"/>
    <n v="1400"/>
    <x v="0"/>
  </r>
  <r>
    <x v="1"/>
    <x v="3"/>
    <x v="2"/>
    <x v="5"/>
    <n v="455"/>
    <n v="4578.6000000000004"/>
    <n v="5128.0320000000002"/>
    <n v="915.72000000000014"/>
    <x v="0"/>
  </r>
  <r>
    <x v="1"/>
    <x v="3"/>
    <x v="3"/>
    <x v="6"/>
    <n v="345"/>
    <n v="7000"/>
    <n v="7840"/>
    <n v="1400"/>
    <x v="0"/>
  </r>
  <r>
    <x v="1"/>
    <x v="3"/>
    <x v="1"/>
    <x v="7"/>
    <n v="122"/>
    <n v="100"/>
    <n v="112"/>
    <n v="20"/>
    <x v="0"/>
  </r>
  <r>
    <x v="1"/>
    <x v="3"/>
    <x v="4"/>
    <x v="8"/>
    <n v="78"/>
    <n v="4577.2"/>
    <n v="5126.4639999999999"/>
    <n v="915.44"/>
    <x v="0"/>
  </r>
  <r>
    <x v="1"/>
    <x v="3"/>
    <x v="4"/>
    <x v="9"/>
    <n v="76"/>
    <n v="4576.8999999999996"/>
    <n v="5126.1279999999997"/>
    <n v="915.38"/>
    <x v="0"/>
  </r>
  <r>
    <x v="1"/>
    <x v="3"/>
    <x v="4"/>
    <x v="10"/>
    <n v="46"/>
    <n v="200"/>
    <n v="224"/>
    <n v="40"/>
    <x v="0"/>
  </r>
  <r>
    <x v="1"/>
    <x v="3"/>
    <x v="4"/>
    <x v="11"/>
    <n v="34"/>
    <n v="4576.8"/>
    <n v="5126.0160000000005"/>
    <n v="915.36000000000013"/>
    <x v="0"/>
  </r>
  <r>
    <x v="1"/>
    <x v="3"/>
    <x v="1"/>
    <x v="12"/>
    <n v="7"/>
    <n v="200"/>
    <n v="224"/>
    <n v="40"/>
    <x v="0"/>
  </r>
  <r>
    <x v="1"/>
    <x v="3"/>
    <x v="4"/>
    <x v="14"/>
    <n v="3"/>
    <n v="4577.3"/>
    <n v="5126.576"/>
    <n v="915.46"/>
    <x v="0"/>
  </r>
  <r>
    <x v="1"/>
    <x v="3"/>
    <x v="5"/>
    <x v="13"/>
    <n v="2"/>
    <n v="7920"/>
    <n v="10296"/>
    <n v="1584"/>
    <x v="0"/>
  </r>
  <r>
    <x v="1"/>
    <x v="4"/>
    <x v="0"/>
    <x v="0"/>
    <n v="3566"/>
    <n v="5492.76"/>
    <n v="7140.5879999999997"/>
    <n v="1098.5520000000001"/>
    <x v="0"/>
  </r>
  <r>
    <x v="1"/>
    <x v="4"/>
    <x v="0"/>
    <x v="1"/>
    <n v="2498"/>
    <n v="9600"/>
    <n v="12480"/>
    <n v="1920"/>
    <x v="0"/>
  </r>
  <r>
    <x v="1"/>
    <x v="4"/>
    <x v="1"/>
    <x v="2"/>
    <n v="1245"/>
    <n v="5492.6399999999994"/>
    <n v="7140.4319999999989"/>
    <n v="1098.528"/>
    <x v="0"/>
  </r>
  <r>
    <x v="1"/>
    <x v="4"/>
    <x v="2"/>
    <x v="3"/>
    <n v="644"/>
    <n v="6892.2"/>
    <n v="8959.86"/>
    <n v="1378.44"/>
    <x v="0"/>
  </r>
  <r>
    <x v="1"/>
    <x v="4"/>
    <x v="3"/>
    <x v="4"/>
    <n v="643"/>
    <n v="8400"/>
    <n v="10920"/>
    <n v="1680"/>
    <x v="0"/>
  </r>
  <r>
    <x v="1"/>
    <x v="4"/>
    <x v="2"/>
    <x v="5"/>
    <n v="455"/>
    <n v="5494.3200000000006"/>
    <n v="7142.6160000000009"/>
    <n v="1098.8640000000003"/>
    <x v="0"/>
  </r>
  <r>
    <x v="1"/>
    <x v="4"/>
    <x v="3"/>
    <x v="6"/>
    <n v="345"/>
    <n v="8400"/>
    <n v="10920"/>
    <n v="1680"/>
    <x v="0"/>
  </r>
  <r>
    <x v="1"/>
    <x v="4"/>
    <x v="1"/>
    <x v="7"/>
    <n v="122"/>
    <n v="120"/>
    <n v="156"/>
    <n v="24"/>
    <x v="0"/>
  </r>
  <r>
    <x v="1"/>
    <x v="4"/>
    <x v="4"/>
    <x v="8"/>
    <n v="78"/>
    <n v="4577.2"/>
    <n v="5126.4639999999999"/>
    <n v="915.44"/>
    <x v="0"/>
  </r>
  <r>
    <x v="1"/>
    <x v="4"/>
    <x v="4"/>
    <x v="9"/>
    <n v="76"/>
    <n v="4576.8999999999996"/>
    <n v="5126.1279999999997"/>
    <n v="915.38"/>
    <x v="0"/>
  </r>
  <r>
    <x v="1"/>
    <x v="4"/>
    <x v="4"/>
    <x v="10"/>
    <n v="46"/>
    <n v="200"/>
    <n v="224"/>
    <n v="40"/>
    <x v="0"/>
  </r>
  <r>
    <x v="1"/>
    <x v="4"/>
    <x v="4"/>
    <x v="11"/>
    <n v="34"/>
    <n v="4576.8"/>
    <n v="5126.0160000000005"/>
    <n v="915.36000000000013"/>
    <x v="0"/>
  </r>
  <r>
    <x v="1"/>
    <x v="4"/>
    <x v="1"/>
    <x v="12"/>
    <n v="7"/>
    <n v="200"/>
    <n v="224"/>
    <n v="40"/>
    <x v="0"/>
  </r>
  <r>
    <x v="1"/>
    <x v="4"/>
    <x v="4"/>
    <x v="14"/>
    <n v="3"/>
    <n v="4577.3"/>
    <n v="5126.576"/>
    <n v="915.46"/>
    <x v="0"/>
  </r>
  <r>
    <x v="1"/>
    <x v="4"/>
    <x v="5"/>
    <x v="13"/>
    <n v="2"/>
    <n v="6600"/>
    <n v="7392"/>
    <n v="1320"/>
    <x v="0"/>
  </r>
  <r>
    <x v="1"/>
    <x v="5"/>
    <x v="0"/>
    <x v="0"/>
    <n v="3566"/>
    <n v="4577.3"/>
    <n v="5126.576"/>
    <n v="915.46"/>
    <x v="0"/>
  </r>
  <r>
    <x v="1"/>
    <x v="5"/>
    <x v="0"/>
    <x v="1"/>
    <n v="2498"/>
    <n v="8000"/>
    <n v="8960"/>
    <n v="1600"/>
    <x v="0"/>
  </r>
  <r>
    <x v="1"/>
    <x v="5"/>
    <x v="1"/>
    <x v="2"/>
    <n v="1245"/>
    <n v="4577.2"/>
    <n v="5126.4639999999999"/>
    <n v="915.44"/>
    <x v="0"/>
  </r>
  <r>
    <x v="1"/>
    <x v="5"/>
    <x v="2"/>
    <x v="3"/>
    <n v="644"/>
    <n v="5743.5"/>
    <n v="6432.72"/>
    <n v="1148.7"/>
    <x v="0"/>
  </r>
  <r>
    <x v="1"/>
    <x v="5"/>
    <x v="3"/>
    <x v="4"/>
    <n v="643"/>
    <n v="7000"/>
    <n v="7840"/>
    <n v="1400"/>
    <x v="0"/>
  </r>
  <r>
    <x v="1"/>
    <x v="5"/>
    <x v="2"/>
    <x v="5"/>
    <n v="455"/>
    <n v="4578.6000000000004"/>
    <n v="5128.0320000000002"/>
    <n v="915.72000000000014"/>
    <x v="0"/>
  </r>
  <r>
    <x v="1"/>
    <x v="5"/>
    <x v="3"/>
    <x v="6"/>
    <n v="345"/>
    <n v="7000"/>
    <n v="7840"/>
    <n v="1400"/>
    <x v="0"/>
  </r>
  <r>
    <x v="1"/>
    <x v="5"/>
    <x v="1"/>
    <x v="7"/>
    <n v="122"/>
    <n v="100"/>
    <n v="112"/>
    <n v="20"/>
    <x v="0"/>
  </r>
  <r>
    <x v="1"/>
    <x v="5"/>
    <x v="4"/>
    <x v="8"/>
    <n v="78"/>
    <n v="4577.2"/>
    <n v="5126.4639999999999"/>
    <n v="915.44"/>
    <x v="0"/>
  </r>
  <r>
    <x v="1"/>
    <x v="5"/>
    <x v="4"/>
    <x v="9"/>
    <n v="5034.5899999999992"/>
    <n v="4576.8999999999996"/>
    <n v="5126.1279999999997"/>
    <n v="915.38"/>
    <x v="0"/>
  </r>
  <r>
    <x v="1"/>
    <x v="5"/>
    <x v="4"/>
    <x v="10"/>
    <n v="220"/>
    <n v="200"/>
    <n v="224"/>
    <n v="40"/>
    <x v="0"/>
  </r>
  <r>
    <x v="1"/>
    <x v="5"/>
    <x v="4"/>
    <x v="11"/>
    <n v="5034.4800000000005"/>
    <n v="4576.8"/>
    <n v="5126.0160000000005"/>
    <n v="915.36000000000013"/>
    <x v="0"/>
  </r>
  <r>
    <x v="1"/>
    <x v="5"/>
    <x v="1"/>
    <x v="12"/>
    <n v="220"/>
    <n v="200"/>
    <n v="224"/>
    <n v="40"/>
    <x v="0"/>
  </r>
  <r>
    <x v="1"/>
    <x v="5"/>
    <x v="5"/>
    <x v="13"/>
    <n v="7260"/>
    <n v="6600"/>
    <n v="7392"/>
    <n v="1320"/>
    <x v="0"/>
  </r>
  <r>
    <x v="1"/>
    <x v="5"/>
    <x v="4"/>
    <x v="14"/>
    <n v="5035.0300000000007"/>
    <n v="4577.3"/>
    <n v="5126.576"/>
    <n v="915.46"/>
    <x v="0"/>
  </r>
  <r>
    <x v="1"/>
    <x v="6"/>
    <x v="0"/>
    <x v="0"/>
    <n v="5035.0300000000007"/>
    <n v="4577.3"/>
    <n v="5126.576"/>
    <n v="915.46"/>
    <x v="0"/>
  </r>
  <r>
    <x v="1"/>
    <x v="6"/>
    <x v="0"/>
    <x v="1"/>
    <n v="8800"/>
    <n v="8000"/>
    <n v="8960"/>
    <n v="1600"/>
    <x v="0"/>
  </r>
  <r>
    <x v="1"/>
    <x v="6"/>
    <x v="1"/>
    <x v="2"/>
    <n v="5034.92"/>
    <n v="4577.2"/>
    <n v="5126.4639999999999"/>
    <n v="915.44"/>
    <x v="0"/>
  </r>
  <r>
    <x v="1"/>
    <x v="6"/>
    <x v="2"/>
    <x v="3"/>
    <n v="644"/>
    <n v="5743.5"/>
    <n v="6432.72"/>
    <n v="1148.7"/>
    <x v="0"/>
  </r>
  <r>
    <x v="1"/>
    <x v="6"/>
    <x v="3"/>
    <x v="4"/>
    <n v="643"/>
    <n v="7000"/>
    <n v="7840"/>
    <n v="1400"/>
    <x v="0"/>
  </r>
  <r>
    <x v="1"/>
    <x v="6"/>
    <x v="2"/>
    <x v="5"/>
    <n v="455"/>
    <n v="4578.6000000000004"/>
    <n v="5128.0320000000002"/>
    <n v="915.72000000000014"/>
    <x v="0"/>
  </r>
  <r>
    <x v="1"/>
    <x v="6"/>
    <x v="3"/>
    <x v="6"/>
    <n v="345"/>
    <n v="7000"/>
    <n v="7840"/>
    <n v="1400"/>
    <x v="0"/>
  </r>
  <r>
    <x v="1"/>
    <x v="6"/>
    <x v="1"/>
    <x v="7"/>
    <n v="122"/>
    <n v="100"/>
    <n v="112"/>
    <n v="20"/>
    <x v="0"/>
  </r>
  <r>
    <x v="1"/>
    <x v="6"/>
    <x v="4"/>
    <x v="8"/>
    <n v="78"/>
    <n v="4577.2"/>
    <n v="5126.4639999999999"/>
    <n v="915.44"/>
    <x v="0"/>
  </r>
  <r>
    <x v="1"/>
    <x v="6"/>
    <x v="4"/>
    <x v="9"/>
    <n v="76"/>
    <n v="4576.8999999999996"/>
    <n v="5126.1279999999997"/>
    <n v="915.38"/>
    <x v="0"/>
  </r>
  <r>
    <x v="1"/>
    <x v="6"/>
    <x v="4"/>
    <x v="10"/>
    <n v="46"/>
    <n v="200"/>
    <n v="224"/>
    <n v="40"/>
    <x v="0"/>
  </r>
  <r>
    <x v="1"/>
    <x v="6"/>
    <x v="4"/>
    <x v="11"/>
    <n v="34"/>
    <n v="4576.8"/>
    <n v="5126.0160000000005"/>
    <n v="915.36000000000013"/>
    <x v="0"/>
  </r>
  <r>
    <x v="1"/>
    <x v="6"/>
    <x v="1"/>
    <x v="12"/>
    <n v="7"/>
    <n v="200"/>
    <n v="224"/>
    <n v="40"/>
    <x v="0"/>
  </r>
  <r>
    <x v="1"/>
    <x v="6"/>
    <x v="4"/>
    <x v="14"/>
    <n v="3"/>
    <n v="4577.3"/>
    <n v="5126.576"/>
    <n v="915.46"/>
    <x v="0"/>
  </r>
  <r>
    <x v="1"/>
    <x v="6"/>
    <x v="5"/>
    <x v="13"/>
    <n v="2"/>
    <n v="6600"/>
    <n v="7392"/>
    <n v="1320"/>
    <x v="0"/>
  </r>
  <r>
    <x v="1"/>
    <x v="7"/>
    <x v="0"/>
    <x v="0"/>
    <n v="3566"/>
    <n v="4577.3"/>
    <n v="5126.576"/>
    <n v="915.46"/>
    <x v="0"/>
  </r>
  <r>
    <x v="1"/>
    <x v="7"/>
    <x v="0"/>
    <x v="1"/>
    <n v="2498"/>
    <n v="8000"/>
    <n v="8960"/>
    <n v="1600"/>
    <x v="0"/>
  </r>
  <r>
    <x v="1"/>
    <x v="7"/>
    <x v="1"/>
    <x v="2"/>
    <n v="1245"/>
    <n v="4577.2"/>
    <n v="5126.4639999999999"/>
    <n v="915.44"/>
    <x v="0"/>
  </r>
  <r>
    <x v="1"/>
    <x v="7"/>
    <x v="2"/>
    <x v="3"/>
    <n v="644"/>
    <n v="5743.5"/>
    <n v="6432.72"/>
    <n v="1148.7"/>
    <x v="0"/>
  </r>
  <r>
    <x v="1"/>
    <x v="7"/>
    <x v="3"/>
    <x v="4"/>
    <n v="643"/>
    <n v="7000"/>
    <n v="7840"/>
    <n v="1400"/>
    <x v="0"/>
  </r>
  <r>
    <x v="1"/>
    <x v="7"/>
    <x v="2"/>
    <x v="5"/>
    <n v="455"/>
    <n v="5036.46"/>
    <n v="5128.0320000000002"/>
    <n v="1007.292"/>
    <x v="0"/>
  </r>
  <r>
    <x v="1"/>
    <x v="7"/>
    <x v="3"/>
    <x v="6"/>
    <n v="345"/>
    <n v="7700"/>
    <n v="7840"/>
    <n v="1540"/>
    <x v="0"/>
  </r>
  <r>
    <x v="1"/>
    <x v="7"/>
    <x v="1"/>
    <x v="7"/>
    <n v="122"/>
    <n v="110"/>
    <n v="112"/>
    <n v="22"/>
    <x v="0"/>
  </r>
  <r>
    <x v="1"/>
    <x v="7"/>
    <x v="4"/>
    <x v="8"/>
    <n v="78"/>
    <n v="5034.92"/>
    <n v="5126.4639999999999"/>
    <n v="1006.984"/>
    <x v="0"/>
  </r>
  <r>
    <x v="1"/>
    <x v="7"/>
    <x v="4"/>
    <x v="9"/>
    <n v="76"/>
    <n v="5034.5899999999992"/>
    <n v="5126.1279999999997"/>
    <n v="1006.9179999999999"/>
    <x v="0"/>
  </r>
  <r>
    <x v="1"/>
    <x v="7"/>
    <x v="4"/>
    <x v="10"/>
    <n v="46"/>
    <n v="230"/>
    <n v="224"/>
    <n v="46"/>
    <x v="0"/>
  </r>
  <r>
    <x v="1"/>
    <x v="7"/>
    <x v="4"/>
    <x v="11"/>
    <n v="34"/>
    <n v="5263.32"/>
    <n v="5126.0160000000005"/>
    <n v="1052.664"/>
    <x v="0"/>
  </r>
  <r>
    <x v="1"/>
    <x v="7"/>
    <x v="1"/>
    <x v="12"/>
    <n v="7"/>
    <n v="230"/>
    <n v="224"/>
    <n v="46"/>
    <x v="1"/>
  </r>
  <r>
    <x v="1"/>
    <x v="7"/>
    <x v="4"/>
    <x v="14"/>
    <n v="3"/>
    <n v="5263.8950000000004"/>
    <n v="5126.576"/>
    <n v="1052.7790000000002"/>
    <x v="1"/>
  </r>
  <r>
    <x v="1"/>
    <x v="7"/>
    <x v="5"/>
    <x v="13"/>
    <n v="2"/>
    <n v="7590"/>
    <n v="7392"/>
    <n v="1518"/>
    <x v="1"/>
  </r>
  <r>
    <x v="1"/>
    <x v="8"/>
    <x v="0"/>
    <x v="0"/>
    <n v="3566"/>
    <n v="5263.8950000000004"/>
    <n v="5126.576"/>
    <n v="1052.7790000000002"/>
    <x v="1"/>
  </r>
  <r>
    <x v="1"/>
    <x v="8"/>
    <x v="0"/>
    <x v="1"/>
    <n v="2498"/>
    <n v="8800"/>
    <n v="8960"/>
    <n v="1760"/>
    <x v="1"/>
  </r>
  <r>
    <x v="1"/>
    <x v="8"/>
    <x v="1"/>
    <x v="2"/>
    <n v="1245"/>
    <n v="5034.92"/>
    <n v="5126.4639999999999"/>
    <n v="1006.984"/>
    <x v="1"/>
  </r>
  <r>
    <x v="1"/>
    <x v="8"/>
    <x v="2"/>
    <x v="3"/>
    <n v="644"/>
    <n v="6317.85"/>
    <n v="6432.72"/>
    <n v="1263.5700000000002"/>
    <x v="1"/>
  </r>
  <r>
    <x v="1"/>
    <x v="8"/>
    <x v="3"/>
    <x v="4"/>
    <n v="643"/>
    <n v="7700"/>
    <n v="7840"/>
    <n v="1540"/>
    <x v="1"/>
  </r>
  <r>
    <x v="1"/>
    <x v="8"/>
    <x v="2"/>
    <x v="5"/>
    <n v="455"/>
    <n v="5036.46"/>
    <n v="5128.0320000000002"/>
    <n v="1007.292"/>
    <x v="1"/>
  </r>
  <r>
    <x v="1"/>
    <x v="8"/>
    <x v="3"/>
    <x v="6"/>
    <n v="345"/>
    <n v="7700"/>
    <n v="7840"/>
    <n v="1540"/>
    <x v="1"/>
  </r>
  <r>
    <x v="1"/>
    <x v="8"/>
    <x v="1"/>
    <x v="7"/>
    <n v="122"/>
    <n v="110"/>
    <n v="112"/>
    <n v="22"/>
    <x v="1"/>
  </r>
  <r>
    <x v="1"/>
    <x v="8"/>
    <x v="4"/>
    <x v="8"/>
    <n v="78"/>
    <n v="5034.92"/>
    <n v="5126.4639999999999"/>
    <n v="1006.984"/>
    <x v="1"/>
  </r>
  <r>
    <x v="1"/>
    <x v="8"/>
    <x v="4"/>
    <x v="9"/>
    <n v="76"/>
    <n v="4576.8999999999996"/>
    <n v="5126.1279999999997"/>
    <n v="915.38"/>
    <x v="1"/>
  </r>
  <r>
    <x v="1"/>
    <x v="8"/>
    <x v="4"/>
    <x v="10"/>
    <n v="46"/>
    <n v="200"/>
    <n v="224"/>
    <n v="40"/>
    <x v="1"/>
  </r>
  <r>
    <x v="1"/>
    <x v="8"/>
    <x v="4"/>
    <x v="11"/>
    <n v="34"/>
    <n v="4576.8"/>
    <n v="5126.0160000000005"/>
    <n v="915.36000000000013"/>
    <x v="1"/>
  </r>
  <r>
    <x v="1"/>
    <x v="8"/>
    <x v="1"/>
    <x v="12"/>
    <n v="7"/>
    <n v="200"/>
    <n v="224"/>
    <n v="40"/>
    <x v="1"/>
  </r>
  <r>
    <x v="1"/>
    <x v="8"/>
    <x v="4"/>
    <x v="14"/>
    <n v="3"/>
    <n v="4577.3"/>
    <n v="5126.576"/>
    <n v="915.46"/>
    <x v="1"/>
  </r>
  <r>
    <x v="1"/>
    <x v="8"/>
    <x v="5"/>
    <x v="13"/>
    <n v="2"/>
    <n v="6600"/>
    <n v="7392"/>
    <n v="1320"/>
    <x v="1"/>
  </r>
  <r>
    <x v="1"/>
    <x v="9"/>
    <x v="0"/>
    <x v="0"/>
    <n v="3566"/>
    <n v="4577.3"/>
    <n v="5126.576"/>
    <n v="915.46"/>
    <x v="1"/>
  </r>
  <r>
    <x v="1"/>
    <x v="9"/>
    <x v="0"/>
    <x v="1"/>
    <n v="2498"/>
    <n v="8000"/>
    <n v="8960"/>
    <n v="1600"/>
    <x v="1"/>
  </r>
  <r>
    <x v="1"/>
    <x v="9"/>
    <x v="1"/>
    <x v="2"/>
    <n v="1245"/>
    <n v="4577.2"/>
    <n v="5126.4639999999999"/>
    <n v="915.44"/>
    <x v="1"/>
  </r>
  <r>
    <x v="1"/>
    <x v="9"/>
    <x v="2"/>
    <x v="3"/>
    <n v="644"/>
    <n v="5743.5"/>
    <n v="6432.72"/>
    <n v="1148.7"/>
    <x v="1"/>
  </r>
  <r>
    <x v="1"/>
    <x v="9"/>
    <x v="3"/>
    <x v="4"/>
    <n v="643"/>
    <n v="7000"/>
    <n v="7840"/>
    <n v="1400"/>
    <x v="1"/>
  </r>
  <r>
    <x v="1"/>
    <x v="9"/>
    <x v="2"/>
    <x v="5"/>
    <n v="455"/>
    <n v="4578.6000000000004"/>
    <n v="5128.0320000000002"/>
    <n v="915.72000000000014"/>
    <x v="0"/>
  </r>
  <r>
    <x v="1"/>
    <x v="9"/>
    <x v="3"/>
    <x v="6"/>
    <n v="345"/>
    <n v="7000"/>
    <n v="7840"/>
    <n v="1400"/>
    <x v="0"/>
  </r>
  <r>
    <x v="1"/>
    <x v="9"/>
    <x v="1"/>
    <x v="7"/>
    <n v="122"/>
    <n v="100"/>
    <n v="112"/>
    <n v="20"/>
    <x v="0"/>
  </r>
  <r>
    <x v="1"/>
    <x v="9"/>
    <x v="4"/>
    <x v="8"/>
    <n v="78"/>
    <n v="4577.2"/>
    <n v="5126.4639999999999"/>
    <n v="915.44"/>
    <x v="0"/>
  </r>
  <r>
    <x v="1"/>
    <x v="9"/>
    <x v="4"/>
    <x v="9"/>
    <n v="76"/>
    <n v="4576.8999999999996"/>
    <n v="5126.1279999999997"/>
    <n v="915.38"/>
    <x v="0"/>
  </r>
  <r>
    <x v="1"/>
    <x v="9"/>
    <x v="4"/>
    <x v="10"/>
    <n v="46"/>
    <n v="200"/>
    <n v="224"/>
    <n v="40"/>
    <x v="0"/>
  </r>
  <r>
    <x v="1"/>
    <x v="9"/>
    <x v="4"/>
    <x v="11"/>
    <n v="34"/>
    <n v="4576.8"/>
    <n v="5126.0160000000005"/>
    <n v="915.36000000000013"/>
    <x v="0"/>
  </r>
  <r>
    <x v="1"/>
    <x v="9"/>
    <x v="1"/>
    <x v="12"/>
    <n v="7"/>
    <n v="200"/>
    <n v="224"/>
    <n v="40"/>
    <x v="0"/>
  </r>
  <r>
    <x v="1"/>
    <x v="9"/>
    <x v="4"/>
    <x v="14"/>
    <n v="3"/>
    <n v="4577.3"/>
    <n v="5126.576"/>
    <n v="915.46"/>
    <x v="0"/>
  </r>
  <r>
    <x v="1"/>
    <x v="9"/>
    <x v="5"/>
    <x v="13"/>
    <n v="2"/>
    <n v="6600"/>
    <n v="7392"/>
    <n v="1320"/>
    <x v="0"/>
  </r>
  <r>
    <x v="1"/>
    <x v="10"/>
    <x v="0"/>
    <x v="0"/>
    <n v="3566"/>
    <n v="4577.3"/>
    <n v="5126.576"/>
    <n v="915.46"/>
    <x v="0"/>
  </r>
  <r>
    <x v="1"/>
    <x v="10"/>
    <x v="0"/>
    <x v="1"/>
    <n v="2498"/>
    <n v="8000"/>
    <n v="8960"/>
    <n v="1600"/>
    <x v="0"/>
  </r>
  <r>
    <x v="1"/>
    <x v="10"/>
    <x v="1"/>
    <x v="2"/>
    <n v="1245"/>
    <n v="4577.2"/>
    <n v="5126.4639999999999"/>
    <n v="915.44"/>
    <x v="0"/>
  </r>
  <r>
    <x v="1"/>
    <x v="10"/>
    <x v="2"/>
    <x v="3"/>
    <n v="644"/>
    <n v="5743.5"/>
    <n v="6432.72"/>
    <n v="1148.7"/>
    <x v="0"/>
  </r>
  <r>
    <x v="1"/>
    <x v="10"/>
    <x v="3"/>
    <x v="4"/>
    <n v="643"/>
    <n v="7000"/>
    <n v="7840"/>
    <n v="1400"/>
    <x v="0"/>
  </r>
  <r>
    <x v="1"/>
    <x v="10"/>
    <x v="2"/>
    <x v="5"/>
    <n v="455"/>
    <n v="4578.6000000000004"/>
    <n v="5128.0320000000002"/>
    <n v="915.72000000000014"/>
    <x v="0"/>
  </r>
  <r>
    <x v="1"/>
    <x v="10"/>
    <x v="3"/>
    <x v="6"/>
    <n v="345"/>
    <n v="7000"/>
    <n v="7840"/>
    <n v="1400"/>
    <x v="0"/>
  </r>
  <r>
    <x v="1"/>
    <x v="10"/>
    <x v="1"/>
    <x v="7"/>
    <n v="122"/>
    <n v="100"/>
    <n v="112"/>
    <n v="20"/>
    <x v="0"/>
  </r>
  <r>
    <x v="1"/>
    <x v="10"/>
    <x v="4"/>
    <x v="8"/>
    <n v="78"/>
    <n v="4577.2"/>
    <n v="5126.4639999999999"/>
    <n v="915.44"/>
    <x v="0"/>
  </r>
  <r>
    <x v="1"/>
    <x v="10"/>
    <x v="4"/>
    <x v="9"/>
    <n v="76"/>
    <n v="4576.8999999999996"/>
    <n v="5126.1279999999997"/>
    <n v="915.38"/>
    <x v="0"/>
  </r>
  <r>
    <x v="1"/>
    <x v="10"/>
    <x v="4"/>
    <x v="10"/>
    <n v="46"/>
    <n v="200"/>
    <n v="224"/>
    <n v="40"/>
    <x v="0"/>
  </r>
  <r>
    <x v="1"/>
    <x v="10"/>
    <x v="4"/>
    <x v="11"/>
    <n v="34"/>
    <n v="5492.16"/>
    <n v="5126.0160000000005"/>
    <n v="1098.432"/>
    <x v="0"/>
  </r>
  <r>
    <x v="1"/>
    <x v="10"/>
    <x v="1"/>
    <x v="12"/>
    <n v="7"/>
    <n v="240"/>
    <n v="224"/>
    <n v="48"/>
    <x v="0"/>
  </r>
  <r>
    <x v="1"/>
    <x v="10"/>
    <x v="4"/>
    <x v="14"/>
    <n v="3"/>
    <n v="5492.76"/>
    <n v="5126.576"/>
    <n v="1098.5520000000001"/>
    <x v="0"/>
  </r>
  <r>
    <x v="1"/>
    <x v="10"/>
    <x v="5"/>
    <x v="13"/>
    <n v="2"/>
    <n v="7920"/>
    <n v="7392"/>
    <n v="1584"/>
    <x v="0"/>
  </r>
  <r>
    <x v="1"/>
    <x v="11"/>
    <x v="0"/>
    <x v="0"/>
    <n v="3566"/>
    <n v="4577.3"/>
    <n v="5126.576"/>
    <n v="915.46"/>
    <x v="0"/>
  </r>
  <r>
    <x v="1"/>
    <x v="11"/>
    <x v="0"/>
    <x v="1"/>
    <n v="2498"/>
    <n v="8000"/>
    <n v="8960"/>
    <n v="1600"/>
    <x v="0"/>
  </r>
  <r>
    <x v="1"/>
    <x v="11"/>
    <x v="1"/>
    <x v="2"/>
    <n v="1245"/>
    <n v="4577.2"/>
    <n v="5126.4639999999999"/>
    <n v="915.44"/>
    <x v="0"/>
  </r>
  <r>
    <x v="1"/>
    <x v="11"/>
    <x v="2"/>
    <x v="3"/>
    <n v="644"/>
    <n v="5743.5"/>
    <n v="6432.72"/>
    <n v="1148.7"/>
    <x v="0"/>
  </r>
  <r>
    <x v="1"/>
    <x v="11"/>
    <x v="3"/>
    <x v="4"/>
    <n v="643"/>
    <n v="7000"/>
    <n v="7840"/>
    <n v="1400"/>
    <x v="0"/>
  </r>
  <r>
    <x v="1"/>
    <x v="11"/>
    <x v="2"/>
    <x v="5"/>
    <n v="455"/>
    <n v="4578.6000000000004"/>
    <n v="5128.0320000000002"/>
    <n v="915.72000000000014"/>
    <x v="0"/>
  </r>
  <r>
    <x v="1"/>
    <x v="11"/>
    <x v="3"/>
    <x v="6"/>
    <n v="345"/>
    <n v="7000"/>
    <n v="7840"/>
    <n v="1400"/>
    <x v="0"/>
  </r>
  <r>
    <x v="1"/>
    <x v="11"/>
    <x v="1"/>
    <x v="7"/>
    <n v="122"/>
    <n v="100"/>
    <n v="112"/>
    <n v="20"/>
    <x v="0"/>
  </r>
  <r>
    <x v="1"/>
    <x v="11"/>
    <x v="4"/>
    <x v="8"/>
    <n v="78"/>
    <n v="4577.2"/>
    <n v="5126.4639999999999"/>
    <n v="915.44"/>
    <x v="0"/>
  </r>
  <r>
    <x v="1"/>
    <x v="11"/>
    <x v="4"/>
    <x v="9"/>
    <n v="76"/>
    <n v="4576.8999999999996"/>
    <n v="5126.1279999999997"/>
    <n v="915.38"/>
    <x v="0"/>
  </r>
  <r>
    <x v="1"/>
    <x v="11"/>
    <x v="4"/>
    <x v="10"/>
    <n v="46"/>
    <n v="200"/>
    <n v="224"/>
    <n v="40"/>
    <x v="0"/>
  </r>
  <r>
    <x v="1"/>
    <x v="11"/>
    <x v="4"/>
    <x v="11"/>
    <n v="34"/>
    <n v="4576.8"/>
    <n v="5126.0160000000005"/>
    <n v="915.36000000000013"/>
    <x v="0"/>
  </r>
  <r>
    <x v="1"/>
    <x v="11"/>
    <x v="1"/>
    <x v="12"/>
    <n v="7"/>
    <n v="200"/>
    <n v="224"/>
    <n v="40"/>
    <x v="0"/>
  </r>
  <r>
    <x v="1"/>
    <x v="11"/>
    <x v="4"/>
    <x v="14"/>
    <n v="3"/>
    <n v="4577.3"/>
    <n v="5126.576"/>
    <n v="915.46"/>
    <x v="0"/>
  </r>
  <r>
    <x v="1"/>
    <x v="11"/>
    <x v="5"/>
    <x v="13"/>
    <n v="2"/>
    <n v="6600"/>
    <n v="7392"/>
    <n v="1320"/>
    <x v="0"/>
  </r>
  <r>
    <x v="2"/>
    <x v="0"/>
    <x v="0"/>
    <x v="0"/>
    <n v="3566"/>
    <n v="5492.76"/>
    <n v="5126.576"/>
    <n v="1098.5520000000001"/>
    <x v="0"/>
  </r>
  <r>
    <x v="2"/>
    <x v="0"/>
    <x v="0"/>
    <x v="1"/>
    <n v="2498"/>
    <n v="9600"/>
    <n v="8960"/>
    <n v="1920"/>
    <x v="0"/>
  </r>
  <r>
    <x v="2"/>
    <x v="0"/>
    <x v="1"/>
    <x v="2"/>
    <n v="1245"/>
    <n v="5492.6399999999994"/>
    <n v="5126.4639999999999"/>
    <n v="1098.528"/>
    <x v="1"/>
  </r>
  <r>
    <x v="2"/>
    <x v="0"/>
    <x v="2"/>
    <x v="3"/>
    <n v="644"/>
    <n v="6892.2"/>
    <n v="6432.72"/>
    <n v="1378.44"/>
    <x v="1"/>
  </r>
  <r>
    <x v="2"/>
    <x v="0"/>
    <x v="3"/>
    <x v="4"/>
    <n v="643"/>
    <n v="8400"/>
    <n v="7840"/>
    <n v="1680"/>
    <x v="1"/>
  </r>
  <r>
    <x v="2"/>
    <x v="0"/>
    <x v="2"/>
    <x v="5"/>
    <n v="455"/>
    <n v="5494.3200000000006"/>
    <n v="5128.0320000000002"/>
    <n v="1098.8640000000003"/>
    <x v="1"/>
  </r>
  <r>
    <x v="2"/>
    <x v="0"/>
    <x v="3"/>
    <x v="6"/>
    <n v="345"/>
    <n v="8400"/>
    <n v="7840"/>
    <n v="1680"/>
    <x v="1"/>
  </r>
  <r>
    <x v="2"/>
    <x v="0"/>
    <x v="1"/>
    <x v="7"/>
    <n v="122"/>
    <n v="120"/>
    <n v="112"/>
    <n v="24"/>
    <x v="1"/>
  </r>
  <r>
    <x v="2"/>
    <x v="0"/>
    <x v="4"/>
    <x v="8"/>
    <n v="78"/>
    <n v="2288.6"/>
    <n v="5126.4639999999999"/>
    <n v="457.72"/>
    <x v="1"/>
  </r>
  <r>
    <x v="2"/>
    <x v="0"/>
    <x v="4"/>
    <x v="9"/>
    <n v="76"/>
    <n v="2288.4499999999998"/>
    <n v="5126.1279999999997"/>
    <n v="457.69"/>
    <x v="1"/>
  </r>
  <r>
    <x v="2"/>
    <x v="0"/>
    <x v="4"/>
    <x v="10"/>
    <n v="46"/>
    <n v="100"/>
    <n v="224"/>
    <n v="20"/>
    <x v="1"/>
  </r>
  <r>
    <x v="2"/>
    <x v="0"/>
    <x v="4"/>
    <x v="11"/>
    <n v="34"/>
    <n v="2288.4"/>
    <n v="5126.0160000000005"/>
    <n v="457.68000000000006"/>
    <x v="1"/>
  </r>
  <r>
    <x v="2"/>
    <x v="0"/>
    <x v="1"/>
    <x v="12"/>
    <n v="7"/>
    <n v="200"/>
    <n v="224"/>
    <n v="40"/>
    <x v="1"/>
  </r>
  <r>
    <x v="2"/>
    <x v="0"/>
    <x v="5"/>
    <x v="13"/>
    <n v="3"/>
    <n v="4577.3"/>
    <n v="7392"/>
    <n v="915.46"/>
    <x v="1"/>
  </r>
  <r>
    <x v="2"/>
    <x v="0"/>
    <x v="4"/>
    <x v="14"/>
    <n v="3"/>
    <n v="3300"/>
    <n v="5126.576"/>
    <n v="660"/>
    <x v="1"/>
  </r>
  <r>
    <x v="2"/>
    <x v="1"/>
    <x v="0"/>
    <x v="0"/>
    <n v="3566"/>
    <n v="4577.3"/>
    <n v="5126.576"/>
    <n v="915.46"/>
    <x v="1"/>
  </r>
  <r>
    <x v="2"/>
    <x v="1"/>
    <x v="0"/>
    <x v="1"/>
    <n v="2498"/>
    <n v="8000"/>
    <n v="8960"/>
    <n v="1600"/>
    <x v="1"/>
  </r>
  <r>
    <x v="2"/>
    <x v="1"/>
    <x v="1"/>
    <x v="2"/>
    <n v="1245"/>
    <n v="4577.2"/>
    <n v="5126.4639999999999"/>
    <n v="915.44"/>
    <x v="1"/>
  </r>
  <r>
    <x v="2"/>
    <x v="1"/>
    <x v="2"/>
    <x v="3"/>
    <n v="644"/>
    <n v="5743.5"/>
    <n v="6432.72"/>
    <n v="1148.7"/>
    <x v="1"/>
  </r>
  <r>
    <x v="2"/>
    <x v="1"/>
    <x v="3"/>
    <x v="4"/>
    <n v="643"/>
    <n v="7000"/>
    <n v="7840"/>
    <n v="1400"/>
    <x v="1"/>
  </r>
  <r>
    <x v="2"/>
    <x v="1"/>
    <x v="2"/>
    <x v="5"/>
    <n v="455"/>
    <n v="4578.6000000000004"/>
    <n v="5128.0320000000002"/>
    <n v="915.72000000000014"/>
    <x v="1"/>
  </r>
  <r>
    <x v="2"/>
    <x v="1"/>
    <x v="3"/>
    <x v="6"/>
    <n v="345"/>
    <n v="7000"/>
    <n v="7840"/>
    <n v="1400"/>
    <x v="1"/>
  </r>
  <r>
    <x v="2"/>
    <x v="1"/>
    <x v="1"/>
    <x v="7"/>
    <n v="122"/>
    <n v="100"/>
    <n v="112"/>
    <n v="20"/>
    <x v="1"/>
  </r>
  <r>
    <x v="2"/>
    <x v="1"/>
    <x v="4"/>
    <x v="8"/>
    <n v="78"/>
    <n v="2288.6"/>
    <n v="5126.4639999999999"/>
    <n v="457.72"/>
    <x v="1"/>
  </r>
  <r>
    <x v="2"/>
    <x v="1"/>
    <x v="4"/>
    <x v="9"/>
    <n v="76"/>
    <n v="2288.4499999999998"/>
    <n v="5126.1279999999997"/>
    <n v="457.69"/>
    <x v="1"/>
  </r>
  <r>
    <x v="2"/>
    <x v="1"/>
    <x v="4"/>
    <x v="10"/>
    <n v="46"/>
    <n v="100"/>
    <n v="224"/>
    <n v="20"/>
    <x v="1"/>
  </r>
  <r>
    <x v="2"/>
    <x v="1"/>
    <x v="4"/>
    <x v="11"/>
    <n v="34"/>
    <n v="2288.4"/>
    <n v="5126.0160000000005"/>
    <n v="457.68000000000006"/>
    <x v="1"/>
  </r>
  <r>
    <x v="2"/>
    <x v="1"/>
    <x v="1"/>
    <x v="12"/>
    <n v="7"/>
    <n v="200"/>
    <n v="224"/>
    <n v="40"/>
    <x v="0"/>
  </r>
  <r>
    <x v="2"/>
    <x v="1"/>
    <x v="4"/>
    <x v="14"/>
    <n v="3"/>
    <n v="3300"/>
    <n v="5126.576"/>
    <n v="660"/>
    <x v="0"/>
  </r>
  <r>
    <x v="2"/>
    <x v="1"/>
    <x v="5"/>
    <x v="13"/>
    <n v="2"/>
    <n v="6600"/>
    <n v="7392"/>
    <n v="1320"/>
    <x v="0"/>
  </r>
  <r>
    <x v="2"/>
    <x v="2"/>
    <x v="0"/>
    <x v="0"/>
    <n v="3566"/>
    <n v="4577.3"/>
    <n v="5126.576"/>
    <n v="915.46"/>
    <x v="0"/>
  </r>
  <r>
    <x v="2"/>
    <x v="2"/>
    <x v="0"/>
    <x v="1"/>
    <n v="2498"/>
    <n v="8000"/>
    <n v="8960"/>
    <n v="1600"/>
    <x v="0"/>
  </r>
  <r>
    <x v="2"/>
    <x v="2"/>
    <x v="1"/>
    <x v="2"/>
    <n v="1245"/>
    <n v="4577.2"/>
    <n v="5126.4639999999999"/>
    <n v="915.44"/>
    <x v="0"/>
  </r>
  <r>
    <x v="2"/>
    <x v="2"/>
    <x v="2"/>
    <x v="3"/>
    <n v="644"/>
    <n v="5743.5"/>
    <n v="6432.72"/>
    <n v="1148.7"/>
    <x v="0"/>
  </r>
  <r>
    <x v="2"/>
    <x v="2"/>
    <x v="3"/>
    <x v="4"/>
    <n v="643"/>
    <n v="7000"/>
    <n v="7840"/>
    <n v="1400"/>
    <x v="0"/>
  </r>
  <r>
    <x v="2"/>
    <x v="2"/>
    <x v="2"/>
    <x v="5"/>
    <n v="455"/>
    <n v="4578.6000000000004"/>
    <n v="5128.0320000000002"/>
    <n v="915.72000000000014"/>
    <x v="0"/>
  </r>
  <r>
    <x v="2"/>
    <x v="2"/>
    <x v="3"/>
    <x v="6"/>
    <n v="345"/>
    <n v="7000"/>
    <n v="7840"/>
    <n v="1400"/>
    <x v="0"/>
  </r>
  <r>
    <x v="2"/>
    <x v="2"/>
    <x v="1"/>
    <x v="7"/>
    <n v="122"/>
    <n v="100"/>
    <n v="112"/>
    <n v="20"/>
    <x v="0"/>
  </r>
  <r>
    <x v="2"/>
    <x v="2"/>
    <x v="4"/>
    <x v="8"/>
    <n v="78"/>
    <n v="2288.6"/>
    <n v="5126.4639999999999"/>
    <n v="457.72"/>
    <x v="0"/>
  </r>
  <r>
    <x v="2"/>
    <x v="2"/>
    <x v="4"/>
    <x v="9"/>
    <n v="76"/>
    <n v="2288.4499999999998"/>
    <n v="5126.1279999999997"/>
    <n v="457.69"/>
    <x v="0"/>
  </r>
  <r>
    <x v="2"/>
    <x v="2"/>
    <x v="4"/>
    <x v="10"/>
    <n v="46"/>
    <n v="100"/>
    <n v="224"/>
    <n v="20"/>
    <x v="0"/>
  </r>
  <r>
    <x v="2"/>
    <x v="2"/>
    <x v="4"/>
    <x v="11"/>
    <n v="34"/>
    <n v="2288.4"/>
    <n v="5126.0160000000005"/>
    <n v="457.68000000000006"/>
    <x v="0"/>
  </r>
  <r>
    <x v="2"/>
    <x v="2"/>
    <x v="1"/>
    <x v="12"/>
    <n v="7"/>
    <n v="200"/>
    <n v="224"/>
    <n v="40"/>
    <x v="0"/>
  </r>
  <r>
    <x v="2"/>
    <x v="2"/>
    <x v="4"/>
    <x v="14"/>
    <n v="3"/>
    <n v="2288.65"/>
    <n v="5126.576"/>
    <n v="457.73"/>
    <x v="0"/>
  </r>
  <r>
    <x v="2"/>
    <x v="2"/>
    <x v="5"/>
    <x v="13"/>
    <n v="2"/>
    <n v="6600"/>
    <n v="7392"/>
    <n v="1320"/>
    <x v="1"/>
  </r>
  <r>
    <x v="2"/>
    <x v="3"/>
    <x v="0"/>
    <x v="0"/>
    <n v="3566"/>
    <n v="4577.3"/>
    <n v="5126.576"/>
    <n v="915.46"/>
    <x v="1"/>
  </r>
  <r>
    <x v="2"/>
    <x v="3"/>
    <x v="0"/>
    <x v="1"/>
    <n v="2498"/>
    <n v="8000"/>
    <n v="8960"/>
    <n v="1600"/>
    <x v="1"/>
  </r>
  <r>
    <x v="2"/>
    <x v="3"/>
    <x v="1"/>
    <x v="2"/>
    <n v="1245"/>
    <n v="4577.2"/>
    <n v="5126.4639999999999"/>
    <n v="915.44"/>
    <x v="1"/>
  </r>
  <r>
    <x v="2"/>
    <x v="3"/>
    <x v="2"/>
    <x v="3"/>
    <n v="644"/>
    <n v="5743.5"/>
    <n v="6432.72"/>
    <n v="1148.7"/>
    <x v="1"/>
  </r>
  <r>
    <x v="2"/>
    <x v="3"/>
    <x v="3"/>
    <x v="4"/>
    <n v="643"/>
    <n v="7000"/>
    <n v="7840"/>
    <n v="1400"/>
    <x v="1"/>
  </r>
  <r>
    <x v="2"/>
    <x v="3"/>
    <x v="2"/>
    <x v="5"/>
    <n v="455"/>
    <n v="4578.6000000000004"/>
    <n v="5128.0320000000002"/>
    <n v="915.72000000000014"/>
    <x v="1"/>
  </r>
  <r>
    <x v="2"/>
    <x v="3"/>
    <x v="3"/>
    <x v="6"/>
    <n v="345"/>
    <n v="7000"/>
    <n v="7840"/>
    <n v="1400"/>
    <x v="1"/>
  </r>
  <r>
    <x v="2"/>
    <x v="3"/>
    <x v="1"/>
    <x v="7"/>
    <n v="122"/>
    <n v="100"/>
    <n v="112"/>
    <n v="20"/>
    <x v="1"/>
  </r>
  <r>
    <x v="2"/>
    <x v="3"/>
    <x v="4"/>
    <x v="8"/>
    <n v="78"/>
    <n v="2288.6"/>
    <n v="5126.4639999999999"/>
    <n v="457.72"/>
    <x v="1"/>
  </r>
  <r>
    <x v="2"/>
    <x v="3"/>
    <x v="4"/>
    <x v="9"/>
    <n v="76"/>
    <n v="2288.4499999999998"/>
    <n v="5126.1279999999997"/>
    <n v="457.69"/>
    <x v="1"/>
  </r>
  <r>
    <x v="2"/>
    <x v="3"/>
    <x v="4"/>
    <x v="10"/>
    <n v="46"/>
    <n v="100"/>
    <n v="224"/>
    <n v="20"/>
    <x v="1"/>
  </r>
  <r>
    <x v="2"/>
    <x v="3"/>
    <x v="4"/>
    <x v="11"/>
    <n v="34"/>
    <n v="2288.4"/>
    <n v="5126.0160000000005"/>
    <n v="457.68000000000006"/>
    <x v="1"/>
  </r>
  <r>
    <x v="2"/>
    <x v="3"/>
    <x v="1"/>
    <x v="12"/>
    <n v="7"/>
    <n v="200"/>
    <n v="224"/>
    <n v="40"/>
    <x v="1"/>
  </r>
  <r>
    <x v="2"/>
    <x v="3"/>
    <x v="4"/>
    <x v="14"/>
    <n v="3"/>
    <n v="2288.65"/>
    <n v="5126.576"/>
    <n v="457.73"/>
    <x v="1"/>
  </r>
  <r>
    <x v="2"/>
    <x v="3"/>
    <x v="5"/>
    <x v="13"/>
    <n v="2"/>
    <n v="7920"/>
    <n v="7392"/>
    <n v="1584"/>
    <x v="1"/>
  </r>
  <r>
    <x v="2"/>
    <x v="4"/>
    <x v="0"/>
    <x v="0"/>
    <n v="3566"/>
    <n v="4577.3"/>
    <n v="5126.576"/>
    <n v="915.46"/>
    <x v="0"/>
  </r>
  <r>
    <x v="2"/>
    <x v="4"/>
    <x v="0"/>
    <x v="1"/>
    <n v="2498"/>
    <n v="8800"/>
    <n v="8960"/>
    <n v="1760"/>
    <x v="0"/>
  </r>
  <r>
    <x v="2"/>
    <x v="4"/>
    <x v="1"/>
    <x v="2"/>
    <n v="1245"/>
    <n v="5034.92"/>
    <n v="5126.4639999999999"/>
    <n v="1006.984"/>
    <x v="0"/>
  </r>
  <r>
    <x v="2"/>
    <x v="4"/>
    <x v="2"/>
    <x v="3"/>
    <n v="644"/>
    <n v="6317.85"/>
    <n v="6432.72"/>
    <n v="1263.5700000000002"/>
    <x v="0"/>
  </r>
  <r>
    <x v="2"/>
    <x v="4"/>
    <x v="3"/>
    <x v="4"/>
    <n v="643"/>
    <n v="7700"/>
    <n v="7840"/>
    <n v="1540"/>
    <x v="0"/>
  </r>
  <r>
    <x v="2"/>
    <x v="4"/>
    <x v="2"/>
    <x v="5"/>
    <n v="455"/>
    <n v="5036.46"/>
    <n v="5128.0320000000002"/>
    <n v="1007.292"/>
    <x v="1"/>
  </r>
  <r>
    <x v="2"/>
    <x v="4"/>
    <x v="3"/>
    <x v="6"/>
    <n v="345"/>
    <n v="7700"/>
    <n v="7840"/>
    <n v="1540"/>
    <x v="1"/>
  </r>
  <r>
    <x v="2"/>
    <x v="4"/>
    <x v="1"/>
    <x v="7"/>
    <n v="122"/>
    <n v="110"/>
    <n v="112"/>
    <n v="22"/>
    <x v="1"/>
  </r>
  <r>
    <x v="2"/>
    <x v="4"/>
    <x v="4"/>
    <x v="8"/>
    <n v="78"/>
    <n v="2517.46"/>
    <n v="5126.4639999999999"/>
    <n v="503.49200000000002"/>
    <x v="1"/>
  </r>
  <r>
    <x v="2"/>
    <x v="4"/>
    <x v="4"/>
    <x v="9"/>
    <n v="76"/>
    <n v="2288.4499999999998"/>
    <n v="5126.1279999999997"/>
    <n v="457.69"/>
    <x v="1"/>
  </r>
  <r>
    <x v="2"/>
    <x v="4"/>
    <x v="4"/>
    <x v="10"/>
    <n v="46"/>
    <n v="100"/>
    <n v="224"/>
    <n v="20"/>
    <x v="1"/>
  </r>
  <r>
    <x v="2"/>
    <x v="4"/>
    <x v="4"/>
    <x v="11"/>
    <n v="34"/>
    <n v="2288.4"/>
    <n v="5126.0160000000005"/>
    <n v="457.68000000000006"/>
    <x v="1"/>
  </r>
  <r>
    <x v="2"/>
    <x v="4"/>
    <x v="1"/>
    <x v="12"/>
    <n v="7"/>
    <n v="200"/>
    <n v="224"/>
    <n v="40"/>
    <x v="1"/>
  </r>
  <r>
    <x v="2"/>
    <x v="4"/>
    <x v="4"/>
    <x v="14"/>
    <n v="3"/>
    <n v="3300"/>
    <n v="5126.576"/>
    <n v="660"/>
    <x v="1"/>
  </r>
  <r>
    <x v="2"/>
    <x v="4"/>
    <x v="5"/>
    <x v="13"/>
    <n v="2"/>
    <n v="4577.3"/>
    <n v="7392"/>
    <n v="915.46"/>
    <x v="0"/>
  </r>
  <r>
    <x v="2"/>
    <x v="5"/>
    <x v="0"/>
    <x v="0"/>
    <n v="3566"/>
    <n v="4577.3"/>
    <n v="5126.576"/>
    <n v="915.46"/>
    <x v="1"/>
  </r>
  <r>
    <x v="2"/>
    <x v="5"/>
    <x v="0"/>
    <x v="1"/>
    <n v="2498"/>
    <n v="8000"/>
    <n v="8960"/>
    <n v="1600"/>
    <x v="0"/>
  </r>
  <r>
    <x v="2"/>
    <x v="5"/>
    <x v="1"/>
    <x v="2"/>
    <n v="1245"/>
    <n v="4577.2"/>
    <n v="5126.4639999999999"/>
    <n v="915.44"/>
    <x v="0"/>
  </r>
  <r>
    <x v="2"/>
    <x v="5"/>
    <x v="2"/>
    <x v="3"/>
    <n v="644"/>
    <n v="5743.5"/>
    <n v="6432.72"/>
    <n v="1148.7"/>
    <x v="0"/>
  </r>
  <r>
    <x v="2"/>
    <x v="5"/>
    <x v="3"/>
    <x v="4"/>
    <n v="643"/>
    <n v="7000"/>
    <n v="7840"/>
    <n v="1400"/>
    <x v="0"/>
  </r>
  <r>
    <x v="2"/>
    <x v="5"/>
    <x v="2"/>
    <x v="5"/>
    <n v="455"/>
    <n v="4578.6000000000004"/>
    <n v="5128.0320000000002"/>
    <n v="915.72000000000014"/>
    <x v="0"/>
  </r>
  <r>
    <x v="2"/>
    <x v="5"/>
    <x v="3"/>
    <x v="6"/>
    <n v="345"/>
    <n v="7000"/>
    <n v="7840"/>
    <n v="1400"/>
    <x v="0"/>
  </r>
  <r>
    <x v="2"/>
    <x v="5"/>
    <x v="1"/>
    <x v="7"/>
    <n v="122"/>
    <n v="100"/>
    <n v="112"/>
    <n v="20"/>
    <x v="0"/>
  </r>
  <r>
    <x v="2"/>
    <x v="5"/>
    <x v="4"/>
    <x v="8"/>
    <n v="78"/>
    <n v="2288.6"/>
    <n v="5126.4639999999999"/>
    <n v="457.72"/>
    <x v="0"/>
  </r>
  <r>
    <x v="2"/>
    <x v="5"/>
    <x v="4"/>
    <x v="9"/>
    <n v="76"/>
    <n v="2288.4499999999998"/>
    <n v="5126.1279999999997"/>
    <n v="457.69"/>
    <x v="0"/>
  </r>
  <r>
    <x v="2"/>
    <x v="5"/>
    <x v="4"/>
    <x v="10"/>
    <n v="46"/>
    <n v="100"/>
    <n v="224"/>
    <n v="20"/>
    <x v="0"/>
  </r>
  <r>
    <x v="2"/>
    <x v="5"/>
    <x v="4"/>
    <x v="11"/>
    <n v="34"/>
    <n v="2288.4"/>
    <n v="5126.0160000000005"/>
    <n v="457.68000000000006"/>
    <x v="0"/>
  </r>
  <r>
    <x v="2"/>
    <x v="5"/>
    <x v="1"/>
    <x v="12"/>
    <n v="7"/>
    <n v="200"/>
    <n v="224"/>
    <n v="40"/>
    <x v="0"/>
  </r>
  <r>
    <x v="2"/>
    <x v="5"/>
    <x v="5"/>
    <x v="13"/>
    <n v="3"/>
    <n v="4577.3"/>
    <n v="7392"/>
    <n v="915.46"/>
    <x v="0"/>
  </r>
  <r>
    <x v="2"/>
    <x v="5"/>
    <x v="4"/>
    <x v="14"/>
    <n v="3"/>
    <n v="2288.65"/>
    <n v="5126.576"/>
    <n v="457.73"/>
    <x v="0"/>
  </r>
  <r>
    <x v="2"/>
    <x v="6"/>
    <x v="0"/>
    <x v="0"/>
    <n v="3566"/>
    <n v="4577.3"/>
    <n v="5126.576"/>
    <n v="915.46"/>
    <x v="0"/>
  </r>
  <r>
    <x v="2"/>
    <x v="6"/>
    <x v="0"/>
    <x v="1"/>
    <n v="2498"/>
    <n v="8000"/>
    <n v="8960"/>
    <n v="1600"/>
    <x v="0"/>
  </r>
  <r>
    <x v="2"/>
    <x v="6"/>
    <x v="1"/>
    <x v="2"/>
    <n v="1245"/>
    <n v="4577.2"/>
    <n v="5126.4639999999999"/>
    <n v="915.44"/>
    <x v="0"/>
  </r>
  <r>
    <x v="2"/>
    <x v="6"/>
    <x v="2"/>
    <x v="3"/>
    <n v="644"/>
    <n v="5743.5"/>
    <n v="6432.72"/>
    <n v="1148.7"/>
    <x v="0"/>
  </r>
  <r>
    <x v="2"/>
    <x v="6"/>
    <x v="3"/>
    <x v="4"/>
    <n v="643"/>
    <n v="7000"/>
    <n v="7840"/>
    <n v="1400"/>
    <x v="0"/>
  </r>
  <r>
    <x v="2"/>
    <x v="6"/>
    <x v="2"/>
    <x v="5"/>
    <n v="455"/>
    <n v="4578.6000000000004"/>
    <n v="5128.0320000000002"/>
    <n v="915.72000000000014"/>
    <x v="0"/>
  </r>
  <r>
    <x v="2"/>
    <x v="6"/>
    <x v="3"/>
    <x v="6"/>
    <n v="345"/>
    <n v="7000"/>
    <n v="7840"/>
    <n v="1400"/>
    <x v="0"/>
  </r>
  <r>
    <x v="2"/>
    <x v="6"/>
    <x v="1"/>
    <x v="7"/>
    <n v="122"/>
    <n v="100"/>
    <n v="112"/>
    <n v="20"/>
    <x v="0"/>
  </r>
  <r>
    <x v="2"/>
    <x v="6"/>
    <x v="4"/>
    <x v="8"/>
    <n v="78"/>
    <n v="2288.6"/>
    <n v="5126.4639999999999"/>
    <n v="457.72"/>
    <x v="0"/>
  </r>
  <r>
    <x v="2"/>
    <x v="6"/>
    <x v="4"/>
    <x v="9"/>
    <n v="76"/>
    <n v="2288.4499999999998"/>
    <n v="5126.1279999999997"/>
    <n v="457.69"/>
    <x v="0"/>
  </r>
  <r>
    <x v="2"/>
    <x v="6"/>
    <x v="4"/>
    <x v="10"/>
    <n v="46"/>
    <n v="100"/>
    <n v="224"/>
    <n v="20"/>
    <x v="0"/>
  </r>
  <r>
    <x v="2"/>
    <x v="6"/>
    <x v="4"/>
    <x v="11"/>
    <n v="34"/>
    <n v="2288.4"/>
    <n v="5126.0160000000005"/>
    <n v="457.68000000000006"/>
    <x v="0"/>
  </r>
  <r>
    <x v="2"/>
    <x v="6"/>
    <x v="1"/>
    <x v="12"/>
    <n v="7"/>
    <n v="200"/>
    <n v="224"/>
    <n v="40"/>
    <x v="0"/>
  </r>
  <r>
    <x v="2"/>
    <x v="6"/>
    <x v="4"/>
    <x v="14"/>
    <n v="3"/>
    <n v="2288.65"/>
    <n v="5126.576"/>
    <n v="457.73"/>
    <x v="0"/>
  </r>
  <r>
    <x v="2"/>
    <x v="6"/>
    <x v="5"/>
    <x v="13"/>
    <n v="2"/>
    <n v="6600"/>
    <n v="7392"/>
    <n v="1320"/>
    <x v="0"/>
  </r>
  <r>
    <x v="2"/>
    <x v="7"/>
    <x v="0"/>
    <x v="0"/>
    <n v="3566"/>
    <n v="4577.3"/>
    <n v="5126.576"/>
    <n v="915.46"/>
    <x v="0"/>
  </r>
  <r>
    <x v="2"/>
    <x v="7"/>
    <x v="0"/>
    <x v="1"/>
    <n v="2498"/>
    <n v="8000"/>
    <n v="8960"/>
    <n v="1600"/>
    <x v="0"/>
  </r>
  <r>
    <x v="2"/>
    <x v="7"/>
    <x v="1"/>
    <x v="2"/>
    <n v="1245"/>
    <n v="4577.2"/>
    <n v="5126.4639999999999"/>
    <n v="915.44"/>
    <x v="0"/>
  </r>
  <r>
    <x v="2"/>
    <x v="7"/>
    <x v="2"/>
    <x v="3"/>
    <n v="644"/>
    <n v="5743.5"/>
    <n v="6432.72"/>
    <n v="1148.7"/>
    <x v="0"/>
  </r>
  <r>
    <x v="2"/>
    <x v="7"/>
    <x v="3"/>
    <x v="4"/>
    <n v="643"/>
    <n v="7000"/>
    <n v="7840"/>
    <n v="1400"/>
    <x v="0"/>
  </r>
  <r>
    <x v="2"/>
    <x v="7"/>
    <x v="2"/>
    <x v="5"/>
    <n v="455"/>
    <n v="5036.46"/>
    <n v="5128.0320000000002"/>
    <n v="1007.292"/>
    <x v="0"/>
  </r>
  <r>
    <x v="2"/>
    <x v="7"/>
    <x v="3"/>
    <x v="6"/>
    <n v="345"/>
    <n v="7700"/>
    <n v="7840"/>
    <n v="1540"/>
    <x v="0"/>
  </r>
  <r>
    <x v="2"/>
    <x v="7"/>
    <x v="1"/>
    <x v="7"/>
    <n v="122"/>
    <n v="110"/>
    <n v="112"/>
    <n v="22"/>
    <x v="0"/>
  </r>
  <r>
    <x v="2"/>
    <x v="7"/>
    <x v="4"/>
    <x v="8"/>
    <n v="78"/>
    <n v="2517.46"/>
    <n v="5126.4639999999999"/>
    <n v="503.49200000000002"/>
    <x v="0"/>
  </r>
  <r>
    <x v="2"/>
    <x v="7"/>
    <x v="4"/>
    <x v="9"/>
    <n v="76"/>
    <n v="2517.2949999999996"/>
    <n v="5126.1279999999997"/>
    <n v="503.45899999999995"/>
    <x v="0"/>
  </r>
  <r>
    <x v="2"/>
    <x v="7"/>
    <x v="4"/>
    <x v="10"/>
    <n v="46"/>
    <n v="115"/>
    <n v="224"/>
    <n v="23"/>
    <x v="0"/>
  </r>
  <r>
    <x v="2"/>
    <x v="7"/>
    <x v="4"/>
    <x v="11"/>
    <n v="34"/>
    <n v="2631.66"/>
    <n v="5126.0160000000005"/>
    <n v="526.33199999999999"/>
    <x v="0"/>
  </r>
  <r>
    <x v="2"/>
    <x v="7"/>
    <x v="1"/>
    <x v="12"/>
    <n v="7"/>
    <n v="230"/>
    <n v="224"/>
    <n v="46"/>
    <x v="0"/>
  </r>
  <r>
    <x v="2"/>
    <x v="7"/>
    <x v="4"/>
    <x v="14"/>
    <n v="3"/>
    <n v="2631.9475000000002"/>
    <n v="5126.576"/>
    <n v="526.38950000000011"/>
    <x v="0"/>
  </r>
  <r>
    <x v="2"/>
    <x v="7"/>
    <x v="5"/>
    <x v="13"/>
    <n v="2"/>
    <n v="7590"/>
    <n v="7392"/>
    <n v="1518"/>
    <x v="0"/>
  </r>
  <r>
    <x v="2"/>
    <x v="8"/>
    <x v="0"/>
    <x v="0"/>
    <n v="3566"/>
    <n v="4577.3"/>
    <n v="5126.576"/>
    <n v="915.46"/>
    <x v="0"/>
  </r>
  <r>
    <x v="2"/>
    <x v="8"/>
    <x v="0"/>
    <x v="1"/>
    <n v="2498"/>
    <n v="8000"/>
    <n v="8960"/>
    <n v="1600"/>
    <x v="0"/>
  </r>
  <r>
    <x v="2"/>
    <x v="8"/>
    <x v="1"/>
    <x v="2"/>
    <n v="1245"/>
    <n v="4577.2"/>
    <n v="5126.4639999999999"/>
    <n v="915.44"/>
    <x v="0"/>
  </r>
  <r>
    <x v="2"/>
    <x v="8"/>
    <x v="2"/>
    <x v="3"/>
    <n v="644"/>
    <n v="5743.5"/>
    <n v="6432.72"/>
    <n v="1148.7"/>
    <x v="0"/>
  </r>
  <r>
    <x v="2"/>
    <x v="8"/>
    <x v="3"/>
    <x v="4"/>
    <n v="643"/>
    <n v="7000"/>
    <n v="7840"/>
    <n v="1400"/>
    <x v="0"/>
  </r>
  <r>
    <x v="2"/>
    <x v="8"/>
    <x v="2"/>
    <x v="5"/>
    <n v="455"/>
    <n v="4578.6000000000004"/>
    <n v="5128.0320000000002"/>
    <n v="915.72000000000014"/>
    <x v="0"/>
  </r>
  <r>
    <x v="2"/>
    <x v="8"/>
    <x v="3"/>
    <x v="6"/>
    <n v="345"/>
    <n v="7000"/>
    <n v="7840"/>
    <n v="1400"/>
    <x v="0"/>
  </r>
  <r>
    <x v="2"/>
    <x v="8"/>
    <x v="1"/>
    <x v="7"/>
    <n v="122"/>
    <n v="100"/>
    <n v="112"/>
    <n v="20"/>
    <x v="0"/>
  </r>
  <r>
    <x v="2"/>
    <x v="8"/>
    <x v="4"/>
    <x v="8"/>
    <n v="78"/>
    <n v="2288.6"/>
    <n v="5126.4639999999999"/>
    <n v="457.72"/>
    <x v="0"/>
  </r>
  <r>
    <x v="2"/>
    <x v="8"/>
    <x v="4"/>
    <x v="9"/>
    <n v="76"/>
    <n v="2288.4499999999998"/>
    <n v="5126.1279999999997"/>
    <n v="457.69"/>
    <x v="0"/>
  </r>
  <r>
    <x v="2"/>
    <x v="8"/>
    <x v="4"/>
    <x v="10"/>
    <n v="46"/>
    <n v="100"/>
    <n v="224"/>
    <n v="20"/>
    <x v="0"/>
  </r>
  <r>
    <x v="2"/>
    <x v="8"/>
    <x v="4"/>
    <x v="11"/>
    <n v="34"/>
    <n v="2746.08"/>
    <n v="5126.0160000000005"/>
    <n v="549.21600000000001"/>
    <x v="0"/>
  </r>
  <r>
    <x v="2"/>
    <x v="8"/>
    <x v="1"/>
    <x v="12"/>
    <n v="7"/>
    <n v="240"/>
    <n v="224"/>
    <n v="48"/>
    <x v="0"/>
  </r>
  <r>
    <x v="2"/>
    <x v="8"/>
    <x v="4"/>
    <x v="14"/>
    <n v="3"/>
    <n v="2746.38"/>
    <n v="5126.576"/>
    <n v="549.27600000000007"/>
    <x v="0"/>
  </r>
  <r>
    <x v="2"/>
    <x v="8"/>
    <x v="5"/>
    <x v="13"/>
    <n v="2"/>
    <n v="7920"/>
    <n v="7392"/>
    <n v="1584"/>
    <x v="0"/>
  </r>
  <r>
    <x v="2"/>
    <x v="9"/>
    <x v="0"/>
    <x v="0"/>
    <n v="3566"/>
    <n v="5035.0300000000007"/>
    <n v="5126.576"/>
    <n v="1007.0060000000002"/>
    <x v="0"/>
  </r>
  <r>
    <x v="2"/>
    <x v="9"/>
    <x v="0"/>
    <x v="1"/>
    <n v="2498"/>
    <n v="9200"/>
    <n v="8960"/>
    <n v="1840"/>
    <x v="0"/>
  </r>
  <r>
    <x v="2"/>
    <x v="9"/>
    <x v="1"/>
    <x v="2"/>
    <n v="1245"/>
    <n v="5263.78"/>
    <n v="5126.4639999999999"/>
    <n v="1052.7560000000001"/>
    <x v="0"/>
  </r>
  <r>
    <x v="2"/>
    <x v="9"/>
    <x v="2"/>
    <x v="3"/>
    <n v="644"/>
    <n v="6605.0249999999996"/>
    <n v="6432.72"/>
    <n v="1321.0050000000001"/>
    <x v="0"/>
  </r>
  <r>
    <x v="2"/>
    <x v="9"/>
    <x v="3"/>
    <x v="4"/>
    <n v="643"/>
    <n v="8400"/>
    <n v="7840"/>
    <n v="1680"/>
    <x v="0"/>
  </r>
  <r>
    <x v="2"/>
    <x v="9"/>
    <x v="2"/>
    <x v="5"/>
    <n v="455"/>
    <n v="5494.3200000000006"/>
    <n v="5128.0320000000002"/>
    <n v="1098.8640000000003"/>
    <x v="0"/>
  </r>
  <r>
    <x v="2"/>
    <x v="9"/>
    <x v="3"/>
    <x v="6"/>
    <n v="345"/>
    <n v="8400"/>
    <n v="7840"/>
    <n v="1680"/>
    <x v="0"/>
  </r>
  <r>
    <x v="2"/>
    <x v="9"/>
    <x v="1"/>
    <x v="7"/>
    <n v="122"/>
    <n v="120"/>
    <n v="112"/>
    <n v="24"/>
    <x v="0"/>
  </r>
  <r>
    <x v="2"/>
    <x v="9"/>
    <x v="4"/>
    <x v="8"/>
    <n v="78"/>
    <n v="2517.46"/>
    <n v="5126.4639999999999"/>
    <n v="503.49200000000002"/>
    <x v="0"/>
  </r>
  <r>
    <x v="2"/>
    <x v="9"/>
    <x v="4"/>
    <x v="9"/>
    <n v="76"/>
    <n v="2517.2949999999996"/>
    <n v="5126.1279999999997"/>
    <n v="503.45899999999995"/>
    <x v="0"/>
  </r>
  <r>
    <x v="2"/>
    <x v="9"/>
    <x v="4"/>
    <x v="10"/>
    <n v="46"/>
    <n v="110"/>
    <n v="224"/>
    <n v="22"/>
    <x v="0"/>
  </r>
  <r>
    <x v="2"/>
    <x v="9"/>
    <x v="4"/>
    <x v="11"/>
    <n v="34"/>
    <n v="2517.2400000000002"/>
    <n v="5126.0160000000005"/>
    <n v="503.44800000000009"/>
    <x v="0"/>
  </r>
  <r>
    <x v="2"/>
    <x v="9"/>
    <x v="1"/>
    <x v="12"/>
    <n v="7"/>
    <n v="220"/>
    <n v="224"/>
    <n v="44"/>
    <x v="0"/>
  </r>
  <r>
    <x v="2"/>
    <x v="9"/>
    <x v="4"/>
    <x v="14"/>
    <n v="3"/>
    <n v="2517.5150000000003"/>
    <n v="5126.576"/>
    <n v="503.5030000000001"/>
    <x v="0"/>
  </r>
  <r>
    <x v="2"/>
    <x v="9"/>
    <x v="5"/>
    <x v="13"/>
    <n v="2"/>
    <n v="7260"/>
    <n v="7392"/>
    <n v="1452"/>
    <x v="0"/>
  </r>
  <r>
    <x v="2"/>
    <x v="10"/>
    <x v="0"/>
    <x v="0"/>
    <n v="3566"/>
    <n v="5263.8950000000004"/>
    <n v="5126.576"/>
    <n v="1052.7790000000002"/>
    <x v="0"/>
  </r>
  <r>
    <x v="2"/>
    <x v="10"/>
    <x v="0"/>
    <x v="1"/>
    <n v="2498"/>
    <n v="8800"/>
    <n v="8960"/>
    <n v="1760"/>
    <x v="0"/>
  </r>
  <r>
    <x v="2"/>
    <x v="10"/>
    <x v="1"/>
    <x v="2"/>
    <n v="1245"/>
    <n v="5034.92"/>
    <n v="5126.4639999999999"/>
    <n v="1006.984"/>
    <x v="0"/>
  </r>
  <r>
    <x v="2"/>
    <x v="10"/>
    <x v="2"/>
    <x v="3"/>
    <n v="644"/>
    <n v="6317.85"/>
    <n v="6432.72"/>
    <n v="1263.5700000000002"/>
    <x v="0"/>
  </r>
  <r>
    <x v="2"/>
    <x v="10"/>
    <x v="3"/>
    <x v="4"/>
    <n v="643"/>
    <n v="7700"/>
    <n v="7840"/>
    <n v="1540"/>
    <x v="0"/>
  </r>
  <r>
    <x v="2"/>
    <x v="10"/>
    <x v="2"/>
    <x v="5"/>
    <n v="455"/>
    <n v="5036.46"/>
    <n v="5128.0320000000002"/>
    <n v="1007.292"/>
    <x v="0"/>
  </r>
  <r>
    <x v="2"/>
    <x v="10"/>
    <x v="3"/>
    <x v="6"/>
    <n v="345"/>
    <n v="7700"/>
    <n v="7840"/>
    <n v="1540"/>
    <x v="0"/>
  </r>
  <r>
    <x v="2"/>
    <x v="10"/>
    <x v="1"/>
    <x v="7"/>
    <n v="122"/>
    <n v="110"/>
    <n v="112"/>
    <n v="22"/>
    <x v="0"/>
  </r>
  <r>
    <x v="2"/>
    <x v="10"/>
    <x v="4"/>
    <x v="8"/>
    <n v="78"/>
    <n v="2517.46"/>
    <n v="5126.4639999999999"/>
    <n v="503.49200000000002"/>
    <x v="0"/>
  </r>
  <r>
    <x v="2"/>
    <x v="10"/>
    <x v="4"/>
    <x v="9"/>
    <n v="76"/>
    <n v="2288.4499999999998"/>
    <n v="5126.1279999999997"/>
    <n v="457.69"/>
    <x v="0"/>
  </r>
  <r>
    <x v="2"/>
    <x v="10"/>
    <x v="4"/>
    <x v="10"/>
    <n v="46"/>
    <n v="100"/>
    <n v="224"/>
    <n v="20"/>
    <x v="0"/>
  </r>
  <r>
    <x v="2"/>
    <x v="10"/>
    <x v="4"/>
    <x v="11"/>
    <n v="34"/>
    <n v="2288.4"/>
    <n v="5126.0160000000005"/>
    <n v="457.68000000000006"/>
    <x v="1"/>
  </r>
  <r>
    <x v="2"/>
    <x v="10"/>
    <x v="1"/>
    <x v="12"/>
    <n v="7"/>
    <n v="200"/>
    <n v="224"/>
    <n v="40"/>
    <x v="1"/>
  </r>
  <r>
    <x v="2"/>
    <x v="10"/>
    <x v="4"/>
    <x v="14"/>
    <n v="3"/>
    <n v="2288.65"/>
    <n v="5126.576"/>
    <n v="457.73"/>
    <x v="1"/>
  </r>
  <r>
    <x v="2"/>
    <x v="10"/>
    <x v="5"/>
    <x v="13"/>
    <n v="2"/>
    <n v="6600"/>
    <n v="7392"/>
    <n v="1320"/>
    <x v="1"/>
  </r>
  <r>
    <x v="2"/>
    <x v="11"/>
    <x v="0"/>
    <x v="0"/>
    <n v="3566"/>
    <n v="4577.3"/>
    <n v="5126.576"/>
    <n v="915.46"/>
    <x v="1"/>
  </r>
  <r>
    <x v="2"/>
    <x v="11"/>
    <x v="0"/>
    <x v="1"/>
    <n v="2498"/>
    <n v="8000"/>
    <n v="8960"/>
    <n v="1600"/>
    <x v="1"/>
  </r>
  <r>
    <x v="2"/>
    <x v="11"/>
    <x v="1"/>
    <x v="2"/>
    <n v="1245"/>
    <n v="4577.2"/>
    <n v="5126.4639999999999"/>
    <n v="915.44"/>
    <x v="1"/>
  </r>
  <r>
    <x v="2"/>
    <x v="11"/>
    <x v="2"/>
    <x v="3"/>
    <n v="644"/>
    <n v="5743.5"/>
    <n v="6432.72"/>
    <n v="1148.7"/>
    <x v="1"/>
  </r>
  <r>
    <x v="2"/>
    <x v="11"/>
    <x v="3"/>
    <x v="4"/>
    <n v="643"/>
    <n v="7000"/>
    <n v="7840"/>
    <n v="1400"/>
    <x v="1"/>
  </r>
  <r>
    <x v="2"/>
    <x v="11"/>
    <x v="2"/>
    <x v="5"/>
    <n v="455"/>
    <n v="4578.6000000000004"/>
    <n v="5128.0320000000002"/>
    <n v="915.72000000000014"/>
    <x v="1"/>
  </r>
  <r>
    <x v="2"/>
    <x v="11"/>
    <x v="3"/>
    <x v="6"/>
    <n v="345"/>
    <n v="7000"/>
    <n v="7840"/>
    <n v="1400"/>
    <x v="1"/>
  </r>
  <r>
    <x v="2"/>
    <x v="11"/>
    <x v="1"/>
    <x v="7"/>
    <n v="122"/>
    <n v="100"/>
    <n v="112"/>
    <n v="20"/>
    <x v="1"/>
  </r>
  <r>
    <x v="2"/>
    <x v="11"/>
    <x v="4"/>
    <x v="8"/>
    <n v="78"/>
    <n v="2288.6"/>
    <n v="5126.4639999999999"/>
    <n v="457.72"/>
    <x v="1"/>
  </r>
  <r>
    <x v="2"/>
    <x v="11"/>
    <x v="4"/>
    <x v="9"/>
    <n v="76"/>
    <n v="2288.4499999999998"/>
    <n v="5126.1279999999997"/>
    <n v="457.69"/>
    <x v="1"/>
  </r>
  <r>
    <x v="2"/>
    <x v="11"/>
    <x v="4"/>
    <x v="10"/>
    <n v="46"/>
    <n v="100"/>
    <n v="224"/>
    <n v="20"/>
    <x v="1"/>
  </r>
  <r>
    <x v="2"/>
    <x v="11"/>
    <x v="4"/>
    <x v="11"/>
    <n v="34"/>
    <n v="2288.4"/>
    <n v="5126.0160000000005"/>
    <n v="457.68000000000006"/>
    <x v="1"/>
  </r>
  <r>
    <x v="2"/>
    <x v="11"/>
    <x v="1"/>
    <x v="12"/>
    <n v="7"/>
    <n v="200"/>
    <n v="224"/>
    <n v="40"/>
    <x v="1"/>
  </r>
  <r>
    <x v="2"/>
    <x v="11"/>
    <x v="4"/>
    <x v="14"/>
    <n v="3"/>
    <n v="2288.65"/>
    <n v="5126.576"/>
    <n v="457.73"/>
    <x v="1"/>
  </r>
  <r>
    <x v="2"/>
    <x v="11"/>
    <x v="5"/>
    <x v="13"/>
    <n v="2"/>
    <n v="6600"/>
    <n v="7392"/>
    <n v="1320"/>
    <x v="1"/>
  </r>
  <r>
    <x v="3"/>
    <x v="0"/>
    <x v="0"/>
    <x v="0"/>
    <n v="3566"/>
    <n v="5492.76"/>
    <n v="5126.576"/>
    <n v="1098.5520000000001"/>
    <x v="1"/>
  </r>
  <r>
    <x v="3"/>
    <x v="0"/>
    <x v="0"/>
    <x v="1"/>
    <n v="2498"/>
    <n v="9600"/>
    <n v="8960"/>
    <n v="1920"/>
    <x v="1"/>
  </r>
  <r>
    <x v="3"/>
    <x v="0"/>
    <x v="1"/>
    <x v="2"/>
    <n v="1245"/>
    <n v="5492.6399999999994"/>
    <n v="5126.4639999999999"/>
    <n v="1098.528"/>
    <x v="1"/>
  </r>
  <r>
    <x v="3"/>
    <x v="0"/>
    <x v="2"/>
    <x v="3"/>
    <n v="644"/>
    <n v="6892.2"/>
    <n v="6432.72"/>
    <n v="1378.44"/>
    <x v="1"/>
  </r>
  <r>
    <x v="3"/>
    <x v="0"/>
    <x v="3"/>
    <x v="4"/>
    <n v="643"/>
    <n v="8400"/>
    <n v="7840"/>
    <n v="1680"/>
    <x v="0"/>
  </r>
  <r>
    <x v="3"/>
    <x v="0"/>
    <x v="2"/>
    <x v="5"/>
    <n v="455"/>
    <n v="5494.3200000000006"/>
    <n v="5128.0320000000002"/>
    <n v="1098.8640000000003"/>
    <x v="0"/>
  </r>
  <r>
    <x v="3"/>
    <x v="0"/>
    <x v="3"/>
    <x v="6"/>
    <n v="345"/>
    <n v="8400"/>
    <n v="7840"/>
    <n v="1680"/>
    <x v="0"/>
  </r>
  <r>
    <x v="3"/>
    <x v="0"/>
    <x v="1"/>
    <x v="7"/>
    <n v="122"/>
    <n v="120"/>
    <n v="112"/>
    <n v="24"/>
    <x v="0"/>
  </r>
  <r>
    <x v="3"/>
    <x v="0"/>
    <x v="4"/>
    <x v="8"/>
    <n v="78"/>
    <n v="2288.6"/>
    <n v="5126.4639999999999"/>
    <n v="457.72"/>
    <x v="0"/>
  </r>
  <r>
    <x v="3"/>
    <x v="0"/>
    <x v="4"/>
    <x v="9"/>
    <n v="76"/>
    <n v="2288.4499999999998"/>
    <n v="5126.1279999999997"/>
    <n v="457.69"/>
    <x v="0"/>
  </r>
  <r>
    <x v="3"/>
    <x v="0"/>
    <x v="4"/>
    <x v="10"/>
    <n v="46"/>
    <n v="100"/>
    <n v="224"/>
    <n v="20"/>
    <x v="0"/>
  </r>
  <r>
    <x v="3"/>
    <x v="0"/>
    <x v="4"/>
    <x v="11"/>
    <n v="34"/>
    <n v="2288.4"/>
    <n v="5126.0160000000005"/>
    <n v="457.68000000000006"/>
    <x v="0"/>
  </r>
  <r>
    <x v="3"/>
    <x v="0"/>
    <x v="1"/>
    <x v="12"/>
    <n v="7"/>
    <n v="200"/>
    <n v="224"/>
    <n v="40"/>
    <x v="0"/>
  </r>
  <r>
    <x v="3"/>
    <x v="0"/>
    <x v="5"/>
    <x v="13"/>
    <n v="3"/>
    <n v="4577.3"/>
    <n v="7392"/>
    <n v="915.46"/>
    <x v="0"/>
  </r>
  <r>
    <x v="3"/>
    <x v="0"/>
    <x v="4"/>
    <x v="14"/>
    <n v="3"/>
    <n v="3300"/>
    <n v="5126.576"/>
    <n v="660"/>
    <x v="0"/>
  </r>
  <r>
    <x v="3"/>
    <x v="1"/>
    <x v="0"/>
    <x v="0"/>
    <n v="3566"/>
    <n v="4577.3"/>
    <n v="5126.576"/>
    <n v="915.46"/>
    <x v="0"/>
  </r>
  <r>
    <x v="3"/>
    <x v="1"/>
    <x v="0"/>
    <x v="1"/>
    <n v="2498"/>
    <n v="8000"/>
    <n v="8960"/>
    <n v="1600"/>
    <x v="0"/>
  </r>
  <r>
    <x v="3"/>
    <x v="1"/>
    <x v="1"/>
    <x v="2"/>
    <n v="1245"/>
    <n v="4577.2"/>
    <n v="5126.4639999999999"/>
    <n v="915.44"/>
    <x v="0"/>
  </r>
  <r>
    <x v="3"/>
    <x v="1"/>
    <x v="2"/>
    <x v="3"/>
    <n v="644"/>
    <n v="5743.5"/>
    <n v="6432.72"/>
    <n v="1148.7"/>
    <x v="0"/>
  </r>
  <r>
    <x v="3"/>
    <x v="1"/>
    <x v="3"/>
    <x v="4"/>
    <n v="643"/>
    <n v="7000"/>
    <n v="7840"/>
    <n v="1400"/>
    <x v="0"/>
  </r>
  <r>
    <x v="3"/>
    <x v="1"/>
    <x v="2"/>
    <x v="5"/>
    <n v="455"/>
    <n v="4578.6000000000004"/>
    <n v="5128.0320000000002"/>
    <n v="915.72000000000014"/>
    <x v="0"/>
  </r>
  <r>
    <x v="3"/>
    <x v="1"/>
    <x v="3"/>
    <x v="6"/>
    <n v="345"/>
    <n v="7000"/>
    <n v="7840"/>
    <n v="1400"/>
    <x v="0"/>
  </r>
  <r>
    <x v="3"/>
    <x v="1"/>
    <x v="1"/>
    <x v="7"/>
    <n v="122"/>
    <n v="100"/>
    <n v="112"/>
    <n v="20"/>
    <x v="0"/>
  </r>
  <r>
    <x v="3"/>
    <x v="1"/>
    <x v="4"/>
    <x v="8"/>
    <n v="78"/>
    <n v="2288.6"/>
    <n v="5126.4639999999999"/>
    <n v="457.72"/>
    <x v="0"/>
  </r>
  <r>
    <x v="3"/>
    <x v="1"/>
    <x v="4"/>
    <x v="9"/>
    <n v="76"/>
    <n v="2288.4499999999998"/>
    <n v="5126.1279999999997"/>
    <n v="457.69"/>
    <x v="0"/>
  </r>
  <r>
    <x v="3"/>
    <x v="1"/>
    <x v="4"/>
    <x v="10"/>
    <n v="46"/>
    <n v="100"/>
    <n v="224"/>
    <n v="20"/>
    <x v="0"/>
  </r>
  <r>
    <x v="3"/>
    <x v="1"/>
    <x v="4"/>
    <x v="11"/>
    <n v="34"/>
    <n v="2288.4"/>
    <n v="5126.0160000000005"/>
    <n v="457.68000000000006"/>
    <x v="0"/>
  </r>
  <r>
    <x v="3"/>
    <x v="1"/>
    <x v="1"/>
    <x v="12"/>
    <n v="7"/>
    <n v="200"/>
    <n v="224"/>
    <n v="40"/>
    <x v="0"/>
  </r>
  <r>
    <x v="3"/>
    <x v="1"/>
    <x v="4"/>
    <x v="14"/>
    <n v="3"/>
    <n v="3300"/>
    <n v="5126.576"/>
    <n v="660"/>
    <x v="0"/>
  </r>
  <r>
    <x v="3"/>
    <x v="1"/>
    <x v="5"/>
    <x v="13"/>
    <n v="2"/>
    <n v="6600"/>
    <n v="7392"/>
    <n v="1320"/>
    <x v="0"/>
  </r>
  <r>
    <x v="3"/>
    <x v="2"/>
    <x v="0"/>
    <x v="0"/>
    <n v="3566"/>
    <n v="4577.3"/>
    <n v="5126.576"/>
    <n v="915.46"/>
    <x v="0"/>
  </r>
  <r>
    <x v="3"/>
    <x v="2"/>
    <x v="0"/>
    <x v="1"/>
    <n v="2498"/>
    <n v="8000"/>
    <n v="8960"/>
    <n v="1600"/>
    <x v="0"/>
  </r>
  <r>
    <x v="3"/>
    <x v="2"/>
    <x v="1"/>
    <x v="2"/>
    <n v="1245"/>
    <n v="4577.2"/>
    <n v="5126.4639999999999"/>
    <n v="915.44"/>
    <x v="0"/>
  </r>
  <r>
    <x v="3"/>
    <x v="2"/>
    <x v="2"/>
    <x v="3"/>
    <n v="644"/>
    <n v="10000"/>
    <n v="6432.72"/>
    <n v="2000"/>
    <x v="0"/>
  </r>
  <r>
    <x v="3"/>
    <x v="2"/>
    <x v="3"/>
    <x v="4"/>
    <n v="643"/>
    <n v="7000"/>
    <n v="7840"/>
    <n v="1400"/>
    <x v="0"/>
  </r>
  <r>
    <x v="3"/>
    <x v="2"/>
    <x v="2"/>
    <x v="5"/>
    <n v="455"/>
    <n v="4578.6000000000004"/>
    <n v="5128.0320000000002"/>
    <n v="915.72000000000014"/>
    <x v="0"/>
  </r>
  <r>
    <x v="3"/>
    <x v="2"/>
    <x v="3"/>
    <x v="6"/>
    <n v="345"/>
    <n v="7000"/>
    <n v="7840"/>
    <n v="1400"/>
    <x v="0"/>
  </r>
  <r>
    <x v="3"/>
    <x v="2"/>
    <x v="1"/>
    <x v="7"/>
    <n v="122"/>
    <n v="100"/>
    <n v="112"/>
    <n v="20"/>
    <x v="0"/>
  </r>
  <r>
    <x v="3"/>
    <x v="2"/>
    <x v="4"/>
    <x v="8"/>
    <n v="78"/>
    <n v="2288.6"/>
    <n v="5126.4639999999999"/>
    <n v="457.72"/>
    <x v="0"/>
  </r>
  <r>
    <x v="3"/>
    <x v="2"/>
    <x v="4"/>
    <x v="9"/>
    <n v="76"/>
    <n v="2288.4499999999998"/>
    <n v="5126.1279999999997"/>
    <n v="457.69"/>
    <x v="0"/>
  </r>
  <r>
    <x v="3"/>
    <x v="2"/>
    <x v="4"/>
    <x v="10"/>
    <n v="46"/>
    <n v="100"/>
    <n v="224"/>
    <n v="20"/>
    <x v="0"/>
  </r>
  <r>
    <x v="3"/>
    <x v="2"/>
    <x v="4"/>
    <x v="11"/>
    <n v="34"/>
    <n v="2288.4"/>
    <n v="5126.0160000000005"/>
    <n v="457.68000000000006"/>
    <x v="0"/>
  </r>
  <r>
    <x v="3"/>
    <x v="2"/>
    <x v="1"/>
    <x v="12"/>
    <n v="7"/>
    <n v="200"/>
    <n v="224"/>
    <n v="40"/>
    <x v="0"/>
  </r>
  <r>
    <x v="3"/>
    <x v="2"/>
    <x v="4"/>
    <x v="14"/>
    <n v="3"/>
    <n v="2288.65"/>
    <n v="5126.576"/>
    <n v="457.73"/>
    <x v="0"/>
  </r>
  <r>
    <x v="3"/>
    <x v="2"/>
    <x v="5"/>
    <x v="13"/>
    <n v="2"/>
    <n v="6600"/>
    <n v="7392"/>
    <n v="1320"/>
    <x v="0"/>
  </r>
  <r>
    <x v="3"/>
    <x v="3"/>
    <x v="0"/>
    <x v="0"/>
    <n v="3566"/>
    <n v="4577.3"/>
    <n v="5126.576"/>
    <n v="915.46"/>
    <x v="0"/>
  </r>
  <r>
    <x v="3"/>
    <x v="3"/>
    <x v="0"/>
    <x v="1"/>
    <n v="2498"/>
    <n v="8000"/>
    <n v="8960"/>
    <n v="1600"/>
    <x v="1"/>
  </r>
  <r>
    <x v="3"/>
    <x v="3"/>
    <x v="1"/>
    <x v="2"/>
    <n v="1245"/>
    <n v="4577.2"/>
    <n v="5126.4639999999999"/>
    <n v="915.44"/>
    <x v="1"/>
  </r>
  <r>
    <x v="3"/>
    <x v="3"/>
    <x v="2"/>
    <x v="3"/>
    <n v="644"/>
    <n v="15000"/>
    <n v="6432.72"/>
    <n v="3000"/>
    <x v="1"/>
  </r>
  <r>
    <x v="3"/>
    <x v="3"/>
    <x v="3"/>
    <x v="4"/>
    <n v="643"/>
    <n v="7000"/>
    <n v="7840"/>
    <n v="1400"/>
    <x v="1"/>
  </r>
  <r>
    <x v="3"/>
    <x v="3"/>
    <x v="2"/>
    <x v="5"/>
    <n v="455"/>
    <n v="14000"/>
    <n v="5128.0320000000002"/>
    <n v="2800"/>
    <x v="1"/>
  </r>
  <r>
    <x v="3"/>
    <x v="3"/>
    <x v="3"/>
    <x v="6"/>
    <n v="345"/>
    <n v="7000"/>
    <n v="7840"/>
    <n v="1400"/>
    <x v="1"/>
  </r>
  <r>
    <x v="3"/>
    <x v="3"/>
    <x v="1"/>
    <x v="7"/>
    <n v="122"/>
    <n v="100"/>
    <n v="112"/>
    <n v="20"/>
    <x v="1"/>
  </r>
  <r>
    <x v="3"/>
    <x v="3"/>
    <x v="4"/>
    <x v="8"/>
    <n v="78"/>
    <n v="2288.6"/>
    <n v="5126.4639999999999"/>
    <n v="457.72"/>
    <x v="1"/>
  </r>
  <r>
    <x v="3"/>
    <x v="3"/>
    <x v="4"/>
    <x v="9"/>
    <n v="76"/>
    <n v="2288.4499999999998"/>
    <n v="5126.1279999999997"/>
    <n v="457.69"/>
    <x v="1"/>
  </r>
  <r>
    <x v="3"/>
    <x v="3"/>
    <x v="4"/>
    <x v="10"/>
    <n v="46"/>
    <n v="100"/>
    <n v="224"/>
    <n v="20"/>
    <x v="1"/>
  </r>
  <r>
    <x v="3"/>
    <x v="3"/>
    <x v="4"/>
    <x v="11"/>
    <n v="34"/>
    <n v="2288.4"/>
    <n v="5126.0160000000005"/>
    <n v="457.68000000000006"/>
    <x v="1"/>
  </r>
  <r>
    <x v="3"/>
    <x v="3"/>
    <x v="1"/>
    <x v="12"/>
    <n v="7"/>
    <n v="200"/>
    <n v="224"/>
    <n v="40"/>
    <x v="1"/>
  </r>
  <r>
    <x v="3"/>
    <x v="3"/>
    <x v="4"/>
    <x v="14"/>
    <n v="3"/>
    <n v="2288.65"/>
    <n v="5126.576"/>
    <n v="457.73"/>
    <x v="1"/>
  </r>
  <r>
    <x v="3"/>
    <x v="3"/>
    <x v="5"/>
    <x v="13"/>
    <n v="2"/>
    <n v="7920"/>
    <n v="7392"/>
    <n v="1584"/>
    <x v="1"/>
  </r>
  <r>
    <x v="3"/>
    <x v="4"/>
    <x v="0"/>
    <x v="0"/>
    <n v="3566"/>
    <n v="4577.3"/>
    <n v="5126.576"/>
    <n v="915.46"/>
    <x v="1"/>
  </r>
  <r>
    <x v="3"/>
    <x v="4"/>
    <x v="0"/>
    <x v="1"/>
    <n v="2498"/>
    <n v="8800"/>
    <n v="8960"/>
    <n v="1760"/>
    <x v="1"/>
  </r>
  <r>
    <x v="3"/>
    <x v="4"/>
    <x v="1"/>
    <x v="2"/>
    <n v="1245"/>
    <n v="5034.92"/>
    <n v="5126.4639999999999"/>
    <n v="1006.984"/>
    <x v="1"/>
  </r>
  <r>
    <x v="3"/>
    <x v="4"/>
    <x v="2"/>
    <x v="3"/>
    <n v="644"/>
    <n v="6317.85"/>
    <n v="6432.72"/>
    <n v="1263.5700000000002"/>
    <x v="1"/>
  </r>
  <r>
    <x v="3"/>
    <x v="4"/>
    <x v="3"/>
    <x v="4"/>
    <n v="643"/>
    <n v="7700"/>
    <n v="7840"/>
    <n v="1540"/>
    <x v="1"/>
  </r>
  <r>
    <x v="3"/>
    <x v="4"/>
    <x v="2"/>
    <x v="5"/>
    <n v="455"/>
    <n v="5036.46"/>
    <n v="5128.0320000000002"/>
    <n v="1007.292"/>
    <x v="1"/>
  </r>
  <r>
    <x v="3"/>
    <x v="4"/>
    <x v="3"/>
    <x v="6"/>
    <n v="345"/>
    <n v="7700"/>
    <n v="7840"/>
    <n v="1540"/>
    <x v="1"/>
  </r>
  <r>
    <x v="3"/>
    <x v="4"/>
    <x v="1"/>
    <x v="7"/>
    <n v="122"/>
    <n v="110"/>
    <n v="112"/>
    <n v="22"/>
    <x v="1"/>
  </r>
  <r>
    <x v="3"/>
    <x v="4"/>
    <x v="4"/>
    <x v="8"/>
    <n v="78"/>
    <n v="2517.46"/>
    <n v="5126.4639999999999"/>
    <n v="503.49200000000002"/>
    <x v="1"/>
  </r>
  <r>
    <x v="3"/>
    <x v="4"/>
    <x v="4"/>
    <x v="9"/>
    <n v="76"/>
    <n v="2288.4499999999998"/>
    <n v="5126.1279999999997"/>
    <n v="457.69"/>
    <x v="1"/>
  </r>
  <r>
    <x v="3"/>
    <x v="4"/>
    <x v="4"/>
    <x v="10"/>
    <n v="46"/>
    <n v="100"/>
    <n v="224"/>
    <n v="20"/>
    <x v="1"/>
  </r>
  <r>
    <x v="3"/>
    <x v="4"/>
    <x v="4"/>
    <x v="11"/>
    <n v="34"/>
    <n v="2288.4"/>
    <n v="5126.0160000000005"/>
    <n v="457.68000000000006"/>
    <x v="0"/>
  </r>
  <r>
    <x v="3"/>
    <x v="4"/>
    <x v="1"/>
    <x v="12"/>
    <n v="7"/>
    <n v="200"/>
    <n v="224"/>
    <n v="40"/>
    <x v="0"/>
  </r>
  <r>
    <x v="3"/>
    <x v="4"/>
    <x v="4"/>
    <x v="14"/>
    <n v="3"/>
    <n v="3300"/>
    <n v="5126.576"/>
    <n v="660"/>
    <x v="0"/>
  </r>
  <r>
    <x v="3"/>
    <x v="4"/>
    <x v="5"/>
    <x v="13"/>
    <n v="2"/>
    <n v="4577.3"/>
    <n v="7392"/>
    <n v="915.46"/>
    <x v="0"/>
  </r>
  <r>
    <x v="3"/>
    <x v="5"/>
    <x v="0"/>
    <x v="0"/>
    <n v="3566"/>
    <n v="4577.3"/>
    <n v="5126.576"/>
    <n v="915.46"/>
    <x v="0"/>
  </r>
  <r>
    <x v="3"/>
    <x v="5"/>
    <x v="0"/>
    <x v="1"/>
    <n v="2498"/>
    <n v="8000"/>
    <n v="8960"/>
    <n v="1600"/>
    <x v="0"/>
  </r>
  <r>
    <x v="3"/>
    <x v="5"/>
    <x v="1"/>
    <x v="2"/>
    <n v="1245"/>
    <n v="4577.2"/>
    <n v="5126.4639999999999"/>
    <n v="915.44"/>
    <x v="0"/>
  </r>
  <r>
    <x v="3"/>
    <x v="5"/>
    <x v="2"/>
    <x v="3"/>
    <n v="644"/>
    <n v="10000"/>
    <n v="6432.72"/>
    <n v="2000"/>
    <x v="0"/>
  </r>
  <r>
    <x v="3"/>
    <x v="5"/>
    <x v="3"/>
    <x v="4"/>
    <n v="643"/>
    <n v="7000"/>
    <n v="7840"/>
    <n v="1400"/>
    <x v="0"/>
  </r>
  <r>
    <x v="3"/>
    <x v="5"/>
    <x v="2"/>
    <x v="5"/>
    <n v="455"/>
    <n v="8000"/>
    <n v="5128.0320000000002"/>
    <n v="1600"/>
    <x v="0"/>
  </r>
  <r>
    <x v="3"/>
    <x v="5"/>
    <x v="3"/>
    <x v="6"/>
    <n v="345"/>
    <n v="7000"/>
    <n v="7840"/>
    <n v="1400"/>
    <x v="0"/>
  </r>
  <r>
    <x v="3"/>
    <x v="5"/>
    <x v="1"/>
    <x v="7"/>
    <n v="122"/>
    <n v="100"/>
    <n v="112"/>
    <n v="20"/>
    <x v="0"/>
  </r>
  <r>
    <x v="3"/>
    <x v="5"/>
    <x v="4"/>
    <x v="8"/>
    <n v="78"/>
    <n v="2288.6"/>
    <n v="5126.4639999999999"/>
    <n v="457.72"/>
    <x v="0"/>
  </r>
  <r>
    <x v="3"/>
    <x v="5"/>
    <x v="4"/>
    <x v="9"/>
    <n v="76"/>
    <n v="2288.4499999999998"/>
    <n v="5126.1279999999997"/>
    <n v="457.69"/>
    <x v="0"/>
  </r>
  <r>
    <x v="3"/>
    <x v="5"/>
    <x v="4"/>
    <x v="10"/>
    <n v="46"/>
    <n v="100"/>
    <n v="224"/>
    <n v="20"/>
    <x v="0"/>
  </r>
  <r>
    <x v="3"/>
    <x v="5"/>
    <x v="4"/>
    <x v="11"/>
    <n v="34"/>
    <n v="2288.4"/>
    <n v="5126.0160000000005"/>
    <n v="457.68000000000006"/>
    <x v="0"/>
  </r>
  <r>
    <x v="3"/>
    <x v="5"/>
    <x v="1"/>
    <x v="12"/>
    <n v="7"/>
    <n v="200"/>
    <n v="224"/>
    <n v="40"/>
    <x v="0"/>
  </r>
  <r>
    <x v="3"/>
    <x v="5"/>
    <x v="5"/>
    <x v="13"/>
    <n v="3"/>
    <n v="4577.3"/>
    <n v="7392"/>
    <n v="915.46"/>
    <x v="1"/>
  </r>
  <r>
    <x v="3"/>
    <x v="5"/>
    <x v="4"/>
    <x v="14"/>
    <n v="3"/>
    <n v="2288.65"/>
    <n v="5126.576"/>
    <n v="457.73"/>
    <x v="1"/>
  </r>
  <r>
    <x v="3"/>
    <x v="6"/>
    <x v="0"/>
    <x v="0"/>
    <n v="3566"/>
    <n v="4577.3"/>
    <n v="5126.576"/>
    <n v="915.46"/>
    <x v="1"/>
  </r>
  <r>
    <x v="3"/>
    <x v="6"/>
    <x v="0"/>
    <x v="1"/>
    <n v="2498"/>
    <n v="8000"/>
    <n v="8960"/>
    <n v="1600"/>
    <x v="1"/>
  </r>
  <r>
    <x v="3"/>
    <x v="6"/>
    <x v="1"/>
    <x v="2"/>
    <n v="1245"/>
    <n v="4577.2"/>
    <n v="5126.4639999999999"/>
    <n v="915.44"/>
    <x v="1"/>
  </r>
  <r>
    <x v="3"/>
    <x v="6"/>
    <x v="2"/>
    <x v="3"/>
    <n v="644"/>
    <n v="5743.5"/>
    <n v="6432.72"/>
    <n v="1148.7"/>
    <x v="1"/>
  </r>
  <r>
    <x v="3"/>
    <x v="6"/>
    <x v="3"/>
    <x v="4"/>
    <n v="643"/>
    <n v="7000"/>
    <n v="7840"/>
    <n v="1400"/>
    <x v="1"/>
  </r>
  <r>
    <x v="3"/>
    <x v="6"/>
    <x v="2"/>
    <x v="5"/>
    <n v="455"/>
    <n v="4578.6000000000004"/>
    <n v="5128.0320000000002"/>
    <n v="915.72000000000014"/>
    <x v="1"/>
  </r>
  <r>
    <x v="3"/>
    <x v="6"/>
    <x v="3"/>
    <x v="6"/>
    <n v="345"/>
    <n v="7000"/>
    <n v="7840"/>
    <n v="1400"/>
    <x v="1"/>
  </r>
  <r>
    <x v="3"/>
    <x v="6"/>
    <x v="1"/>
    <x v="7"/>
    <n v="122"/>
    <n v="100"/>
    <n v="112"/>
    <n v="20"/>
    <x v="1"/>
  </r>
  <r>
    <x v="3"/>
    <x v="6"/>
    <x v="4"/>
    <x v="8"/>
    <n v="78"/>
    <n v="2288.6"/>
    <n v="5126.4639999999999"/>
    <n v="457.72"/>
    <x v="1"/>
  </r>
  <r>
    <x v="3"/>
    <x v="6"/>
    <x v="4"/>
    <x v="9"/>
    <n v="76"/>
    <n v="2288.4499999999998"/>
    <n v="5126.1279999999997"/>
    <n v="457.69"/>
    <x v="1"/>
  </r>
  <r>
    <x v="3"/>
    <x v="6"/>
    <x v="4"/>
    <x v="10"/>
    <n v="46"/>
    <n v="100"/>
    <n v="224"/>
    <n v="20"/>
    <x v="1"/>
  </r>
  <r>
    <x v="3"/>
    <x v="6"/>
    <x v="4"/>
    <x v="11"/>
    <n v="34"/>
    <n v="2288.4"/>
    <n v="5126.0160000000005"/>
    <n v="457.68000000000006"/>
    <x v="1"/>
  </r>
  <r>
    <x v="3"/>
    <x v="6"/>
    <x v="1"/>
    <x v="12"/>
    <n v="7"/>
    <n v="200"/>
    <n v="224"/>
    <n v="40"/>
    <x v="1"/>
  </r>
  <r>
    <x v="3"/>
    <x v="6"/>
    <x v="4"/>
    <x v="14"/>
    <n v="3"/>
    <n v="2288.65"/>
    <n v="5126.576"/>
    <n v="457.73"/>
    <x v="1"/>
  </r>
  <r>
    <x v="3"/>
    <x v="6"/>
    <x v="5"/>
    <x v="13"/>
    <n v="2"/>
    <n v="6600"/>
    <n v="7392"/>
    <n v="1320"/>
    <x v="0"/>
  </r>
  <r>
    <x v="3"/>
    <x v="7"/>
    <x v="0"/>
    <x v="0"/>
    <n v="3566"/>
    <n v="4577.3"/>
    <n v="5126.576"/>
    <n v="915.46"/>
    <x v="0"/>
  </r>
  <r>
    <x v="3"/>
    <x v="7"/>
    <x v="0"/>
    <x v="1"/>
    <n v="2498"/>
    <n v="8000"/>
    <n v="8960"/>
    <n v="1600"/>
    <x v="0"/>
  </r>
  <r>
    <x v="3"/>
    <x v="7"/>
    <x v="1"/>
    <x v="2"/>
    <n v="1245"/>
    <n v="4577.2"/>
    <n v="5126.4639999999999"/>
    <n v="915.44"/>
    <x v="0"/>
  </r>
  <r>
    <x v="3"/>
    <x v="7"/>
    <x v="2"/>
    <x v="3"/>
    <n v="644"/>
    <n v="5743.5"/>
    <n v="6432.72"/>
    <n v="1148.7"/>
    <x v="0"/>
  </r>
  <r>
    <x v="3"/>
    <x v="7"/>
    <x v="3"/>
    <x v="4"/>
    <n v="643"/>
    <n v="7000"/>
    <n v="7840"/>
    <n v="1400"/>
    <x v="1"/>
  </r>
  <r>
    <x v="3"/>
    <x v="7"/>
    <x v="2"/>
    <x v="5"/>
    <n v="455"/>
    <n v="5036.46"/>
    <n v="5128.0320000000002"/>
    <n v="1007.292"/>
    <x v="1"/>
  </r>
  <r>
    <x v="3"/>
    <x v="7"/>
    <x v="3"/>
    <x v="6"/>
    <n v="345"/>
    <n v="7700"/>
    <n v="7840"/>
    <n v="1540"/>
    <x v="1"/>
  </r>
  <r>
    <x v="3"/>
    <x v="7"/>
    <x v="1"/>
    <x v="7"/>
    <n v="122"/>
    <n v="110"/>
    <n v="112"/>
    <n v="22"/>
    <x v="1"/>
  </r>
  <r>
    <x v="3"/>
    <x v="7"/>
    <x v="4"/>
    <x v="8"/>
    <n v="78"/>
    <n v="2517.46"/>
    <n v="5126.4639999999999"/>
    <n v="503.49200000000002"/>
    <x v="1"/>
  </r>
  <r>
    <x v="3"/>
    <x v="7"/>
    <x v="4"/>
    <x v="9"/>
    <n v="76"/>
    <n v="2517.2949999999996"/>
    <n v="5126.1279999999997"/>
    <n v="503.45899999999995"/>
    <x v="1"/>
  </r>
  <r>
    <x v="3"/>
    <x v="7"/>
    <x v="4"/>
    <x v="10"/>
    <n v="46"/>
    <n v="115"/>
    <n v="224"/>
    <n v="23"/>
    <x v="1"/>
  </r>
  <r>
    <x v="3"/>
    <x v="7"/>
    <x v="4"/>
    <x v="11"/>
    <n v="34"/>
    <n v="2631.66"/>
    <n v="5126.0160000000005"/>
    <n v="526.33199999999999"/>
    <x v="1"/>
  </r>
  <r>
    <x v="3"/>
    <x v="7"/>
    <x v="1"/>
    <x v="12"/>
    <n v="7"/>
    <n v="230"/>
    <n v="224"/>
    <n v="46"/>
    <x v="1"/>
  </r>
  <r>
    <x v="3"/>
    <x v="7"/>
    <x v="4"/>
    <x v="14"/>
    <n v="3"/>
    <n v="2631.9475000000002"/>
    <n v="5126.576"/>
    <n v="526.38950000000011"/>
    <x v="0"/>
  </r>
  <r>
    <x v="3"/>
    <x v="7"/>
    <x v="5"/>
    <x v="13"/>
    <n v="2"/>
    <n v="7590"/>
    <n v="7392"/>
    <n v="1518"/>
    <x v="1"/>
  </r>
  <r>
    <x v="3"/>
    <x v="8"/>
    <x v="0"/>
    <x v="0"/>
    <n v="3566"/>
    <n v="4577.3"/>
    <n v="5126.576"/>
    <n v="915.46"/>
    <x v="1"/>
  </r>
  <r>
    <x v="3"/>
    <x v="8"/>
    <x v="0"/>
    <x v="1"/>
    <n v="2498"/>
    <n v="8000"/>
    <n v="8960"/>
    <n v="1600"/>
    <x v="1"/>
  </r>
  <r>
    <x v="3"/>
    <x v="8"/>
    <x v="1"/>
    <x v="2"/>
    <n v="1245"/>
    <n v="4577.2"/>
    <n v="5126.4639999999999"/>
    <n v="915.44"/>
    <x v="1"/>
  </r>
  <r>
    <x v="3"/>
    <x v="8"/>
    <x v="2"/>
    <x v="3"/>
    <n v="644"/>
    <n v="5743.5"/>
    <n v="6432.72"/>
    <n v="1148.7"/>
    <x v="1"/>
  </r>
  <r>
    <x v="3"/>
    <x v="8"/>
    <x v="3"/>
    <x v="4"/>
    <n v="643"/>
    <n v="7000"/>
    <n v="7840"/>
    <n v="1400"/>
    <x v="1"/>
  </r>
  <r>
    <x v="3"/>
    <x v="8"/>
    <x v="2"/>
    <x v="5"/>
    <n v="455"/>
    <n v="4578.6000000000004"/>
    <n v="5128.0320000000002"/>
    <n v="915.72000000000014"/>
    <x v="1"/>
  </r>
  <r>
    <x v="3"/>
    <x v="8"/>
    <x v="3"/>
    <x v="6"/>
    <n v="345"/>
    <n v="7000"/>
    <n v="7840"/>
    <n v="1400"/>
    <x v="1"/>
  </r>
  <r>
    <x v="3"/>
    <x v="8"/>
    <x v="1"/>
    <x v="7"/>
    <n v="122"/>
    <n v="100"/>
    <n v="112"/>
    <n v="20"/>
    <x v="1"/>
  </r>
  <r>
    <x v="3"/>
    <x v="8"/>
    <x v="4"/>
    <x v="8"/>
    <n v="78"/>
    <n v="2288.6"/>
    <n v="5126.4639999999999"/>
    <n v="457.72"/>
    <x v="1"/>
  </r>
  <r>
    <x v="3"/>
    <x v="8"/>
    <x v="4"/>
    <x v="9"/>
    <n v="76"/>
    <n v="2288.4499999999998"/>
    <n v="5126.1279999999997"/>
    <n v="457.69"/>
    <x v="1"/>
  </r>
  <r>
    <x v="3"/>
    <x v="8"/>
    <x v="4"/>
    <x v="10"/>
    <n v="46"/>
    <n v="100"/>
    <n v="224"/>
    <n v="20"/>
    <x v="1"/>
  </r>
  <r>
    <x v="3"/>
    <x v="8"/>
    <x v="4"/>
    <x v="11"/>
    <n v="34"/>
    <n v="2746.08"/>
    <n v="5126.0160000000005"/>
    <n v="549.21600000000001"/>
    <x v="1"/>
  </r>
  <r>
    <x v="3"/>
    <x v="8"/>
    <x v="1"/>
    <x v="12"/>
    <n v="7"/>
    <n v="240"/>
    <n v="224"/>
    <n v="48"/>
    <x v="1"/>
  </r>
  <r>
    <x v="3"/>
    <x v="8"/>
    <x v="4"/>
    <x v="14"/>
    <n v="3"/>
    <n v="2746.38"/>
    <n v="5126.576"/>
    <n v="549.27600000000007"/>
    <x v="1"/>
  </r>
  <r>
    <x v="3"/>
    <x v="8"/>
    <x v="5"/>
    <x v="13"/>
    <n v="2"/>
    <n v="7920"/>
    <n v="7392"/>
    <n v="1584"/>
    <x v="1"/>
  </r>
  <r>
    <x v="3"/>
    <x v="9"/>
    <x v="0"/>
    <x v="0"/>
    <n v="3566"/>
    <n v="5035.0300000000007"/>
    <n v="5126.576"/>
    <n v="1007.0060000000002"/>
    <x v="1"/>
  </r>
  <r>
    <x v="3"/>
    <x v="9"/>
    <x v="0"/>
    <x v="1"/>
    <n v="2498"/>
    <n v="9200"/>
    <n v="8960"/>
    <n v="1840"/>
    <x v="1"/>
  </r>
  <r>
    <x v="3"/>
    <x v="9"/>
    <x v="1"/>
    <x v="2"/>
    <n v="1245"/>
    <n v="5263.78"/>
    <n v="5126.4639999999999"/>
    <n v="1052.7560000000001"/>
    <x v="1"/>
  </r>
  <r>
    <x v="3"/>
    <x v="9"/>
    <x v="2"/>
    <x v="3"/>
    <n v="644"/>
    <n v="6605.0249999999996"/>
    <n v="6432.72"/>
    <n v="1321.0050000000001"/>
    <x v="1"/>
  </r>
  <r>
    <x v="3"/>
    <x v="9"/>
    <x v="3"/>
    <x v="4"/>
    <n v="643"/>
    <n v="8400"/>
    <n v="7840"/>
    <n v="1680"/>
    <x v="1"/>
  </r>
  <r>
    <x v="3"/>
    <x v="9"/>
    <x v="2"/>
    <x v="5"/>
    <n v="455"/>
    <n v="5494.3200000000006"/>
    <n v="5128.0320000000002"/>
    <n v="1098.8640000000003"/>
    <x v="1"/>
  </r>
  <r>
    <x v="3"/>
    <x v="9"/>
    <x v="3"/>
    <x v="6"/>
    <n v="345"/>
    <n v="8400"/>
    <n v="7840"/>
    <n v="1680"/>
    <x v="1"/>
  </r>
  <r>
    <x v="3"/>
    <x v="9"/>
    <x v="1"/>
    <x v="7"/>
    <n v="122"/>
    <n v="120"/>
    <n v="112"/>
    <n v="24"/>
    <x v="1"/>
  </r>
  <r>
    <x v="3"/>
    <x v="9"/>
    <x v="4"/>
    <x v="8"/>
    <n v="78"/>
    <n v="2517.46"/>
    <n v="5126.4639999999999"/>
    <n v="503.49200000000002"/>
    <x v="1"/>
  </r>
  <r>
    <x v="3"/>
    <x v="9"/>
    <x v="4"/>
    <x v="9"/>
    <n v="76"/>
    <n v="2517.2949999999996"/>
    <n v="5126.1279999999997"/>
    <n v="503.45899999999995"/>
    <x v="1"/>
  </r>
  <r>
    <x v="3"/>
    <x v="9"/>
    <x v="4"/>
    <x v="10"/>
    <n v="46"/>
    <n v="110"/>
    <n v="224"/>
    <n v="22"/>
    <x v="1"/>
  </r>
  <r>
    <x v="3"/>
    <x v="9"/>
    <x v="4"/>
    <x v="11"/>
    <n v="34"/>
    <n v="2517.2400000000002"/>
    <n v="5126.0160000000005"/>
    <n v="503.44800000000009"/>
    <x v="1"/>
  </r>
  <r>
    <x v="3"/>
    <x v="9"/>
    <x v="1"/>
    <x v="12"/>
    <n v="7"/>
    <n v="220"/>
    <n v="224"/>
    <n v="44"/>
    <x v="1"/>
  </r>
  <r>
    <x v="3"/>
    <x v="9"/>
    <x v="4"/>
    <x v="14"/>
    <n v="3"/>
    <n v="2517.5150000000003"/>
    <n v="5126.576"/>
    <n v="503.5030000000001"/>
    <x v="1"/>
  </r>
  <r>
    <x v="3"/>
    <x v="9"/>
    <x v="5"/>
    <x v="13"/>
    <n v="2"/>
    <n v="7260"/>
    <n v="7392"/>
    <n v="1452"/>
    <x v="1"/>
  </r>
  <r>
    <x v="3"/>
    <x v="10"/>
    <x v="0"/>
    <x v="0"/>
    <n v="3566"/>
    <n v="5263.8950000000004"/>
    <n v="5126.576"/>
    <n v="1052.7790000000002"/>
    <x v="1"/>
  </r>
  <r>
    <x v="3"/>
    <x v="10"/>
    <x v="0"/>
    <x v="1"/>
    <n v="2498"/>
    <n v="8800"/>
    <n v="8960"/>
    <n v="1760"/>
    <x v="1"/>
  </r>
  <r>
    <x v="3"/>
    <x v="10"/>
    <x v="1"/>
    <x v="2"/>
    <n v="1245"/>
    <n v="5034.92"/>
    <n v="5126.4639999999999"/>
    <n v="1006.984"/>
    <x v="1"/>
  </r>
  <r>
    <x v="3"/>
    <x v="10"/>
    <x v="2"/>
    <x v="3"/>
    <n v="644"/>
    <n v="22000"/>
    <n v="6432.72"/>
    <n v="4400"/>
    <x v="1"/>
  </r>
  <r>
    <x v="3"/>
    <x v="10"/>
    <x v="3"/>
    <x v="4"/>
    <n v="643"/>
    <n v="7700"/>
    <n v="7840"/>
    <n v="1540"/>
    <x v="1"/>
  </r>
  <r>
    <x v="3"/>
    <x v="10"/>
    <x v="2"/>
    <x v="5"/>
    <n v="455"/>
    <n v="11111"/>
    <n v="5128.0320000000002"/>
    <n v="2222.2000000000003"/>
    <x v="1"/>
  </r>
  <r>
    <x v="3"/>
    <x v="10"/>
    <x v="3"/>
    <x v="6"/>
    <n v="345"/>
    <n v="7700"/>
    <n v="7840"/>
    <n v="1540"/>
    <x v="1"/>
  </r>
  <r>
    <x v="3"/>
    <x v="10"/>
    <x v="1"/>
    <x v="7"/>
    <n v="122"/>
    <n v="110"/>
    <n v="112"/>
    <n v="22"/>
    <x v="1"/>
  </r>
  <r>
    <x v="3"/>
    <x v="10"/>
    <x v="4"/>
    <x v="8"/>
    <n v="78"/>
    <n v="2517.46"/>
    <n v="5126.4639999999999"/>
    <n v="503.49200000000002"/>
    <x v="1"/>
  </r>
  <r>
    <x v="3"/>
    <x v="10"/>
    <x v="4"/>
    <x v="9"/>
    <n v="76"/>
    <n v="2288.4499999999998"/>
    <n v="5126.1279999999997"/>
    <n v="457.69"/>
    <x v="1"/>
  </r>
  <r>
    <x v="3"/>
    <x v="10"/>
    <x v="4"/>
    <x v="10"/>
    <n v="46"/>
    <n v="100"/>
    <n v="224"/>
    <n v="20"/>
    <x v="1"/>
  </r>
  <r>
    <x v="3"/>
    <x v="10"/>
    <x v="4"/>
    <x v="11"/>
    <n v="34"/>
    <n v="2288.4"/>
    <n v="5126.0160000000005"/>
    <n v="457.68000000000006"/>
    <x v="1"/>
  </r>
  <r>
    <x v="3"/>
    <x v="10"/>
    <x v="1"/>
    <x v="12"/>
    <n v="7"/>
    <n v="200"/>
    <n v="224"/>
    <n v="40"/>
    <x v="1"/>
  </r>
  <r>
    <x v="3"/>
    <x v="10"/>
    <x v="4"/>
    <x v="14"/>
    <n v="3"/>
    <n v="2288.65"/>
    <n v="5126.576"/>
    <n v="457.73"/>
    <x v="1"/>
  </r>
  <r>
    <x v="3"/>
    <x v="10"/>
    <x v="5"/>
    <x v="13"/>
    <n v="2"/>
    <n v="6600"/>
    <n v="7392"/>
    <n v="1320"/>
    <x v="1"/>
  </r>
  <r>
    <x v="3"/>
    <x v="11"/>
    <x v="0"/>
    <x v="0"/>
    <n v="3566"/>
    <n v="4577.3"/>
    <n v="5126.576"/>
    <n v="915.46"/>
    <x v="1"/>
  </r>
  <r>
    <x v="3"/>
    <x v="11"/>
    <x v="0"/>
    <x v="1"/>
    <n v="2498"/>
    <n v="8000"/>
    <n v="8960"/>
    <n v="1600"/>
    <x v="1"/>
  </r>
  <r>
    <x v="3"/>
    <x v="11"/>
    <x v="1"/>
    <x v="2"/>
    <n v="1245"/>
    <n v="4577.2"/>
    <n v="5126.4639999999999"/>
    <n v="915.44"/>
    <x v="1"/>
  </r>
  <r>
    <x v="3"/>
    <x v="11"/>
    <x v="2"/>
    <x v="3"/>
    <n v="644"/>
    <n v="5743.5"/>
    <n v="6432.72"/>
    <n v="1148.7"/>
    <x v="1"/>
  </r>
  <r>
    <x v="3"/>
    <x v="11"/>
    <x v="3"/>
    <x v="4"/>
    <n v="643"/>
    <n v="7000"/>
    <n v="7840"/>
    <n v="1400"/>
    <x v="1"/>
  </r>
  <r>
    <x v="3"/>
    <x v="11"/>
    <x v="2"/>
    <x v="5"/>
    <n v="455"/>
    <n v="4578.6000000000004"/>
    <n v="5128.0320000000002"/>
    <n v="915.72000000000014"/>
    <x v="1"/>
  </r>
  <r>
    <x v="3"/>
    <x v="11"/>
    <x v="3"/>
    <x v="6"/>
    <n v="345"/>
    <n v="7000"/>
    <n v="7840"/>
    <n v="1400"/>
    <x v="1"/>
  </r>
  <r>
    <x v="3"/>
    <x v="11"/>
    <x v="1"/>
    <x v="7"/>
    <n v="122"/>
    <n v="100"/>
    <n v="112"/>
    <n v="20"/>
    <x v="1"/>
  </r>
  <r>
    <x v="3"/>
    <x v="11"/>
    <x v="4"/>
    <x v="8"/>
    <n v="78"/>
    <n v="2288.6"/>
    <n v="5126.4639999999999"/>
    <n v="457.72"/>
    <x v="1"/>
  </r>
  <r>
    <x v="3"/>
    <x v="11"/>
    <x v="4"/>
    <x v="9"/>
    <n v="76"/>
    <n v="2288.4499999999998"/>
    <n v="5126.1279999999997"/>
    <n v="457.69"/>
    <x v="1"/>
  </r>
  <r>
    <x v="3"/>
    <x v="11"/>
    <x v="4"/>
    <x v="10"/>
    <n v="46"/>
    <n v="100"/>
    <n v="224"/>
    <n v="20"/>
    <x v="1"/>
  </r>
  <r>
    <x v="3"/>
    <x v="11"/>
    <x v="4"/>
    <x v="11"/>
    <n v="34"/>
    <n v="2288.4"/>
    <n v="5126.0160000000005"/>
    <n v="457.68000000000006"/>
    <x v="1"/>
  </r>
  <r>
    <x v="3"/>
    <x v="11"/>
    <x v="1"/>
    <x v="12"/>
    <n v="7"/>
    <n v="200"/>
    <n v="224"/>
    <n v="40"/>
    <x v="1"/>
  </r>
  <r>
    <x v="3"/>
    <x v="11"/>
    <x v="4"/>
    <x v="14"/>
    <n v="3"/>
    <n v="2288.65"/>
    <n v="5126.576"/>
    <n v="457.73"/>
    <x v="1"/>
  </r>
  <r>
    <x v="3"/>
    <x v="11"/>
    <x v="5"/>
    <x v="13"/>
    <n v="2"/>
    <n v="6600"/>
    <n v="7392"/>
    <n v="1320"/>
    <x v="1"/>
  </r>
  <r>
    <x v="4"/>
    <x v="0"/>
    <x v="0"/>
    <x v="0"/>
    <n v="3566"/>
    <n v="4577.3"/>
    <n v="5126.576"/>
    <n v="915.46"/>
    <x v="1"/>
  </r>
  <r>
    <x v="4"/>
    <x v="0"/>
    <x v="0"/>
    <x v="1"/>
    <n v="2498"/>
    <n v="8000"/>
    <n v="8960"/>
    <n v="1600"/>
    <x v="1"/>
  </r>
  <r>
    <x v="4"/>
    <x v="0"/>
    <x v="1"/>
    <x v="2"/>
    <n v="1245"/>
    <n v="4577.2"/>
    <n v="5126.4639999999999"/>
    <n v="915.44"/>
    <x v="1"/>
  </r>
  <r>
    <x v="4"/>
    <x v="0"/>
    <x v="2"/>
    <x v="3"/>
    <n v="644"/>
    <n v="5743.5"/>
    <n v="6432.72"/>
    <n v="1148.7"/>
    <x v="1"/>
  </r>
  <r>
    <x v="4"/>
    <x v="0"/>
    <x v="3"/>
    <x v="4"/>
    <n v="643"/>
    <n v="7000"/>
    <n v="7840"/>
    <n v="1400"/>
    <x v="1"/>
  </r>
  <r>
    <x v="4"/>
    <x v="0"/>
    <x v="2"/>
    <x v="5"/>
    <n v="455"/>
    <n v="4578.6000000000004"/>
    <n v="5128.0320000000002"/>
    <n v="915.72000000000014"/>
    <x v="1"/>
  </r>
  <r>
    <x v="4"/>
    <x v="0"/>
    <x v="3"/>
    <x v="6"/>
    <n v="345"/>
    <n v="7000"/>
    <n v="7840"/>
    <n v="1400"/>
    <x v="1"/>
  </r>
  <r>
    <x v="4"/>
    <x v="0"/>
    <x v="1"/>
    <x v="7"/>
    <n v="122"/>
    <n v="100"/>
    <n v="112"/>
    <n v="20"/>
    <x v="1"/>
  </r>
  <r>
    <x v="4"/>
    <x v="0"/>
    <x v="4"/>
    <x v="8"/>
    <n v="78"/>
    <n v="4577.2"/>
    <n v="5126.4639999999999"/>
    <n v="915.44"/>
    <x v="1"/>
  </r>
  <r>
    <x v="4"/>
    <x v="0"/>
    <x v="4"/>
    <x v="9"/>
    <n v="76"/>
    <n v="4576.8999999999996"/>
    <n v="5126.1279999999997"/>
    <n v="915.38"/>
    <x v="1"/>
  </r>
  <r>
    <x v="4"/>
    <x v="0"/>
    <x v="4"/>
    <x v="10"/>
    <n v="46"/>
    <n v="200"/>
    <n v="224"/>
    <n v="40"/>
    <x v="1"/>
  </r>
  <r>
    <x v="4"/>
    <x v="0"/>
    <x v="4"/>
    <x v="11"/>
    <n v="34"/>
    <n v="4576.8"/>
    <n v="5126.0160000000005"/>
    <n v="915.36000000000013"/>
    <x v="1"/>
  </r>
  <r>
    <x v="4"/>
    <x v="0"/>
    <x v="1"/>
    <x v="12"/>
    <n v="7"/>
    <n v="200"/>
    <n v="224"/>
    <n v="40"/>
    <x v="1"/>
  </r>
  <r>
    <x v="4"/>
    <x v="0"/>
    <x v="5"/>
    <x v="13"/>
    <n v="3"/>
    <n v="6600"/>
    <n v="7392"/>
    <n v="1320"/>
    <x v="1"/>
  </r>
  <r>
    <x v="4"/>
    <x v="0"/>
    <x v="4"/>
    <x v="14"/>
    <n v="3"/>
    <n v="4577.3"/>
    <n v="5126.576"/>
    <n v="915.46"/>
    <x v="1"/>
  </r>
  <r>
    <x v="4"/>
    <x v="1"/>
    <x v="0"/>
    <x v="0"/>
    <n v="3566"/>
    <n v="4577.3"/>
    <n v="5126.576"/>
    <n v="915.46"/>
    <x v="1"/>
  </r>
  <r>
    <x v="4"/>
    <x v="1"/>
    <x v="0"/>
    <x v="1"/>
    <n v="2498"/>
    <n v="8000"/>
    <n v="8960"/>
    <n v="1600"/>
    <x v="1"/>
  </r>
  <r>
    <x v="4"/>
    <x v="1"/>
    <x v="1"/>
    <x v="2"/>
    <n v="1245"/>
    <n v="4577.2"/>
    <n v="5126.4639999999999"/>
    <n v="915.44"/>
    <x v="1"/>
  </r>
  <r>
    <x v="4"/>
    <x v="1"/>
    <x v="2"/>
    <x v="3"/>
    <n v="644"/>
    <n v="5743.5"/>
    <n v="6432.72"/>
    <n v="1148.7"/>
    <x v="1"/>
  </r>
  <r>
    <x v="4"/>
    <x v="1"/>
    <x v="3"/>
    <x v="4"/>
    <n v="643"/>
    <n v="7000"/>
    <n v="7840"/>
    <n v="1400"/>
    <x v="1"/>
  </r>
  <r>
    <x v="4"/>
    <x v="1"/>
    <x v="2"/>
    <x v="5"/>
    <n v="455"/>
    <n v="4578.6000000000004"/>
    <n v="5128.0320000000002"/>
    <n v="915.72000000000014"/>
    <x v="1"/>
  </r>
  <r>
    <x v="4"/>
    <x v="1"/>
    <x v="3"/>
    <x v="6"/>
    <n v="345"/>
    <n v="7000"/>
    <n v="7840"/>
    <n v="1400"/>
    <x v="1"/>
  </r>
  <r>
    <x v="4"/>
    <x v="1"/>
    <x v="1"/>
    <x v="7"/>
    <n v="122"/>
    <n v="100"/>
    <n v="112"/>
    <n v="20"/>
    <x v="1"/>
  </r>
  <r>
    <x v="4"/>
    <x v="1"/>
    <x v="4"/>
    <x v="8"/>
    <n v="78"/>
    <n v="4577.2"/>
    <n v="5126.4639999999999"/>
    <n v="915.44"/>
    <x v="1"/>
  </r>
  <r>
    <x v="4"/>
    <x v="1"/>
    <x v="4"/>
    <x v="9"/>
    <n v="76"/>
    <n v="4576.8999999999996"/>
    <n v="5126.1279999999997"/>
    <n v="915.38"/>
    <x v="1"/>
  </r>
  <r>
    <x v="4"/>
    <x v="1"/>
    <x v="4"/>
    <x v="10"/>
    <n v="46"/>
    <n v="200"/>
    <n v="224"/>
    <n v="40"/>
    <x v="1"/>
  </r>
  <r>
    <x v="4"/>
    <x v="1"/>
    <x v="4"/>
    <x v="11"/>
    <n v="34"/>
    <n v="4576.8"/>
    <n v="5126.0160000000005"/>
    <n v="915.36000000000013"/>
    <x v="1"/>
  </r>
  <r>
    <x v="4"/>
    <x v="1"/>
    <x v="1"/>
    <x v="12"/>
    <n v="7"/>
    <n v="200"/>
    <n v="224"/>
    <n v="40"/>
    <x v="1"/>
  </r>
  <r>
    <x v="4"/>
    <x v="1"/>
    <x v="4"/>
    <x v="14"/>
    <n v="3"/>
    <n v="4577.3"/>
    <n v="5126.576"/>
    <n v="915.46"/>
    <x v="1"/>
  </r>
  <r>
    <x v="4"/>
    <x v="1"/>
    <x v="5"/>
    <x v="13"/>
    <n v="2"/>
    <n v="6600"/>
    <n v="7392"/>
    <n v="1320"/>
    <x v="1"/>
  </r>
  <r>
    <x v="4"/>
    <x v="2"/>
    <x v="0"/>
    <x v="0"/>
    <n v="3566"/>
    <n v="4577.3"/>
    <n v="5126.576"/>
    <n v="915.46"/>
    <x v="1"/>
  </r>
  <r>
    <x v="4"/>
    <x v="2"/>
    <x v="0"/>
    <x v="1"/>
    <n v="2498"/>
    <n v="8000"/>
    <n v="8960"/>
    <n v="1600"/>
    <x v="1"/>
  </r>
  <r>
    <x v="4"/>
    <x v="2"/>
    <x v="1"/>
    <x v="2"/>
    <n v="1245"/>
    <n v="4577.2"/>
    <n v="5126.4639999999999"/>
    <n v="915.44"/>
    <x v="1"/>
  </r>
  <r>
    <x v="4"/>
    <x v="2"/>
    <x v="2"/>
    <x v="3"/>
    <n v="644"/>
    <n v="5743.5"/>
    <n v="6432.72"/>
    <n v="1148.7"/>
    <x v="0"/>
  </r>
  <r>
    <x v="4"/>
    <x v="2"/>
    <x v="3"/>
    <x v="4"/>
    <n v="643"/>
    <n v="7000"/>
    <n v="7840"/>
    <n v="1400"/>
    <x v="0"/>
  </r>
  <r>
    <x v="4"/>
    <x v="2"/>
    <x v="2"/>
    <x v="5"/>
    <n v="455"/>
    <n v="4578.6000000000004"/>
    <n v="5128.0320000000002"/>
    <n v="915.72000000000014"/>
    <x v="0"/>
  </r>
  <r>
    <x v="4"/>
    <x v="2"/>
    <x v="3"/>
    <x v="6"/>
    <n v="345"/>
    <n v="7000"/>
    <n v="7840"/>
    <n v="1400"/>
    <x v="0"/>
  </r>
  <r>
    <x v="4"/>
    <x v="2"/>
    <x v="1"/>
    <x v="7"/>
    <n v="122"/>
    <n v="100"/>
    <n v="112"/>
    <n v="20"/>
    <x v="0"/>
  </r>
  <r>
    <x v="4"/>
    <x v="2"/>
    <x v="4"/>
    <x v="8"/>
    <n v="78"/>
    <n v="4577.2"/>
    <n v="5126.4639999999999"/>
    <n v="915.44"/>
    <x v="0"/>
  </r>
  <r>
    <x v="4"/>
    <x v="2"/>
    <x v="4"/>
    <x v="9"/>
    <n v="76"/>
    <n v="4576.8999999999996"/>
    <n v="5126.1279999999997"/>
    <n v="915.38"/>
    <x v="0"/>
  </r>
  <r>
    <x v="4"/>
    <x v="2"/>
    <x v="4"/>
    <x v="10"/>
    <n v="46"/>
    <n v="200"/>
    <n v="224"/>
    <n v="40"/>
    <x v="0"/>
  </r>
  <r>
    <x v="4"/>
    <x v="2"/>
    <x v="4"/>
    <x v="11"/>
    <n v="34"/>
    <n v="4576.8"/>
    <n v="5126.0160000000005"/>
    <n v="915.36000000000013"/>
    <x v="0"/>
  </r>
  <r>
    <x v="4"/>
    <x v="2"/>
    <x v="1"/>
    <x v="12"/>
    <n v="7"/>
    <n v="200"/>
    <n v="224"/>
    <n v="40"/>
    <x v="0"/>
  </r>
  <r>
    <x v="4"/>
    <x v="2"/>
    <x v="4"/>
    <x v="14"/>
    <n v="3"/>
    <n v="4577.3"/>
    <n v="5126.576"/>
    <n v="915.46"/>
    <x v="0"/>
  </r>
  <r>
    <x v="4"/>
    <x v="2"/>
    <x v="5"/>
    <x v="13"/>
    <n v="2"/>
    <n v="6600"/>
    <n v="7392"/>
    <n v="1320"/>
    <x v="0"/>
  </r>
  <r>
    <x v="4"/>
    <x v="3"/>
    <x v="0"/>
    <x v="0"/>
    <n v="3566"/>
    <n v="4577.3"/>
    <n v="5126.576"/>
    <n v="915.46"/>
    <x v="0"/>
  </r>
  <r>
    <x v="4"/>
    <x v="3"/>
    <x v="0"/>
    <x v="1"/>
    <n v="2498"/>
    <n v="8000"/>
    <n v="8960"/>
    <n v="1600"/>
    <x v="0"/>
  </r>
  <r>
    <x v="4"/>
    <x v="3"/>
    <x v="1"/>
    <x v="2"/>
    <n v="1245"/>
    <n v="4577.2"/>
    <n v="5126.4639999999999"/>
    <n v="915.44"/>
    <x v="0"/>
  </r>
  <r>
    <x v="4"/>
    <x v="3"/>
    <x v="2"/>
    <x v="3"/>
    <n v="644"/>
    <n v="5743.5"/>
    <n v="6432.72"/>
    <n v="1148.7"/>
    <x v="0"/>
  </r>
  <r>
    <x v="4"/>
    <x v="3"/>
    <x v="3"/>
    <x v="4"/>
    <n v="643"/>
    <n v="7000"/>
    <n v="7840"/>
    <n v="1400"/>
    <x v="0"/>
  </r>
  <r>
    <x v="4"/>
    <x v="3"/>
    <x v="2"/>
    <x v="5"/>
    <n v="455"/>
    <n v="4578.6000000000004"/>
    <n v="5128.0320000000002"/>
    <n v="915.72000000000014"/>
    <x v="0"/>
  </r>
  <r>
    <x v="4"/>
    <x v="3"/>
    <x v="3"/>
    <x v="6"/>
    <n v="345"/>
    <n v="7000"/>
    <n v="7840"/>
    <n v="1400"/>
    <x v="0"/>
  </r>
  <r>
    <x v="4"/>
    <x v="3"/>
    <x v="1"/>
    <x v="7"/>
    <n v="122"/>
    <n v="100"/>
    <n v="112"/>
    <n v="20"/>
    <x v="0"/>
  </r>
  <r>
    <x v="4"/>
    <x v="3"/>
    <x v="4"/>
    <x v="8"/>
    <n v="78"/>
    <n v="4577.2"/>
    <n v="5126.4639999999999"/>
    <n v="915.44"/>
    <x v="0"/>
  </r>
  <r>
    <x v="4"/>
    <x v="3"/>
    <x v="4"/>
    <x v="9"/>
    <n v="76"/>
    <n v="4576.8999999999996"/>
    <n v="5126.1279999999997"/>
    <n v="915.38"/>
    <x v="0"/>
  </r>
  <r>
    <x v="4"/>
    <x v="3"/>
    <x v="4"/>
    <x v="10"/>
    <n v="46"/>
    <n v="200"/>
    <n v="224"/>
    <n v="40"/>
    <x v="0"/>
  </r>
  <r>
    <x v="4"/>
    <x v="3"/>
    <x v="4"/>
    <x v="11"/>
    <n v="34"/>
    <n v="4576.8"/>
    <n v="5126.0160000000005"/>
    <n v="915.36000000000013"/>
    <x v="0"/>
  </r>
  <r>
    <x v="4"/>
    <x v="3"/>
    <x v="1"/>
    <x v="12"/>
    <n v="7"/>
    <n v="200"/>
    <n v="224"/>
    <n v="40"/>
    <x v="0"/>
  </r>
  <r>
    <x v="4"/>
    <x v="3"/>
    <x v="4"/>
    <x v="14"/>
    <n v="3"/>
    <n v="4577.3"/>
    <n v="5126.576"/>
    <n v="915.46"/>
    <x v="0"/>
  </r>
  <r>
    <x v="4"/>
    <x v="3"/>
    <x v="5"/>
    <x v="13"/>
    <n v="2"/>
    <n v="6600"/>
    <n v="7392"/>
    <n v="1320"/>
    <x v="0"/>
  </r>
  <r>
    <x v="4"/>
    <x v="4"/>
    <x v="0"/>
    <x v="0"/>
    <n v="3566"/>
    <n v="4577.3"/>
    <n v="5126.576"/>
    <n v="915.46"/>
    <x v="0"/>
  </r>
  <r>
    <x v="4"/>
    <x v="4"/>
    <x v="0"/>
    <x v="1"/>
    <n v="2498"/>
    <n v="8000"/>
    <n v="8960"/>
    <n v="1600"/>
    <x v="0"/>
  </r>
  <r>
    <x v="4"/>
    <x v="4"/>
    <x v="1"/>
    <x v="2"/>
    <n v="1245"/>
    <n v="4577.2"/>
    <n v="5126.4639999999999"/>
    <n v="915.44"/>
    <x v="0"/>
  </r>
  <r>
    <x v="4"/>
    <x v="4"/>
    <x v="2"/>
    <x v="3"/>
    <n v="644"/>
    <n v="5743.5"/>
    <n v="6432.72"/>
    <n v="1148.7"/>
    <x v="0"/>
  </r>
  <r>
    <x v="4"/>
    <x v="4"/>
    <x v="3"/>
    <x v="4"/>
    <n v="643"/>
    <n v="7000"/>
    <n v="7840"/>
    <n v="1400"/>
    <x v="0"/>
  </r>
  <r>
    <x v="4"/>
    <x v="4"/>
    <x v="2"/>
    <x v="5"/>
    <n v="455"/>
    <n v="4578.6000000000004"/>
    <n v="5128.0320000000002"/>
    <n v="915.72000000000014"/>
    <x v="0"/>
  </r>
  <r>
    <x v="4"/>
    <x v="4"/>
    <x v="3"/>
    <x v="6"/>
    <n v="345"/>
    <n v="7000"/>
    <n v="7840"/>
    <n v="1400"/>
    <x v="0"/>
  </r>
  <r>
    <x v="4"/>
    <x v="4"/>
    <x v="1"/>
    <x v="7"/>
    <n v="122"/>
    <n v="100"/>
    <n v="112"/>
    <n v="20"/>
    <x v="0"/>
  </r>
  <r>
    <x v="4"/>
    <x v="4"/>
    <x v="4"/>
    <x v="8"/>
    <n v="78"/>
    <n v="4577.2"/>
    <n v="5126.4639999999999"/>
    <n v="915.44"/>
    <x v="0"/>
  </r>
  <r>
    <x v="4"/>
    <x v="4"/>
    <x v="4"/>
    <x v="9"/>
    <n v="76"/>
    <n v="4576.8999999999996"/>
    <n v="5126.1279999999997"/>
    <n v="915.38"/>
    <x v="0"/>
  </r>
  <r>
    <x v="4"/>
    <x v="4"/>
    <x v="4"/>
    <x v="10"/>
    <n v="46"/>
    <n v="200"/>
    <n v="224"/>
    <n v="40"/>
    <x v="0"/>
  </r>
  <r>
    <x v="4"/>
    <x v="4"/>
    <x v="4"/>
    <x v="11"/>
    <n v="34"/>
    <n v="4576.8"/>
    <n v="5126.0160000000005"/>
    <n v="915.36000000000013"/>
    <x v="0"/>
  </r>
  <r>
    <x v="4"/>
    <x v="4"/>
    <x v="1"/>
    <x v="12"/>
    <n v="7"/>
    <n v="200"/>
    <n v="224"/>
    <n v="40"/>
    <x v="0"/>
  </r>
  <r>
    <x v="4"/>
    <x v="4"/>
    <x v="4"/>
    <x v="14"/>
    <n v="3"/>
    <n v="4577.3"/>
    <n v="5126.576"/>
    <n v="915.46"/>
    <x v="0"/>
  </r>
  <r>
    <x v="4"/>
    <x v="4"/>
    <x v="5"/>
    <x v="13"/>
    <n v="2"/>
    <n v="6600"/>
    <n v="7392"/>
    <n v="1320"/>
    <x v="1"/>
  </r>
  <r>
    <x v="4"/>
    <x v="5"/>
    <x v="0"/>
    <x v="0"/>
    <n v="3566"/>
    <n v="4577.3"/>
    <n v="5126.576"/>
    <n v="915.46"/>
    <x v="1"/>
  </r>
  <r>
    <x v="4"/>
    <x v="5"/>
    <x v="0"/>
    <x v="1"/>
    <n v="2498"/>
    <n v="8000"/>
    <n v="8960"/>
    <n v="1600"/>
    <x v="1"/>
  </r>
  <r>
    <x v="4"/>
    <x v="5"/>
    <x v="1"/>
    <x v="2"/>
    <n v="1245"/>
    <n v="4577.2"/>
    <n v="5126.4639999999999"/>
    <n v="915.44"/>
    <x v="1"/>
  </r>
  <r>
    <x v="4"/>
    <x v="5"/>
    <x v="2"/>
    <x v="3"/>
    <n v="644"/>
    <n v="5743.5"/>
    <n v="6432.72"/>
    <n v="1148.7"/>
    <x v="1"/>
  </r>
  <r>
    <x v="4"/>
    <x v="5"/>
    <x v="3"/>
    <x v="4"/>
    <n v="643"/>
    <n v="7000"/>
    <n v="7840"/>
    <n v="1400"/>
    <x v="1"/>
  </r>
  <r>
    <x v="4"/>
    <x v="5"/>
    <x v="2"/>
    <x v="5"/>
    <n v="455"/>
    <n v="4578.6000000000004"/>
    <n v="5128.0320000000002"/>
    <n v="915.72000000000014"/>
    <x v="1"/>
  </r>
  <r>
    <x v="4"/>
    <x v="5"/>
    <x v="3"/>
    <x v="6"/>
    <n v="345"/>
    <n v="7000"/>
    <n v="7840"/>
    <n v="1400"/>
    <x v="1"/>
  </r>
  <r>
    <x v="4"/>
    <x v="5"/>
    <x v="1"/>
    <x v="7"/>
    <n v="122"/>
    <n v="100"/>
    <n v="112"/>
    <n v="20"/>
    <x v="1"/>
  </r>
  <r>
    <x v="4"/>
    <x v="5"/>
    <x v="4"/>
    <x v="8"/>
    <n v="78"/>
    <n v="4577.2"/>
    <n v="5126.4639999999999"/>
    <n v="915.44"/>
    <x v="1"/>
  </r>
  <r>
    <x v="4"/>
    <x v="5"/>
    <x v="4"/>
    <x v="9"/>
    <n v="76"/>
    <n v="4576.8999999999996"/>
    <n v="5126.1279999999997"/>
    <n v="915.38"/>
    <x v="1"/>
  </r>
  <r>
    <x v="4"/>
    <x v="5"/>
    <x v="4"/>
    <x v="10"/>
    <n v="46"/>
    <n v="200"/>
    <n v="224"/>
    <n v="40"/>
    <x v="1"/>
  </r>
  <r>
    <x v="4"/>
    <x v="5"/>
    <x v="4"/>
    <x v="11"/>
    <n v="34"/>
    <n v="4576.8"/>
    <n v="5126.0160000000005"/>
    <n v="915.36000000000013"/>
    <x v="1"/>
  </r>
  <r>
    <x v="4"/>
    <x v="5"/>
    <x v="1"/>
    <x v="12"/>
    <n v="7"/>
    <n v="200"/>
    <n v="224"/>
    <n v="40"/>
    <x v="1"/>
  </r>
  <r>
    <x v="4"/>
    <x v="5"/>
    <x v="5"/>
    <x v="13"/>
    <n v="3"/>
    <n v="6600"/>
    <n v="7392"/>
    <n v="1320"/>
    <x v="1"/>
  </r>
  <r>
    <x v="4"/>
    <x v="5"/>
    <x v="4"/>
    <x v="14"/>
    <n v="3"/>
    <n v="4577.3"/>
    <n v="5126.576"/>
    <n v="915.46"/>
    <x v="1"/>
  </r>
  <r>
    <x v="4"/>
    <x v="6"/>
    <x v="0"/>
    <x v="0"/>
    <n v="3566"/>
    <n v="4577.3"/>
    <n v="5126.576"/>
    <n v="915.46"/>
    <x v="1"/>
  </r>
  <r>
    <x v="4"/>
    <x v="6"/>
    <x v="0"/>
    <x v="1"/>
    <n v="2498"/>
    <n v="8000"/>
    <n v="8960"/>
    <n v="1600"/>
    <x v="1"/>
  </r>
  <r>
    <x v="4"/>
    <x v="6"/>
    <x v="1"/>
    <x v="2"/>
    <n v="1245"/>
    <n v="4577.2"/>
    <n v="5126.4639999999999"/>
    <n v="915.44"/>
    <x v="1"/>
  </r>
  <r>
    <x v="4"/>
    <x v="6"/>
    <x v="2"/>
    <x v="3"/>
    <n v="644"/>
    <n v="5743.5"/>
    <n v="6432.72"/>
    <n v="1148.7"/>
    <x v="1"/>
  </r>
  <r>
    <x v="4"/>
    <x v="6"/>
    <x v="3"/>
    <x v="4"/>
    <n v="643"/>
    <n v="7000"/>
    <n v="7840"/>
    <n v="1400"/>
    <x v="1"/>
  </r>
  <r>
    <x v="4"/>
    <x v="6"/>
    <x v="2"/>
    <x v="5"/>
    <n v="455"/>
    <n v="4578.6000000000004"/>
    <n v="5128.0320000000002"/>
    <n v="915.72000000000014"/>
    <x v="1"/>
  </r>
  <r>
    <x v="4"/>
    <x v="6"/>
    <x v="3"/>
    <x v="6"/>
    <n v="345"/>
    <n v="7000"/>
    <n v="7840"/>
    <n v="1400"/>
    <x v="1"/>
  </r>
  <r>
    <x v="4"/>
    <x v="6"/>
    <x v="1"/>
    <x v="7"/>
    <n v="122"/>
    <n v="100"/>
    <n v="112"/>
    <n v="20"/>
    <x v="0"/>
  </r>
  <r>
    <x v="4"/>
    <x v="6"/>
    <x v="4"/>
    <x v="8"/>
    <n v="78"/>
    <n v="4577.2"/>
    <n v="5126.4639999999999"/>
    <n v="915.44"/>
    <x v="0"/>
  </r>
  <r>
    <x v="4"/>
    <x v="6"/>
    <x v="4"/>
    <x v="9"/>
    <n v="76"/>
    <n v="4576.8999999999996"/>
    <n v="5126.1279999999997"/>
    <n v="915.38"/>
    <x v="0"/>
  </r>
  <r>
    <x v="4"/>
    <x v="6"/>
    <x v="4"/>
    <x v="10"/>
    <n v="46"/>
    <n v="200"/>
    <n v="224"/>
    <n v="40"/>
    <x v="0"/>
  </r>
  <r>
    <x v="4"/>
    <x v="6"/>
    <x v="4"/>
    <x v="11"/>
    <n v="34"/>
    <n v="4576.8"/>
    <n v="5126.0160000000005"/>
    <n v="915.36000000000013"/>
    <x v="0"/>
  </r>
  <r>
    <x v="4"/>
    <x v="6"/>
    <x v="1"/>
    <x v="12"/>
    <n v="7"/>
    <n v="200"/>
    <n v="224"/>
    <n v="40"/>
    <x v="0"/>
  </r>
  <r>
    <x v="4"/>
    <x v="6"/>
    <x v="4"/>
    <x v="14"/>
    <n v="3"/>
    <n v="4577.3"/>
    <n v="5126.576"/>
    <n v="915.46"/>
    <x v="0"/>
  </r>
  <r>
    <x v="4"/>
    <x v="6"/>
    <x v="5"/>
    <x v="13"/>
    <n v="2"/>
    <n v="6600"/>
    <n v="7392"/>
    <n v="1320"/>
    <x v="0"/>
  </r>
  <r>
    <x v="4"/>
    <x v="7"/>
    <x v="0"/>
    <x v="0"/>
    <n v="3566"/>
    <n v="4577.3"/>
    <n v="5126.576"/>
    <n v="915.46"/>
    <x v="0"/>
  </r>
  <r>
    <x v="4"/>
    <x v="7"/>
    <x v="0"/>
    <x v="1"/>
    <n v="2498"/>
    <n v="8000"/>
    <n v="8960"/>
    <n v="1600"/>
    <x v="0"/>
  </r>
  <r>
    <x v="4"/>
    <x v="7"/>
    <x v="1"/>
    <x v="2"/>
    <n v="1245"/>
    <n v="4577.2"/>
    <n v="5126.4639999999999"/>
    <n v="915.44"/>
    <x v="0"/>
  </r>
  <r>
    <x v="4"/>
    <x v="7"/>
    <x v="2"/>
    <x v="3"/>
    <n v="644"/>
    <n v="5743.5"/>
    <n v="6432.72"/>
    <n v="1148.7"/>
    <x v="0"/>
  </r>
  <r>
    <x v="4"/>
    <x v="7"/>
    <x v="3"/>
    <x v="4"/>
    <n v="643"/>
    <n v="7000"/>
    <n v="7840"/>
    <n v="1400"/>
    <x v="0"/>
  </r>
  <r>
    <x v="4"/>
    <x v="7"/>
    <x v="2"/>
    <x v="5"/>
    <n v="455"/>
    <n v="4578.6000000000004"/>
    <n v="5128.0320000000002"/>
    <n v="915.72000000000014"/>
    <x v="0"/>
  </r>
  <r>
    <x v="4"/>
    <x v="7"/>
    <x v="3"/>
    <x v="6"/>
    <n v="345"/>
    <n v="7000"/>
    <n v="7840"/>
    <n v="1400"/>
    <x v="0"/>
  </r>
  <r>
    <x v="4"/>
    <x v="7"/>
    <x v="1"/>
    <x v="7"/>
    <n v="122"/>
    <n v="100"/>
    <n v="112"/>
    <n v="20"/>
    <x v="0"/>
  </r>
  <r>
    <x v="4"/>
    <x v="7"/>
    <x v="4"/>
    <x v="8"/>
    <n v="78"/>
    <n v="4577.2"/>
    <n v="5126.4639999999999"/>
    <n v="915.44"/>
    <x v="0"/>
  </r>
  <r>
    <x v="4"/>
    <x v="7"/>
    <x v="4"/>
    <x v="9"/>
    <n v="76"/>
    <n v="4576.8999999999996"/>
    <n v="5126.1279999999997"/>
    <n v="915.38"/>
    <x v="0"/>
  </r>
  <r>
    <x v="4"/>
    <x v="7"/>
    <x v="4"/>
    <x v="10"/>
    <n v="46"/>
    <n v="200"/>
    <n v="224"/>
    <n v="40"/>
    <x v="0"/>
  </r>
  <r>
    <x v="4"/>
    <x v="7"/>
    <x v="4"/>
    <x v="11"/>
    <n v="34"/>
    <n v="4576.8"/>
    <n v="5126.0160000000005"/>
    <n v="915.36000000000013"/>
    <x v="0"/>
  </r>
  <r>
    <x v="4"/>
    <x v="7"/>
    <x v="1"/>
    <x v="12"/>
    <n v="7"/>
    <n v="200"/>
    <n v="224"/>
    <n v="40"/>
    <x v="0"/>
  </r>
  <r>
    <x v="4"/>
    <x v="7"/>
    <x v="4"/>
    <x v="14"/>
    <n v="3"/>
    <n v="4577.3"/>
    <n v="5126.576"/>
    <n v="915.46"/>
    <x v="0"/>
  </r>
  <r>
    <x v="4"/>
    <x v="7"/>
    <x v="5"/>
    <x v="13"/>
    <n v="2"/>
    <n v="6600"/>
    <n v="7392"/>
    <n v="1320"/>
    <x v="0"/>
  </r>
  <r>
    <x v="4"/>
    <x v="8"/>
    <x v="0"/>
    <x v="0"/>
    <n v="3566"/>
    <n v="4577.3"/>
    <n v="5126.576"/>
    <n v="915.46"/>
    <x v="0"/>
  </r>
  <r>
    <x v="4"/>
    <x v="8"/>
    <x v="0"/>
    <x v="1"/>
    <n v="2498"/>
    <n v="8000"/>
    <n v="8960"/>
    <n v="1600"/>
    <x v="0"/>
  </r>
  <r>
    <x v="4"/>
    <x v="8"/>
    <x v="1"/>
    <x v="2"/>
    <n v="1245"/>
    <n v="4577.2"/>
    <n v="5126.4639999999999"/>
    <n v="915.44"/>
    <x v="0"/>
  </r>
  <r>
    <x v="4"/>
    <x v="8"/>
    <x v="2"/>
    <x v="3"/>
    <n v="644"/>
    <n v="5743.5"/>
    <n v="6432.72"/>
    <n v="1148.7"/>
    <x v="0"/>
  </r>
  <r>
    <x v="4"/>
    <x v="8"/>
    <x v="3"/>
    <x v="4"/>
    <n v="643"/>
    <n v="7000"/>
    <n v="7840"/>
    <n v="1400"/>
    <x v="0"/>
  </r>
  <r>
    <x v="4"/>
    <x v="8"/>
    <x v="2"/>
    <x v="5"/>
    <n v="455"/>
    <n v="4578.6000000000004"/>
    <n v="5128.0320000000002"/>
    <n v="915.72000000000014"/>
    <x v="0"/>
  </r>
  <r>
    <x v="4"/>
    <x v="8"/>
    <x v="3"/>
    <x v="6"/>
    <n v="345"/>
    <n v="7000"/>
    <n v="7840"/>
    <n v="1400"/>
    <x v="0"/>
  </r>
  <r>
    <x v="4"/>
    <x v="8"/>
    <x v="1"/>
    <x v="7"/>
    <n v="122"/>
    <n v="100"/>
    <n v="112"/>
    <n v="20"/>
    <x v="0"/>
  </r>
  <r>
    <x v="4"/>
    <x v="8"/>
    <x v="4"/>
    <x v="8"/>
    <n v="78"/>
    <n v="4577.2"/>
    <n v="5126.4639999999999"/>
    <n v="915.44"/>
    <x v="0"/>
  </r>
  <r>
    <x v="4"/>
    <x v="8"/>
    <x v="4"/>
    <x v="9"/>
    <n v="76"/>
    <n v="4576.8999999999996"/>
    <n v="5126.1279999999997"/>
    <n v="915.38"/>
    <x v="0"/>
  </r>
  <r>
    <x v="4"/>
    <x v="8"/>
    <x v="4"/>
    <x v="10"/>
    <n v="46"/>
    <n v="200"/>
    <n v="224"/>
    <n v="40"/>
    <x v="0"/>
  </r>
  <r>
    <x v="4"/>
    <x v="8"/>
    <x v="4"/>
    <x v="11"/>
    <n v="34"/>
    <n v="4576.8"/>
    <n v="5126.0160000000005"/>
    <n v="915.36000000000013"/>
    <x v="0"/>
  </r>
  <r>
    <x v="4"/>
    <x v="8"/>
    <x v="1"/>
    <x v="12"/>
    <n v="7"/>
    <n v="200"/>
    <n v="224"/>
    <n v="40"/>
    <x v="0"/>
  </r>
  <r>
    <x v="4"/>
    <x v="8"/>
    <x v="4"/>
    <x v="14"/>
    <n v="3"/>
    <n v="4577.3"/>
    <n v="5126.576"/>
    <n v="915.46"/>
    <x v="0"/>
  </r>
  <r>
    <x v="4"/>
    <x v="8"/>
    <x v="5"/>
    <x v="13"/>
    <n v="2"/>
    <n v="6600"/>
    <n v="7392"/>
    <n v="1320"/>
    <x v="0"/>
  </r>
  <r>
    <x v="4"/>
    <x v="9"/>
    <x v="0"/>
    <x v="0"/>
    <n v="3566"/>
    <n v="4577.3"/>
    <n v="5126.576"/>
    <n v="915.46"/>
    <x v="0"/>
  </r>
  <r>
    <x v="4"/>
    <x v="9"/>
    <x v="0"/>
    <x v="1"/>
    <n v="2498"/>
    <n v="8000"/>
    <n v="8960"/>
    <n v="1600"/>
    <x v="0"/>
  </r>
  <r>
    <x v="4"/>
    <x v="9"/>
    <x v="1"/>
    <x v="2"/>
    <n v="1245"/>
    <n v="4577.2"/>
    <n v="5126.4639999999999"/>
    <n v="915.44"/>
    <x v="0"/>
  </r>
  <r>
    <x v="4"/>
    <x v="9"/>
    <x v="2"/>
    <x v="3"/>
    <n v="644"/>
    <n v="5743.5"/>
    <n v="6432.72"/>
    <n v="1148.7"/>
    <x v="0"/>
  </r>
  <r>
    <x v="4"/>
    <x v="9"/>
    <x v="3"/>
    <x v="4"/>
    <n v="643"/>
    <n v="7000"/>
    <n v="7840"/>
    <n v="1400"/>
    <x v="1"/>
  </r>
  <r>
    <x v="4"/>
    <x v="9"/>
    <x v="2"/>
    <x v="5"/>
    <n v="455"/>
    <n v="4578.6000000000004"/>
    <n v="5128.0320000000002"/>
    <n v="915.72000000000014"/>
    <x v="1"/>
  </r>
  <r>
    <x v="4"/>
    <x v="9"/>
    <x v="3"/>
    <x v="6"/>
    <n v="345"/>
    <n v="7000"/>
    <n v="7840"/>
    <n v="1400"/>
    <x v="1"/>
  </r>
  <r>
    <x v="4"/>
    <x v="9"/>
    <x v="1"/>
    <x v="7"/>
    <n v="122"/>
    <n v="100"/>
    <n v="112"/>
    <n v="20"/>
    <x v="1"/>
  </r>
  <r>
    <x v="4"/>
    <x v="9"/>
    <x v="4"/>
    <x v="8"/>
    <n v="78"/>
    <n v="4577.2"/>
    <n v="5126.4639999999999"/>
    <n v="915.44"/>
    <x v="1"/>
  </r>
  <r>
    <x v="4"/>
    <x v="9"/>
    <x v="4"/>
    <x v="9"/>
    <n v="76"/>
    <n v="4576.8999999999996"/>
    <n v="5126.1279999999997"/>
    <n v="915.38"/>
    <x v="1"/>
  </r>
  <r>
    <x v="4"/>
    <x v="9"/>
    <x v="4"/>
    <x v="10"/>
    <n v="46"/>
    <n v="200"/>
    <n v="224"/>
    <n v="40"/>
    <x v="1"/>
  </r>
  <r>
    <x v="4"/>
    <x v="9"/>
    <x v="4"/>
    <x v="11"/>
    <n v="34"/>
    <n v="4576.8"/>
    <n v="5126.0160000000005"/>
    <n v="915.36000000000013"/>
    <x v="1"/>
  </r>
  <r>
    <x v="4"/>
    <x v="9"/>
    <x v="1"/>
    <x v="12"/>
    <n v="7"/>
    <n v="200"/>
    <n v="224"/>
    <n v="40"/>
    <x v="1"/>
  </r>
  <r>
    <x v="4"/>
    <x v="9"/>
    <x v="4"/>
    <x v="14"/>
    <n v="3"/>
    <n v="4577.3"/>
    <n v="5126.576"/>
    <n v="915.46"/>
    <x v="1"/>
  </r>
  <r>
    <x v="4"/>
    <x v="9"/>
    <x v="5"/>
    <x v="13"/>
    <n v="2"/>
    <n v="6600"/>
    <n v="7392"/>
    <n v="1320"/>
    <x v="1"/>
  </r>
  <r>
    <x v="4"/>
    <x v="10"/>
    <x v="0"/>
    <x v="0"/>
    <n v="3566"/>
    <n v="4577.3"/>
    <n v="5126.576"/>
    <n v="915.46"/>
    <x v="1"/>
  </r>
  <r>
    <x v="4"/>
    <x v="10"/>
    <x v="0"/>
    <x v="1"/>
    <n v="2498"/>
    <n v="8000"/>
    <n v="8960"/>
    <n v="1600"/>
    <x v="1"/>
  </r>
  <r>
    <x v="4"/>
    <x v="10"/>
    <x v="1"/>
    <x v="2"/>
    <n v="1245"/>
    <n v="4577.2"/>
    <n v="5126.4639999999999"/>
    <n v="915.44"/>
    <x v="1"/>
  </r>
  <r>
    <x v="4"/>
    <x v="10"/>
    <x v="2"/>
    <x v="3"/>
    <n v="644"/>
    <n v="5743.5"/>
    <n v="6432.72"/>
    <n v="1148.7"/>
    <x v="1"/>
  </r>
  <r>
    <x v="4"/>
    <x v="10"/>
    <x v="3"/>
    <x v="4"/>
    <n v="643"/>
    <n v="7000"/>
    <n v="7840"/>
    <n v="1400"/>
    <x v="1"/>
  </r>
  <r>
    <x v="4"/>
    <x v="10"/>
    <x v="2"/>
    <x v="5"/>
    <n v="455"/>
    <n v="4578.6000000000004"/>
    <n v="5128.0320000000002"/>
    <n v="915.72000000000014"/>
    <x v="1"/>
  </r>
  <r>
    <x v="4"/>
    <x v="10"/>
    <x v="3"/>
    <x v="6"/>
    <n v="345"/>
    <n v="7000"/>
    <n v="7840"/>
    <n v="1400"/>
    <x v="1"/>
  </r>
  <r>
    <x v="4"/>
    <x v="10"/>
    <x v="1"/>
    <x v="7"/>
    <n v="122"/>
    <n v="100"/>
    <n v="112"/>
    <n v="20"/>
    <x v="1"/>
  </r>
  <r>
    <x v="4"/>
    <x v="10"/>
    <x v="4"/>
    <x v="8"/>
    <n v="78"/>
    <n v="4577.2"/>
    <n v="5126.4639999999999"/>
    <n v="915.44"/>
    <x v="1"/>
  </r>
  <r>
    <x v="4"/>
    <x v="10"/>
    <x v="4"/>
    <x v="9"/>
    <n v="76"/>
    <n v="4576.8999999999996"/>
    <n v="5126.1279999999997"/>
    <n v="915.38"/>
    <x v="1"/>
  </r>
  <r>
    <x v="4"/>
    <x v="10"/>
    <x v="4"/>
    <x v="10"/>
    <n v="46"/>
    <n v="200"/>
    <n v="224"/>
    <n v="40"/>
    <x v="1"/>
  </r>
  <r>
    <x v="4"/>
    <x v="10"/>
    <x v="4"/>
    <x v="11"/>
    <n v="34"/>
    <n v="4576.8"/>
    <n v="5126.0160000000005"/>
    <n v="915.36000000000013"/>
    <x v="1"/>
  </r>
  <r>
    <x v="4"/>
    <x v="10"/>
    <x v="1"/>
    <x v="12"/>
    <n v="7"/>
    <n v="200"/>
    <n v="224"/>
    <n v="40"/>
    <x v="1"/>
  </r>
  <r>
    <x v="4"/>
    <x v="10"/>
    <x v="4"/>
    <x v="14"/>
    <n v="3"/>
    <n v="4577.3"/>
    <n v="5126.576"/>
    <n v="915.46"/>
    <x v="1"/>
  </r>
  <r>
    <x v="4"/>
    <x v="10"/>
    <x v="5"/>
    <x v="13"/>
    <n v="2"/>
    <n v="6600"/>
    <n v="7392"/>
    <n v="1320"/>
    <x v="0"/>
  </r>
  <r>
    <x v="4"/>
    <x v="11"/>
    <x v="0"/>
    <x v="0"/>
    <n v="3566"/>
    <n v="4577.3"/>
    <n v="5126.576"/>
    <n v="915.46"/>
    <x v="0"/>
  </r>
  <r>
    <x v="4"/>
    <x v="11"/>
    <x v="0"/>
    <x v="1"/>
    <n v="2498"/>
    <n v="8000"/>
    <n v="8960"/>
    <n v="1600"/>
    <x v="0"/>
  </r>
  <r>
    <x v="4"/>
    <x v="11"/>
    <x v="1"/>
    <x v="2"/>
    <n v="1245"/>
    <n v="4577.2"/>
    <n v="5126.4639999999999"/>
    <n v="915.44"/>
    <x v="0"/>
  </r>
  <r>
    <x v="4"/>
    <x v="11"/>
    <x v="2"/>
    <x v="3"/>
    <n v="644"/>
    <n v="5743.5"/>
    <n v="6432.72"/>
    <n v="1148.7"/>
    <x v="0"/>
  </r>
  <r>
    <x v="4"/>
    <x v="11"/>
    <x v="3"/>
    <x v="4"/>
    <n v="643"/>
    <n v="7000"/>
    <n v="7840"/>
    <n v="1400"/>
    <x v="0"/>
  </r>
  <r>
    <x v="4"/>
    <x v="11"/>
    <x v="2"/>
    <x v="5"/>
    <n v="455"/>
    <n v="4578.6000000000004"/>
    <n v="5128.0320000000002"/>
    <n v="915.72000000000014"/>
    <x v="0"/>
  </r>
  <r>
    <x v="4"/>
    <x v="11"/>
    <x v="3"/>
    <x v="6"/>
    <n v="345"/>
    <n v="7000"/>
    <n v="7840"/>
    <n v="1400"/>
    <x v="0"/>
  </r>
  <r>
    <x v="4"/>
    <x v="11"/>
    <x v="1"/>
    <x v="7"/>
    <n v="122"/>
    <n v="100"/>
    <n v="112"/>
    <n v="20"/>
    <x v="0"/>
  </r>
  <r>
    <x v="4"/>
    <x v="11"/>
    <x v="4"/>
    <x v="8"/>
    <n v="78"/>
    <n v="4577.2"/>
    <n v="5126.4639999999999"/>
    <n v="915.44"/>
    <x v="0"/>
  </r>
  <r>
    <x v="4"/>
    <x v="11"/>
    <x v="4"/>
    <x v="9"/>
    <n v="76"/>
    <n v="4576.8999999999996"/>
    <n v="5126.1279999999997"/>
    <n v="915.38"/>
    <x v="0"/>
  </r>
  <r>
    <x v="4"/>
    <x v="11"/>
    <x v="4"/>
    <x v="10"/>
    <n v="46"/>
    <n v="200"/>
    <n v="224"/>
    <n v="40"/>
    <x v="0"/>
  </r>
  <r>
    <x v="4"/>
    <x v="11"/>
    <x v="4"/>
    <x v="11"/>
    <n v="34"/>
    <n v="4576.8"/>
    <n v="5126.0160000000005"/>
    <n v="915.36000000000013"/>
    <x v="0"/>
  </r>
  <r>
    <x v="4"/>
    <x v="11"/>
    <x v="1"/>
    <x v="12"/>
    <n v="7"/>
    <n v="200"/>
    <n v="224"/>
    <n v="40"/>
    <x v="0"/>
  </r>
  <r>
    <x v="4"/>
    <x v="11"/>
    <x v="4"/>
    <x v="14"/>
    <n v="3"/>
    <n v="4577.3"/>
    <n v="5126.576"/>
    <n v="915.46"/>
    <x v="0"/>
  </r>
  <r>
    <x v="4"/>
    <x v="11"/>
    <x v="5"/>
    <x v="13"/>
    <n v="2"/>
    <n v="6600"/>
    <n v="7392"/>
    <n v="132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">
  <r>
    <x v="0"/>
    <x v="0"/>
    <n v="364236"/>
    <n v="501558.1999999999"/>
  </r>
  <r>
    <x v="0"/>
    <x v="1"/>
    <n v="197480"/>
    <n v="360897.68000000005"/>
  </r>
  <r>
    <x v="0"/>
    <x v="2"/>
    <n v="187412"/>
    <n v="227490.12000000002"/>
  </r>
  <r>
    <x v="0"/>
    <x v="3"/>
    <n v="167840"/>
    <n v="281795.8000000001"/>
  </r>
  <r>
    <x v="0"/>
    <x v="4"/>
    <n v="126472"/>
    <n v="206264.59999999995"/>
  </r>
  <r>
    <x v="0"/>
    <x v="5"/>
    <n v="125960"/>
    <n v="202419.35999999975"/>
  </r>
  <r>
    <x v="1"/>
    <x v="0"/>
    <n v="342724"/>
    <n v="509978.03999999992"/>
  </r>
  <r>
    <x v="1"/>
    <x v="1"/>
    <n v="238460"/>
    <n v="280188.47999999992"/>
  </r>
  <r>
    <x v="1"/>
    <x v="2"/>
    <n v="231288"/>
    <n v="209586.52000000019"/>
  </r>
  <r>
    <x v="1"/>
    <x v="3"/>
    <n v="210228"/>
    <n v="273633.36"/>
  </r>
  <r>
    <x v="1"/>
    <x v="5"/>
    <n v="135984"/>
    <n v="204158.23999999973"/>
  </r>
  <r>
    <x v="1"/>
    <x v="4"/>
    <n v="128888"/>
    <n v="275347.0400000001"/>
  </r>
  <r>
    <x v="2"/>
    <x v="0"/>
    <n v="365892"/>
    <n v="524449.6399999999"/>
  </r>
  <r>
    <x v="2"/>
    <x v="2"/>
    <n v="188312"/>
    <n v="201424.08000000007"/>
  </r>
  <r>
    <x v="2"/>
    <x v="1"/>
    <n v="387584"/>
    <n v="700000"/>
  </r>
  <r>
    <x v="2"/>
    <x v="3"/>
    <n v="178572"/>
    <n v="255357.95999999996"/>
  </r>
  <r>
    <x v="2"/>
    <x v="4"/>
    <n v="127296"/>
    <n v="181256.00000000003"/>
  </r>
  <r>
    <x v="2"/>
    <x v="5"/>
    <n v="125136"/>
    <n v="199811.0399999998"/>
  </r>
  <r>
    <x v="3"/>
    <x v="0"/>
    <n v="204528"/>
    <n v="292475.04000000004"/>
  </r>
  <r>
    <x v="3"/>
    <x v="3"/>
    <n v="129304"/>
    <n v="184904.72"/>
  </r>
  <r>
    <x v="3"/>
    <x v="1"/>
    <n v="127904"/>
    <n v="182902.72000000003"/>
  </r>
  <r>
    <x v="3"/>
    <x v="2"/>
    <n v="219404"/>
    <n v="212626.8"/>
  </r>
  <r>
    <x v="3"/>
    <x v="5"/>
    <n v="73912"/>
    <n v="130072.80000000012"/>
  </r>
  <r>
    <x v="3"/>
    <x v="4"/>
    <n v="71992"/>
    <n v="104238.15999999999"/>
  </r>
  <r>
    <x v="4"/>
    <x v="0"/>
    <n v="190380"/>
    <n v="272243.39999999997"/>
  </r>
  <r>
    <x v="4"/>
    <x v="2"/>
    <n v="112620"/>
    <n v="107044.07999999994"/>
  </r>
  <r>
    <x v="4"/>
    <x v="1"/>
    <n v="109940"/>
    <n v="157214.20000000007"/>
  </r>
  <r>
    <x v="4"/>
    <x v="3"/>
    <n v="106948"/>
    <n v="152935.63999999998"/>
  </r>
  <r>
    <x v="4"/>
    <x v="5"/>
    <n v="62256"/>
    <n v="100660.56000000013"/>
  </r>
  <r>
    <x v="4"/>
    <x v="4"/>
    <n v="62240"/>
    <n v="90151.2000000000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15">
  <r>
    <s v="AD01-9361"/>
    <x v="0"/>
    <s v="Apr"/>
    <x v="0"/>
    <x v="0"/>
    <s v="Order assembled"/>
    <x v="0"/>
    <s v="Paid"/>
    <x v="0"/>
    <n v="350"/>
    <n v="500.5"/>
  </r>
  <r>
    <s v="AD01-9361"/>
    <x v="0"/>
    <s v="Apr"/>
    <x v="0"/>
    <x v="0"/>
    <s v="Order assembled"/>
    <x v="0"/>
    <s v="Paid"/>
    <x v="0"/>
    <n v="344"/>
    <n v="491.91999999999996"/>
  </r>
  <r>
    <s v="AD01-9362"/>
    <x v="0"/>
    <s v="Apr"/>
    <x v="0"/>
    <x v="0"/>
    <s v="Order assembled"/>
    <x v="0"/>
    <s v="Paid"/>
    <x v="1"/>
    <n v="236"/>
    <n v="337.48"/>
  </r>
  <r>
    <s v="AD01-9362"/>
    <x v="0"/>
    <s v="Apr"/>
    <x v="0"/>
    <x v="0"/>
    <s v="Order assembled"/>
    <x v="0"/>
    <s v="Paid"/>
    <x v="1"/>
    <n v="284"/>
    <n v="406.12"/>
  </r>
  <r>
    <s v="AD01-9364"/>
    <x v="0"/>
    <s v="Apr"/>
    <x v="0"/>
    <x v="0"/>
    <s v="Order assembled"/>
    <x v="0"/>
    <s v="Paid"/>
    <x v="1"/>
    <n v="238"/>
    <n v="340.34000000000003"/>
  </r>
  <r>
    <s v="AD01-9361"/>
    <x v="0"/>
    <s v="Apr"/>
    <x v="0"/>
    <x v="0"/>
    <s v="Order assembled"/>
    <x v="0"/>
    <s v="Paid"/>
    <x v="1"/>
    <n v="280"/>
    <n v="400.4"/>
  </r>
  <r>
    <s v="AD01-9361"/>
    <x v="0"/>
    <s v="Apr"/>
    <x v="0"/>
    <x v="0"/>
    <s v="Order assembled"/>
    <x v="0"/>
    <s v="Paid"/>
    <x v="1"/>
    <n v="208"/>
    <n v="297.44"/>
  </r>
  <r>
    <s v="AD01-9362"/>
    <x v="0"/>
    <s v="Apr"/>
    <x v="0"/>
    <x v="0"/>
    <s v="Order assembled"/>
    <x v="0"/>
    <s v="Paid"/>
    <x v="0"/>
    <n v="354"/>
    <n v="526.24"/>
  </r>
  <r>
    <s v="AD01-9361"/>
    <x v="0"/>
    <s v="Apr"/>
    <x v="0"/>
    <x v="0"/>
    <s v="Order assembled"/>
    <x v="0"/>
    <s v="Paid"/>
    <x v="0"/>
    <n v="348"/>
    <n v="526.24"/>
  </r>
  <r>
    <s v="AD01-9364"/>
    <x v="0"/>
    <s v="Apr"/>
    <x v="0"/>
    <x v="0"/>
    <s v="Order assembled"/>
    <x v="0"/>
    <s v="Paid"/>
    <x v="0"/>
    <n v="342"/>
    <n v="526.24"/>
  </r>
  <r>
    <s v="AD01-9363"/>
    <x v="0"/>
    <s v="Apr"/>
    <x v="0"/>
    <x v="0"/>
    <s v="Order assembled"/>
    <x v="0"/>
    <s v="Paid"/>
    <x v="1"/>
    <n v="677"/>
    <n v="968.11"/>
  </r>
  <r>
    <s v="AD01-9364"/>
    <x v="0"/>
    <s v="Apr"/>
    <x v="0"/>
    <x v="0"/>
    <s v="Order assembled"/>
    <x v="0"/>
    <s v="Paid"/>
    <x v="1"/>
    <n v="710"/>
    <n v="1015.3"/>
  </r>
  <r>
    <s v="AD01-9362"/>
    <x v="0"/>
    <s v="Apr"/>
    <x v="0"/>
    <x v="0"/>
    <s v="Order assembled"/>
    <x v="0"/>
    <s v="Paid"/>
    <x v="1"/>
    <n v="763"/>
    <n v="1091.0899999999999"/>
  </r>
  <r>
    <s v="AD01-9362"/>
    <x v="0"/>
    <s v="Apr"/>
    <x v="0"/>
    <x v="0"/>
    <s v="Order assembled"/>
    <x v="0"/>
    <s v="Paid"/>
    <x v="0"/>
    <n v="351"/>
    <n v="501.93"/>
  </r>
  <r>
    <s v="AD01-9364"/>
    <x v="0"/>
    <s v="Apr"/>
    <x v="0"/>
    <x v="0"/>
    <s v="Order assembled"/>
    <x v="0"/>
    <s v="Paid"/>
    <x v="0"/>
    <n v="345"/>
    <n v="493.35"/>
  </r>
  <r>
    <s v="AD01-9361"/>
    <x v="0"/>
    <s v="Apr"/>
    <x v="0"/>
    <x v="0"/>
    <s v="Order assembled"/>
    <x v="0"/>
    <s v="Paid"/>
    <x v="0"/>
    <n v="339"/>
    <n v="484.77"/>
  </r>
  <r>
    <s v="AD01-9362"/>
    <x v="0"/>
    <s v="Apr"/>
    <x v="0"/>
    <x v="0"/>
    <s v="Order assembled"/>
    <x v="0"/>
    <s v="Paid"/>
    <x v="1"/>
    <n v="237"/>
    <n v="338.90999999999997"/>
  </r>
  <r>
    <s v="AD01-9362"/>
    <x v="0"/>
    <s v="Apr"/>
    <x v="0"/>
    <x v="0"/>
    <s v="Order assembled"/>
    <x v="0"/>
    <s v="Paid"/>
    <x v="1"/>
    <n v="749"/>
    <n v="526.24"/>
  </r>
  <r>
    <s v="AD01-9363"/>
    <x v="0"/>
    <s v="Apr"/>
    <x v="0"/>
    <x v="0"/>
    <s v="Order assembled"/>
    <x v="0"/>
    <s v="Paid"/>
    <x v="1"/>
    <n v="803"/>
    <n v="526.24"/>
  </r>
  <r>
    <s v="AD01-9361"/>
    <x v="0"/>
    <s v="Apr"/>
    <x v="0"/>
    <x v="0"/>
    <s v="Order assembled"/>
    <x v="0"/>
    <s v="Paid"/>
    <x v="1"/>
    <n v="235"/>
    <n v="336.05"/>
  </r>
  <r>
    <s v="AD01-9361"/>
    <x v="0"/>
    <s v="Apr"/>
    <x v="0"/>
    <x v="0"/>
    <s v="Order assembled"/>
    <x v="0"/>
    <s v="Paid"/>
    <x v="1"/>
    <n v="283"/>
    <n v="404.69"/>
  </r>
  <r>
    <s v="AD01-9364"/>
    <x v="0"/>
    <s v="Apr"/>
    <x v="0"/>
    <x v="0"/>
    <s v="Order assembled"/>
    <x v="0"/>
    <s v="Paid"/>
    <x v="1"/>
    <n v="211"/>
    <n v="301.73"/>
  </r>
  <r>
    <s v="AD01-9361"/>
    <x v="0"/>
    <s v="Apr"/>
    <x v="0"/>
    <x v="0"/>
    <s v="Order assembled"/>
    <x v="0"/>
    <s v="Paid"/>
    <x v="0"/>
    <n v="876"/>
    <n v="1252.68"/>
  </r>
  <r>
    <s v="AD01-9361"/>
    <x v="0"/>
    <s v="Apr"/>
    <x v="0"/>
    <x v="0"/>
    <s v="Order assembled"/>
    <x v="0"/>
    <s v="Paid"/>
    <x v="0"/>
    <n v="877"/>
    <n v="1254.1100000000001"/>
  </r>
  <r>
    <s v="AD01-9361"/>
    <x v="0"/>
    <s v="Apr"/>
    <x v="0"/>
    <x v="0"/>
    <s v="Order assembled"/>
    <x v="0"/>
    <s v="Paid"/>
    <x v="0"/>
    <n v="878"/>
    <n v="1255.54"/>
  </r>
  <r>
    <s v="AD01-9364"/>
    <x v="0"/>
    <s v="Apr"/>
    <x v="0"/>
    <x v="0"/>
    <s v="Order assembled"/>
    <x v="0"/>
    <s v="Paid"/>
    <x v="1"/>
    <n v="281"/>
    <n v="401.83"/>
  </r>
  <r>
    <s v="AD01-9362"/>
    <x v="0"/>
    <s v="Apr"/>
    <x v="0"/>
    <x v="0"/>
    <s v="Order assembled"/>
    <x v="0"/>
    <s v="Paid"/>
    <x v="1"/>
    <n v="772"/>
    <n v="1103.96"/>
  </r>
  <r>
    <s v="AD01-9361"/>
    <x v="0"/>
    <s v="Aug"/>
    <x v="0"/>
    <x v="0"/>
    <s v="Order assembled"/>
    <x v="0"/>
    <s v="Paid"/>
    <x v="0"/>
    <n v="290"/>
    <n v="414.7"/>
  </r>
  <r>
    <s v="AD01-9361"/>
    <x v="0"/>
    <s v="Aug"/>
    <x v="0"/>
    <x v="0"/>
    <s v="Order assembled"/>
    <x v="0"/>
    <s v="Paid"/>
    <x v="0"/>
    <n v="284"/>
    <n v="406.12"/>
  </r>
  <r>
    <s v="AD01-9365"/>
    <x v="0"/>
    <s v="Aug"/>
    <x v="0"/>
    <x v="0"/>
    <s v="Order assembled"/>
    <x v="0"/>
    <s v="Paid"/>
    <x v="0"/>
    <n v="278"/>
    <n v="397.53999999999996"/>
  </r>
  <r>
    <s v="AD01-9362"/>
    <x v="0"/>
    <s v="Aug"/>
    <x v="0"/>
    <x v="0"/>
    <s v="Order assembled"/>
    <x v="0"/>
    <s v="Paid"/>
    <x v="1"/>
    <n v="212"/>
    <n v="303.15999999999997"/>
  </r>
  <r>
    <s v="AD01-9361"/>
    <x v="0"/>
    <s v="Aug"/>
    <x v="0"/>
    <x v="0"/>
    <s v="Order assembled"/>
    <x v="0"/>
    <s v="Paid"/>
    <x v="1"/>
    <n v="260"/>
    <n v="371.8"/>
  </r>
  <r>
    <s v="AD01-9361"/>
    <x v="0"/>
    <s v="Aug"/>
    <x v="0"/>
    <x v="0"/>
    <s v="Order assembled"/>
    <x v="0"/>
    <s v="Paid"/>
    <x v="1"/>
    <n v="188"/>
    <n v="268.84000000000003"/>
  </r>
  <r>
    <s v="AD01-9364"/>
    <x v="0"/>
    <s v="Aug"/>
    <x v="0"/>
    <x v="0"/>
    <s v="Order assembled"/>
    <x v="0"/>
    <s v="Paid"/>
    <x v="1"/>
    <n v="214"/>
    <n v="306.02"/>
  </r>
  <r>
    <s v="AD01-9362"/>
    <x v="0"/>
    <s v="Aug"/>
    <x v="0"/>
    <x v="0"/>
    <s v="Order assembled"/>
    <x v="0"/>
    <s v="Paid"/>
    <x v="1"/>
    <n v="262"/>
    <n v="374.65999999999997"/>
  </r>
  <r>
    <s v="AD01-9364"/>
    <x v="0"/>
    <s v="Aug"/>
    <x v="0"/>
    <x v="0"/>
    <s v="Order assembled"/>
    <x v="0"/>
    <s v="Paid"/>
    <x v="1"/>
    <n v="190"/>
    <n v="271.7"/>
  </r>
  <r>
    <s v="AD01-9363"/>
    <x v="0"/>
    <s v="Aug"/>
    <x v="0"/>
    <x v="0"/>
    <s v="Order assembled"/>
    <x v="0"/>
    <s v="Paid"/>
    <x v="1"/>
    <n v="288"/>
    <n v="526.24"/>
  </r>
  <r>
    <s v="AD01-9364"/>
    <x v="0"/>
    <s v="Aug"/>
    <x v="0"/>
    <x v="0"/>
    <s v="Order assembled"/>
    <x v="0"/>
    <s v="Paid"/>
    <x v="1"/>
    <n v="282"/>
    <n v="526.24"/>
  </r>
  <r>
    <s v="AD01-9361"/>
    <x v="0"/>
    <s v="Aug"/>
    <x v="0"/>
    <x v="0"/>
    <s v="Order assembled"/>
    <x v="0"/>
    <s v="Paid"/>
    <x v="1"/>
    <n v="276"/>
    <n v="526.24"/>
  </r>
  <r>
    <s v="AD01-9361"/>
    <x v="0"/>
    <s v="Aug"/>
    <x v="0"/>
    <x v="0"/>
    <s v="Order assembled"/>
    <x v="0"/>
    <s v="Paid"/>
    <x v="1"/>
    <n v="680"/>
    <n v="972.4"/>
  </r>
  <r>
    <s v="AD01-9364"/>
    <x v="0"/>
    <s v="Aug"/>
    <x v="0"/>
    <x v="0"/>
    <s v="Order assembled"/>
    <x v="0"/>
    <s v="Paid"/>
    <x v="1"/>
    <n v="767"/>
    <n v="1096.81"/>
  </r>
  <r>
    <s v="AD01-9362"/>
    <x v="0"/>
    <s v="Aug"/>
    <x v="0"/>
    <x v="0"/>
    <s v="Order assembled"/>
    <x v="0"/>
    <s v="Paid"/>
    <x v="1"/>
    <n v="285"/>
    <n v="407.55"/>
  </r>
  <r>
    <s v="AD01-9361"/>
    <x v="0"/>
    <s v="Aug"/>
    <x v="0"/>
    <x v="0"/>
    <s v="Order assembled"/>
    <x v="0"/>
    <s v="Paid"/>
    <x v="1"/>
    <n v="279"/>
    <n v="398.97"/>
  </r>
  <r>
    <s v="AD01-9364"/>
    <x v="0"/>
    <s v="Aug"/>
    <x v="0"/>
    <x v="0"/>
    <s v="Order assembled"/>
    <x v="0"/>
    <s v="Paid"/>
    <x v="1"/>
    <n v="213"/>
    <n v="304.59000000000003"/>
  </r>
  <r>
    <s v="AD01-9364"/>
    <x v="0"/>
    <s v="Aug"/>
    <x v="0"/>
    <x v="0"/>
    <s v="Order assembled"/>
    <x v="0"/>
    <s v="Paid"/>
    <x v="1"/>
    <n v="753"/>
    <n v="526.24"/>
  </r>
  <r>
    <s v="AD01-9361"/>
    <x v="0"/>
    <s v="Aug"/>
    <x v="0"/>
    <x v="0"/>
    <s v="Order assembled"/>
    <x v="0"/>
    <s v="Paid"/>
    <x v="1"/>
    <n v="806"/>
    <n v="526.24"/>
  </r>
  <r>
    <s v="AD01-9364"/>
    <x v="0"/>
    <s v="Aug"/>
    <x v="0"/>
    <x v="0"/>
    <s v="Order assembled"/>
    <x v="0"/>
    <s v="Paid"/>
    <x v="1"/>
    <n v="217"/>
    <n v="310.31"/>
  </r>
  <r>
    <s v="AD01-9361"/>
    <x v="0"/>
    <s v="Aug"/>
    <x v="0"/>
    <x v="0"/>
    <s v="Order assembled"/>
    <x v="0"/>
    <s v="Paid"/>
    <x v="1"/>
    <n v="259"/>
    <n v="370.37"/>
  </r>
  <r>
    <s v="AD01-9364"/>
    <x v="0"/>
    <s v="Aug"/>
    <x v="0"/>
    <x v="0"/>
    <s v="Order assembled"/>
    <x v="0"/>
    <s v="Paid"/>
    <x v="1"/>
    <n v="187"/>
    <n v="267.40999999999997"/>
  </r>
  <r>
    <s v="AD01-9361"/>
    <x v="0"/>
    <s v="Aug"/>
    <x v="0"/>
    <x v="0"/>
    <s v="Order assembled"/>
    <x v="0"/>
    <s v="Paid"/>
    <x v="0"/>
    <n v="287"/>
    <n v="410.40999999999997"/>
  </r>
  <r>
    <s v="AD01-9362"/>
    <x v="0"/>
    <s v="Aug"/>
    <x v="0"/>
    <x v="0"/>
    <s v="Order assembled"/>
    <x v="1"/>
    <s v="Paid"/>
    <x v="0"/>
    <n v="281"/>
    <n v="401.83"/>
  </r>
  <r>
    <s v="AD01-9362"/>
    <x v="0"/>
    <s v="Aug"/>
    <x v="0"/>
    <x v="0"/>
    <s v="Order assembled"/>
    <x v="1"/>
    <s v="Paid"/>
    <x v="0"/>
    <n v="275"/>
    <n v="393.25"/>
  </r>
  <r>
    <s v="AD01-9361"/>
    <x v="0"/>
    <s v="Aug"/>
    <x v="0"/>
    <x v="0"/>
    <s v="Order assembled"/>
    <x v="1"/>
    <s v="Paid"/>
    <x v="1"/>
    <n v="215"/>
    <n v="307.45"/>
  </r>
  <r>
    <s v="AD01-9363"/>
    <x v="0"/>
    <s v="Aug"/>
    <x v="0"/>
    <x v="0"/>
    <s v="Order assembled"/>
    <x v="1"/>
    <s v="Paid"/>
    <x v="1"/>
    <n v="263"/>
    <n v="376.09000000000003"/>
  </r>
  <r>
    <s v="AD01-9362"/>
    <x v="0"/>
    <s v="Aug"/>
    <x v="0"/>
    <x v="0"/>
    <s v="Order assembled"/>
    <x v="1"/>
    <s v="Paid"/>
    <x v="1"/>
    <n v="776"/>
    <n v="1109.68"/>
  </r>
  <r>
    <s v="AD01-9361"/>
    <x v="0"/>
    <s v="Dec"/>
    <x v="0"/>
    <x v="0"/>
    <s v="Order assembled"/>
    <x v="1"/>
    <s v="Paid"/>
    <x v="0"/>
    <n v="224"/>
    <n v="526.24"/>
  </r>
  <r>
    <s v="AD01-9361"/>
    <x v="0"/>
    <s v="Dec"/>
    <x v="0"/>
    <x v="0"/>
    <s v="Order assembled"/>
    <x v="1"/>
    <s v="Paid"/>
    <x v="0"/>
    <n v="218"/>
    <n v="526.24"/>
  </r>
  <r>
    <s v="AD01-9361"/>
    <x v="0"/>
    <s v="Dec"/>
    <x v="0"/>
    <x v="0"/>
    <s v="Order assembled"/>
    <x v="1"/>
    <s v="Paid"/>
    <x v="0"/>
    <n v="212"/>
    <n v="526.24"/>
  </r>
  <r>
    <s v="AD01-9361"/>
    <x v="0"/>
    <s v="Dec"/>
    <x v="0"/>
    <x v="0"/>
    <s v="Order assembled"/>
    <x v="1"/>
    <s v="Paid"/>
    <x v="1"/>
    <n v="194"/>
    <n v="277.42"/>
  </r>
  <r>
    <s v="AD01-9362"/>
    <x v="0"/>
    <s v="Dec"/>
    <x v="0"/>
    <x v="0"/>
    <s v="Order assembled"/>
    <x v="1"/>
    <s v="Paid"/>
    <x v="1"/>
    <n v="242"/>
    <n v="346.06"/>
  </r>
  <r>
    <s v="AD01-9362"/>
    <x v="0"/>
    <s v="Dec"/>
    <x v="0"/>
    <x v="0"/>
    <s v="Order assembled"/>
    <x v="1"/>
    <s v="Paid"/>
    <x v="1"/>
    <n v="164"/>
    <n v="234.51999999999998"/>
  </r>
  <r>
    <s v="AD01-9364"/>
    <x v="0"/>
    <s v="Dec"/>
    <x v="0"/>
    <x v="0"/>
    <s v="Order assembled"/>
    <x v="1"/>
    <s v="Paid"/>
    <x v="1"/>
    <n v="238"/>
    <n v="340.34000000000003"/>
  </r>
  <r>
    <s v="AD01-9361"/>
    <x v="0"/>
    <s v="Dec"/>
    <x v="0"/>
    <x v="0"/>
    <s v="Order assembled"/>
    <x v="1"/>
    <s v="Paid"/>
    <x v="1"/>
    <n v="166"/>
    <n v="237.38"/>
  </r>
  <r>
    <s v="AD01-9364"/>
    <x v="0"/>
    <s v="Dec"/>
    <x v="0"/>
    <x v="0"/>
    <s v="Order assembled"/>
    <x v="1"/>
    <s v="Paid"/>
    <x v="0"/>
    <n v="222"/>
    <n v="526.24"/>
  </r>
  <r>
    <s v="AD01-9361"/>
    <x v="0"/>
    <s v="Dec"/>
    <x v="0"/>
    <x v="0"/>
    <s v="Order assembled"/>
    <x v="1"/>
    <s v="Paid"/>
    <x v="0"/>
    <n v="216"/>
    <n v="526.24"/>
  </r>
  <r>
    <s v="AD01-9362"/>
    <x v="0"/>
    <s v="Dec"/>
    <x v="0"/>
    <x v="0"/>
    <s v="Order assembled"/>
    <x v="1"/>
    <s v="Paid"/>
    <x v="1"/>
    <n v="684"/>
    <n v="978.12"/>
  </r>
  <r>
    <s v="AD01-9363"/>
    <x v="0"/>
    <s v="Dec"/>
    <x v="0"/>
    <x v="0"/>
    <s v="Order assembled"/>
    <x v="1"/>
    <s v="Paid"/>
    <x v="1"/>
    <n v="717"/>
    <n v="1025.31"/>
  </r>
  <r>
    <s v="AD01-9362"/>
    <x v="0"/>
    <s v="Dec"/>
    <x v="0"/>
    <x v="0"/>
    <s v="Order assembled"/>
    <x v="1"/>
    <s v="Paid"/>
    <x v="1"/>
    <n v="770"/>
    <n v="1101.0999999999999"/>
  </r>
  <r>
    <s v="AD01-9362"/>
    <x v="0"/>
    <s v="Dec"/>
    <x v="0"/>
    <x v="0"/>
    <s v="Order assembled"/>
    <x v="1"/>
    <s v="Paid"/>
    <x v="0"/>
    <n v="225"/>
    <n v="321.75"/>
  </r>
  <r>
    <s v="AD01-9363"/>
    <x v="0"/>
    <s v="Dec"/>
    <x v="0"/>
    <x v="0"/>
    <s v="Order assembled"/>
    <x v="1"/>
    <s v="Paid"/>
    <x v="0"/>
    <n v="219"/>
    <n v="313.17"/>
  </r>
  <r>
    <s v="AD01-9364"/>
    <x v="0"/>
    <s v="Dec"/>
    <x v="0"/>
    <x v="0"/>
    <s v="Order assembled"/>
    <x v="1"/>
    <s v="Paid"/>
    <x v="0"/>
    <n v="213"/>
    <n v="304.59000000000003"/>
  </r>
  <r>
    <s v="AD01-9362"/>
    <x v="0"/>
    <s v="Dec"/>
    <x v="0"/>
    <x v="0"/>
    <s v="Order assembled"/>
    <x v="1"/>
    <s v="Paid"/>
    <x v="1"/>
    <n v="195"/>
    <n v="278.85000000000002"/>
  </r>
  <r>
    <s v="AD01-9362"/>
    <x v="0"/>
    <s v="Dec"/>
    <x v="0"/>
    <x v="0"/>
    <s v="Order assembled"/>
    <x v="1"/>
    <s v="Paid"/>
    <x v="1"/>
    <n v="810"/>
    <n v="526.24"/>
  </r>
  <r>
    <s v="AD01-9361"/>
    <x v="0"/>
    <s v="Dec"/>
    <x v="0"/>
    <x v="0"/>
    <s v="Order assembled"/>
    <x v="1"/>
    <s v="Paid"/>
    <x v="1"/>
    <n v="193"/>
    <n v="275.99"/>
  </r>
  <r>
    <s v="AD01-9364"/>
    <x v="0"/>
    <s v="Dec"/>
    <x v="0"/>
    <x v="0"/>
    <s v="Order assembled"/>
    <x v="1"/>
    <s v="Paid"/>
    <x v="1"/>
    <n v="241"/>
    <n v="344.63"/>
  </r>
  <r>
    <s v="AD01-9361"/>
    <x v="0"/>
    <s v="Dec"/>
    <x v="0"/>
    <x v="0"/>
    <s v="Order assembled"/>
    <x v="1"/>
    <s v="Paid"/>
    <x v="0"/>
    <n v="221"/>
    <n v="316.02999999999997"/>
  </r>
  <r>
    <s v="AD01-9362"/>
    <x v="0"/>
    <s v="Dec"/>
    <x v="0"/>
    <x v="0"/>
    <s v="Order assembled"/>
    <x v="1"/>
    <s v="Paid"/>
    <x v="0"/>
    <n v="215"/>
    <n v="307.45"/>
  </r>
  <r>
    <s v="AD01-9362"/>
    <x v="0"/>
    <s v="Dec"/>
    <x v="0"/>
    <x v="0"/>
    <s v="Order assembled"/>
    <x v="1"/>
    <s v="Paid"/>
    <x v="1"/>
    <n v="191"/>
    <n v="273.13"/>
  </r>
  <r>
    <s v="AD01-9361"/>
    <x v="0"/>
    <s v="Dec"/>
    <x v="0"/>
    <x v="0"/>
    <s v="Order assembled"/>
    <x v="1"/>
    <s v="Paid"/>
    <x v="1"/>
    <n v="239"/>
    <n v="341.77"/>
  </r>
  <r>
    <s v="AD01-9361"/>
    <x v="0"/>
    <s v="Dec"/>
    <x v="0"/>
    <x v="0"/>
    <s v="Order assembled"/>
    <x v="1"/>
    <s v="Paid"/>
    <x v="1"/>
    <n v="779"/>
    <n v="1113.97"/>
  </r>
  <r>
    <s v="AD01-9362"/>
    <x v="0"/>
    <s v="Feb"/>
    <x v="0"/>
    <x v="0"/>
    <s v="Order assembled"/>
    <x v="1"/>
    <s v="Paid"/>
    <x v="1"/>
    <n v="248"/>
    <n v="354.64"/>
  </r>
  <r>
    <s v="AD01-9364"/>
    <x v="0"/>
    <s v="Feb"/>
    <x v="0"/>
    <x v="0"/>
    <s v="Order assembled"/>
    <x v="1"/>
    <s v="Paid"/>
    <x v="1"/>
    <n v="218"/>
    <n v="311.74"/>
  </r>
  <r>
    <s v="AD01-9362"/>
    <x v="0"/>
    <s v="Feb"/>
    <x v="0"/>
    <x v="0"/>
    <s v="Order assembled"/>
    <x v="1"/>
    <s v="Paid"/>
    <x v="1"/>
    <n v="244"/>
    <n v="348.92"/>
  </r>
  <r>
    <s v="AD01-9364"/>
    <x v="0"/>
    <s v="Feb"/>
    <x v="0"/>
    <x v="0"/>
    <s v="Order assembled"/>
    <x v="1"/>
    <s v="Paid"/>
    <x v="1"/>
    <n v="292"/>
    <n v="417.56"/>
  </r>
  <r>
    <s v="AD01-9362"/>
    <x v="0"/>
    <s v="Feb"/>
    <x v="0"/>
    <x v="0"/>
    <s v="Order assembled"/>
    <x v="1"/>
    <s v="Paid"/>
    <x v="1"/>
    <n v="220"/>
    <n v="314.60000000000002"/>
  </r>
  <r>
    <s v="AD01-9364"/>
    <x v="0"/>
    <s v="Feb"/>
    <x v="0"/>
    <x v="0"/>
    <s v="Order assembled"/>
    <x v="1"/>
    <s v="Paid"/>
    <x v="1"/>
    <n v="675"/>
    <n v="965.25"/>
  </r>
  <r>
    <s v="AD01-9362"/>
    <x v="0"/>
    <s v="Feb"/>
    <x v="0"/>
    <x v="0"/>
    <s v="Order assembled"/>
    <x v="1"/>
    <s v="Paid"/>
    <x v="1"/>
    <n v="708"/>
    <n v="1012.44"/>
  </r>
  <r>
    <s v="AD01-9361"/>
    <x v="0"/>
    <s v="Feb"/>
    <x v="0"/>
    <x v="0"/>
    <s v="Order assembled"/>
    <x v="1"/>
    <s v="Paid"/>
    <x v="1"/>
    <n v="761"/>
    <n v="1088.23"/>
  </r>
  <r>
    <s v="AD01-9361"/>
    <x v="0"/>
    <s v="Feb"/>
    <x v="0"/>
    <x v="0"/>
    <s v="Order assembled"/>
    <x v="1"/>
    <s v="Paid"/>
    <x v="1"/>
    <n v="249"/>
    <n v="356.07"/>
  </r>
  <r>
    <s v="AD01-9362"/>
    <x v="0"/>
    <s v="Feb"/>
    <x v="0"/>
    <x v="0"/>
    <s v="Order assembled"/>
    <x v="1"/>
    <s v="Paid"/>
    <x v="1"/>
    <n v="748"/>
    <n v="526.24"/>
  </r>
  <r>
    <s v="AD01-9364"/>
    <x v="0"/>
    <s v="Feb"/>
    <x v="0"/>
    <x v="0"/>
    <s v="Order assembled"/>
    <x v="1"/>
    <s v="Paid"/>
    <x v="1"/>
    <n v="801"/>
    <n v="526.24"/>
  </r>
  <r>
    <s v="AD01-9362"/>
    <x v="0"/>
    <s v="Feb"/>
    <x v="0"/>
    <x v="0"/>
    <s v="Order assembled"/>
    <x v="1"/>
    <s v="Paid"/>
    <x v="1"/>
    <n v="247"/>
    <n v="353.21"/>
  </r>
  <r>
    <s v="AD01-9362"/>
    <x v="0"/>
    <s v="Feb"/>
    <x v="0"/>
    <x v="0"/>
    <s v="Order assembled"/>
    <x v="1"/>
    <s v="Paid"/>
    <x v="1"/>
    <n v="295"/>
    <n v="421.85"/>
  </r>
  <r>
    <s v="AD01-9362"/>
    <x v="0"/>
    <s v="Feb"/>
    <x v="0"/>
    <x v="0"/>
    <s v="Order assembled"/>
    <x v="1"/>
    <s v="Paid"/>
    <x v="1"/>
    <n v="217"/>
    <n v="310.31"/>
  </r>
  <r>
    <s v="AD01-9364"/>
    <x v="0"/>
    <s v="Feb"/>
    <x v="0"/>
    <x v="0"/>
    <s v="Order assembled"/>
    <x v="1"/>
    <s v="Paid"/>
    <x v="1"/>
    <n v="245"/>
    <n v="350.35"/>
  </r>
  <r>
    <s v="AD01-9361"/>
    <x v="0"/>
    <s v="Feb"/>
    <x v="0"/>
    <x v="0"/>
    <s v="Order assembled"/>
    <x v="1"/>
    <s v="Paid"/>
    <x v="1"/>
    <n v="293"/>
    <n v="418.99"/>
  </r>
  <r>
    <s v="AD01-9362"/>
    <x v="0"/>
    <s v="Feb"/>
    <x v="0"/>
    <x v="0"/>
    <s v="Order assembled"/>
    <x v="1"/>
    <s v="Paid"/>
    <x v="1"/>
    <n v="770"/>
    <n v="1101.0999999999999"/>
  </r>
  <r>
    <s v="AD01-9361"/>
    <x v="0"/>
    <s v="Jan"/>
    <x v="0"/>
    <x v="0"/>
    <s v="Order assembled"/>
    <x v="1"/>
    <s v="Paid"/>
    <x v="1"/>
    <n v="254"/>
    <n v="388.62"/>
  </r>
  <r>
    <s v="AD01-9361"/>
    <x v="0"/>
    <s v="Jan"/>
    <x v="0"/>
    <x v="0"/>
    <s v="Order assembled"/>
    <x v="1"/>
    <s v="Paid"/>
    <x v="1"/>
    <n v="296"/>
    <n v="423.28"/>
  </r>
  <r>
    <s v="AD01-9364"/>
    <x v="0"/>
    <s v="Jan"/>
    <x v="0"/>
    <x v="0"/>
    <s v="Order assembled"/>
    <x v="1"/>
    <s v="Paid"/>
    <x v="1"/>
    <n v="224"/>
    <n v="320.32"/>
  </r>
  <r>
    <s v="AD01-9362"/>
    <x v="0"/>
    <s v="Jan"/>
    <x v="0"/>
    <x v="0"/>
    <s v="Order assembled"/>
    <x v="1"/>
    <s v="Paid"/>
    <x v="0"/>
    <n v="370"/>
    <n v="529.1"/>
  </r>
  <r>
    <s v="AD01-9362"/>
    <x v="0"/>
    <s v="Jan"/>
    <x v="0"/>
    <x v="0"/>
    <s v="Order assembled"/>
    <x v="1"/>
    <s v="Paid"/>
    <x v="1"/>
    <n v="250"/>
    <n v="357.5"/>
  </r>
  <r>
    <s v="AD01-9362"/>
    <x v="0"/>
    <s v="Jan"/>
    <x v="0"/>
    <x v="0"/>
    <s v="Order assembled"/>
    <x v="1"/>
    <s v="Paid"/>
    <x v="1"/>
    <n v="298"/>
    <n v="426.14"/>
  </r>
  <r>
    <s v="AD01-9364"/>
    <x v="0"/>
    <s v="Jan"/>
    <x v="0"/>
    <x v="0"/>
    <s v="Order assembled"/>
    <x v="1"/>
    <s v="Paid"/>
    <x v="1"/>
    <n v="226"/>
    <n v="323.18"/>
  </r>
  <r>
    <s v="AD01-9364"/>
    <x v="0"/>
    <s v="Jan"/>
    <x v="0"/>
    <x v="0"/>
    <s v="Order assembled"/>
    <x v="1"/>
    <s v="Paid"/>
    <x v="0"/>
    <n v="372"/>
    <n v="526.24"/>
  </r>
  <r>
    <s v="AD01-9363"/>
    <x v="0"/>
    <s v="Jan"/>
    <x v="0"/>
    <x v="0"/>
    <s v="Order assembled"/>
    <x v="1"/>
    <s v="Paid"/>
    <x v="1"/>
    <n v="674"/>
    <n v="963.81999999999994"/>
  </r>
  <r>
    <s v="AD01-9364"/>
    <x v="0"/>
    <s v="Jan"/>
    <x v="0"/>
    <x v="0"/>
    <s v="Order assembled"/>
    <x v="1"/>
    <s v="Paid"/>
    <x v="1"/>
    <n v="707"/>
    <n v="1011.01"/>
  </r>
  <r>
    <s v="AD01-9361"/>
    <x v="0"/>
    <s v="Jan"/>
    <x v="0"/>
    <x v="0"/>
    <s v="Order assembled"/>
    <x v="1"/>
    <s v="Paid"/>
    <x v="1"/>
    <n v="747"/>
    <n v="526.24"/>
  </r>
  <r>
    <s v="AD01-9363"/>
    <x v="0"/>
    <s v="Jan"/>
    <x v="0"/>
    <x v="0"/>
    <s v="Order assembled"/>
    <x v="1"/>
    <s v="Paid"/>
    <x v="1"/>
    <n v="800"/>
    <n v="526.24"/>
  </r>
  <r>
    <s v="AD01-9364"/>
    <x v="0"/>
    <s v="Jan"/>
    <x v="0"/>
    <x v="0"/>
    <s v="Order assembled"/>
    <x v="1"/>
    <s v="Paid"/>
    <x v="1"/>
    <n v="253"/>
    <n v="361.78999999999996"/>
  </r>
  <r>
    <s v="AD01-9362"/>
    <x v="0"/>
    <s v="Jan"/>
    <x v="0"/>
    <x v="0"/>
    <s v="Order assembled"/>
    <x v="1"/>
    <s v="Paid"/>
    <x v="1"/>
    <n v="223"/>
    <n v="318.89"/>
  </r>
  <r>
    <s v="AD01-9361"/>
    <x v="0"/>
    <s v="Jan"/>
    <x v="0"/>
    <x v="0"/>
    <s v="Order assembled"/>
    <x v="1"/>
    <s v="Paid"/>
    <x v="0"/>
    <n v="873"/>
    <n v="1248.3899999999999"/>
  </r>
  <r>
    <s v="AD01-9364"/>
    <x v="0"/>
    <s v="Jan"/>
    <x v="0"/>
    <x v="0"/>
    <s v="Order assembled"/>
    <x v="1"/>
    <s v="Paid"/>
    <x v="1"/>
    <n v="251"/>
    <n v="358.93"/>
  </r>
  <r>
    <s v="AD01-9361"/>
    <x v="0"/>
    <s v="Jan"/>
    <x v="0"/>
    <x v="0"/>
    <s v="Order assembled"/>
    <x v="1"/>
    <s v="Paid"/>
    <x v="1"/>
    <n v="299"/>
    <n v="427.57"/>
  </r>
  <r>
    <s v="AD01-9361"/>
    <x v="0"/>
    <s v="Jan"/>
    <x v="0"/>
    <x v="0"/>
    <s v="Order assembled"/>
    <x v="1"/>
    <s v="Paid"/>
    <x v="1"/>
    <n v="769"/>
    <n v="1099.67"/>
  </r>
  <r>
    <s v="AD01-9361"/>
    <x v="0"/>
    <s v="Jul"/>
    <x v="0"/>
    <x v="0"/>
    <s v="Order assembled"/>
    <x v="1"/>
    <s v="Paid"/>
    <x v="0"/>
    <n v="302"/>
    <n v="431.86"/>
  </r>
  <r>
    <s v="AD01-9362"/>
    <x v="0"/>
    <s v="Jul"/>
    <x v="0"/>
    <x v="0"/>
    <s v="Order assembled"/>
    <x v="1"/>
    <s v="Paid"/>
    <x v="0"/>
    <n v="296"/>
    <n v="423.28"/>
  </r>
  <r>
    <s v="AD01-9362"/>
    <x v="0"/>
    <s v="Jul"/>
    <x v="0"/>
    <x v="0"/>
    <s v="Order assembled"/>
    <x v="1"/>
    <s v="Paid"/>
    <x v="1"/>
    <n v="218"/>
    <n v="311.74"/>
  </r>
  <r>
    <s v="AD01-9361"/>
    <x v="0"/>
    <s v="Jul"/>
    <x v="0"/>
    <x v="0"/>
    <s v="Order assembled"/>
    <x v="1"/>
    <s v="Paid"/>
    <x v="1"/>
    <n v="266"/>
    <n v="380.38"/>
  </r>
  <r>
    <s v="AD01-9362"/>
    <x v="0"/>
    <s v="Jul"/>
    <x v="0"/>
    <x v="0"/>
    <s v="Order assembled"/>
    <x v="1"/>
    <s v="Paid"/>
    <x v="1"/>
    <n v="194"/>
    <n v="277.42"/>
  </r>
  <r>
    <s v="AD01-9361"/>
    <x v="0"/>
    <s v="Jul"/>
    <x v="0"/>
    <x v="0"/>
    <s v="Order assembled"/>
    <x v="1"/>
    <s v="Paid"/>
    <x v="1"/>
    <n v="220"/>
    <n v="314.60000000000002"/>
  </r>
  <r>
    <s v="AD01-9361"/>
    <x v="0"/>
    <s v="Jul"/>
    <x v="0"/>
    <x v="0"/>
    <s v="Order assembled"/>
    <x v="1"/>
    <s v="Paid"/>
    <x v="1"/>
    <n v="268"/>
    <n v="383.24"/>
  </r>
  <r>
    <s v="AD01-9362"/>
    <x v="0"/>
    <s v="Jul"/>
    <x v="0"/>
    <x v="0"/>
    <s v="Order assembled"/>
    <x v="1"/>
    <s v="Paid"/>
    <x v="1"/>
    <n v="306"/>
    <n v="526.24"/>
  </r>
  <r>
    <s v="AD01-9364"/>
    <x v="0"/>
    <s v="Jul"/>
    <x v="0"/>
    <x v="0"/>
    <s v="Order assembled"/>
    <x v="1"/>
    <s v="Paid"/>
    <x v="1"/>
    <n v="300"/>
    <n v="526.24"/>
  </r>
  <r>
    <s v="AD01-9362"/>
    <x v="0"/>
    <s v="Jul"/>
    <x v="0"/>
    <x v="0"/>
    <s v="Order assembled"/>
    <x v="1"/>
    <s v="Paid"/>
    <x v="1"/>
    <n v="294"/>
    <n v="526.24"/>
  </r>
  <r>
    <s v="AD01-9362"/>
    <x v="0"/>
    <s v="Jul"/>
    <x v="0"/>
    <x v="0"/>
    <s v="Order assembled"/>
    <x v="1"/>
    <s v="Paid"/>
    <x v="1"/>
    <n v="679"/>
    <n v="970.97"/>
  </r>
  <r>
    <s v="AD01-9362"/>
    <x v="0"/>
    <s v="Jul"/>
    <x v="0"/>
    <x v="0"/>
    <s v="Order assembled"/>
    <x v="1"/>
    <s v="Paid"/>
    <x v="1"/>
    <n v="713"/>
    <n v="1019.5899999999999"/>
  </r>
  <r>
    <s v="AD01-9364"/>
    <x v="0"/>
    <s v="Jul"/>
    <x v="0"/>
    <x v="0"/>
    <s v="Order assembled"/>
    <x v="1"/>
    <s v="Paid"/>
    <x v="1"/>
    <n v="766"/>
    <n v="1095.3800000000001"/>
  </r>
  <r>
    <s v="AD01-9361"/>
    <x v="0"/>
    <s v="Jul"/>
    <x v="0"/>
    <x v="0"/>
    <s v="Order assembled"/>
    <x v="1"/>
    <s v="Paid"/>
    <x v="1"/>
    <n v="303"/>
    <n v="433.28999999999996"/>
  </r>
  <r>
    <s v="AD01-9361"/>
    <x v="0"/>
    <s v="Jul"/>
    <x v="0"/>
    <x v="0"/>
    <s v="Order assembled"/>
    <x v="1"/>
    <s v="Paid"/>
    <x v="1"/>
    <n v="297"/>
    <n v="424.71"/>
  </r>
  <r>
    <s v="AD01-9362"/>
    <x v="0"/>
    <s v="Jul"/>
    <x v="0"/>
    <x v="0"/>
    <s v="Order assembled"/>
    <x v="1"/>
    <s v="Paid"/>
    <x v="1"/>
    <n v="291"/>
    <n v="416.13"/>
  </r>
  <r>
    <s v="AD01-9364"/>
    <x v="0"/>
    <s v="Jul"/>
    <x v="0"/>
    <x v="0"/>
    <s v="Order assembled"/>
    <x v="1"/>
    <s v="Paid"/>
    <x v="1"/>
    <n v="219"/>
    <n v="313.17"/>
  </r>
  <r>
    <s v="AD01-9364"/>
    <x v="0"/>
    <s v="Jul"/>
    <x v="0"/>
    <x v="0"/>
    <s v="Order assembled"/>
    <x v="1"/>
    <s v="Paid"/>
    <x v="1"/>
    <n v="752"/>
    <n v="526.24"/>
  </r>
  <r>
    <s v="AD01-9362"/>
    <x v="0"/>
    <s v="Jul"/>
    <x v="0"/>
    <x v="0"/>
    <s v="Order assembled"/>
    <x v="1"/>
    <s v="Paid"/>
    <x v="1"/>
    <n v="805"/>
    <n v="526.24"/>
  </r>
  <r>
    <s v="AD01-9362"/>
    <x v="0"/>
    <s v="Jul"/>
    <x v="0"/>
    <x v="0"/>
    <s v="Order assembled"/>
    <x v="1"/>
    <s v="Paid"/>
    <x v="1"/>
    <n v="265"/>
    <n v="378.95"/>
  </r>
  <r>
    <s v="AD01-9361"/>
    <x v="0"/>
    <s v="Jul"/>
    <x v="0"/>
    <x v="0"/>
    <s v="Order assembled"/>
    <x v="1"/>
    <s v="Paid"/>
    <x v="1"/>
    <n v="193"/>
    <n v="275.99"/>
  </r>
  <r>
    <s v="AD01-9364"/>
    <x v="0"/>
    <s v="Jul"/>
    <x v="0"/>
    <x v="0"/>
    <s v="Order assembled"/>
    <x v="1"/>
    <s v="Paid"/>
    <x v="0"/>
    <n v="884"/>
    <n v="1264.1199999999999"/>
  </r>
  <r>
    <s v="AD01-9362"/>
    <x v="0"/>
    <s v="Jul"/>
    <x v="0"/>
    <x v="0"/>
    <s v="Order assembled"/>
    <x v="1"/>
    <s v="Paid"/>
    <x v="0"/>
    <n v="885"/>
    <n v="1265.55"/>
  </r>
  <r>
    <s v="AD01-9362"/>
    <x v="0"/>
    <s v="Jul"/>
    <x v="0"/>
    <x v="0"/>
    <s v="Order assembled"/>
    <x v="1"/>
    <s v="Paid"/>
    <x v="0"/>
    <n v="886"/>
    <n v="1266.98"/>
  </r>
  <r>
    <s v="AD01-9362"/>
    <x v="0"/>
    <s v="Jul"/>
    <x v="0"/>
    <x v="0"/>
    <s v="Order assembled"/>
    <x v="1"/>
    <s v="Paid"/>
    <x v="1"/>
    <n v="221"/>
    <n v="316.02999999999997"/>
  </r>
  <r>
    <s v="AD01-9362"/>
    <x v="0"/>
    <s v="Jul"/>
    <x v="0"/>
    <x v="0"/>
    <s v="Order assembled"/>
    <x v="1"/>
    <s v="Paid"/>
    <x v="1"/>
    <n v="269"/>
    <n v="384.67"/>
  </r>
  <r>
    <s v="AD01-9362"/>
    <x v="0"/>
    <s v="Jul"/>
    <x v="0"/>
    <x v="0"/>
    <s v="Order assembled"/>
    <x v="1"/>
    <s v="Paid"/>
    <x v="1"/>
    <n v="775"/>
    <n v="1108.25"/>
  </r>
  <r>
    <s v="AD01-9361"/>
    <x v="0"/>
    <s v="Jun"/>
    <x v="0"/>
    <x v="0"/>
    <s v="Order assembled"/>
    <x v="1"/>
    <s v="Paid"/>
    <x v="0"/>
    <n v="320"/>
    <n v="457.6"/>
  </r>
  <r>
    <s v="AD01-9362"/>
    <x v="0"/>
    <s v="Jun"/>
    <x v="0"/>
    <x v="0"/>
    <s v="Order assembled"/>
    <x v="1"/>
    <s v="Paid"/>
    <x v="0"/>
    <n v="314"/>
    <n v="449.02"/>
  </r>
  <r>
    <s v="AD01-9361"/>
    <x v="0"/>
    <s v="Jun"/>
    <x v="0"/>
    <x v="0"/>
    <s v="Order assembled"/>
    <x v="1"/>
    <s v="Paid"/>
    <x v="0"/>
    <n v="308"/>
    <n v="440.44"/>
  </r>
  <r>
    <s v="AD01-9362"/>
    <x v="0"/>
    <s v="Jun"/>
    <x v="0"/>
    <x v="0"/>
    <s v="Order assembled"/>
    <x v="1"/>
    <s v="Paid"/>
    <x v="1"/>
    <n v="224"/>
    <n v="320.32"/>
  </r>
  <r>
    <s v="AD01-9361"/>
    <x v="0"/>
    <s v="Jun"/>
    <x v="0"/>
    <x v="0"/>
    <s v="Order assembled"/>
    <x v="1"/>
    <s v="Paid"/>
    <x v="1"/>
    <n v="272"/>
    <n v="388.96"/>
  </r>
  <r>
    <s v="AD01-9364"/>
    <x v="0"/>
    <s v="Jun"/>
    <x v="0"/>
    <x v="0"/>
    <s v="Order assembled"/>
    <x v="1"/>
    <s v="Paid"/>
    <x v="1"/>
    <n v="200"/>
    <n v="286"/>
  </r>
  <r>
    <s v="AD01-9362"/>
    <x v="0"/>
    <s v="Jun"/>
    <x v="0"/>
    <x v="0"/>
    <s v="Order assembled"/>
    <x v="1"/>
    <s v="Paid"/>
    <x v="1"/>
    <n v="226"/>
    <n v="323.18"/>
  </r>
  <r>
    <s v="AD01-9362"/>
    <x v="0"/>
    <s v="Jun"/>
    <x v="0"/>
    <x v="0"/>
    <s v="Order assembled"/>
    <x v="1"/>
    <s v="Paid"/>
    <x v="1"/>
    <n v="274"/>
    <n v="391.82"/>
  </r>
  <r>
    <s v="AD01-9362"/>
    <x v="0"/>
    <s v="Jun"/>
    <x v="0"/>
    <x v="0"/>
    <s v="Order assembled"/>
    <x v="1"/>
    <s v="Paid"/>
    <x v="1"/>
    <n v="196"/>
    <n v="280.27999999999997"/>
  </r>
  <r>
    <s v="AD01-9361"/>
    <x v="0"/>
    <s v="Jun"/>
    <x v="0"/>
    <x v="0"/>
    <s v="Order assembled"/>
    <x v="1"/>
    <s v="Paid"/>
    <x v="1"/>
    <n v="318"/>
    <n v="526.24"/>
  </r>
  <r>
    <s v="AD01-9365"/>
    <x v="0"/>
    <s v="Jun"/>
    <x v="0"/>
    <x v="0"/>
    <s v="Order assembled"/>
    <x v="1"/>
    <s v="Paid"/>
    <x v="1"/>
    <n v="312"/>
    <n v="526.24"/>
  </r>
  <r>
    <s v="AD01-9364"/>
    <x v="0"/>
    <s v="Jun"/>
    <x v="0"/>
    <x v="0"/>
    <s v="Order assembled"/>
    <x v="1"/>
    <s v="Paid"/>
    <x v="1"/>
    <n v="712"/>
    <n v="1018.16"/>
  </r>
  <r>
    <s v="AD01-9361"/>
    <x v="0"/>
    <s v="Jun"/>
    <x v="0"/>
    <x v="0"/>
    <s v="Order assembled"/>
    <x v="1"/>
    <s v="Paid"/>
    <x v="1"/>
    <n v="765"/>
    <n v="1093.95"/>
  </r>
  <r>
    <s v="AD01-9362"/>
    <x v="0"/>
    <s v="Jun"/>
    <x v="0"/>
    <x v="0"/>
    <s v="Order assembled"/>
    <x v="1"/>
    <s v="Paid"/>
    <x v="0"/>
    <n v="321"/>
    <n v="459.03"/>
  </r>
  <r>
    <s v="AD01-9361"/>
    <x v="0"/>
    <s v="Jun"/>
    <x v="0"/>
    <x v="0"/>
    <s v="Order assembled"/>
    <x v="1"/>
    <s v="Paid"/>
    <x v="1"/>
    <n v="315"/>
    <n v="450.45"/>
  </r>
  <r>
    <s v="AD01-9364"/>
    <x v="0"/>
    <s v="Jun"/>
    <x v="0"/>
    <x v="0"/>
    <s v="Order assembled"/>
    <x v="1"/>
    <s v="Paid"/>
    <x v="1"/>
    <n v="309"/>
    <n v="441.87"/>
  </r>
  <r>
    <s v="AD01-9361"/>
    <x v="0"/>
    <s v="Jun"/>
    <x v="0"/>
    <x v="0"/>
    <s v="Order assembled"/>
    <x v="1"/>
    <s v="Paid"/>
    <x v="1"/>
    <n v="225"/>
    <n v="321.75"/>
  </r>
  <r>
    <s v="AD01-9361"/>
    <x v="0"/>
    <s v="Jun"/>
    <x v="0"/>
    <x v="0"/>
    <s v="Order assembled"/>
    <x v="1"/>
    <s v="Paid"/>
    <x v="1"/>
    <n v="751"/>
    <n v="526.24"/>
  </r>
  <r>
    <s v="AD01-9362"/>
    <x v="0"/>
    <s v="Jun"/>
    <x v="0"/>
    <x v="0"/>
    <s v="Order assembled"/>
    <x v="1"/>
    <s v="Paid"/>
    <x v="1"/>
    <n v="223"/>
    <n v="318.89"/>
  </r>
  <r>
    <s v="AD01-9365"/>
    <x v="0"/>
    <s v="Jun"/>
    <x v="0"/>
    <x v="0"/>
    <s v="Order assembled"/>
    <x v="1"/>
    <s v="Paid"/>
    <x v="1"/>
    <n v="271"/>
    <n v="387.53"/>
  </r>
  <r>
    <s v="AD01-9362"/>
    <x v="0"/>
    <s v="Jun"/>
    <x v="0"/>
    <x v="0"/>
    <s v="Order assembled"/>
    <x v="1"/>
    <s v="Paid"/>
    <x v="1"/>
    <n v="199"/>
    <n v="284.57"/>
  </r>
  <r>
    <s v="AD01-9364"/>
    <x v="0"/>
    <s v="Jun"/>
    <x v="0"/>
    <x v="0"/>
    <s v="Order assembled"/>
    <x v="1"/>
    <s v="Paid"/>
    <x v="0"/>
    <n v="882"/>
    <n v="1261.26"/>
  </r>
  <r>
    <s v="AD01-9361"/>
    <x v="0"/>
    <s v="Jun"/>
    <x v="0"/>
    <x v="0"/>
    <s v="Order assembled"/>
    <x v="1"/>
    <s v="Paid"/>
    <x v="0"/>
    <n v="883"/>
    <n v="1262.69"/>
  </r>
  <r>
    <s v="AD01-9364"/>
    <x v="0"/>
    <s v="Jun"/>
    <x v="0"/>
    <x v="0"/>
    <s v="Order assembled"/>
    <x v="1"/>
    <s v="Paid"/>
    <x v="1"/>
    <n v="227"/>
    <n v="324.61"/>
  </r>
  <r>
    <s v="AD01-9362"/>
    <x v="0"/>
    <s v="Jun"/>
    <x v="0"/>
    <x v="0"/>
    <s v="Order assembled"/>
    <x v="1"/>
    <s v="Paid"/>
    <x v="1"/>
    <n v="774"/>
    <n v="1106.82"/>
  </r>
  <r>
    <s v="AD01-9364"/>
    <x v="0"/>
    <s v="Mar"/>
    <x v="0"/>
    <x v="0"/>
    <s v="Order assembled"/>
    <x v="1"/>
    <s v="Paid"/>
    <x v="1"/>
    <n v="368"/>
    <n v="526.24"/>
  </r>
  <r>
    <s v="AD01-9364"/>
    <x v="0"/>
    <s v="Mar"/>
    <x v="0"/>
    <x v="0"/>
    <s v="Order assembled"/>
    <x v="1"/>
    <s v="Paid"/>
    <x v="0"/>
    <n v="362"/>
    <n v="517.66"/>
  </r>
  <r>
    <s v="AD01-9364"/>
    <x v="0"/>
    <s v="Mar"/>
    <x v="0"/>
    <x v="0"/>
    <s v="Order assembled"/>
    <x v="1"/>
    <s v="Paid"/>
    <x v="0"/>
    <n v="356"/>
    <n v="509.08"/>
  </r>
  <r>
    <s v="AD01-9363"/>
    <x v="0"/>
    <s v="Mar"/>
    <x v="0"/>
    <x v="0"/>
    <s v="Order assembled"/>
    <x v="1"/>
    <s v="Paid"/>
    <x v="1"/>
    <n v="242"/>
    <n v="346.06"/>
  </r>
  <r>
    <s v="AD01-9361"/>
    <x v="0"/>
    <s v="Mar"/>
    <x v="0"/>
    <x v="0"/>
    <s v="Order assembled"/>
    <x v="1"/>
    <s v="Paid"/>
    <x v="1"/>
    <n v="290"/>
    <n v="414.7"/>
  </r>
  <r>
    <s v="AD01-9362"/>
    <x v="0"/>
    <s v="Mar"/>
    <x v="0"/>
    <x v="0"/>
    <s v="Order assembled"/>
    <x v="1"/>
    <s v="Paid"/>
    <x v="1"/>
    <n v="212"/>
    <n v="303.15999999999997"/>
  </r>
  <r>
    <s v="AD01-9365"/>
    <x v="0"/>
    <s v="Mar"/>
    <x v="0"/>
    <x v="0"/>
    <s v="Order assembled"/>
    <x v="1"/>
    <s v="Paid"/>
    <x v="1"/>
    <n v="286"/>
    <n v="408.98"/>
  </r>
  <r>
    <s v="AD01-9363"/>
    <x v="0"/>
    <s v="Mar"/>
    <x v="0"/>
    <x v="0"/>
    <s v="Order assembled"/>
    <x v="1"/>
    <s v="Paid"/>
    <x v="1"/>
    <n v="214"/>
    <n v="306.02"/>
  </r>
  <r>
    <s v="AD01-9362"/>
    <x v="0"/>
    <s v="Mar"/>
    <x v="0"/>
    <x v="0"/>
    <s v="Order assembled"/>
    <x v="1"/>
    <s v="Paid"/>
    <x v="1"/>
    <n v="366"/>
    <n v="526.24"/>
  </r>
  <r>
    <s v="AD01-9362"/>
    <x v="0"/>
    <s v="Mar"/>
    <x v="0"/>
    <x v="0"/>
    <s v="Order assembled"/>
    <x v="1"/>
    <s v="Paid"/>
    <x v="0"/>
    <n v="360"/>
    <n v="526.24"/>
  </r>
  <r>
    <s v="AD01-9364"/>
    <x v="0"/>
    <s v="Mar"/>
    <x v="0"/>
    <x v="0"/>
    <s v="Order assembled"/>
    <x v="1"/>
    <s v="Paid"/>
    <x v="1"/>
    <n v="676"/>
    <n v="966.68000000000006"/>
  </r>
  <r>
    <s v="AD01-9364"/>
    <x v="0"/>
    <s v="Mar"/>
    <x v="0"/>
    <x v="0"/>
    <s v="Order assembled"/>
    <x v="1"/>
    <s v="Paid"/>
    <x v="1"/>
    <n v="709"/>
    <n v="1013.87"/>
  </r>
  <r>
    <s v="AD01-9361"/>
    <x v="0"/>
    <s v="Mar"/>
    <x v="0"/>
    <x v="0"/>
    <s v="Order assembled"/>
    <x v="1"/>
    <s v="Paid"/>
    <x v="1"/>
    <n v="762"/>
    <n v="1089.6599999999999"/>
  </r>
  <r>
    <s v="AD01-9361"/>
    <x v="0"/>
    <s v="Mar"/>
    <x v="0"/>
    <x v="0"/>
    <s v="Order assembled"/>
    <x v="1"/>
    <s v="Paid"/>
    <x v="1"/>
    <n v="369"/>
    <n v="527.66999999999996"/>
  </r>
  <r>
    <s v="AD01-9364"/>
    <x v="0"/>
    <s v="Mar"/>
    <x v="0"/>
    <x v="0"/>
    <s v="Order assembled"/>
    <x v="1"/>
    <s v="Paid"/>
    <x v="1"/>
    <n v="363"/>
    <n v="519.09"/>
  </r>
  <r>
    <s v="AD01-9365"/>
    <x v="0"/>
    <s v="Mar"/>
    <x v="0"/>
    <x v="0"/>
    <s v="Order assembled"/>
    <x v="1"/>
    <s v="Paid"/>
    <x v="0"/>
    <n v="357"/>
    <n v="510.51"/>
  </r>
  <r>
    <s v="AD01-9361"/>
    <x v="0"/>
    <s v="Mar"/>
    <x v="0"/>
    <x v="0"/>
    <s v="Order assembled"/>
    <x v="1"/>
    <s v="Paid"/>
    <x v="1"/>
    <n v="243"/>
    <n v="347.49"/>
  </r>
  <r>
    <s v="AD01-9364"/>
    <x v="0"/>
    <s v="Mar"/>
    <x v="0"/>
    <x v="0"/>
    <s v="Order assembled"/>
    <x v="1"/>
    <s v="Paid"/>
    <x v="1"/>
    <n v="802"/>
    <n v="526.24"/>
  </r>
  <r>
    <s v="AD01-9363"/>
    <x v="0"/>
    <s v="Mar"/>
    <x v="0"/>
    <x v="0"/>
    <s v="Order assembled"/>
    <x v="1"/>
    <s v="Paid"/>
    <x v="1"/>
    <n v="241"/>
    <n v="344.63"/>
  </r>
  <r>
    <s v="AD01-9362"/>
    <x v="0"/>
    <s v="Mar"/>
    <x v="0"/>
    <x v="0"/>
    <s v="Order assembled"/>
    <x v="1"/>
    <s v="Paid"/>
    <x v="1"/>
    <n v="289"/>
    <n v="413.27"/>
  </r>
  <r>
    <s v="AD01-9364"/>
    <x v="0"/>
    <s v="Mar"/>
    <x v="0"/>
    <x v="0"/>
    <s v="Order assembled"/>
    <x v="1"/>
    <s v="Paid"/>
    <x v="1"/>
    <n v="874"/>
    <n v="1249.82"/>
  </r>
  <r>
    <s v="AD01-9361"/>
    <x v="0"/>
    <s v="Mar"/>
    <x v="0"/>
    <x v="0"/>
    <s v="Order assembled"/>
    <x v="1"/>
    <s v="Paid"/>
    <x v="0"/>
    <n v="875"/>
    <n v="1251.25"/>
  </r>
  <r>
    <s v="AD01-9362"/>
    <x v="0"/>
    <s v="Mar"/>
    <x v="0"/>
    <x v="0"/>
    <s v="Order assembled"/>
    <x v="1"/>
    <s v="Paid"/>
    <x v="1"/>
    <n v="239"/>
    <n v="341.77"/>
  </r>
  <r>
    <s v="AD01-9362"/>
    <x v="0"/>
    <s v="Mar"/>
    <x v="0"/>
    <x v="0"/>
    <s v="Order assembled"/>
    <x v="1"/>
    <s v="Paid"/>
    <x v="1"/>
    <n v="287"/>
    <n v="410.40999999999997"/>
  </r>
  <r>
    <s v="AD01-9363"/>
    <x v="0"/>
    <s v="Mar"/>
    <x v="0"/>
    <x v="0"/>
    <s v="Order assembled"/>
    <x v="1"/>
    <s v="Paid"/>
    <x v="1"/>
    <n v="771"/>
    <n v="1102.53"/>
  </r>
  <r>
    <s v="AD01-9361"/>
    <x v="0"/>
    <s v="May"/>
    <x v="0"/>
    <x v="0"/>
    <s v="Order assembled"/>
    <x v="1"/>
    <s v="Paid"/>
    <x v="0"/>
    <n v="338"/>
    <n v="483.34000000000003"/>
  </r>
  <r>
    <s v="AD01-9361"/>
    <x v="0"/>
    <s v="May"/>
    <x v="0"/>
    <x v="0"/>
    <s v="Order assembled"/>
    <x v="1"/>
    <s v="Paid"/>
    <x v="0"/>
    <n v="332"/>
    <n v="474.76"/>
  </r>
  <r>
    <s v="AD01-9362"/>
    <x v="0"/>
    <s v="May"/>
    <x v="0"/>
    <x v="0"/>
    <s v="Order assembled"/>
    <x v="1"/>
    <s v="Paid"/>
    <x v="0"/>
    <n v="326"/>
    <n v="466.18"/>
  </r>
  <r>
    <s v="AD01-9362"/>
    <x v="0"/>
    <s v="May"/>
    <x v="0"/>
    <x v="0"/>
    <s v="Order assembled"/>
    <x v="1"/>
    <s v="Paid"/>
    <x v="1"/>
    <n v="230"/>
    <n v="328.9"/>
  </r>
  <r>
    <s v="AD01-9364"/>
    <x v="0"/>
    <s v="May"/>
    <x v="0"/>
    <x v="0"/>
    <s v="Order assembled"/>
    <x v="1"/>
    <s v="Paid"/>
    <x v="1"/>
    <n v="278"/>
    <n v="397.53999999999996"/>
  </r>
  <r>
    <s v="AD01-9362"/>
    <x v="0"/>
    <s v="May"/>
    <x v="0"/>
    <x v="0"/>
    <s v="Order assembled"/>
    <x v="1"/>
    <s v="Paid"/>
    <x v="1"/>
    <n v="206"/>
    <n v="294.58"/>
  </r>
  <r>
    <s v="AD01-9361"/>
    <x v="0"/>
    <s v="May"/>
    <x v="0"/>
    <x v="0"/>
    <s v="Order assembled"/>
    <x v="1"/>
    <s v="Paid"/>
    <x v="1"/>
    <n v="232"/>
    <n v="331.76"/>
  </r>
  <r>
    <s v="AD01-9361"/>
    <x v="0"/>
    <s v="May"/>
    <x v="0"/>
    <x v="0"/>
    <s v="Order assembled"/>
    <x v="1"/>
    <s v="Paid"/>
    <x v="1"/>
    <n v="202"/>
    <n v="288.86"/>
  </r>
  <r>
    <s v="AD01-9364"/>
    <x v="0"/>
    <s v="May"/>
    <x v="0"/>
    <x v="0"/>
    <s v="Order assembled"/>
    <x v="1"/>
    <s v="Paid"/>
    <x v="0"/>
    <n v="336"/>
    <n v="526.24"/>
  </r>
  <r>
    <s v="AD01-9362"/>
    <x v="0"/>
    <s v="May"/>
    <x v="0"/>
    <x v="0"/>
    <s v="Order assembled"/>
    <x v="1"/>
    <s v="Paid"/>
    <x v="0"/>
    <n v="330"/>
    <n v="526.24"/>
  </r>
  <r>
    <s v="AD01-9361"/>
    <x v="0"/>
    <s v="May"/>
    <x v="0"/>
    <x v="0"/>
    <s v="Order assembled"/>
    <x v="1"/>
    <s v="Paid"/>
    <x v="0"/>
    <n v="324"/>
    <n v="526.24"/>
  </r>
  <r>
    <s v="AD01-9362"/>
    <x v="0"/>
    <s v="May"/>
    <x v="0"/>
    <x v="0"/>
    <s v="Order assembled"/>
    <x v="1"/>
    <s v="Paid"/>
    <x v="1"/>
    <n v="678"/>
    <n v="969.54"/>
  </r>
  <r>
    <s v="AD01-9364"/>
    <x v="0"/>
    <s v="May"/>
    <x v="0"/>
    <x v="0"/>
    <s v="Order assembled"/>
    <x v="1"/>
    <s v="Paid"/>
    <x v="1"/>
    <n v="711"/>
    <n v="1016.73"/>
  </r>
  <r>
    <s v="AD01-9362"/>
    <x v="0"/>
    <s v="May"/>
    <x v="0"/>
    <x v="0"/>
    <s v="Order assembled"/>
    <x v="1"/>
    <s v="Paid"/>
    <x v="1"/>
    <n v="764"/>
    <n v="1092.52"/>
  </r>
  <r>
    <s v="AD01-9364"/>
    <x v="0"/>
    <s v="May"/>
    <x v="0"/>
    <x v="0"/>
    <s v="Order assembled"/>
    <x v="1"/>
    <s v="Paid"/>
    <x v="0"/>
    <n v="333"/>
    <n v="476.19"/>
  </r>
  <r>
    <s v="AD01-9364"/>
    <x v="0"/>
    <s v="May"/>
    <x v="0"/>
    <x v="0"/>
    <s v="Order assembled"/>
    <x v="1"/>
    <s v="Paid"/>
    <x v="0"/>
    <n v="327"/>
    <n v="467.61"/>
  </r>
  <r>
    <s v="AD01-9362"/>
    <x v="0"/>
    <s v="May"/>
    <x v="0"/>
    <x v="0"/>
    <s v="Order assembled"/>
    <x v="1"/>
    <s v="Paid"/>
    <x v="1"/>
    <n v="231"/>
    <n v="330.33"/>
  </r>
  <r>
    <s v="AD01-9364"/>
    <x v="0"/>
    <s v="May"/>
    <x v="0"/>
    <x v="0"/>
    <s v="Order assembled"/>
    <x v="1"/>
    <s v="Paid"/>
    <x v="1"/>
    <n v="750"/>
    <n v="526.24"/>
  </r>
  <r>
    <s v="AD01-9362"/>
    <x v="0"/>
    <s v="May"/>
    <x v="0"/>
    <x v="0"/>
    <s v="Order assembled"/>
    <x v="1"/>
    <s v="Paid"/>
    <x v="1"/>
    <n v="804"/>
    <n v="526.24"/>
  </r>
  <r>
    <s v="AD01-9361"/>
    <x v="0"/>
    <s v="May"/>
    <x v="0"/>
    <x v="0"/>
    <s v="Order assembled"/>
    <x v="1"/>
    <s v="Paid"/>
    <x v="1"/>
    <n v="229"/>
    <n v="327.47000000000003"/>
  </r>
  <r>
    <s v="AD01-9362"/>
    <x v="0"/>
    <s v="May"/>
    <x v="0"/>
    <x v="0"/>
    <s v="Order assembled"/>
    <x v="1"/>
    <s v="Paid"/>
    <x v="1"/>
    <n v="277"/>
    <n v="396.11"/>
  </r>
  <r>
    <s v="AD01-9361"/>
    <x v="0"/>
    <s v="May"/>
    <x v="0"/>
    <x v="0"/>
    <s v="Order assembled"/>
    <x v="0"/>
    <s v="Paid"/>
    <x v="1"/>
    <n v="205"/>
    <n v="293.14999999999998"/>
  </r>
  <r>
    <s v="AD01-9361"/>
    <x v="0"/>
    <s v="May"/>
    <x v="0"/>
    <x v="0"/>
    <s v="Order assembled"/>
    <x v="0"/>
    <s v="Paid"/>
    <x v="0"/>
    <n v="879"/>
    <n v="1256.97"/>
  </r>
  <r>
    <s v="AD01-9365"/>
    <x v="0"/>
    <s v="May"/>
    <x v="0"/>
    <x v="0"/>
    <s v="Order assembled"/>
    <x v="0"/>
    <s v="Paid"/>
    <x v="0"/>
    <n v="880"/>
    <n v="1258.4000000000001"/>
  </r>
  <r>
    <s v="AD01-9362"/>
    <x v="0"/>
    <s v="May"/>
    <x v="0"/>
    <x v="0"/>
    <s v="Order assembled"/>
    <x v="0"/>
    <s v="Paid"/>
    <x v="0"/>
    <n v="881"/>
    <n v="1259.83"/>
  </r>
  <r>
    <s v="AD01-9362"/>
    <x v="0"/>
    <s v="May"/>
    <x v="0"/>
    <x v="0"/>
    <s v="Order assembled"/>
    <x v="0"/>
    <s v="Paid"/>
    <x v="1"/>
    <n v="233"/>
    <n v="333.19"/>
  </r>
  <r>
    <s v="AD01-9361"/>
    <x v="0"/>
    <s v="May"/>
    <x v="0"/>
    <x v="0"/>
    <s v="Order assembled"/>
    <x v="0"/>
    <s v="Paid"/>
    <x v="1"/>
    <n v="275"/>
    <n v="393.25"/>
  </r>
  <r>
    <s v="AD01-9362"/>
    <x v="0"/>
    <s v="May"/>
    <x v="0"/>
    <x v="0"/>
    <s v="Order assembled"/>
    <x v="0"/>
    <s v="Paid"/>
    <x v="1"/>
    <n v="773"/>
    <n v="1105.3899999999999"/>
  </r>
  <r>
    <s v="AD01-9363"/>
    <x v="0"/>
    <s v="Nov"/>
    <x v="0"/>
    <x v="0"/>
    <s v="Order assembled"/>
    <x v="0"/>
    <s v="Paid"/>
    <x v="0"/>
    <n v="242"/>
    <n v="526.24"/>
  </r>
  <r>
    <s v="AD01-9362"/>
    <x v="0"/>
    <s v="Nov"/>
    <x v="0"/>
    <x v="0"/>
    <s v="Order assembled"/>
    <x v="0"/>
    <s v="Paid"/>
    <x v="0"/>
    <n v="236"/>
    <n v="526.24"/>
  </r>
  <r>
    <s v="AD01-9364"/>
    <x v="0"/>
    <s v="Nov"/>
    <x v="0"/>
    <x v="0"/>
    <s v="Order assembled"/>
    <x v="0"/>
    <s v="Paid"/>
    <x v="0"/>
    <n v="230"/>
    <n v="526.24"/>
  </r>
  <r>
    <s v="AD01-9363"/>
    <x v="0"/>
    <s v="Nov"/>
    <x v="0"/>
    <x v="0"/>
    <s v="Order assembled"/>
    <x v="0"/>
    <s v="Paid"/>
    <x v="1"/>
    <n v="200"/>
    <n v="286"/>
  </r>
  <r>
    <s v="AD01-9364"/>
    <x v="0"/>
    <s v="Nov"/>
    <x v="0"/>
    <x v="0"/>
    <s v="Order assembled"/>
    <x v="0"/>
    <s v="Paid"/>
    <x v="1"/>
    <n v="170"/>
    <n v="243.1"/>
  </r>
  <r>
    <s v="AD01-9364"/>
    <x v="0"/>
    <s v="Nov"/>
    <x v="0"/>
    <x v="0"/>
    <s v="Order assembled"/>
    <x v="0"/>
    <s v="Paid"/>
    <x v="1"/>
    <n v="196"/>
    <n v="280.27999999999997"/>
  </r>
  <r>
    <s v="AD01-9362"/>
    <x v="0"/>
    <s v="Nov"/>
    <x v="0"/>
    <x v="0"/>
    <s v="Order assembled"/>
    <x v="0"/>
    <s v="Paid"/>
    <x v="1"/>
    <n v="244"/>
    <n v="348.92"/>
  </r>
  <r>
    <s v="AD01-9361"/>
    <x v="0"/>
    <s v="Nov"/>
    <x v="0"/>
    <x v="0"/>
    <s v="Order assembled"/>
    <x v="0"/>
    <s v="Paid"/>
    <x v="1"/>
    <n v="172"/>
    <n v="245.95999999999998"/>
  </r>
  <r>
    <s v="AD01-9361"/>
    <x v="0"/>
    <s v="Nov"/>
    <x v="0"/>
    <x v="0"/>
    <s v="Order assembled"/>
    <x v="0"/>
    <s v="Paid"/>
    <x v="0"/>
    <n v="240"/>
    <n v="526.24"/>
  </r>
  <r>
    <s v="AD01-9364"/>
    <x v="0"/>
    <s v="Nov"/>
    <x v="0"/>
    <x v="0"/>
    <s v="Order assembled"/>
    <x v="0"/>
    <s v="Paid"/>
    <x v="0"/>
    <n v="234"/>
    <n v="526.24"/>
  </r>
  <r>
    <s v="AD01-9362"/>
    <x v="0"/>
    <s v="Nov"/>
    <x v="0"/>
    <x v="0"/>
    <s v="Order assembled"/>
    <x v="0"/>
    <s v="Paid"/>
    <x v="0"/>
    <n v="228"/>
    <n v="526.24"/>
  </r>
  <r>
    <s v="AD01-9361"/>
    <x v="0"/>
    <s v="Nov"/>
    <x v="0"/>
    <x v="0"/>
    <s v="Order assembled"/>
    <x v="0"/>
    <s v="Paid"/>
    <x v="1"/>
    <n v="683"/>
    <n v="976.69"/>
  </r>
  <r>
    <s v="AD01-9362"/>
    <x v="0"/>
    <s v="Nov"/>
    <x v="0"/>
    <x v="0"/>
    <s v="Order assembled"/>
    <x v="0"/>
    <s v="Paid"/>
    <x v="1"/>
    <n v="716"/>
    <n v="1023.88"/>
  </r>
  <r>
    <s v="AD01-9364"/>
    <x v="0"/>
    <s v="Nov"/>
    <x v="0"/>
    <x v="0"/>
    <s v="Order assembled"/>
    <x v="0"/>
    <s v="Paid"/>
    <x v="1"/>
    <n v="769"/>
    <n v="1099.67"/>
  </r>
  <r>
    <s v="AD01-9362"/>
    <x v="0"/>
    <s v="Nov"/>
    <x v="0"/>
    <x v="0"/>
    <s v="Order assembled"/>
    <x v="0"/>
    <s v="Paid"/>
    <x v="0"/>
    <n v="237"/>
    <n v="338.90999999999997"/>
  </r>
  <r>
    <s v="AD01-9362"/>
    <x v="0"/>
    <s v="Nov"/>
    <x v="0"/>
    <x v="0"/>
    <s v="Order assembled"/>
    <x v="0"/>
    <s v="Paid"/>
    <x v="0"/>
    <n v="231"/>
    <n v="330.33"/>
  </r>
  <r>
    <s v="AD01-9364"/>
    <x v="0"/>
    <s v="Nov"/>
    <x v="0"/>
    <x v="0"/>
    <s v="Order assembled"/>
    <x v="0"/>
    <s v="Paid"/>
    <x v="1"/>
    <n v="201"/>
    <n v="287.43"/>
  </r>
  <r>
    <s v="AD01-9362"/>
    <x v="0"/>
    <s v="Nov"/>
    <x v="0"/>
    <x v="0"/>
    <s v="Order assembled"/>
    <x v="0"/>
    <s v="Paid"/>
    <x v="1"/>
    <n v="756"/>
    <n v="526.24"/>
  </r>
  <r>
    <s v="AD01-9361"/>
    <x v="0"/>
    <s v="Nov"/>
    <x v="0"/>
    <x v="0"/>
    <s v="Order assembled"/>
    <x v="0"/>
    <s v="Paid"/>
    <x v="1"/>
    <n v="809"/>
    <n v="526.24"/>
  </r>
  <r>
    <s v="AD01-9361"/>
    <x v="0"/>
    <s v="Nov"/>
    <x v="0"/>
    <x v="0"/>
    <s v="Order assembled"/>
    <x v="0"/>
    <s v="Paid"/>
    <x v="1"/>
    <n v="199"/>
    <n v="284.57"/>
  </r>
  <r>
    <s v="AD01-9361"/>
    <x v="0"/>
    <s v="Nov"/>
    <x v="0"/>
    <x v="0"/>
    <s v="Order assembled"/>
    <x v="0"/>
    <s v="Paid"/>
    <x v="1"/>
    <n v="247"/>
    <n v="353.21"/>
  </r>
  <r>
    <s v="AD01-9364"/>
    <x v="0"/>
    <s v="Nov"/>
    <x v="0"/>
    <x v="0"/>
    <s v="Order assembled"/>
    <x v="0"/>
    <s v="Paid"/>
    <x v="1"/>
    <n v="169"/>
    <n v="241.67000000000002"/>
  </r>
  <r>
    <s v="AD01-9361"/>
    <x v="0"/>
    <s v="Nov"/>
    <x v="0"/>
    <x v="0"/>
    <s v="Order assembled"/>
    <x v="0"/>
    <s v="Paid"/>
    <x v="0"/>
    <n v="239"/>
    <n v="341.77"/>
  </r>
  <r>
    <s v="AD01-9362"/>
    <x v="0"/>
    <s v="Nov"/>
    <x v="0"/>
    <x v="0"/>
    <s v="Order assembled"/>
    <x v="0"/>
    <s v="Paid"/>
    <x v="0"/>
    <n v="233"/>
    <n v="333.19"/>
  </r>
  <r>
    <s v="AD01-9364"/>
    <x v="0"/>
    <s v="Nov"/>
    <x v="0"/>
    <x v="0"/>
    <s v="Order assembled"/>
    <x v="0"/>
    <s v="Paid"/>
    <x v="0"/>
    <n v="227"/>
    <n v="324.61"/>
  </r>
  <r>
    <s v="AD01-9364"/>
    <x v="0"/>
    <s v="Nov"/>
    <x v="0"/>
    <x v="0"/>
    <s v="Order assembled"/>
    <x v="0"/>
    <s v="Paid"/>
    <x v="1"/>
    <n v="197"/>
    <n v="281.70999999999998"/>
  </r>
  <r>
    <s v="AD01-9364"/>
    <x v="0"/>
    <s v="Nov"/>
    <x v="0"/>
    <x v="0"/>
    <s v="Order assembled"/>
    <x v="0"/>
    <s v="Paid"/>
    <x v="1"/>
    <n v="245"/>
    <n v="350.35"/>
  </r>
  <r>
    <s v="AD01-9363"/>
    <x v="0"/>
    <s v="Nov"/>
    <x v="0"/>
    <x v="0"/>
    <s v="Order assembled"/>
    <x v="0"/>
    <s v="Paid"/>
    <x v="1"/>
    <n v="778"/>
    <n v="1112.54"/>
  </r>
  <r>
    <s v="AD01-9362"/>
    <x v="0"/>
    <s v="Oct"/>
    <x v="0"/>
    <x v="0"/>
    <s v="Order assembled"/>
    <x v="0"/>
    <s v="Paid"/>
    <x v="0"/>
    <n v="254"/>
    <n v="526.24"/>
  </r>
  <r>
    <s v="AD01-9362"/>
    <x v="0"/>
    <s v="Oct"/>
    <x v="0"/>
    <x v="0"/>
    <s v="Order assembled"/>
    <x v="0"/>
    <s v="Paid"/>
    <x v="0"/>
    <n v="248"/>
    <n v="526.24"/>
  </r>
  <r>
    <s v="AD01-9362"/>
    <x v="0"/>
    <s v="Oct"/>
    <x v="0"/>
    <x v="0"/>
    <s v="Order assembled"/>
    <x v="0"/>
    <s v="Paid"/>
    <x v="1"/>
    <n v="206"/>
    <n v="294.58"/>
  </r>
  <r>
    <s v="AD01-9361"/>
    <x v="0"/>
    <s v="Oct"/>
    <x v="0"/>
    <x v="0"/>
    <s v="Order assembled"/>
    <x v="0"/>
    <s v="Paid"/>
    <x v="1"/>
    <n v="248"/>
    <n v="354.64"/>
  </r>
  <r>
    <s v="AD01-9364"/>
    <x v="0"/>
    <s v="Oct"/>
    <x v="0"/>
    <x v="0"/>
    <s v="Order assembled"/>
    <x v="0"/>
    <s v="Paid"/>
    <x v="1"/>
    <n v="176"/>
    <n v="251.68"/>
  </r>
  <r>
    <s v="AD01-9365"/>
    <x v="0"/>
    <s v="Oct"/>
    <x v="0"/>
    <x v="0"/>
    <s v="Order assembled"/>
    <x v="0"/>
    <s v="Paid"/>
    <x v="1"/>
    <n v="202"/>
    <n v="288.86"/>
  </r>
  <r>
    <s v="AD01-9362"/>
    <x v="0"/>
    <s v="Oct"/>
    <x v="0"/>
    <x v="0"/>
    <s v="Order assembled"/>
    <x v="0"/>
    <s v="Paid"/>
    <x v="1"/>
    <n v="250"/>
    <n v="357.5"/>
  </r>
  <r>
    <s v="AD01-9361"/>
    <x v="0"/>
    <s v="Oct"/>
    <x v="0"/>
    <x v="0"/>
    <s v="Order assembled"/>
    <x v="0"/>
    <s v="Paid"/>
    <x v="1"/>
    <n v="178"/>
    <n v="254.54"/>
  </r>
  <r>
    <s v="AD01-9361"/>
    <x v="0"/>
    <s v="Oct"/>
    <x v="0"/>
    <x v="0"/>
    <s v="Order assembled"/>
    <x v="0"/>
    <s v="Paid"/>
    <x v="1"/>
    <n v="258"/>
    <n v="526.24"/>
  </r>
  <r>
    <s v="AD01-9361"/>
    <x v="0"/>
    <s v="Oct"/>
    <x v="0"/>
    <x v="0"/>
    <s v="Order assembled"/>
    <x v="0"/>
    <s v="Paid"/>
    <x v="1"/>
    <n v="252"/>
    <n v="526.24"/>
  </r>
  <r>
    <s v="AD01-9361"/>
    <x v="0"/>
    <s v="Oct"/>
    <x v="0"/>
    <x v="0"/>
    <s v="Order assembled"/>
    <x v="0"/>
    <s v="Paid"/>
    <x v="0"/>
    <n v="246"/>
    <n v="526.24"/>
  </r>
  <r>
    <s v="AD01-9364"/>
    <x v="0"/>
    <s v="Oct"/>
    <x v="0"/>
    <x v="0"/>
    <s v="Order assembled"/>
    <x v="0"/>
    <s v="Paid"/>
    <x v="1"/>
    <n v="682"/>
    <n v="975.26"/>
  </r>
  <r>
    <s v="AD01-9362"/>
    <x v="0"/>
    <s v="Oct"/>
    <x v="0"/>
    <x v="0"/>
    <s v="Order assembled"/>
    <x v="0"/>
    <s v="Paid"/>
    <x v="1"/>
    <n v="715"/>
    <n v="1022.45"/>
  </r>
  <r>
    <s v="AD01-9362"/>
    <x v="0"/>
    <s v="Oct"/>
    <x v="0"/>
    <x v="0"/>
    <s v="Order assembled"/>
    <x v="0"/>
    <s v="Paid"/>
    <x v="1"/>
    <n v="255"/>
    <n v="364.65"/>
  </r>
  <r>
    <s v="AD01-9362"/>
    <x v="0"/>
    <s v="Oct"/>
    <x v="0"/>
    <x v="0"/>
    <s v="Order assembled"/>
    <x v="0"/>
    <s v="Paid"/>
    <x v="1"/>
    <n v="249"/>
    <n v="356.07"/>
  </r>
  <r>
    <s v="AD01-9361"/>
    <x v="0"/>
    <s v="Oct"/>
    <x v="0"/>
    <x v="0"/>
    <s v="Order assembled"/>
    <x v="0"/>
    <s v="Paid"/>
    <x v="0"/>
    <n v="243"/>
    <n v="347.49"/>
  </r>
  <r>
    <s v="AD01-9361"/>
    <x v="0"/>
    <s v="Oct"/>
    <x v="0"/>
    <x v="0"/>
    <s v="Order assembled"/>
    <x v="0"/>
    <s v="Paid"/>
    <x v="1"/>
    <n v="755"/>
    <n v="526.24"/>
  </r>
  <r>
    <s v="AD01-9364"/>
    <x v="0"/>
    <s v="Oct"/>
    <x v="0"/>
    <x v="0"/>
    <s v="Order assembled"/>
    <x v="0"/>
    <s v="Paid"/>
    <x v="1"/>
    <n v="808"/>
    <n v="526.24"/>
  </r>
  <r>
    <s v="AD01-9361"/>
    <x v="0"/>
    <s v="Oct"/>
    <x v="0"/>
    <x v="0"/>
    <s v="Order assembled"/>
    <x v="0"/>
    <s v="Paid"/>
    <x v="1"/>
    <n v="205"/>
    <n v="293.14999999999998"/>
  </r>
  <r>
    <s v="AD01-9361"/>
    <x v="0"/>
    <s v="Oct"/>
    <x v="0"/>
    <x v="0"/>
    <s v="Order assembled"/>
    <x v="0"/>
    <s v="Paid"/>
    <x v="1"/>
    <n v="253"/>
    <n v="361.78999999999996"/>
  </r>
  <r>
    <s v="AD01-9365"/>
    <x v="0"/>
    <s v="Oct"/>
    <x v="0"/>
    <x v="0"/>
    <s v="Order assembled"/>
    <x v="0"/>
    <s v="Paid"/>
    <x v="1"/>
    <n v="175"/>
    <n v="250.25"/>
  </r>
  <r>
    <s v="AD01-9363"/>
    <x v="0"/>
    <s v="Oct"/>
    <x v="0"/>
    <x v="0"/>
    <s v="Order assembled"/>
    <x v="0"/>
    <s v="Paid"/>
    <x v="0"/>
    <n v="257"/>
    <n v="367.51"/>
  </r>
  <r>
    <s v="AD01-9363"/>
    <x v="0"/>
    <s v="Oct"/>
    <x v="0"/>
    <x v="0"/>
    <s v="Order assembled"/>
    <x v="0"/>
    <s v="Paid"/>
    <x v="0"/>
    <n v="251"/>
    <n v="358.93"/>
  </r>
  <r>
    <s v="AD01-9362"/>
    <x v="0"/>
    <s v="Oct"/>
    <x v="0"/>
    <x v="0"/>
    <s v="Order assembled"/>
    <x v="0"/>
    <s v="Paid"/>
    <x v="0"/>
    <n v="245"/>
    <n v="350.35"/>
  </r>
  <r>
    <s v="AD01-9364"/>
    <x v="0"/>
    <s v="Oct"/>
    <x v="0"/>
    <x v="0"/>
    <s v="Order assembled"/>
    <x v="0"/>
    <s v="Paid"/>
    <x v="1"/>
    <n v="203"/>
    <n v="290.28999999999996"/>
  </r>
  <r>
    <s v="AD01-9361"/>
    <x v="0"/>
    <s v="Oct"/>
    <x v="0"/>
    <x v="0"/>
    <s v="Order assembled"/>
    <x v="0"/>
    <s v="Paid"/>
    <x v="1"/>
    <n v="251"/>
    <n v="358.93"/>
  </r>
  <r>
    <s v="AD01-9362"/>
    <x v="0"/>
    <s v="Oct"/>
    <x v="0"/>
    <x v="0"/>
    <s v="Order assembled"/>
    <x v="0"/>
    <s v="Paid"/>
    <x v="1"/>
    <n v="777"/>
    <n v="1111.1100000000001"/>
  </r>
  <r>
    <s v="AD01-9361"/>
    <x v="0"/>
    <s v="Sep"/>
    <x v="0"/>
    <x v="0"/>
    <s v="Order assembled"/>
    <x v="0"/>
    <s v="Paid"/>
    <x v="0"/>
    <n v="272"/>
    <n v="526.24"/>
  </r>
  <r>
    <s v="AD01-9361"/>
    <x v="0"/>
    <s v="Sep"/>
    <x v="0"/>
    <x v="0"/>
    <s v="Order assembled"/>
    <x v="0"/>
    <s v="Paid"/>
    <x v="0"/>
    <n v="266"/>
    <n v="526.24"/>
  </r>
  <r>
    <s v="AD01-9361"/>
    <x v="0"/>
    <s v="Sep"/>
    <x v="0"/>
    <x v="0"/>
    <s v="Order assembled"/>
    <x v="0"/>
    <s v="Paid"/>
    <x v="0"/>
    <n v="260"/>
    <n v="526.24"/>
  </r>
  <r>
    <s v="AD01-9364"/>
    <x v="0"/>
    <s v="Sep"/>
    <x v="0"/>
    <x v="0"/>
    <s v="Order assembled"/>
    <x v="0"/>
    <s v="Paid"/>
    <x v="1"/>
    <n v="254"/>
    <n v="363.22"/>
  </r>
  <r>
    <s v="AD01-9361"/>
    <x v="0"/>
    <s v="Sep"/>
    <x v="0"/>
    <x v="0"/>
    <s v="Order assembled"/>
    <x v="0"/>
    <s v="Paid"/>
    <x v="1"/>
    <n v="182"/>
    <n v="260.26"/>
  </r>
  <r>
    <s v="AD01-9363"/>
    <x v="0"/>
    <s v="Sep"/>
    <x v="0"/>
    <x v="0"/>
    <s v="Order assembled"/>
    <x v="0"/>
    <s v="Paid"/>
    <x v="1"/>
    <n v="208"/>
    <n v="297.44"/>
  </r>
  <r>
    <s v="AD01-9363"/>
    <x v="0"/>
    <s v="Sep"/>
    <x v="0"/>
    <x v="0"/>
    <s v="Order assembled"/>
    <x v="0"/>
    <s v="Paid"/>
    <x v="1"/>
    <n v="256"/>
    <n v="366.08"/>
  </r>
  <r>
    <s v="AD01-9364"/>
    <x v="0"/>
    <s v="Sep"/>
    <x v="0"/>
    <x v="0"/>
    <s v="Order assembled"/>
    <x v="0"/>
    <s v="Paid"/>
    <x v="1"/>
    <n v="184"/>
    <n v="263.12"/>
  </r>
  <r>
    <s v="AD01-9365"/>
    <x v="0"/>
    <s v="Sep"/>
    <x v="0"/>
    <x v="0"/>
    <s v="Order assembled"/>
    <x v="0"/>
    <s v="Paid"/>
    <x v="1"/>
    <n v="270"/>
    <n v="526.24"/>
  </r>
  <r>
    <s v="AD01-9361"/>
    <x v="0"/>
    <s v="Sep"/>
    <x v="0"/>
    <x v="0"/>
    <s v="Order assembled"/>
    <x v="0"/>
    <s v="Paid"/>
    <x v="1"/>
    <n v="264"/>
    <n v="526.24"/>
  </r>
  <r>
    <s v="AD01-9363"/>
    <x v="0"/>
    <s v="Sep"/>
    <x v="0"/>
    <x v="0"/>
    <s v="Order assembled"/>
    <x v="0"/>
    <s v="Paid"/>
    <x v="1"/>
    <n v="681"/>
    <n v="973.82999999999993"/>
  </r>
  <r>
    <s v="AD01-9361"/>
    <x v="0"/>
    <s v="Sep"/>
    <x v="0"/>
    <x v="0"/>
    <s v="Order assembled"/>
    <x v="0"/>
    <s v="Paid"/>
    <x v="1"/>
    <n v="714"/>
    <n v="1021.02"/>
  </r>
  <r>
    <s v="AD01-9361"/>
    <x v="0"/>
    <s v="Sep"/>
    <x v="0"/>
    <x v="0"/>
    <s v="Order assembled"/>
    <x v="0"/>
    <s v="Paid"/>
    <x v="1"/>
    <n v="768"/>
    <n v="1098.24"/>
  </r>
  <r>
    <s v="AD01-9361"/>
    <x v="0"/>
    <s v="Sep"/>
    <x v="0"/>
    <x v="0"/>
    <s v="Order assembled"/>
    <x v="0"/>
    <s v="Paid"/>
    <x v="1"/>
    <n v="273"/>
    <n v="390.39"/>
  </r>
  <r>
    <s v="AD01-9363"/>
    <x v="0"/>
    <s v="Sep"/>
    <x v="0"/>
    <x v="0"/>
    <s v="Order assembled"/>
    <x v="0"/>
    <s v="Paid"/>
    <x v="1"/>
    <n v="267"/>
    <n v="381.81"/>
  </r>
  <r>
    <s v="AD01-9364"/>
    <x v="0"/>
    <s v="Sep"/>
    <x v="0"/>
    <x v="0"/>
    <s v="Order assembled"/>
    <x v="0"/>
    <s v="Paid"/>
    <x v="1"/>
    <n v="261"/>
    <n v="373.23"/>
  </r>
  <r>
    <s v="AD01-9361"/>
    <x v="0"/>
    <s v="Sep"/>
    <x v="0"/>
    <x v="0"/>
    <s v="Order assembled"/>
    <x v="0"/>
    <s v="Paid"/>
    <x v="1"/>
    <n v="207"/>
    <n v="296.01"/>
  </r>
  <r>
    <s v="AD01-9361"/>
    <x v="0"/>
    <s v="Sep"/>
    <x v="0"/>
    <x v="0"/>
    <s v="Order assembled"/>
    <x v="0"/>
    <s v="Paid"/>
    <x v="1"/>
    <n v="754"/>
    <n v="526.24"/>
  </r>
  <r>
    <s v="AD01-9363"/>
    <x v="0"/>
    <s v="Sep"/>
    <x v="0"/>
    <x v="0"/>
    <s v="Order assembled"/>
    <x v="0"/>
    <s v="Paid"/>
    <x v="1"/>
    <n v="807"/>
    <n v="526.24"/>
  </r>
  <r>
    <s v="AD01-9364"/>
    <x v="0"/>
    <s v="Sep"/>
    <x v="0"/>
    <x v="0"/>
    <s v="Order assembled"/>
    <x v="0"/>
    <s v="Paid"/>
    <x v="1"/>
    <n v="211"/>
    <n v="301.73"/>
  </r>
  <r>
    <s v="AD01-9363"/>
    <x v="0"/>
    <s v="Sep"/>
    <x v="0"/>
    <x v="0"/>
    <s v="Order assembled"/>
    <x v="0"/>
    <s v="Paid"/>
    <x v="1"/>
    <n v="181"/>
    <n v="258.83"/>
  </r>
  <r>
    <s v="AD01-9361"/>
    <x v="0"/>
    <s v="Sep"/>
    <x v="0"/>
    <x v="0"/>
    <s v="Order assembled"/>
    <x v="0"/>
    <s v="Paid"/>
    <x v="0"/>
    <n v="269"/>
    <n v="384.67"/>
  </r>
  <r>
    <s v="AD01-9362"/>
    <x v="0"/>
    <s v="Sep"/>
    <x v="0"/>
    <x v="0"/>
    <s v="Order assembled"/>
    <x v="0"/>
    <s v="Paid"/>
    <x v="0"/>
    <n v="263"/>
    <n v="376.09000000000003"/>
  </r>
  <r>
    <s v="AD01-9361"/>
    <x v="0"/>
    <s v="Sep"/>
    <x v="0"/>
    <x v="0"/>
    <s v="Order assembled"/>
    <x v="0"/>
    <s v="Paid"/>
    <x v="1"/>
    <n v="209"/>
    <n v="298.87"/>
  </r>
  <r>
    <s v="AD01-9365"/>
    <x v="0"/>
    <s v="Sep"/>
    <x v="0"/>
    <x v="0"/>
    <s v="Order assembled"/>
    <x v="0"/>
    <s v="Paid"/>
    <x v="1"/>
    <n v="257"/>
    <n v="367.51"/>
  </r>
  <r>
    <s v="AD01-9361"/>
    <x v="0"/>
    <s v="Apr"/>
    <x v="1"/>
    <x v="0"/>
    <s v="Order assembled"/>
    <x v="0"/>
    <s v="Paid"/>
    <x v="0"/>
    <n v="128"/>
    <n v="183.04"/>
  </r>
  <r>
    <s v="AD01-9364"/>
    <x v="0"/>
    <s v="Apr"/>
    <x v="1"/>
    <x v="0"/>
    <s v="Order assembled"/>
    <x v="0"/>
    <s v="Paid"/>
    <x v="0"/>
    <n v="302"/>
    <n v="431.86"/>
  </r>
  <r>
    <s v="AD01-9362"/>
    <x v="0"/>
    <s v="Apr"/>
    <x v="1"/>
    <x v="0"/>
    <s v="Order assembled"/>
    <x v="0"/>
    <s v="Paid"/>
    <x v="0"/>
    <n v="328"/>
    <n v="526.24"/>
  </r>
  <r>
    <s v="AD01-9361"/>
    <x v="0"/>
    <s v="Apr"/>
    <x v="1"/>
    <x v="0"/>
    <s v="Order assembled"/>
    <x v="0"/>
    <s v="Paid"/>
    <x v="0"/>
    <n v="130"/>
    <n v="526.24"/>
  </r>
  <r>
    <s v="AD01-9361"/>
    <x v="0"/>
    <s v="Apr"/>
    <x v="1"/>
    <x v="0"/>
    <s v="Order assembled"/>
    <x v="0"/>
    <s v="Paid"/>
    <x v="0"/>
    <n v="304"/>
    <n v="526.24"/>
  </r>
  <r>
    <s v="AD01-9362"/>
    <x v="0"/>
    <s v="Apr"/>
    <x v="1"/>
    <x v="0"/>
    <s v="Order assembled"/>
    <x v="0"/>
    <s v="Paid"/>
    <x v="0"/>
    <n v="989"/>
    <n v="1414.27"/>
  </r>
  <r>
    <s v="AD01-9361"/>
    <x v="0"/>
    <s v="Apr"/>
    <x v="1"/>
    <x v="0"/>
    <s v="Order assembled"/>
    <x v="0"/>
    <s v="Paid"/>
    <x v="0"/>
    <n v="1022"/>
    <n v="1461.46"/>
  </r>
  <r>
    <s v="AD01-9364"/>
    <x v="0"/>
    <s v="Apr"/>
    <x v="1"/>
    <x v="0"/>
    <s v="Order assembled"/>
    <x v="0"/>
    <s v="Paid"/>
    <x v="0"/>
    <n v="300"/>
    <n v="429"/>
  </r>
  <r>
    <s v="AD01-9364"/>
    <x v="0"/>
    <s v="Apr"/>
    <x v="1"/>
    <x v="0"/>
    <s v="Order assembled"/>
    <x v="0"/>
    <s v="Paid"/>
    <x v="0"/>
    <n v="327"/>
    <n v="467.61"/>
  </r>
  <r>
    <s v="AD01-9361"/>
    <x v="0"/>
    <s v="Apr"/>
    <x v="1"/>
    <x v="0"/>
    <s v="Order assembled"/>
    <x v="0"/>
    <s v="Paid"/>
    <x v="0"/>
    <n v="129"/>
    <n v="184.47"/>
  </r>
  <r>
    <s v="AD01-9362"/>
    <x v="0"/>
    <s v="Apr"/>
    <x v="1"/>
    <x v="0"/>
    <s v="Order assembled"/>
    <x v="0"/>
    <s v="Paid"/>
    <x v="0"/>
    <n v="303"/>
    <n v="433.28999999999996"/>
  </r>
  <r>
    <s v="AD01-9361"/>
    <x v="0"/>
    <s v="Apr"/>
    <x v="1"/>
    <x v="0"/>
    <s v="Order assembled"/>
    <x v="0"/>
    <s v="Paid"/>
    <x v="0"/>
    <n v="770"/>
    <n v="1101.0999999999999"/>
  </r>
  <r>
    <s v="AD01-9362"/>
    <x v="0"/>
    <s v="Apr"/>
    <x v="1"/>
    <x v="0"/>
    <s v="Order assembled"/>
    <x v="0"/>
    <s v="Paid"/>
    <x v="0"/>
    <n v="857"/>
    <n v="1225.51"/>
  </r>
  <r>
    <s v="AD01-9364"/>
    <x v="0"/>
    <s v="Apr"/>
    <x v="1"/>
    <x v="0"/>
    <s v="Order assembled"/>
    <x v="0"/>
    <s v="Paid"/>
    <x v="0"/>
    <n v="329"/>
    <n v="470.47"/>
  </r>
  <r>
    <s v="AD01-9361"/>
    <x v="0"/>
    <s v="Apr"/>
    <x v="1"/>
    <x v="0"/>
    <s v="Order assembled"/>
    <x v="0"/>
    <s v="Paid"/>
    <x v="0"/>
    <n v="131"/>
    <n v="187.32999999999998"/>
  </r>
  <r>
    <s v="AD01-9364"/>
    <x v="0"/>
    <s v="Aug"/>
    <x v="1"/>
    <x v="0"/>
    <s v="Order assembled"/>
    <x v="0"/>
    <s v="Paid"/>
    <x v="0"/>
    <n v="308"/>
    <n v="440.44"/>
  </r>
  <r>
    <s v="AD01-9361"/>
    <x v="0"/>
    <s v="Aug"/>
    <x v="1"/>
    <x v="0"/>
    <s v="Order assembled"/>
    <x v="0"/>
    <s v="Paid"/>
    <x v="0"/>
    <n v="356"/>
    <n v="509.08"/>
  </r>
  <r>
    <s v="AD01-9362"/>
    <x v="0"/>
    <s v="Aug"/>
    <x v="1"/>
    <x v="0"/>
    <s v="Order assembled"/>
    <x v="0"/>
    <s v="Paid"/>
    <x v="0"/>
    <n v="310"/>
    <n v="526.24"/>
  </r>
  <r>
    <s v="AD01-9362"/>
    <x v="0"/>
    <s v="Aug"/>
    <x v="1"/>
    <x v="0"/>
    <s v="Order assembled"/>
    <x v="0"/>
    <s v="Paid"/>
    <x v="0"/>
    <n v="352"/>
    <n v="526.24"/>
  </r>
  <r>
    <s v="AD01-9362"/>
    <x v="0"/>
    <s v="Aug"/>
    <x v="1"/>
    <x v="0"/>
    <s v="Order assembled"/>
    <x v="0"/>
    <s v="Paid"/>
    <x v="0"/>
    <n v="280"/>
    <n v="526.24"/>
  </r>
  <r>
    <s v="AD01-9362"/>
    <x v="0"/>
    <s v="Aug"/>
    <x v="1"/>
    <x v="0"/>
    <s v="Order assembled"/>
    <x v="0"/>
    <s v="Paid"/>
    <x v="0"/>
    <n v="993"/>
    <n v="1419.99"/>
  </r>
  <r>
    <s v="AD01-9362"/>
    <x v="0"/>
    <s v="Aug"/>
    <x v="1"/>
    <x v="0"/>
    <s v="Order assembled"/>
    <x v="0"/>
    <s v="Paid"/>
    <x v="0"/>
    <n v="1026"/>
    <n v="1467.18"/>
  </r>
  <r>
    <s v="AD01-9364"/>
    <x v="0"/>
    <s v="Aug"/>
    <x v="1"/>
    <x v="0"/>
    <s v="Order assembled"/>
    <x v="0"/>
    <s v="Paid"/>
    <x v="0"/>
    <n v="282"/>
    <n v="403.26"/>
  </r>
  <r>
    <s v="AD01-9364"/>
    <x v="0"/>
    <s v="Aug"/>
    <x v="1"/>
    <x v="0"/>
    <s v="Order assembled"/>
    <x v="0"/>
    <s v="Paid"/>
    <x v="0"/>
    <n v="309"/>
    <n v="441.87"/>
  </r>
  <r>
    <s v="AD01-9361"/>
    <x v="0"/>
    <s v="Aug"/>
    <x v="1"/>
    <x v="0"/>
    <s v="Order assembled"/>
    <x v="0"/>
    <s v="Paid"/>
    <x v="0"/>
    <n v="357"/>
    <n v="510.51"/>
  </r>
  <r>
    <s v="AD01-9362"/>
    <x v="0"/>
    <s v="Aug"/>
    <x v="1"/>
    <x v="0"/>
    <s v="Order assembled"/>
    <x v="0"/>
    <s v="Paid"/>
    <x v="0"/>
    <n v="279"/>
    <n v="398.97"/>
  </r>
  <r>
    <s v="AD01-9362"/>
    <x v="0"/>
    <s v="Aug"/>
    <x v="1"/>
    <x v="0"/>
    <s v="Order assembled"/>
    <x v="0"/>
    <s v="Paid"/>
    <x v="0"/>
    <n v="774"/>
    <n v="1106.82"/>
  </r>
  <r>
    <s v="AD01-9361"/>
    <x v="0"/>
    <s v="Aug"/>
    <x v="1"/>
    <x v="0"/>
    <s v="Order assembled"/>
    <x v="0"/>
    <s v="Paid"/>
    <x v="0"/>
    <n v="807"/>
    <n v="1154.01"/>
  </r>
  <r>
    <s v="AD01-9362"/>
    <x v="0"/>
    <s v="Aug"/>
    <x v="1"/>
    <x v="0"/>
    <s v="Order assembled"/>
    <x v="0"/>
    <s v="Paid"/>
    <x v="0"/>
    <n v="860"/>
    <n v="1229.8"/>
  </r>
  <r>
    <s v="AD01-9365"/>
    <x v="0"/>
    <s v="Aug"/>
    <x v="1"/>
    <x v="0"/>
    <s v="Order assembled"/>
    <x v="0"/>
    <s v="Paid"/>
    <x v="0"/>
    <n v="353"/>
    <n v="504.78999999999996"/>
  </r>
  <r>
    <s v="AD01-9364"/>
    <x v="0"/>
    <s v="Aug"/>
    <x v="1"/>
    <x v="0"/>
    <s v="Order assembled"/>
    <x v="0"/>
    <s v="Paid"/>
    <x v="0"/>
    <n v="281"/>
    <n v="401.83"/>
  </r>
  <r>
    <s v="AD01-9364"/>
    <x v="0"/>
    <s v="Dec"/>
    <x v="1"/>
    <x v="0"/>
    <s v="Order assembled"/>
    <x v="0"/>
    <s v="Paid"/>
    <x v="0"/>
    <n v="284"/>
    <n v="406.12"/>
  </r>
  <r>
    <s v="AD01-9362"/>
    <x v="0"/>
    <s v="Dec"/>
    <x v="1"/>
    <x v="0"/>
    <s v="Order assembled"/>
    <x v="0"/>
    <s v="Paid"/>
    <x v="0"/>
    <n v="332"/>
    <n v="474.76"/>
  </r>
  <r>
    <s v="AD01-9364"/>
    <x v="0"/>
    <s v="Dec"/>
    <x v="1"/>
    <x v="0"/>
    <s v="Order assembled"/>
    <x v="0"/>
    <s v="Paid"/>
    <x v="0"/>
    <n v="260"/>
    <n v="371.8"/>
  </r>
  <r>
    <s v="AD01-9362"/>
    <x v="0"/>
    <s v="Dec"/>
    <x v="1"/>
    <x v="0"/>
    <s v="Order assembled"/>
    <x v="0"/>
    <s v="Paid"/>
    <x v="0"/>
    <n v="286"/>
    <n v="526.24"/>
  </r>
  <r>
    <s v="AD01-9361"/>
    <x v="0"/>
    <s v="Dec"/>
    <x v="1"/>
    <x v="0"/>
    <s v="Order assembled"/>
    <x v="0"/>
    <s v="Paid"/>
    <x v="0"/>
    <n v="334"/>
    <n v="526.24"/>
  </r>
  <r>
    <s v="AD01-9362"/>
    <x v="0"/>
    <s v="Dec"/>
    <x v="1"/>
    <x v="0"/>
    <s v="Order assembled"/>
    <x v="0"/>
    <s v="Paid"/>
    <x v="0"/>
    <n v="262"/>
    <n v="526.24"/>
  </r>
  <r>
    <s v="AD01-9361"/>
    <x v="0"/>
    <s v="Dec"/>
    <x v="1"/>
    <x v="0"/>
    <s v="Order assembled"/>
    <x v="0"/>
    <s v="Paid"/>
    <x v="0"/>
    <n v="996"/>
    <n v="1424.28"/>
  </r>
  <r>
    <s v="AD01-9362"/>
    <x v="0"/>
    <s v="Dec"/>
    <x v="1"/>
    <x v="0"/>
    <s v="Order assembled"/>
    <x v="0"/>
    <s v="Paid"/>
    <x v="0"/>
    <n v="258"/>
    <n v="368.94"/>
  </r>
  <r>
    <s v="AD01-9362"/>
    <x v="0"/>
    <s v="Dec"/>
    <x v="1"/>
    <x v="0"/>
    <s v="Order assembled"/>
    <x v="0"/>
    <s v="Paid"/>
    <x v="0"/>
    <n v="285"/>
    <n v="407.55"/>
  </r>
  <r>
    <s v="AD01-9361"/>
    <x v="0"/>
    <s v="Dec"/>
    <x v="1"/>
    <x v="0"/>
    <s v="Order assembled"/>
    <x v="0"/>
    <s v="Paid"/>
    <x v="0"/>
    <n v="333"/>
    <n v="476.19"/>
  </r>
  <r>
    <s v="AD01-9361"/>
    <x v="0"/>
    <s v="Dec"/>
    <x v="1"/>
    <x v="0"/>
    <s v="Order assembled"/>
    <x v="0"/>
    <s v="Paid"/>
    <x v="0"/>
    <n v="261"/>
    <n v="373.23"/>
  </r>
  <r>
    <s v="AD01-9362"/>
    <x v="0"/>
    <s v="Dec"/>
    <x v="1"/>
    <x v="0"/>
    <s v="Order assembled"/>
    <x v="0"/>
    <s v="Paid"/>
    <x v="0"/>
    <n v="777"/>
    <n v="1111.1100000000001"/>
  </r>
  <r>
    <s v="AD01-9361"/>
    <x v="0"/>
    <s v="Dec"/>
    <x v="1"/>
    <x v="0"/>
    <s v="Order assembled"/>
    <x v="0"/>
    <s v="Paid"/>
    <x v="0"/>
    <n v="811"/>
    <n v="1159.73"/>
  </r>
  <r>
    <s v="AD01-9362"/>
    <x v="0"/>
    <s v="Dec"/>
    <x v="1"/>
    <x v="0"/>
    <s v="Order assembled"/>
    <x v="0"/>
    <s v="Paid"/>
    <x v="0"/>
    <n v="864"/>
    <n v="1235.52"/>
  </r>
  <r>
    <s v="AD01-9364"/>
    <x v="0"/>
    <s v="Dec"/>
    <x v="1"/>
    <x v="0"/>
    <s v="Order assembled"/>
    <x v="0"/>
    <s v="Paid"/>
    <x v="0"/>
    <n v="287"/>
    <n v="410.40999999999997"/>
  </r>
  <r>
    <s v="AD01-9361"/>
    <x v="0"/>
    <s v="Dec"/>
    <x v="1"/>
    <x v="0"/>
    <s v="Order assembled"/>
    <x v="0"/>
    <s v="Paid"/>
    <x v="0"/>
    <n v="335"/>
    <n v="479.05"/>
  </r>
  <r>
    <s v="AD01-9364"/>
    <x v="0"/>
    <s v="Dec"/>
    <x v="1"/>
    <x v="0"/>
    <s v="Order assembled"/>
    <x v="0"/>
    <s v="Paid"/>
    <x v="0"/>
    <n v="257"/>
    <n v="367.51"/>
  </r>
  <r>
    <s v="AD01-9362"/>
    <x v="0"/>
    <s v="Feb"/>
    <x v="1"/>
    <x v="0"/>
    <s v="Order assembled"/>
    <x v="0"/>
    <s v="Paid"/>
    <x v="1"/>
    <n v="350"/>
    <n v="500.5"/>
  </r>
  <r>
    <s v="AD01-9364"/>
    <x v="0"/>
    <s v="Feb"/>
    <x v="1"/>
    <x v="0"/>
    <s v="Order assembled"/>
    <x v="0"/>
    <s v="Paid"/>
    <x v="1"/>
    <n v="344"/>
    <n v="491.91999999999996"/>
  </r>
  <r>
    <s v="AD01-9361"/>
    <x v="0"/>
    <s v="Feb"/>
    <x v="1"/>
    <x v="0"/>
    <s v="Order assembled"/>
    <x v="0"/>
    <s v="Paid"/>
    <x v="0"/>
    <n v="338"/>
    <n v="483.34000000000003"/>
  </r>
  <r>
    <s v="AD01-9361"/>
    <x v="0"/>
    <s v="Feb"/>
    <x v="1"/>
    <x v="0"/>
    <s v="Order assembled"/>
    <x v="0"/>
    <s v="Paid"/>
    <x v="0"/>
    <n v="140"/>
    <n v="200.2"/>
  </r>
  <r>
    <s v="AD01-9363"/>
    <x v="0"/>
    <s v="Feb"/>
    <x v="1"/>
    <x v="0"/>
    <s v="Order assembled"/>
    <x v="0"/>
    <s v="Paid"/>
    <x v="0"/>
    <n v="314"/>
    <n v="449.02"/>
  </r>
  <r>
    <s v="AD01-9361"/>
    <x v="0"/>
    <s v="Feb"/>
    <x v="1"/>
    <x v="0"/>
    <s v="Order assembled"/>
    <x v="0"/>
    <s v="Paid"/>
    <x v="1"/>
    <n v="352"/>
    <n v="503.36"/>
  </r>
  <r>
    <s v="AD01-9361"/>
    <x v="0"/>
    <s v="Feb"/>
    <x v="1"/>
    <x v="0"/>
    <s v="Order assembled"/>
    <x v="0"/>
    <s v="Paid"/>
    <x v="1"/>
    <n v="346"/>
    <n v="494.78"/>
  </r>
  <r>
    <s v="AD01-9362"/>
    <x v="0"/>
    <s v="Feb"/>
    <x v="1"/>
    <x v="0"/>
    <s v="Order assembled"/>
    <x v="0"/>
    <s v="Paid"/>
    <x v="1"/>
    <n v="340"/>
    <n v="486.2"/>
  </r>
  <r>
    <s v="AD01-9362"/>
    <x v="0"/>
    <s v="Feb"/>
    <x v="1"/>
    <x v="0"/>
    <s v="Order assembled"/>
    <x v="0"/>
    <s v="Paid"/>
    <x v="0"/>
    <n v="340"/>
    <n v="526.24"/>
  </r>
  <r>
    <s v="AD01-9361"/>
    <x v="0"/>
    <s v="Feb"/>
    <x v="1"/>
    <x v="0"/>
    <s v="Order assembled"/>
    <x v="0"/>
    <s v="Paid"/>
    <x v="0"/>
    <n v="142"/>
    <n v="526.24"/>
  </r>
  <r>
    <s v="AD01-9362"/>
    <x v="0"/>
    <s v="Feb"/>
    <x v="1"/>
    <x v="0"/>
    <s v="Order assembled"/>
    <x v="0"/>
    <s v="Paid"/>
    <x v="0"/>
    <n v="987"/>
    <n v="1411.4099999999999"/>
  </r>
  <r>
    <s v="AD01-9362"/>
    <x v="0"/>
    <s v="Feb"/>
    <x v="1"/>
    <x v="0"/>
    <s v="Order assembled"/>
    <x v="0"/>
    <s v="Paid"/>
    <x v="0"/>
    <n v="1021"/>
    <n v="1460.03"/>
  </r>
  <r>
    <s v="AD01-9362"/>
    <x v="0"/>
    <s v="Feb"/>
    <x v="1"/>
    <x v="0"/>
    <s v="Order assembled"/>
    <x v="0"/>
    <s v="Paid"/>
    <x v="0"/>
    <n v="312"/>
    <n v="446.15999999999997"/>
  </r>
  <r>
    <s v="AD01-9362"/>
    <x v="0"/>
    <s v="Feb"/>
    <x v="1"/>
    <x v="0"/>
    <s v="Order assembled"/>
    <x v="0"/>
    <s v="Paid"/>
    <x v="0"/>
    <n v="339"/>
    <n v="484.77"/>
  </r>
  <r>
    <s v="AD01-9361"/>
    <x v="0"/>
    <s v="Feb"/>
    <x v="1"/>
    <x v="0"/>
    <s v="Order assembled"/>
    <x v="0"/>
    <s v="Paid"/>
    <x v="0"/>
    <n v="141"/>
    <n v="201.63"/>
  </r>
  <r>
    <s v="AD01-9362"/>
    <x v="0"/>
    <s v="Feb"/>
    <x v="1"/>
    <x v="0"/>
    <s v="Order assembled"/>
    <x v="0"/>
    <s v="Paid"/>
    <x v="0"/>
    <n v="315"/>
    <n v="450.45"/>
  </r>
  <r>
    <s v="AD01-9362"/>
    <x v="0"/>
    <s v="Feb"/>
    <x v="1"/>
    <x v="0"/>
    <s v="Order assembled"/>
    <x v="0"/>
    <s v="Paid"/>
    <x v="0"/>
    <n v="355"/>
    <n v="507.65"/>
  </r>
  <r>
    <s v="AD01-9361"/>
    <x v="0"/>
    <s v="Feb"/>
    <x v="1"/>
    <x v="0"/>
    <s v="Order assembled"/>
    <x v="0"/>
    <s v="Paid"/>
    <x v="1"/>
    <n v="349"/>
    <n v="499.07"/>
  </r>
  <r>
    <s v="AD01-9362"/>
    <x v="0"/>
    <s v="Feb"/>
    <x v="1"/>
    <x v="0"/>
    <s v="Order assembled"/>
    <x v="0"/>
    <s v="Paid"/>
    <x v="1"/>
    <n v="343"/>
    <n v="490.49"/>
  </r>
  <r>
    <s v="AD01-9362"/>
    <x v="0"/>
    <s v="Feb"/>
    <x v="1"/>
    <x v="0"/>
    <s v="Order assembled"/>
    <x v="0"/>
    <s v="Paid"/>
    <x v="0"/>
    <n v="802"/>
    <n v="1146.8600000000001"/>
  </r>
  <r>
    <s v="AD01-9362"/>
    <x v="0"/>
    <s v="Feb"/>
    <x v="1"/>
    <x v="0"/>
    <s v="Order assembled"/>
    <x v="0"/>
    <s v="Paid"/>
    <x v="0"/>
    <n v="855"/>
    <n v="1222.6500000000001"/>
  </r>
  <r>
    <s v="AD01-9362"/>
    <x v="0"/>
    <s v="Feb"/>
    <x v="1"/>
    <x v="0"/>
    <s v="Order assembled"/>
    <x v="0"/>
    <s v="Paid"/>
    <x v="1"/>
    <n v="789"/>
    <n v="1128.27"/>
  </r>
  <r>
    <s v="AD01-9361"/>
    <x v="0"/>
    <s v="Feb"/>
    <x v="1"/>
    <x v="0"/>
    <s v="Order assembled"/>
    <x v="0"/>
    <s v="Paid"/>
    <x v="1"/>
    <n v="790"/>
    <n v="1129.7"/>
  </r>
  <r>
    <s v="AD01-9362"/>
    <x v="0"/>
    <s v="Feb"/>
    <x v="1"/>
    <x v="0"/>
    <s v="Order assembled"/>
    <x v="0"/>
    <s v="Paid"/>
    <x v="1"/>
    <n v="791"/>
    <n v="1131.1300000000001"/>
  </r>
  <r>
    <s v="AD01-9363"/>
    <x v="0"/>
    <s v="Feb"/>
    <x v="1"/>
    <x v="0"/>
    <s v="Order assembled"/>
    <x v="0"/>
    <s v="Paid"/>
    <x v="0"/>
    <n v="341"/>
    <n v="487.63"/>
  </r>
  <r>
    <s v="AD01-9362"/>
    <x v="0"/>
    <s v="Feb"/>
    <x v="1"/>
    <x v="0"/>
    <s v="Order assembled"/>
    <x v="0"/>
    <s v="Paid"/>
    <x v="0"/>
    <n v="143"/>
    <n v="204.49"/>
  </r>
  <r>
    <s v="AD01-9361"/>
    <x v="0"/>
    <s v="Feb"/>
    <x v="1"/>
    <x v="0"/>
    <s v="Order assembled"/>
    <x v="0"/>
    <s v="Paid"/>
    <x v="0"/>
    <n v="311"/>
    <n v="444.73"/>
  </r>
  <r>
    <s v="AD01-9361"/>
    <x v="0"/>
    <s v="Jan"/>
    <x v="1"/>
    <x v="0"/>
    <s v="Order assembled"/>
    <x v="0"/>
    <s v="Paid"/>
    <x v="0"/>
    <n v="356"/>
    <n v="509.08"/>
  </r>
  <r>
    <s v="AD01-9364"/>
    <x v="0"/>
    <s v="Jan"/>
    <x v="1"/>
    <x v="0"/>
    <s v="Order assembled"/>
    <x v="0"/>
    <s v="Paid"/>
    <x v="0"/>
    <n v="344"/>
    <n v="491.91999999999996"/>
  </r>
  <r>
    <s v="AD01-9362"/>
    <x v="0"/>
    <s v="Jan"/>
    <x v="1"/>
    <x v="0"/>
    <s v="Order assembled"/>
    <x v="0"/>
    <s v="Paid"/>
    <x v="0"/>
    <n v="146"/>
    <n v="208.78"/>
  </r>
  <r>
    <s v="AD01-9362"/>
    <x v="0"/>
    <s v="Jan"/>
    <x v="1"/>
    <x v="0"/>
    <s v="Order assembled"/>
    <x v="0"/>
    <s v="Paid"/>
    <x v="0"/>
    <n v="320"/>
    <n v="457.6"/>
  </r>
  <r>
    <s v="AD01-9362"/>
    <x v="0"/>
    <s v="Jan"/>
    <x v="1"/>
    <x v="0"/>
    <s v="Order assembled"/>
    <x v="0"/>
    <s v="Paid"/>
    <x v="0"/>
    <n v="358"/>
    <n v="511.94"/>
  </r>
  <r>
    <s v="AD01-9361"/>
    <x v="0"/>
    <s v="Jan"/>
    <x v="1"/>
    <x v="0"/>
    <s v="Order assembled"/>
    <x v="0"/>
    <s v="Paid"/>
    <x v="0"/>
    <n v="262"/>
    <n v="374.65999999999997"/>
  </r>
  <r>
    <s v="AD01-9364"/>
    <x v="0"/>
    <s v="Jan"/>
    <x v="1"/>
    <x v="0"/>
    <s v="Order assembled"/>
    <x v="0"/>
    <s v="Paid"/>
    <x v="0"/>
    <n v="346"/>
    <n v="526.24"/>
  </r>
  <r>
    <s v="AD01-9364"/>
    <x v="0"/>
    <s v="Jan"/>
    <x v="1"/>
    <x v="0"/>
    <s v="Order assembled"/>
    <x v="0"/>
    <s v="Paid"/>
    <x v="0"/>
    <n v="148"/>
    <n v="526.24"/>
  </r>
  <r>
    <s v="AD01-9362"/>
    <x v="0"/>
    <s v="Jan"/>
    <x v="1"/>
    <x v="0"/>
    <s v="Order assembled"/>
    <x v="0"/>
    <s v="Paid"/>
    <x v="0"/>
    <n v="316"/>
    <n v="526.24"/>
  </r>
  <r>
    <s v="AD01-9364"/>
    <x v="0"/>
    <s v="Jan"/>
    <x v="1"/>
    <x v="0"/>
    <s v="Order assembled"/>
    <x v="0"/>
    <s v="Paid"/>
    <x v="0"/>
    <n v="959"/>
    <n v="1371.37"/>
  </r>
  <r>
    <s v="AD01-9362"/>
    <x v="0"/>
    <s v="Jan"/>
    <x v="1"/>
    <x v="0"/>
    <s v="Order assembled"/>
    <x v="0"/>
    <s v="Paid"/>
    <x v="0"/>
    <n v="1020"/>
    <n v="1458.6"/>
  </r>
  <r>
    <s v="AD01-9362"/>
    <x v="0"/>
    <s v="Jan"/>
    <x v="1"/>
    <x v="0"/>
    <s v="Order assembled"/>
    <x v="0"/>
    <s v="Paid"/>
    <x v="0"/>
    <n v="318"/>
    <n v="454.74"/>
  </r>
  <r>
    <s v="AD01-9362"/>
    <x v="0"/>
    <s v="Jan"/>
    <x v="1"/>
    <x v="0"/>
    <s v="Order assembled"/>
    <x v="0"/>
    <s v="Paid"/>
    <x v="0"/>
    <n v="345"/>
    <n v="493.35"/>
  </r>
  <r>
    <s v="AD01-9364"/>
    <x v="0"/>
    <s v="Jan"/>
    <x v="1"/>
    <x v="0"/>
    <s v="Order assembled"/>
    <x v="0"/>
    <s v="Paid"/>
    <x v="0"/>
    <n v="147"/>
    <n v="210.21"/>
  </r>
  <r>
    <s v="AD01-9364"/>
    <x v="0"/>
    <s v="Jan"/>
    <x v="1"/>
    <x v="0"/>
    <s v="Order assembled"/>
    <x v="0"/>
    <s v="Paid"/>
    <x v="0"/>
    <n v="265"/>
    <n v="378.95"/>
  </r>
  <r>
    <s v="AD01-9362"/>
    <x v="0"/>
    <s v="Jan"/>
    <x v="1"/>
    <x v="0"/>
    <s v="Order assembled"/>
    <x v="0"/>
    <s v="Paid"/>
    <x v="0"/>
    <n v="768"/>
    <n v="1098.24"/>
  </r>
  <r>
    <s v="AD01-9361"/>
    <x v="0"/>
    <s v="Jan"/>
    <x v="1"/>
    <x v="0"/>
    <s v="Order assembled"/>
    <x v="0"/>
    <s v="Paid"/>
    <x v="0"/>
    <n v="801"/>
    <n v="1145.43"/>
  </r>
  <r>
    <s v="AD01-9364"/>
    <x v="0"/>
    <s v="Jan"/>
    <x v="1"/>
    <x v="0"/>
    <s v="Order assembled"/>
    <x v="0"/>
    <s v="Paid"/>
    <x v="0"/>
    <n v="854"/>
    <n v="1221.22"/>
  </r>
  <r>
    <s v="AD01-9361"/>
    <x v="0"/>
    <s v="Jan"/>
    <x v="1"/>
    <x v="0"/>
    <s v="Order assembled"/>
    <x v="0"/>
    <s v="Paid"/>
    <x v="0"/>
    <n v="788"/>
    <n v="1126.8399999999999"/>
  </r>
  <r>
    <s v="AD01-9362"/>
    <x v="0"/>
    <s v="Jan"/>
    <x v="1"/>
    <x v="0"/>
    <s v="Order assembled"/>
    <x v="0"/>
    <s v="Paid"/>
    <x v="0"/>
    <n v="263"/>
    <n v="376.09000000000003"/>
  </r>
  <r>
    <s v="AD01-9362"/>
    <x v="0"/>
    <s v="Jan"/>
    <x v="1"/>
    <x v="0"/>
    <s v="Order assembled"/>
    <x v="0"/>
    <s v="Paid"/>
    <x v="0"/>
    <n v="347"/>
    <n v="496.21000000000004"/>
  </r>
  <r>
    <s v="AD01-9364"/>
    <x v="0"/>
    <s v="Jan"/>
    <x v="1"/>
    <x v="0"/>
    <s v="Order assembled"/>
    <x v="0"/>
    <s v="Paid"/>
    <x v="0"/>
    <n v="317"/>
    <n v="453.31"/>
  </r>
  <r>
    <s v="AD01-9362"/>
    <x v="0"/>
    <s v="Jul"/>
    <x v="1"/>
    <x v="0"/>
    <s v="Order assembled"/>
    <x v="0"/>
    <s v="Paid"/>
    <x v="0"/>
    <n v="314"/>
    <n v="449.02"/>
  </r>
  <r>
    <s v="AD01-9364"/>
    <x v="0"/>
    <s v="Jul"/>
    <x v="1"/>
    <x v="0"/>
    <s v="Order assembled"/>
    <x v="0"/>
    <s v="Paid"/>
    <x v="0"/>
    <n v="362"/>
    <n v="517.66"/>
  </r>
  <r>
    <s v="AD01-9362"/>
    <x v="0"/>
    <s v="Jul"/>
    <x v="1"/>
    <x v="0"/>
    <s v="Order assembled"/>
    <x v="0"/>
    <s v="Paid"/>
    <x v="0"/>
    <n v="284"/>
    <n v="406.12"/>
  </r>
  <r>
    <s v="AD01-9362"/>
    <x v="0"/>
    <s v="Jul"/>
    <x v="1"/>
    <x v="0"/>
    <s v="Order assembled"/>
    <x v="0"/>
    <s v="Paid"/>
    <x v="0"/>
    <n v="358"/>
    <n v="526.24"/>
  </r>
  <r>
    <s v="AD01-9362"/>
    <x v="0"/>
    <s v="Jul"/>
    <x v="1"/>
    <x v="0"/>
    <s v="Order assembled"/>
    <x v="0"/>
    <s v="Paid"/>
    <x v="0"/>
    <n v="286"/>
    <n v="526.24"/>
  </r>
  <r>
    <s v="AD01-9362"/>
    <x v="0"/>
    <s v="Jul"/>
    <x v="1"/>
    <x v="0"/>
    <s v="Order assembled"/>
    <x v="0"/>
    <s v="Paid"/>
    <x v="0"/>
    <n v="992"/>
    <n v="1418.56"/>
  </r>
  <r>
    <s v="AD01-9362"/>
    <x v="0"/>
    <s v="Jul"/>
    <x v="1"/>
    <x v="0"/>
    <s v="Order assembled"/>
    <x v="0"/>
    <s v="Paid"/>
    <x v="0"/>
    <n v="1025"/>
    <n v="1465.75"/>
  </r>
  <r>
    <s v="AD01-9361"/>
    <x v="0"/>
    <s v="Jul"/>
    <x v="1"/>
    <x v="0"/>
    <s v="Order assembled"/>
    <x v="0"/>
    <s v="Paid"/>
    <x v="0"/>
    <n v="288"/>
    <n v="411.84000000000003"/>
  </r>
  <r>
    <s v="AD01-9361"/>
    <x v="0"/>
    <s v="Jul"/>
    <x v="1"/>
    <x v="0"/>
    <s v="Order assembled"/>
    <x v="0"/>
    <s v="Paid"/>
    <x v="0"/>
    <n v="315"/>
    <n v="450.45"/>
  </r>
  <r>
    <s v="AD01-9362"/>
    <x v="0"/>
    <s v="Jul"/>
    <x v="1"/>
    <x v="0"/>
    <s v="Order assembled"/>
    <x v="0"/>
    <s v="Paid"/>
    <x v="0"/>
    <n v="285"/>
    <n v="407.55"/>
  </r>
  <r>
    <s v="AD01-9362"/>
    <x v="0"/>
    <s v="Jul"/>
    <x v="1"/>
    <x v="0"/>
    <s v="Order assembled"/>
    <x v="0"/>
    <s v="Paid"/>
    <x v="0"/>
    <n v="773"/>
    <n v="1105.3899999999999"/>
  </r>
  <r>
    <s v="AD01-9361"/>
    <x v="0"/>
    <s v="Jul"/>
    <x v="1"/>
    <x v="0"/>
    <s v="Order assembled"/>
    <x v="0"/>
    <s v="Paid"/>
    <x v="0"/>
    <n v="806"/>
    <n v="1152.58"/>
  </r>
  <r>
    <s v="AD01-9362"/>
    <x v="0"/>
    <s v="Jul"/>
    <x v="1"/>
    <x v="0"/>
    <s v="Order assembled"/>
    <x v="0"/>
    <s v="Paid"/>
    <x v="0"/>
    <n v="311"/>
    <n v="444.73"/>
  </r>
  <r>
    <s v="AD01-9362"/>
    <x v="0"/>
    <s v="Jul"/>
    <x v="1"/>
    <x v="0"/>
    <s v="Order assembled"/>
    <x v="0"/>
    <s v="Paid"/>
    <x v="0"/>
    <n v="359"/>
    <n v="513.37"/>
  </r>
  <r>
    <s v="AD01-9362"/>
    <x v="0"/>
    <s v="Jul"/>
    <x v="1"/>
    <x v="0"/>
    <s v="Order assembled"/>
    <x v="0"/>
    <s v="Paid"/>
    <x v="0"/>
    <n v="287"/>
    <n v="410.40999999999997"/>
  </r>
  <r>
    <s v="AD01-9362"/>
    <x v="0"/>
    <s v="Jun"/>
    <x v="1"/>
    <x v="0"/>
    <s v="Order assembled"/>
    <x v="0"/>
    <s v="Paid"/>
    <x v="0"/>
    <n v="320"/>
    <n v="457.6"/>
  </r>
  <r>
    <s v="AD01-9362"/>
    <x v="0"/>
    <s v="Jun"/>
    <x v="1"/>
    <x v="0"/>
    <s v="Order assembled"/>
    <x v="0"/>
    <s v="Paid"/>
    <x v="0"/>
    <n v="290"/>
    <n v="414.7"/>
  </r>
  <r>
    <s v="AD01-9365"/>
    <x v="0"/>
    <s v="Jun"/>
    <x v="1"/>
    <x v="0"/>
    <s v="Order assembled"/>
    <x v="0"/>
    <s v="Paid"/>
    <x v="0"/>
    <n v="316"/>
    <n v="526.24"/>
  </r>
  <r>
    <s v="AD01-9361"/>
    <x v="0"/>
    <s v="Jun"/>
    <x v="1"/>
    <x v="0"/>
    <s v="Order assembled"/>
    <x v="0"/>
    <s v="Paid"/>
    <x v="0"/>
    <n v="364"/>
    <n v="526.24"/>
  </r>
  <r>
    <s v="AD01-9365"/>
    <x v="0"/>
    <s v="Jun"/>
    <x v="1"/>
    <x v="0"/>
    <s v="Order assembled"/>
    <x v="0"/>
    <s v="Paid"/>
    <x v="0"/>
    <n v="292"/>
    <n v="526.24"/>
  </r>
  <r>
    <s v="AD01-9362"/>
    <x v="0"/>
    <s v="Jun"/>
    <x v="1"/>
    <x v="0"/>
    <s v="Order assembled"/>
    <x v="0"/>
    <s v="Paid"/>
    <x v="0"/>
    <n v="991"/>
    <n v="1417.13"/>
  </r>
  <r>
    <s v="AD01-9364"/>
    <x v="0"/>
    <s v="Jun"/>
    <x v="1"/>
    <x v="0"/>
    <s v="Order assembled"/>
    <x v="0"/>
    <s v="Paid"/>
    <x v="0"/>
    <n v="1024"/>
    <n v="1464.32"/>
  </r>
  <r>
    <s v="AD01-9361"/>
    <x v="0"/>
    <s v="Jun"/>
    <x v="1"/>
    <x v="0"/>
    <s v="Order assembled"/>
    <x v="0"/>
    <s v="Paid"/>
    <x v="0"/>
    <n v="294"/>
    <n v="420.42"/>
  </r>
  <r>
    <s v="AD01-9361"/>
    <x v="0"/>
    <s v="Jun"/>
    <x v="1"/>
    <x v="0"/>
    <s v="Order assembled"/>
    <x v="0"/>
    <s v="Paid"/>
    <x v="0"/>
    <n v="321"/>
    <n v="459.03"/>
  </r>
  <r>
    <s v="AD01-9361"/>
    <x v="0"/>
    <s v="Jun"/>
    <x v="1"/>
    <x v="0"/>
    <s v="Order assembled"/>
    <x v="0"/>
    <s v="Paid"/>
    <x v="0"/>
    <n v="363"/>
    <n v="519.09"/>
  </r>
  <r>
    <s v="AD01-9362"/>
    <x v="0"/>
    <s v="Jun"/>
    <x v="1"/>
    <x v="0"/>
    <s v="Order assembled"/>
    <x v="0"/>
    <s v="Paid"/>
    <x v="0"/>
    <n v="291"/>
    <n v="416.13"/>
  </r>
  <r>
    <s v="AD01-9365"/>
    <x v="0"/>
    <s v="Jun"/>
    <x v="1"/>
    <x v="0"/>
    <s v="Order assembled"/>
    <x v="0"/>
    <s v="Paid"/>
    <x v="0"/>
    <n v="772"/>
    <n v="1103.96"/>
  </r>
  <r>
    <s v="AD01-9361"/>
    <x v="0"/>
    <s v="Jun"/>
    <x v="1"/>
    <x v="0"/>
    <s v="Order assembled"/>
    <x v="0"/>
    <s v="Paid"/>
    <x v="0"/>
    <n v="805"/>
    <n v="1151.1500000000001"/>
  </r>
  <r>
    <s v="AD01-9365"/>
    <x v="0"/>
    <s v="Jun"/>
    <x v="1"/>
    <x v="0"/>
    <s v="Order assembled"/>
    <x v="0"/>
    <s v="Paid"/>
    <x v="0"/>
    <n v="859"/>
    <n v="1228.3699999999999"/>
  </r>
  <r>
    <s v="AD01-9362"/>
    <x v="0"/>
    <s v="Jun"/>
    <x v="1"/>
    <x v="0"/>
    <s v="Order assembled"/>
    <x v="0"/>
    <s v="Paid"/>
    <x v="0"/>
    <n v="317"/>
    <n v="453.31"/>
  </r>
  <r>
    <s v="AD01-9362"/>
    <x v="0"/>
    <s v="Jun"/>
    <x v="1"/>
    <x v="0"/>
    <s v="Order assembled"/>
    <x v="0"/>
    <s v="Paid"/>
    <x v="0"/>
    <n v="365"/>
    <n v="521.95000000000005"/>
  </r>
  <r>
    <s v="AD01-9362"/>
    <x v="0"/>
    <s v="Jun"/>
    <x v="1"/>
    <x v="0"/>
    <s v="Order assembled"/>
    <x v="0"/>
    <s v="Paid"/>
    <x v="0"/>
    <n v="293"/>
    <n v="418.99"/>
  </r>
  <r>
    <s v="AD01-9364"/>
    <x v="0"/>
    <s v="Mar"/>
    <x v="1"/>
    <x v="0"/>
    <s v="Order assembled"/>
    <x v="0"/>
    <s v="Paid"/>
    <x v="0"/>
    <n v="332"/>
    <n v="474.76"/>
  </r>
  <r>
    <s v="AD01-9361"/>
    <x v="0"/>
    <s v="Mar"/>
    <x v="1"/>
    <x v="0"/>
    <s v="Order assembled"/>
    <x v="0"/>
    <s v="Paid"/>
    <x v="0"/>
    <n v="134"/>
    <n v="191.62"/>
  </r>
  <r>
    <s v="AD01-9362"/>
    <x v="0"/>
    <s v="Mar"/>
    <x v="1"/>
    <x v="0"/>
    <s v="Order assembled"/>
    <x v="0"/>
    <s v="Paid"/>
    <x v="0"/>
    <n v="308"/>
    <n v="440.44"/>
  </r>
  <r>
    <s v="AD01-9364"/>
    <x v="0"/>
    <s v="Mar"/>
    <x v="1"/>
    <x v="0"/>
    <s v="Order assembled"/>
    <x v="0"/>
    <s v="Paid"/>
    <x v="0"/>
    <n v="334"/>
    <n v="526.24"/>
  </r>
  <r>
    <s v="AD01-9364"/>
    <x v="0"/>
    <s v="Mar"/>
    <x v="1"/>
    <x v="0"/>
    <s v="Order assembled"/>
    <x v="0"/>
    <s v="Paid"/>
    <x v="0"/>
    <n v="136"/>
    <n v="526.24"/>
  </r>
  <r>
    <s v="AD01-9362"/>
    <x v="0"/>
    <s v="Mar"/>
    <x v="1"/>
    <x v="0"/>
    <s v="Order assembled"/>
    <x v="0"/>
    <s v="Paid"/>
    <x v="0"/>
    <n v="310"/>
    <n v="526.24"/>
  </r>
  <r>
    <s v="AD01-9362"/>
    <x v="0"/>
    <s v="Mar"/>
    <x v="1"/>
    <x v="0"/>
    <s v="Order assembled"/>
    <x v="0"/>
    <s v="Paid"/>
    <x v="0"/>
    <n v="988"/>
    <n v="1412.84"/>
  </r>
  <r>
    <s v="AD01-9361"/>
    <x v="0"/>
    <s v="Mar"/>
    <x v="1"/>
    <x v="0"/>
    <s v="Order assembled"/>
    <x v="0"/>
    <s v="Paid"/>
    <x v="0"/>
    <n v="306"/>
    <n v="437.58"/>
  </r>
  <r>
    <s v="AD01-9361"/>
    <x v="0"/>
    <s v="Mar"/>
    <x v="1"/>
    <x v="0"/>
    <s v="Order assembled"/>
    <x v="0"/>
    <s v="Paid"/>
    <x v="0"/>
    <n v="333"/>
    <n v="476.19"/>
  </r>
  <r>
    <s v="AD01-9364"/>
    <x v="0"/>
    <s v="Mar"/>
    <x v="1"/>
    <x v="0"/>
    <s v="Order assembled"/>
    <x v="0"/>
    <s v="Paid"/>
    <x v="0"/>
    <n v="135"/>
    <n v="193.05"/>
  </r>
  <r>
    <s v="AD01-9362"/>
    <x v="0"/>
    <s v="Mar"/>
    <x v="1"/>
    <x v="0"/>
    <s v="Order assembled"/>
    <x v="0"/>
    <s v="Paid"/>
    <x v="0"/>
    <n v="309"/>
    <n v="441.87"/>
  </r>
  <r>
    <s v="AD01-9362"/>
    <x v="0"/>
    <s v="Mar"/>
    <x v="1"/>
    <x v="0"/>
    <s v="Order assembled"/>
    <x v="0"/>
    <s v="Paid"/>
    <x v="0"/>
    <n v="769"/>
    <n v="1099.67"/>
  </r>
  <r>
    <s v="AD01-9364"/>
    <x v="0"/>
    <s v="Mar"/>
    <x v="1"/>
    <x v="0"/>
    <s v="Order assembled"/>
    <x v="0"/>
    <s v="Paid"/>
    <x v="0"/>
    <n v="803"/>
    <n v="1148.29"/>
  </r>
  <r>
    <s v="AD01-9364"/>
    <x v="0"/>
    <s v="Mar"/>
    <x v="1"/>
    <x v="0"/>
    <s v="Order assembled"/>
    <x v="0"/>
    <s v="Paid"/>
    <x v="0"/>
    <n v="856"/>
    <n v="1224.08"/>
  </r>
  <r>
    <s v="AD01-9362"/>
    <x v="0"/>
    <s v="Mar"/>
    <x v="1"/>
    <x v="0"/>
    <s v="Order assembled"/>
    <x v="0"/>
    <s v="Paid"/>
    <x v="0"/>
    <n v="335"/>
    <n v="479.05"/>
  </r>
  <r>
    <s v="AD01-9364"/>
    <x v="0"/>
    <s v="Mar"/>
    <x v="1"/>
    <x v="0"/>
    <s v="Order assembled"/>
    <x v="0"/>
    <s v="Paid"/>
    <x v="0"/>
    <n v="137"/>
    <n v="195.91"/>
  </r>
  <r>
    <s v="AD01-9364"/>
    <x v="0"/>
    <s v="Mar"/>
    <x v="1"/>
    <x v="0"/>
    <s v="Order assembled"/>
    <x v="0"/>
    <s v="Paid"/>
    <x v="0"/>
    <n v="305"/>
    <n v="436.15"/>
  </r>
  <r>
    <s v="AD01-9361"/>
    <x v="0"/>
    <s v="May"/>
    <x v="1"/>
    <x v="0"/>
    <s v="Order assembled"/>
    <x v="0"/>
    <s v="Paid"/>
    <x v="0"/>
    <n v="326"/>
    <n v="466.18"/>
  </r>
  <r>
    <s v="AD01-9362"/>
    <x v="0"/>
    <s v="May"/>
    <x v="1"/>
    <x v="0"/>
    <s v="Order assembled"/>
    <x v="0"/>
    <s v="Paid"/>
    <x v="0"/>
    <n v="368"/>
    <n v="526.24"/>
  </r>
  <r>
    <s v="AD01-9362"/>
    <x v="0"/>
    <s v="May"/>
    <x v="1"/>
    <x v="0"/>
    <s v="Order assembled"/>
    <x v="0"/>
    <s v="Paid"/>
    <x v="0"/>
    <n v="296"/>
    <n v="423.28"/>
  </r>
  <r>
    <s v="AD01-9362"/>
    <x v="0"/>
    <s v="May"/>
    <x v="1"/>
    <x v="0"/>
    <s v="Order assembled"/>
    <x v="0"/>
    <s v="Paid"/>
    <x v="0"/>
    <n v="322"/>
    <n v="526.24"/>
  </r>
  <r>
    <s v="AD01-9365"/>
    <x v="0"/>
    <s v="May"/>
    <x v="1"/>
    <x v="0"/>
    <s v="Order assembled"/>
    <x v="0"/>
    <s v="Paid"/>
    <x v="0"/>
    <n v="370"/>
    <n v="526.24"/>
  </r>
  <r>
    <s v="AD01-9364"/>
    <x v="0"/>
    <s v="May"/>
    <x v="1"/>
    <x v="0"/>
    <s v="Order assembled"/>
    <x v="0"/>
    <s v="Paid"/>
    <x v="0"/>
    <n v="298"/>
    <n v="526.24"/>
  </r>
  <r>
    <s v="AD01-9364"/>
    <x v="0"/>
    <s v="May"/>
    <x v="1"/>
    <x v="0"/>
    <s v="Order assembled"/>
    <x v="0"/>
    <s v="Paid"/>
    <x v="0"/>
    <n v="990"/>
    <n v="1415.7"/>
  </r>
  <r>
    <s v="AD01-9361"/>
    <x v="0"/>
    <s v="May"/>
    <x v="1"/>
    <x v="0"/>
    <s v="Order assembled"/>
    <x v="0"/>
    <s v="Paid"/>
    <x v="0"/>
    <n v="1023"/>
    <n v="1462.8899999999999"/>
  </r>
  <r>
    <s v="AD01-9362"/>
    <x v="0"/>
    <s v="May"/>
    <x v="1"/>
    <x v="0"/>
    <s v="Order assembled"/>
    <x v="0"/>
    <s v="Paid"/>
    <x v="0"/>
    <n v="369"/>
    <n v="527.66999999999996"/>
  </r>
  <r>
    <s v="AD01-9364"/>
    <x v="0"/>
    <s v="May"/>
    <x v="1"/>
    <x v="0"/>
    <s v="Order assembled"/>
    <x v="0"/>
    <s v="Paid"/>
    <x v="0"/>
    <n v="297"/>
    <n v="424.71"/>
  </r>
  <r>
    <s v="AD01-9364"/>
    <x v="0"/>
    <s v="May"/>
    <x v="1"/>
    <x v="0"/>
    <s v="Order assembled"/>
    <x v="0"/>
    <s v="Paid"/>
    <x v="0"/>
    <n v="771"/>
    <n v="1102.53"/>
  </r>
  <r>
    <s v="AD01-9361"/>
    <x v="0"/>
    <s v="May"/>
    <x v="1"/>
    <x v="0"/>
    <s v="Order assembled"/>
    <x v="0"/>
    <s v="Paid"/>
    <x v="0"/>
    <n v="804"/>
    <n v="1149.72"/>
  </r>
  <r>
    <s v="AD01-9362"/>
    <x v="0"/>
    <s v="May"/>
    <x v="1"/>
    <x v="0"/>
    <s v="Order assembled"/>
    <x v="0"/>
    <s v="Paid"/>
    <x v="0"/>
    <n v="858"/>
    <n v="1226.94"/>
  </r>
  <r>
    <s v="AD01-9362"/>
    <x v="0"/>
    <s v="May"/>
    <x v="1"/>
    <x v="0"/>
    <s v="Order assembled"/>
    <x v="0"/>
    <s v="Paid"/>
    <x v="0"/>
    <n v="323"/>
    <n v="461.89"/>
  </r>
  <r>
    <s v="AD01-9361"/>
    <x v="0"/>
    <s v="May"/>
    <x v="1"/>
    <x v="0"/>
    <s v="Order assembled"/>
    <x v="0"/>
    <s v="Paid"/>
    <x v="0"/>
    <n v="371"/>
    <n v="530.53"/>
  </r>
  <r>
    <s v="AD01-9361"/>
    <x v="0"/>
    <s v="May"/>
    <x v="1"/>
    <x v="0"/>
    <s v="Order assembled"/>
    <x v="0"/>
    <s v="Paid"/>
    <x v="0"/>
    <n v="299"/>
    <n v="427.57"/>
  </r>
  <r>
    <s v="AD01-9361"/>
    <x v="0"/>
    <s v="Nov"/>
    <x v="1"/>
    <x v="0"/>
    <s v="Order assembled"/>
    <x v="0"/>
    <s v="Paid"/>
    <x v="0"/>
    <n v="290"/>
    <n v="414.7"/>
  </r>
  <r>
    <s v="AD01-9362"/>
    <x v="0"/>
    <s v="Nov"/>
    <x v="1"/>
    <x v="0"/>
    <s v="Order assembled"/>
    <x v="0"/>
    <s v="Paid"/>
    <x v="0"/>
    <n v="338"/>
    <n v="483.34000000000003"/>
  </r>
  <r>
    <s v="AD01-9362"/>
    <x v="0"/>
    <s v="Nov"/>
    <x v="1"/>
    <x v="0"/>
    <s v="Order assembled"/>
    <x v="0"/>
    <s v="Paid"/>
    <x v="0"/>
    <n v="266"/>
    <n v="380.38"/>
  </r>
  <r>
    <s v="AD01-9361"/>
    <x v="0"/>
    <s v="Nov"/>
    <x v="1"/>
    <x v="0"/>
    <s v="Order assembled"/>
    <x v="0"/>
    <s v="Paid"/>
    <x v="0"/>
    <n v="292"/>
    <n v="526.24"/>
  </r>
  <r>
    <s v="AD01-9361"/>
    <x v="0"/>
    <s v="Nov"/>
    <x v="1"/>
    <x v="0"/>
    <s v="Order assembled"/>
    <x v="0"/>
    <s v="Paid"/>
    <x v="0"/>
    <n v="340"/>
    <n v="526.24"/>
  </r>
  <r>
    <s v="AD01-9362"/>
    <x v="0"/>
    <s v="Nov"/>
    <x v="1"/>
    <x v="0"/>
    <s v="Order assembled"/>
    <x v="0"/>
    <s v="Paid"/>
    <x v="0"/>
    <n v="995"/>
    <n v="1422.85"/>
  </r>
  <r>
    <s v="AD01-9364"/>
    <x v="0"/>
    <s v="Nov"/>
    <x v="1"/>
    <x v="0"/>
    <s v="Order assembled"/>
    <x v="0"/>
    <s v="Paid"/>
    <x v="0"/>
    <n v="1029"/>
    <n v="1471.47"/>
  </r>
  <r>
    <s v="AD01-9362"/>
    <x v="0"/>
    <s v="Nov"/>
    <x v="1"/>
    <x v="0"/>
    <s v="Order assembled"/>
    <x v="0"/>
    <s v="Paid"/>
    <x v="0"/>
    <n v="264"/>
    <n v="377.52"/>
  </r>
  <r>
    <s v="AD01-9362"/>
    <x v="0"/>
    <s v="Nov"/>
    <x v="1"/>
    <x v="0"/>
    <s v="Order assembled"/>
    <x v="0"/>
    <s v="Paid"/>
    <x v="0"/>
    <n v="291"/>
    <n v="416.13"/>
  </r>
  <r>
    <s v="AD01-9362"/>
    <x v="0"/>
    <s v="Nov"/>
    <x v="1"/>
    <x v="0"/>
    <s v="Order assembled"/>
    <x v="0"/>
    <s v="Paid"/>
    <x v="0"/>
    <n v="339"/>
    <n v="484.77"/>
  </r>
  <r>
    <s v="AD01-9362"/>
    <x v="0"/>
    <s v="Nov"/>
    <x v="1"/>
    <x v="0"/>
    <s v="Order assembled"/>
    <x v="0"/>
    <s v="Paid"/>
    <x v="0"/>
    <n v="267"/>
    <n v="381.81"/>
  </r>
  <r>
    <s v="AD01-9364"/>
    <x v="0"/>
    <s v="Nov"/>
    <x v="1"/>
    <x v="0"/>
    <s v="Order assembled"/>
    <x v="0"/>
    <s v="Paid"/>
    <x v="0"/>
    <n v="810"/>
    <n v="1158.3"/>
  </r>
  <r>
    <s v="AD01-9361"/>
    <x v="0"/>
    <s v="Nov"/>
    <x v="1"/>
    <x v="0"/>
    <s v="Order assembled"/>
    <x v="0"/>
    <s v="Paid"/>
    <x v="0"/>
    <n v="863"/>
    <n v="1234.0899999999999"/>
  </r>
  <r>
    <s v="AD01-9362"/>
    <x v="0"/>
    <s v="Nov"/>
    <x v="1"/>
    <x v="0"/>
    <s v="Order assembled"/>
    <x v="0"/>
    <s v="Refunded"/>
    <x v="0"/>
    <n v="293"/>
    <n v="418.99"/>
  </r>
  <r>
    <s v="AD01-9363"/>
    <x v="0"/>
    <s v="Nov"/>
    <x v="1"/>
    <x v="0"/>
    <s v="Order assembled"/>
    <x v="0"/>
    <s v="Refunded"/>
    <x v="0"/>
    <n v="341"/>
    <n v="487.63"/>
  </r>
  <r>
    <s v="AD01-9361"/>
    <x v="0"/>
    <s v="Nov"/>
    <x v="1"/>
    <x v="0"/>
    <s v="Order assembled"/>
    <x v="0"/>
    <s v="Refunded"/>
    <x v="0"/>
    <n v="263"/>
    <n v="376.09000000000003"/>
  </r>
  <r>
    <s v="AD01-9362"/>
    <x v="0"/>
    <s v="Oct"/>
    <x v="1"/>
    <x v="0"/>
    <s v="Order assembled"/>
    <x v="0"/>
    <s v="Refunded"/>
    <x v="0"/>
    <n v="296"/>
    <n v="423.28"/>
  </r>
  <r>
    <s v="AD01-9363"/>
    <x v="0"/>
    <s v="Oct"/>
    <x v="1"/>
    <x v="0"/>
    <s v="Order assembled"/>
    <x v="0"/>
    <s v="Refunded"/>
    <x v="0"/>
    <n v="344"/>
    <n v="491.91999999999996"/>
  </r>
  <r>
    <s v="AD01-9362"/>
    <x v="0"/>
    <s v="Oct"/>
    <x v="1"/>
    <x v="0"/>
    <s v="Order assembled"/>
    <x v="0"/>
    <s v="Refunded"/>
    <x v="0"/>
    <n v="272"/>
    <n v="388.96"/>
  </r>
  <r>
    <s v="AD01-9361"/>
    <x v="0"/>
    <s v="Oct"/>
    <x v="1"/>
    <x v="0"/>
    <s v="Order assembled"/>
    <x v="0"/>
    <s v="Refunded"/>
    <x v="0"/>
    <n v="298"/>
    <n v="526.24"/>
  </r>
  <r>
    <s v="AD01-9363"/>
    <x v="0"/>
    <s v="Oct"/>
    <x v="1"/>
    <x v="0"/>
    <s v="Order assembled"/>
    <x v="0"/>
    <s v="Refunded"/>
    <x v="0"/>
    <n v="346"/>
    <n v="526.24"/>
  </r>
  <r>
    <s v="AD01-9365"/>
    <x v="0"/>
    <s v="Oct"/>
    <x v="1"/>
    <x v="0"/>
    <s v="Order assembled"/>
    <x v="0"/>
    <s v="Refunded"/>
    <x v="0"/>
    <n v="268"/>
    <n v="526.24"/>
  </r>
  <r>
    <s v="AD01-9362"/>
    <x v="0"/>
    <s v="Oct"/>
    <x v="1"/>
    <x v="0"/>
    <s v="Order assembled"/>
    <x v="0"/>
    <s v="Refunded"/>
    <x v="0"/>
    <n v="1028"/>
    <n v="1470.04"/>
  </r>
  <r>
    <s v="AD01-9364"/>
    <x v="0"/>
    <s v="Oct"/>
    <x v="1"/>
    <x v="0"/>
    <s v="Order assembled"/>
    <x v="0"/>
    <s v="Refunded"/>
    <x v="0"/>
    <n v="270"/>
    <n v="386.1"/>
  </r>
  <r>
    <s v="AD01-9364"/>
    <x v="0"/>
    <s v="Oct"/>
    <x v="1"/>
    <x v="0"/>
    <s v="Order assembled"/>
    <x v="0"/>
    <s v="Refunded"/>
    <x v="0"/>
    <n v="297"/>
    <n v="424.71"/>
  </r>
  <r>
    <s v="AD01-9362"/>
    <x v="0"/>
    <s v="Oct"/>
    <x v="1"/>
    <x v="0"/>
    <s v="Order assembled"/>
    <x v="0"/>
    <s v="Refunded"/>
    <x v="0"/>
    <n v="345"/>
    <n v="493.35"/>
  </r>
  <r>
    <s v="AD01-9365"/>
    <x v="0"/>
    <s v="Oct"/>
    <x v="1"/>
    <x v="0"/>
    <s v="Order assembled"/>
    <x v="0"/>
    <s v="Refunded"/>
    <x v="0"/>
    <n v="776"/>
    <n v="1109.68"/>
  </r>
  <r>
    <s v="AD01-9362"/>
    <x v="0"/>
    <s v="Oct"/>
    <x v="1"/>
    <x v="0"/>
    <s v="Order assembled"/>
    <x v="0"/>
    <s v="Refunded"/>
    <x v="0"/>
    <n v="809"/>
    <n v="1156.8699999999999"/>
  </r>
  <r>
    <s v="AD01-9361"/>
    <x v="0"/>
    <s v="Oct"/>
    <x v="1"/>
    <x v="0"/>
    <s v="Order assembled"/>
    <x v="0"/>
    <s v="Refunded"/>
    <x v="0"/>
    <n v="862"/>
    <n v="1232.6599999999999"/>
  </r>
  <r>
    <s v="AD01-9362"/>
    <x v="0"/>
    <s v="Oct"/>
    <x v="1"/>
    <x v="0"/>
    <s v="Order assembled"/>
    <x v="0"/>
    <s v="Refunded"/>
    <x v="0"/>
    <n v="299"/>
    <n v="427.57"/>
  </r>
  <r>
    <s v="AD01-9362"/>
    <x v="0"/>
    <s v="Oct"/>
    <x v="1"/>
    <x v="0"/>
    <s v="Order assembled"/>
    <x v="0"/>
    <s v="Refunded"/>
    <x v="0"/>
    <n v="269"/>
    <n v="384.67"/>
  </r>
  <r>
    <s v="AD01-9362"/>
    <x v="0"/>
    <s v="Sep"/>
    <x v="1"/>
    <x v="0"/>
    <s v="Order assembled"/>
    <x v="0"/>
    <s v="Refunded"/>
    <x v="0"/>
    <n v="302"/>
    <n v="431.86"/>
  </r>
  <r>
    <s v="AD01-9361"/>
    <x v="0"/>
    <s v="Sep"/>
    <x v="1"/>
    <x v="0"/>
    <s v="Order assembled"/>
    <x v="0"/>
    <s v="Refunded"/>
    <x v="0"/>
    <n v="350"/>
    <n v="500.5"/>
  </r>
  <r>
    <s v="AD01-9361"/>
    <x v="0"/>
    <s v="Sep"/>
    <x v="1"/>
    <x v="0"/>
    <s v="Order assembled"/>
    <x v="0"/>
    <s v="Refunded"/>
    <x v="0"/>
    <n v="278"/>
    <n v="397.53999999999996"/>
  </r>
  <r>
    <s v="AD01-9362"/>
    <x v="0"/>
    <s v="Sep"/>
    <x v="1"/>
    <x v="0"/>
    <s v="Order assembled"/>
    <x v="0"/>
    <s v="Refunded"/>
    <x v="0"/>
    <n v="304"/>
    <n v="526.24"/>
  </r>
  <r>
    <s v="AD01-9361"/>
    <x v="0"/>
    <s v="Sep"/>
    <x v="1"/>
    <x v="0"/>
    <s v="Order assembled"/>
    <x v="0"/>
    <s v="Refunded"/>
    <x v="0"/>
    <n v="274"/>
    <n v="526.24"/>
  </r>
  <r>
    <s v="AD01-9363"/>
    <x v="0"/>
    <s v="Sep"/>
    <x v="1"/>
    <x v="0"/>
    <s v="Order assembled"/>
    <x v="0"/>
    <s v="Refunded"/>
    <x v="0"/>
    <n v="994"/>
    <n v="1421.42"/>
  </r>
  <r>
    <s v="AD01-9362"/>
    <x v="0"/>
    <s v="Sep"/>
    <x v="1"/>
    <x v="0"/>
    <s v="Order assembled"/>
    <x v="0"/>
    <s v="Refunded"/>
    <x v="0"/>
    <n v="1027"/>
    <n v="1468.6100000000001"/>
  </r>
  <r>
    <s v="AD01-9361"/>
    <x v="0"/>
    <s v="Sep"/>
    <x v="1"/>
    <x v="0"/>
    <s v="Order assembled"/>
    <x v="0"/>
    <s v="Refunded"/>
    <x v="0"/>
    <n v="276"/>
    <n v="394.68"/>
  </r>
  <r>
    <s v="AD01-9361"/>
    <x v="0"/>
    <s v="Sep"/>
    <x v="1"/>
    <x v="0"/>
    <s v="Order assembled"/>
    <x v="0"/>
    <s v="Refunded"/>
    <x v="0"/>
    <n v="303"/>
    <n v="433.28999999999996"/>
  </r>
  <r>
    <s v="AD01-9361"/>
    <x v="0"/>
    <s v="Sep"/>
    <x v="1"/>
    <x v="0"/>
    <s v="Order assembled"/>
    <x v="0"/>
    <s v="Refunded"/>
    <x v="0"/>
    <n v="351"/>
    <n v="501.93"/>
  </r>
  <r>
    <s v="AD01-9363"/>
    <x v="0"/>
    <s v="Sep"/>
    <x v="1"/>
    <x v="0"/>
    <s v="Order assembled"/>
    <x v="0"/>
    <s v="Refunded"/>
    <x v="0"/>
    <n v="273"/>
    <n v="390.39"/>
  </r>
  <r>
    <s v="AD01-9361"/>
    <x v="0"/>
    <s v="Sep"/>
    <x v="1"/>
    <x v="0"/>
    <s v="Order assembled"/>
    <x v="0"/>
    <s v="Refunded"/>
    <x v="0"/>
    <n v="775"/>
    <n v="1108.25"/>
  </r>
  <r>
    <s v="AD01-9361"/>
    <x v="0"/>
    <s v="Sep"/>
    <x v="1"/>
    <x v="0"/>
    <s v="Order assembled"/>
    <x v="0"/>
    <s v="Refunded"/>
    <x v="0"/>
    <n v="808"/>
    <n v="1155.44"/>
  </r>
  <r>
    <s v="AD01-9362"/>
    <x v="0"/>
    <s v="Sep"/>
    <x v="1"/>
    <x v="0"/>
    <s v="Order assembled"/>
    <x v="0"/>
    <s v="Refunded"/>
    <x v="0"/>
    <n v="861"/>
    <n v="1231.23"/>
  </r>
  <r>
    <s v="AD01-9361"/>
    <x v="0"/>
    <s v="Sep"/>
    <x v="1"/>
    <x v="0"/>
    <s v="Order assembled"/>
    <x v="0"/>
    <s v="Refunded"/>
    <x v="0"/>
    <n v="305"/>
    <n v="436.15"/>
  </r>
  <r>
    <s v="AD01-9361"/>
    <x v="0"/>
    <s v="Sep"/>
    <x v="1"/>
    <x v="0"/>
    <s v="Order assembled"/>
    <x v="0"/>
    <s v="Refunded"/>
    <x v="0"/>
    <n v="347"/>
    <n v="496.21000000000004"/>
  </r>
  <r>
    <s v="AD01-9362"/>
    <x v="0"/>
    <s v="Sep"/>
    <x v="1"/>
    <x v="0"/>
    <s v="Order assembled"/>
    <x v="0"/>
    <s v="Refunded"/>
    <x v="0"/>
    <n v="1111"/>
    <n v="1588.73"/>
  </r>
  <r>
    <s v="AD01-9362"/>
    <x v="0"/>
    <s v="Apr"/>
    <x v="0"/>
    <x v="1"/>
    <s v="Cancelld"/>
    <x v="1"/>
    <s v="Refunded"/>
    <x v="0"/>
    <n v="352"/>
    <n v="503.36"/>
  </r>
  <r>
    <s v="AD01-9362"/>
    <x v="0"/>
    <s v="Apr"/>
    <x v="0"/>
    <x v="1"/>
    <s v="Cancelld"/>
    <x v="1"/>
    <s v="Refunded"/>
    <x v="0"/>
    <n v="346"/>
    <n v="494.78"/>
  </r>
  <r>
    <s v="AD01-9362"/>
    <x v="0"/>
    <s v="Apr"/>
    <x v="0"/>
    <x v="1"/>
    <s v="Cancelld"/>
    <x v="1"/>
    <s v="Refunded"/>
    <x v="0"/>
    <n v="340"/>
    <n v="486.2"/>
  </r>
  <r>
    <s v="AD01-9364"/>
    <x v="0"/>
    <s v="Apr"/>
    <x v="0"/>
    <x v="1"/>
    <s v="Cancelld"/>
    <x v="1"/>
    <s v="Refunded"/>
    <x v="0"/>
    <n v="349"/>
    <n v="499.07"/>
  </r>
  <r>
    <s v="AD01-9361"/>
    <x v="0"/>
    <s v="Apr"/>
    <x v="0"/>
    <x v="1"/>
    <s v="Cancelld"/>
    <x v="1"/>
    <s v="Refunded"/>
    <x v="0"/>
    <n v="343"/>
    <n v="490.49"/>
  </r>
  <r>
    <s v="AD01-9363"/>
    <x v="0"/>
    <s v="Aug"/>
    <x v="0"/>
    <x v="1"/>
    <s v="Cancelld"/>
    <x v="1"/>
    <s v="Refunded"/>
    <x v="2"/>
    <n v="286"/>
    <n v="408.98"/>
  </r>
  <r>
    <s v="AD01-9362"/>
    <x v="0"/>
    <s v="Aug"/>
    <x v="0"/>
    <x v="1"/>
    <s v="Cancelld"/>
    <x v="1"/>
    <s v="Refunded"/>
    <x v="2"/>
    <n v="280"/>
    <n v="400.4"/>
  </r>
  <r>
    <s v="AD01-9361"/>
    <x v="0"/>
    <s v="Aug"/>
    <x v="0"/>
    <x v="1"/>
    <s v="Cancelld"/>
    <x v="1"/>
    <s v="Refunded"/>
    <x v="2"/>
    <n v="289"/>
    <n v="413.27"/>
  </r>
  <r>
    <s v="AD01-9364"/>
    <x v="0"/>
    <s v="Aug"/>
    <x v="0"/>
    <x v="1"/>
    <s v="Cancelld"/>
    <x v="1"/>
    <s v="Refunded"/>
    <x v="2"/>
    <n v="283"/>
    <n v="404.69"/>
  </r>
  <r>
    <s v="AD01-9361"/>
    <x v="0"/>
    <s v="Aug"/>
    <x v="0"/>
    <x v="1"/>
    <s v="Cancelld"/>
    <x v="1"/>
    <s v="Refunded"/>
    <x v="2"/>
    <n v="277"/>
    <n v="396.11"/>
  </r>
  <r>
    <s v="AD01-9362"/>
    <x v="0"/>
    <s v="Dec"/>
    <x v="0"/>
    <x v="1"/>
    <s v="Cancelld"/>
    <x v="1"/>
    <s v="Refunded"/>
    <x v="0"/>
    <n v="226"/>
    <n v="323.18"/>
  </r>
  <r>
    <s v="AD01-9361"/>
    <x v="0"/>
    <s v="Dec"/>
    <x v="0"/>
    <x v="1"/>
    <s v="Cancelld"/>
    <x v="1"/>
    <s v="Paid"/>
    <x v="0"/>
    <n v="220"/>
    <n v="314.60000000000002"/>
  </r>
  <r>
    <s v="AD01-9364"/>
    <x v="0"/>
    <s v="Dec"/>
    <x v="0"/>
    <x v="1"/>
    <s v="Cancelld"/>
    <x v="1"/>
    <s v="Paid"/>
    <x v="0"/>
    <n v="214"/>
    <n v="306.02"/>
  </r>
  <r>
    <s v="AD01-9361"/>
    <x v="0"/>
    <s v="Dec"/>
    <x v="0"/>
    <x v="1"/>
    <s v="Cancelld"/>
    <x v="1"/>
    <s v="Paid"/>
    <x v="0"/>
    <n v="223"/>
    <n v="318.89"/>
  </r>
  <r>
    <s v="AD01-9364"/>
    <x v="0"/>
    <s v="Dec"/>
    <x v="0"/>
    <x v="1"/>
    <s v="Cancelld"/>
    <x v="1"/>
    <s v="Paid"/>
    <x v="0"/>
    <n v="217"/>
    <n v="310.31"/>
  </r>
  <r>
    <s v="AD01-9361"/>
    <x v="0"/>
    <s v="Dec"/>
    <x v="0"/>
    <x v="1"/>
    <s v="Cancelld"/>
    <x v="1"/>
    <s v="Paid"/>
    <x v="0"/>
    <n v="211"/>
    <n v="301.73"/>
  </r>
  <r>
    <s v="AD01-9361"/>
    <x v="0"/>
    <s v="Jul"/>
    <x v="0"/>
    <x v="1"/>
    <s v="Cancelld"/>
    <x v="1"/>
    <s v="Paid"/>
    <x v="2"/>
    <n v="304"/>
    <n v="434.72"/>
  </r>
  <r>
    <s v="AD01-9362"/>
    <x v="0"/>
    <s v="Jul"/>
    <x v="0"/>
    <x v="1"/>
    <s v="Cancelld"/>
    <x v="1"/>
    <s v="Paid"/>
    <x v="2"/>
    <n v="298"/>
    <n v="426.14"/>
  </r>
  <r>
    <s v="AD01-9362"/>
    <x v="0"/>
    <s v="Jul"/>
    <x v="0"/>
    <x v="1"/>
    <s v="Cancelld"/>
    <x v="1"/>
    <s v="Paid"/>
    <x v="2"/>
    <n v="292"/>
    <n v="417.56"/>
  </r>
  <r>
    <s v="AD01-9364"/>
    <x v="0"/>
    <s v="Jul"/>
    <x v="0"/>
    <x v="1"/>
    <s v="Cancelld"/>
    <x v="1"/>
    <s v="Paid"/>
    <x v="2"/>
    <n v="301"/>
    <n v="430.43"/>
  </r>
  <r>
    <s v="AD01-9362"/>
    <x v="0"/>
    <s v="Jul"/>
    <x v="0"/>
    <x v="1"/>
    <s v="Cancelld"/>
    <x v="1"/>
    <s v="Paid"/>
    <x v="2"/>
    <n v="295"/>
    <n v="421.85"/>
  </r>
  <r>
    <s v="AD01-9362"/>
    <x v="0"/>
    <s v="Jun"/>
    <x v="0"/>
    <x v="1"/>
    <s v="Cancelld"/>
    <x v="1"/>
    <s v="Paid"/>
    <x v="0"/>
    <n v="322"/>
    <n v="460.46000000000004"/>
  </r>
  <r>
    <s v="AD01-9361"/>
    <x v="0"/>
    <s v="Jun"/>
    <x v="0"/>
    <x v="1"/>
    <s v="Cancelld"/>
    <x v="1"/>
    <s v="Paid"/>
    <x v="2"/>
    <n v="316"/>
    <n v="451.88"/>
  </r>
  <r>
    <s v="AD01-9364"/>
    <x v="0"/>
    <s v="Jun"/>
    <x v="0"/>
    <x v="1"/>
    <s v="Cancelld"/>
    <x v="1"/>
    <s v="Paid"/>
    <x v="2"/>
    <n v="310"/>
    <n v="443.3"/>
  </r>
  <r>
    <s v="AD01-9361"/>
    <x v="0"/>
    <s v="Jun"/>
    <x v="0"/>
    <x v="1"/>
    <s v="Cancelld"/>
    <x v="1"/>
    <s v="Paid"/>
    <x v="2"/>
    <n v="319"/>
    <n v="456.16999999999996"/>
  </r>
  <r>
    <s v="AD01-9362"/>
    <x v="0"/>
    <s v="Jun"/>
    <x v="0"/>
    <x v="1"/>
    <s v="Cancelld"/>
    <x v="1"/>
    <s v="Paid"/>
    <x v="2"/>
    <n v="313"/>
    <n v="447.59000000000003"/>
  </r>
  <r>
    <s v="AD01-9362"/>
    <x v="0"/>
    <s v="Jun"/>
    <x v="0"/>
    <x v="1"/>
    <s v="Cancelld"/>
    <x v="1"/>
    <s v="Paid"/>
    <x v="2"/>
    <n v="307"/>
    <n v="439.01"/>
  </r>
  <r>
    <s v="AD01-9361"/>
    <x v="0"/>
    <s v="May"/>
    <x v="0"/>
    <x v="1"/>
    <s v="Cancelld"/>
    <x v="1"/>
    <s v="Paid"/>
    <x v="0"/>
    <n v="334"/>
    <n v="477.62"/>
  </r>
  <r>
    <s v="AD01-9362"/>
    <x v="0"/>
    <s v="May"/>
    <x v="0"/>
    <x v="1"/>
    <s v="Cancelld"/>
    <x v="1"/>
    <s v="Paid"/>
    <x v="0"/>
    <n v="328"/>
    <n v="469.03999999999996"/>
  </r>
  <r>
    <s v="AD01-9364"/>
    <x v="0"/>
    <s v="May"/>
    <x v="0"/>
    <x v="1"/>
    <s v="Cancelld"/>
    <x v="1"/>
    <s v="Paid"/>
    <x v="0"/>
    <n v="337"/>
    <n v="481.90999999999997"/>
  </r>
  <r>
    <s v="AD01-9362"/>
    <x v="0"/>
    <s v="May"/>
    <x v="0"/>
    <x v="1"/>
    <s v="Cancelld"/>
    <x v="1"/>
    <s v="Paid"/>
    <x v="0"/>
    <n v="331"/>
    <n v="473.33"/>
  </r>
  <r>
    <s v="AD01-9363"/>
    <x v="0"/>
    <s v="May"/>
    <x v="0"/>
    <x v="1"/>
    <s v="Cancelld"/>
    <x v="1"/>
    <s v="Paid"/>
    <x v="0"/>
    <n v="325"/>
    <n v="464.75"/>
  </r>
  <r>
    <s v="AD01-9361"/>
    <x v="0"/>
    <s v="Nov"/>
    <x v="0"/>
    <x v="1"/>
    <s v="Cancelld"/>
    <x v="1"/>
    <s v="Paid"/>
    <x v="0"/>
    <n v="238"/>
    <n v="340.34000000000003"/>
  </r>
  <r>
    <s v="AD01-9361"/>
    <x v="0"/>
    <s v="Nov"/>
    <x v="0"/>
    <x v="1"/>
    <s v="Cancelld"/>
    <x v="1"/>
    <s v="Paid"/>
    <x v="0"/>
    <n v="232"/>
    <n v="331.76"/>
  </r>
  <r>
    <s v="AD01-9365"/>
    <x v="0"/>
    <s v="Nov"/>
    <x v="0"/>
    <x v="1"/>
    <s v="Cancelld"/>
    <x v="1"/>
    <s v="Paid"/>
    <x v="0"/>
    <n v="241"/>
    <n v="344.63"/>
  </r>
  <r>
    <s v="AD01-9361"/>
    <x v="0"/>
    <s v="Nov"/>
    <x v="0"/>
    <x v="1"/>
    <s v="Cancelld"/>
    <x v="1"/>
    <s v="Paid"/>
    <x v="0"/>
    <n v="235"/>
    <n v="336.05"/>
  </r>
  <r>
    <s v="AD01-9362"/>
    <x v="0"/>
    <s v="Nov"/>
    <x v="0"/>
    <x v="1"/>
    <s v="Cancelld"/>
    <x v="1"/>
    <s v="Paid"/>
    <x v="0"/>
    <n v="229"/>
    <n v="327.47000000000003"/>
  </r>
  <r>
    <s v="AD01-9362"/>
    <x v="0"/>
    <s v="Oct"/>
    <x v="0"/>
    <x v="1"/>
    <s v="Cancelld"/>
    <x v="1"/>
    <s v="Paid"/>
    <x v="2"/>
    <n v="256"/>
    <n v="366.08"/>
  </r>
  <r>
    <s v="AD01-9364"/>
    <x v="0"/>
    <s v="Oct"/>
    <x v="0"/>
    <x v="1"/>
    <s v="Cancelld"/>
    <x v="1"/>
    <s v="Paid"/>
    <x v="2"/>
    <n v="250"/>
    <n v="357.5"/>
  </r>
  <r>
    <s v="AD01-9361"/>
    <x v="0"/>
    <s v="Oct"/>
    <x v="0"/>
    <x v="1"/>
    <s v="Cancelld"/>
    <x v="1"/>
    <s v="Paid"/>
    <x v="0"/>
    <n v="244"/>
    <n v="348.92"/>
  </r>
  <r>
    <s v="AD01-9362"/>
    <x v="0"/>
    <s v="Oct"/>
    <x v="0"/>
    <x v="1"/>
    <s v="Cancelld"/>
    <x v="1"/>
    <s v="Paid"/>
    <x v="2"/>
    <n v="253"/>
    <n v="361.78999999999996"/>
  </r>
  <r>
    <s v="AD01-9361"/>
    <x v="0"/>
    <s v="Oct"/>
    <x v="0"/>
    <x v="1"/>
    <s v="Cancelld"/>
    <x v="1"/>
    <s v="Paid"/>
    <x v="2"/>
    <n v="247"/>
    <n v="353.21"/>
  </r>
  <r>
    <s v="AD01-9362"/>
    <x v="0"/>
    <s v="Sep"/>
    <x v="0"/>
    <x v="1"/>
    <s v="Cancelld"/>
    <x v="1"/>
    <s v="Paid"/>
    <x v="2"/>
    <n v="274"/>
    <n v="391.82"/>
  </r>
  <r>
    <s v="AD01-9361"/>
    <x v="0"/>
    <s v="Sep"/>
    <x v="0"/>
    <x v="1"/>
    <s v="Cancelld"/>
    <x v="1"/>
    <s v="Paid"/>
    <x v="2"/>
    <n v="268"/>
    <n v="383.24"/>
  </r>
  <r>
    <s v="AD01-9364"/>
    <x v="0"/>
    <s v="Sep"/>
    <x v="0"/>
    <x v="1"/>
    <s v="Cancelld"/>
    <x v="1"/>
    <s v="Paid"/>
    <x v="2"/>
    <n v="262"/>
    <n v="374.65999999999997"/>
  </r>
  <r>
    <s v="AD01-9362"/>
    <x v="0"/>
    <s v="Sep"/>
    <x v="0"/>
    <x v="1"/>
    <s v="Cancelld"/>
    <x v="1"/>
    <s v="Paid"/>
    <x v="2"/>
    <n v="271"/>
    <n v="387.53"/>
  </r>
  <r>
    <s v="AD01-9364"/>
    <x v="0"/>
    <s v="Sep"/>
    <x v="0"/>
    <x v="1"/>
    <s v="Cancelld"/>
    <x v="1"/>
    <s v="Paid"/>
    <x v="2"/>
    <n v="265"/>
    <n v="378.95"/>
  </r>
  <r>
    <s v="AD01-9361"/>
    <x v="0"/>
    <s v="Sep"/>
    <x v="0"/>
    <x v="1"/>
    <s v="Cancelld"/>
    <x v="1"/>
    <s v="Paid"/>
    <x v="2"/>
    <n v="259"/>
    <n v="370.37"/>
  </r>
  <r>
    <s v="AD01-9364"/>
    <x v="0"/>
    <s v="Apr"/>
    <x v="1"/>
    <x v="1"/>
    <s v="Cancelld"/>
    <x v="1"/>
    <s v="Paid"/>
    <x v="2"/>
    <n v="158"/>
    <n v="225.94"/>
  </r>
  <r>
    <s v="AD01-9361"/>
    <x v="0"/>
    <s v="Apr"/>
    <x v="1"/>
    <x v="1"/>
    <s v="Cancelld"/>
    <x v="1"/>
    <s v="Paid"/>
    <x v="2"/>
    <n v="206"/>
    <n v="294.58"/>
  </r>
  <r>
    <s v="AD01-9362"/>
    <x v="0"/>
    <s v="Apr"/>
    <x v="1"/>
    <x v="1"/>
    <s v="Cancelld"/>
    <x v="1"/>
    <s v="Paid"/>
    <x v="2"/>
    <n v="134"/>
    <n v="191.62"/>
  </r>
  <r>
    <s v="AD01-9364"/>
    <x v="0"/>
    <s v="Apr"/>
    <x v="1"/>
    <x v="1"/>
    <s v="Cancelld"/>
    <x v="1"/>
    <s v="Paid"/>
    <x v="2"/>
    <n v="160"/>
    <n v="228.8"/>
  </r>
  <r>
    <s v="AD01-9364"/>
    <x v="0"/>
    <s v="Apr"/>
    <x v="1"/>
    <x v="1"/>
    <s v="Cancelld"/>
    <x v="1"/>
    <s v="Paid"/>
    <x v="2"/>
    <n v="208"/>
    <n v="297.44"/>
  </r>
  <r>
    <s v="AD01-9364"/>
    <x v="0"/>
    <s v="Apr"/>
    <x v="1"/>
    <x v="1"/>
    <s v="Cancelld"/>
    <x v="1"/>
    <s v="Paid"/>
    <x v="2"/>
    <n v="136"/>
    <n v="194.48"/>
  </r>
  <r>
    <s v="AD01-9361"/>
    <x v="0"/>
    <s v="Apr"/>
    <x v="1"/>
    <x v="1"/>
    <s v="Cancelld"/>
    <x v="1"/>
    <s v="Paid"/>
    <x v="2"/>
    <n v="812"/>
    <n v="1161.1599999999999"/>
  </r>
  <r>
    <s v="AD01-9362"/>
    <x v="0"/>
    <s v="Apr"/>
    <x v="1"/>
    <x v="1"/>
    <s v="Cancelld"/>
    <x v="1"/>
    <s v="Paid"/>
    <x v="2"/>
    <n v="899"/>
    <n v="1285.57"/>
  </r>
  <r>
    <s v="AD01-9362"/>
    <x v="0"/>
    <s v="Apr"/>
    <x v="1"/>
    <x v="1"/>
    <s v="Cancelld"/>
    <x v="1"/>
    <s v="Paid"/>
    <x v="2"/>
    <n v="852"/>
    <n v="526.24"/>
  </r>
  <r>
    <s v="AD01-9362"/>
    <x v="0"/>
    <s v="Apr"/>
    <x v="1"/>
    <x v="1"/>
    <s v="Cancelld"/>
    <x v="1"/>
    <s v="Paid"/>
    <x v="2"/>
    <n v="885"/>
    <n v="526.24"/>
  </r>
  <r>
    <s v="AD01-9361"/>
    <x v="0"/>
    <s v="Apr"/>
    <x v="1"/>
    <x v="1"/>
    <s v="Cancelld"/>
    <x v="1"/>
    <s v="Paid"/>
    <x v="2"/>
    <n v="135"/>
    <n v="193.05"/>
  </r>
  <r>
    <s v="AD01-9364"/>
    <x v="0"/>
    <s v="Apr"/>
    <x v="1"/>
    <x v="1"/>
    <s v="Cancelld"/>
    <x v="1"/>
    <s v="Paid"/>
    <x v="2"/>
    <n v="163"/>
    <n v="233.09"/>
  </r>
  <r>
    <s v="AD01-9362"/>
    <x v="0"/>
    <s v="Apr"/>
    <x v="1"/>
    <x v="1"/>
    <s v="Cancelld"/>
    <x v="1"/>
    <s v="Paid"/>
    <x v="2"/>
    <n v="205"/>
    <n v="293.14999999999998"/>
  </r>
  <r>
    <s v="AD01-9364"/>
    <x v="0"/>
    <s v="Apr"/>
    <x v="1"/>
    <x v="1"/>
    <s v="Cancelld"/>
    <x v="1"/>
    <s v="Paid"/>
    <x v="2"/>
    <n v="133"/>
    <n v="190.19"/>
  </r>
  <r>
    <s v="AD01-9362"/>
    <x v="0"/>
    <s v="Apr"/>
    <x v="1"/>
    <x v="1"/>
    <s v="Cancelld"/>
    <x v="1"/>
    <s v="Paid"/>
    <x v="2"/>
    <n v="821"/>
    <n v="1174.03"/>
  </r>
  <r>
    <s v="AD01-9362"/>
    <x v="0"/>
    <s v="Apr"/>
    <x v="1"/>
    <x v="1"/>
    <s v="Cancelld"/>
    <x v="1"/>
    <s v="Paid"/>
    <x v="2"/>
    <n v="854"/>
    <n v="1221.22"/>
  </r>
  <r>
    <s v="AD01-9364"/>
    <x v="0"/>
    <s v="Apr"/>
    <x v="1"/>
    <x v="1"/>
    <s v="Cancelld"/>
    <x v="1"/>
    <s v="Paid"/>
    <x v="2"/>
    <n v="131"/>
    <n v="187.32999999999998"/>
  </r>
  <r>
    <s v="AD01-9361"/>
    <x v="0"/>
    <s v="Aug"/>
    <x v="1"/>
    <x v="1"/>
    <s v="Cancelld"/>
    <x v="1"/>
    <s v="Paid"/>
    <x v="2"/>
    <n v="140"/>
    <n v="200.2"/>
  </r>
  <r>
    <s v="AD01-9361"/>
    <x v="0"/>
    <s v="Aug"/>
    <x v="1"/>
    <x v="1"/>
    <s v="Cancelld"/>
    <x v="1"/>
    <s v="Paid"/>
    <x v="2"/>
    <n v="188"/>
    <n v="268.84000000000003"/>
  </r>
  <r>
    <s v="AD01-9364"/>
    <x v="0"/>
    <s v="Aug"/>
    <x v="1"/>
    <x v="1"/>
    <s v="Cancelld"/>
    <x v="1"/>
    <s v="Paid"/>
    <x v="2"/>
    <n v="356"/>
    <n v="509.08"/>
  </r>
  <r>
    <s v="AD01-9361"/>
    <x v="0"/>
    <s v="Aug"/>
    <x v="1"/>
    <x v="1"/>
    <s v="Cancelld"/>
    <x v="1"/>
    <s v="Paid"/>
    <x v="2"/>
    <n v="184"/>
    <n v="263.12"/>
  </r>
  <r>
    <s v="AD01-9362"/>
    <x v="0"/>
    <s v="Aug"/>
    <x v="1"/>
    <x v="1"/>
    <s v="Cancelld"/>
    <x v="1"/>
    <s v="Paid"/>
    <x v="2"/>
    <n v="358"/>
    <n v="511.94"/>
  </r>
  <r>
    <s v="AD01-9365"/>
    <x v="0"/>
    <s v="Aug"/>
    <x v="1"/>
    <x v="1"/>
    <s v="Cancelld"/>
    <x v="1"/>
    <s v="Paid"/>
    <x v="2"/>
    <n v="816"/>
    <n v="1166.8800000000001"/>
  </r>
  <r>
    <s v="AD01-9364"/>
    <x v="0"/>
    <s v="Aug"/>
    <x v="1"/>
    <x v="1"/>
    <s v="Cancelld"/>
    <x v="1"/>
    <s v="Paid"/>
    <x v="2"/>
    <n v="849"/>
    <n v="1214.07"/>
  </r>
  <r>
    <s v="AD01-9361"/>
    <x v="0"/>
    <s v="Aug"/>
    <x v="1"/>
    <x v="1"/>
    <s v="Cancelld"/>
    <x v="1"/>
    <s v="Paid"/>
    <x v="2"/>
    <n v="902"/>
    <n v="1289.8600000000001"/>
  </r>
  <r>
    <s v="AD01-9361"/>
    <x v="0"/>
    <s v="Aug"/>
    <x v="1"/>
    <x v="1"/>
    <s v="Cancelld"/>
    <x v="1"/>
    <s v="Paid"/>
    <x v="2"/>
    <n v="855"/>
    <n v="526.24"/>
  </r>
  <r>
    <s v="AD01-9365"/>
    <x v="0"/>
    <s v="Aug"/>
    <x v="1"/>
    <x v="1"/>
    <s v="Cancelld"/>
    <x v="1"/>
    <s v="Paid"/>
    <x v="2"/>
    <n v="357"/>
    <n v="510.51"/>
  </r>
  <r>
    <s v="AD01-9362"/>
    <x v="0"/>
    <s v="Aug"/>
    <x v="1"/>
    <x v="1"/>
    <s v="Cancelld"/>
    <x v="1"/>
    <s v="Paid"/>
    <x v="2"/>
    <n v="139"/>
    <n v="198.76999999999998"/>
  </r>
  <r>
    <s v="AD01-9363"/>
    <x v="0"/>
    <s v="Aug"/>
    <x v="1"/>
    <x v="1"/>
    <s v="Cancelld"/>
    <x v="1"/>
    <s v="Paid"/>
    <x v="2"/>
    <n v="187"/>
    <n v="267.40999999999997"/>
  </r>
  <r>
    <s v="AD01-9364"/>
    <x v="0"/>
    <s v="Aug"/>
    <x v="1"/>
    <x v="1"/>
    <s v="Cancelld"/>
    <x v="1"/>
    <s v="Paid"/>
    <x v="2"/>
    <n v="825"/>
    <n v="1179.75"/>
  </r>
  <r>
    <s v="AD01-9362"/>
    <x v="0"/>
    <s v="Aug"/>
    <x v="1"/>
    <x v="1"/>
    <s v="Cancelld"/>
    <x v="1"/>
    <s v="Paid"/>
    <x v="2"/>
    <n v="858"/>
    <n v="1226.94"/>
  </r>
  <r>
    <s v="AD01-9361"/>
    <x v="0"/>
    <s v="Aug"/>
    <x v="1"/>
    <x v="1"/>
    <s v="Cancelld"/>
    <x v="1"/>
    <s v="Paid"/>
    <x v="2"/>
    <n v="359"/>
    <n v="513.37"/>
  </r>
  <r>
    <s v="AD01-9365"/>
    <x v="0"/>
    <s v="Dec"/>
    <x v="1"/>
    <x v="1"/>
    <s v="Cancelld"/>
    <x v="1"/>
    <s v="Paid"/>
    <x v="2"/>
    <n v="362"/>
    <n v="517.66"/>
  </r>
  <r>
    <s v="AD01-9364"/>
    <x v="0"/>
    <s v="Dec"/>
    <x v="1"/>
    <x v="1"/>
    <s v="Cancelld"/>
    <x v="1"/>
    <s v="Paid"/>
    <x v="2"/>
    <n v="164"/>
    <n v="234.51999999999998"/>
  </r>
  <r>
    <s v="AD01-9362"/>
    <x v="0"/>
    <s v="Dec"/>
    <x v="1"/>
    <x v="1"/>
    <s v="Cancelld"/>
    <x v="1"/>
    <s v="Paid"/>
    <x v="2"/>
    <n v="338"/>
    <n v="483.34000000000003"/>
  </r>
  <r>
    <s v="AD01-9363"/>
    <x v="0"/>
    <s v="Dec"/>
    <x v="1"/>
    <x v="1"/>
    <s v="Cancelld"/>
    <x v="1"/>
    <s v="Paid"/>
    <x v="2"/>
    <n v="364"/>
    <n v="520.52"/>
  </r>
  <r>
    <s v="AD01-9361"/>
    <x v="0"/>
    <s v="Dec"/>
    <x v="1"/>
    <x v="1"/>
    <s v="Cancelld"/>
    <x v="1"/>
    <s v="Paid"/>
    <x v="2"/>
    <n v="166"/>
    <n v="237.38"/>
  </r>
  <r>
    <s v="AD01-9361"/>
    <x v="0"/>
    <s v="Dec"/>
    <x v="1"/>
    <x v="1"/>
    <s v="Cancelld"/>
    <x v="1"/>
    <s v="Paid"/>
    <x v="2"/>
    <n v="819"/>
    <n v="1171.17"/>
  </r>
  <r>
    <s v="AD01-9361"/>
    <x v="0"/>
    <s v="Dec"/>
    <x v="1"/>
    <x v="1"/>
    <s v="Cancelld"/>
    <x v="1"/>
    <s v="Paid"/>
    <x v="2"/>
    <n v="853"/>
    <n v="1219.79"/>
  </r>
  <r>
    <s v="AD01-9363"/>
    <x v="0"/>
    <s v="Dec"/>
    <x v="1"/>
    <x v="1"/>
    <s v="Cancelld"/>
    <x v="1"/>
    <s v="Paid"/>
    <x v="2"/>
    <n v="906"/>
    <n v="1295.58"/>
  </r>
  <r>
    <s v="AD01-9363"/>
    <x v="0"/>
    <s v="Dec"/>
    <x v="1"/>
    <x v="1"/>
    <s v="Cancelld"/>
    <x v="1"/>
    <s v="Paid"/>
    <x v="2"/>
    <n v="859"/>
    <n v="526.24"/>
  </r>
  <r>
    <s v="AD01-9361"/>
    <x v="0"/>
    <s v="Dec"/>
    <x v="1"/>
    <x v="1"/>
    <s v="Cancelld"/>
    <x v="1"/>
    <s v="Paid"/>
    <x v="2"/>
    <n v="165"/>
    <n v="526.24"/>
  </r>
  <r>
    <s v="AD01-9361"/>
    <x v="0"/>
    <s v="Dec"/>
    <x v="1"/>
    <x v="1"/>
    <s v="Cancelld"/>
    <x v="1"/>
    <s v="Paid"/>
    <x v="2"/>
    <n v="339"/>
    <n v="484.77"/>
  </r>
  <r>
    <s v="AD01-9364"/>
    <x v="0"/>
    <s v="Dec"/>
    <x v="1"/>
    <x v="1"/>
    <s v="Cancelld"/>
    <x v="1"/>
    <s v="Paid"/>
    <x v="2"/>
    <n v="163"/>
    <n v="233.09"/>
  </r>
  <r>
    <s v="AD01-9363"/>
    <x v="0"/>
    <s v="Dec"/>
    <x v="1"/>
    <x v="1"/>
    <s v="Cancelld"/>
    <x v="1"/>
    <s v="Paid"/>
    <x v="2"/>
    <n v="337"/>
    <n v="481.90999999999997"/>
  </r>
  <r>
    <s v="AD01-9362"/>
    <x v="0"/>
    <s v="Dec"/>
    <x v="1"/>
    <x v="1"/>
    <s v="Cancelld"/>
    <x v="1"/>
    <s v="Paid"/>
    <x v="2"/>
    <n v="828"/>
    <n v="1184.04"/>
  </r>
  <r>
    <s v="AD01-9362"/>
    <x v="0"/>
    <s v="Dec"/>
    <x v="1"/>
    <x v="1"/>
    <s v="Cancelld"/>
    <x v="1"/>
    <s v="Paid"/>
    <x v="2"/>
    <n v="861"/>
    <n v="1231.23"/>
  </r>
  <r>
    <s v="AD01-9365"/>
    <x v="0"/>
    <s v="Dec"/>
    <x v="1"/>
    <x v="1"/>
    <s v="Cancelld"/>
    <x v="1"/>
    <s v="Paid"/>
    <x v="2"/>
    <n v="335"/>
    <n v="479.05"/>
  </r>
  <r>
    <s v="AD01-9361"/>
    <x v="0"/>
    <s v="Feb"/>
    <x v="1"/>
    <x v="1"/>
    <s v="Cancelld"/>
    <x v="1"/>
    <s v="Paid"/>
    <x v="2"/>
    <n v="170"/>
    <n v="243.1"/>
  </r>
  <r>
    <s v="AD01-9364"/>
    <x v="0"/>
    <s v="Feb"/>
    <x v="1"/>
    <x v="1"/>
    <s v="Cancelld"/>
    <x v="1"/>
    <s v="Paid"/>
    <x v="2"/>
    <n v="218"/>
    <n v="311.74"/>
  </r>
  <r>
    <s v="AD01-9362"/>
    <x v="0"/>
    <s v="Feb"/>
    <x v="1"/>
    <x v="1"/>
    <s v="Cancelld"/>
    <x v="1"/>
    <s v="Paid"/>
    <x v="2"/>
    <n v="146"/>
    <n v="208.78"/>
  </r>
  <r>
    <s v="AD01-9364"/>
    <x v="0"/>
    <s v="Feb"/>
    <x v="1"/>
    <x v="1"/>
    <s v="Cancelld"/>
    <x v="1"/>
    <s v="Paid"/>
    <x v="2"/>
    <n v="172"/>
    <n v="245.95999999999998"/>
  </r>
  <r>
    <s v="AD01-9363"/>
    <x v="0"/>
    <s v="Feb"/>
    <x v="1"/>
    <x v="1"/>
    <s v="Cancelld"/>
    <x v="1"/>
    <s v="Paid"/>
    <x v="2"/>
    <n v="220"/>
    <n v="314.60000000000002"/>
  </r>
  <r>
    <s v="AD01-9361"/>
    <x v="0"/>
    <s v="Feb"/>
    <x v="1"/>
    <x v="1"/>
    <s v="Cancelld"/>
    <x v="1"/>
    <s v="Paid"/>
    <x v="2"/>
    <n v="142"/>
    <n v="203.06"/>
  </r>
  <r>
    <s v="AD01-9361"/>
    <x v="0"/>
    <s v="Feb"/>
    <x v="1"/>
    <x v="1"/>
    <s v="Cancelld"/>
    <x v="1"/>
    <s v="Paid"/>
    <x v="2"/>
    <n v="844"/>
    <n v="1206.92"/>
  </r>
  <r>
    <s v="AD01-9361"/>
    <x v="0"/>
    <s v="Feb"/>
    <x v="1"/>
    <x v="1"/>
    <s v="Cancelld"/>
    <x v="1"/>
    <s v="Paid"/>
    <x v="2"/>
    <n v="897"/>
    <n v="1282.71"/>
  </r>
  <r>
    <s v="AD01-9361"/>
    <x v="0"/>
    <s v="Feb"/>
    <x v="1"/>
    <x v="1"/>
    <s v="Cancelld"/>
    <x v="1"/>
    <s v="Paid"/>
    <x v="2"/>
    <n v="850"/>
    <n v="526.24"/>
  </r>
  <r>
    <s v="AD01-9362"/>
    <x v="0"/>
    <s v="Feb"/>
    <x v="1"/>
    <x v="1"/>
    <s v="Cancelld"/>
    <x v="1"/>
    <s v="Paid"/>
    <x v="2"/>
    <n v="883"/>
    <n v="526.24"/>
  </r>
  <r>
    <s v="AD01-9361"/>
    <x v="0"/>
    <s v="Feb"/>
    <x v="1"/>
    <x v="1"/>
    <s v="Cancelld"/>
    <x v="1"/>
    <s v="Paid"/>
    <x v="2"/>
    <n v="169"/>
    <n v="241.67000000000002"/>
  </r>
  <r>
    <s v="AD01-9362"/>
    <x v="0"/>
    <s v="Feb"/>
    <x v="1"/>
    <x v="1"/>
    <s v="Cancelld"/>
    <x v="1"/>
    <s v="Paid"/>
    <x v="2"/>
    <n v="217"/>
    <n v="310.31"/>
  </r>
  <r>
    <s v="AD01-9364"/>
    <x v="0"/>
    <s v="Feb"/>
    <x v="1"/>
    <x v="1"/>
    <s v="Cancelld"/>
    <x v="1"/>
    <s v="Paid"/>
    <x v="2"/>
    <n v="145"/>
    <n v="207.35"/>
  </r>
  <r>
    <s v="AD01-9362"/>
    <x v="0"/>
    <s v="Feb"/>
    <x v="1"/>
    <x v="1"/>
    <s v="Cancelld"/>
    <x v="1"/>
    <s v="Paid"/>
    <x v="2"/>
    <n v="819"/>
    <n v="1171.17"/>
  </r>
  <r>
    <s v="AD01-9361"/>
    <x v="0"/>
    <s v="Feb"/>
    <x v="1"/>
    <x v="1"/>
    <s v="Cancelld"/>
    <x v="1"/>
    <s v="Paid"/>
    <x v="2"/>
    <n v="143"/>
    <n v="204.49"/>
  </r>
  <r>
    <s v="AD01-9365"/>
    <x v="0"/>
    <s v="Jan"/>
    <x v="1"/>
    <x v="1"/>
    <s v="Cancelld"/>
    <x v="1"/>
    <s v="Paid"/>
    <x v="2"/>
    <n v="176"/>
    <n v="251.68"/>
  </r>
  <r>
    <s v="AD01-9364"/>
    <x v="0"/>
    <s v="Jan"/>
    <x v="1"/>
    <x v="1"/>
    <s v="Cancelld"/>
    <x v="1"/>
    <s v="Paid"/>
    <x v="2"/>
    <n v="224"/>
    <n v="320.32"/>
  </r>
  <r>
    <s v="AD01-9362"/>
    <x v="0"/>
    <s v="Jan"/>
    <x v="1"/>
    <x v="1"/>
    <s v="Cancelld"/>
    <x v="1"/>
    <s v="Paid"/>
    <x v="2"/>
    <n v="178"/>
    <n v="254.54"/>
  </r>
  <r>
    <s v="AD01-9361"/>
    <x v="0"/>
    <s v="Jan"/>
    <x v="1"/>
    <x v="1"/>
    <s v="Cancelld"/>
    <x v="1"/>
    <s v="Paid"/>
    <x v="2"/>
    <n v="148"/>
    <n v="211.64"/>
  </r>
  <r>
    <s v="AD01-9362"/>
    <x v="0"/>
    <s v="Jan"/>
    <x v="1"/>
    <x v="1"/>
    <s v="Cancelld"/>
    <x v="1"/>
    <s v="Paid"/>
    <x v="2"/>
    <n v="810"/>
    <n v="1158.3"/>
  </r>
  <r>
    <s v="AD01-9364"/>
    <x v="0"/>
    <s v="Jan"/>
    <x v="1"/>
    <x v="1"/>
    <s v="Cancelld"/>
    <x v="1"/>
    <s v="Paid"/>
    <x v="2"/>
    <n v="843"/>
    <n v="1205.49"/>
  </r>
  <r>
    <s v="AD01-9364"/>
    <x v="0"/>
    <s v="Jan"/>
    <x v="1"/>
    <x v="1"/>
    <s v="Cancelld"/>
    <x v="1"/>
    <s v="Paid"/>
    <x v="2"/>
    <n v="896"/>
    <n v="1281.28"/>
  </r>
  <r>
    <s v="AD01-9361"/>
    <x v="0"/>
    <s v="Jan"/>
    <x v="1"/>
    <x v="1"/>
    <s v="Order assembled"/>
    <x v="1"/>
    <s v="Paid"/>
    <x v="0"/>
    <n v="818"/>
    <n v="526.24"/>
  </r>
  <r>
    <s v="AD01-9364"/>
    <x v="0"/>
    <s v="Jan"/>
    <x v="1"/>
    <x v="1"/>
    <s v="Cancelld"/>
    <x v="1"/>
    <s v="Paid"/>
    <x v="2"/>
    <n v="849"/>
    <n v="526.24"/>
  </r>
  <r>
    <s v="AD01-9361"/>
    <x v="0"/>
    <s v="Jan"/>
    <x v="1"/>
    <x v="1"/>
    <s v="Cancelld"/>
    <x v="1"/>
    <s v="Paid"/>
    <x v="2"/>
    <n v="882"/>
    <n v="526.24"/>
  </r>
  <r>
    <s v="AD01-9362"/>
    <x v="0"/>
    <s v="Jan"/>
    <x v="1"/>
    <x v="1"/>
    <s v="Cancelld"/>
    <x v="1"/>
    <s v="Paid"/>
    <x v="2"/>
    <n v="147"/>
    <n v="210.21"/>
  </r>
  <r>
    <s v="AD01-9361"/>
    <x v="0"/>
    <s v="Jan"/>
    <x v="1"/>
    <x v="1"/>
    <s v="Cancelld"/>
    <x v="1"/>
    <s v="Paid"/>
    <x v="2"/>
    <n v="175"/>
    <n v="250.25"/>
  </r>
  <r>
    <s v="AD01-9363"/>
    <x v="0"/>
    <s v="Jan"/>
    <x v="1"/>
    <x v="1"/>
    <s v="Cancelld"/>
    <x v="1"/>
    <s v="Paid"/>
    <x v="2"/>
    <n v="223"/>
    <n v="318.89"/>
  </r>
  <r>
    <s v="AD01-9362"/>
    <x v="0"/>
    <s v="Jan"/>
    <x v="1"/>
    <x v="1"/>
    <s v="Cancelld"/>
    <x v="1"/>
    <s v="Paid"/>
    <x v="2"/>
    <n v="151"/>
    <n v="215.93"/>
  </r>
  <r>
    <s v="AD01-9363"/>
    <x v="0"/>
    <s v="Jan"/>
    <x v="1"/>
    <x v="1"/>
    <s v="Cancelld"/>
    <x v="1"/>
    <s v="Paid"/>
    <x v="2"/>
    <n v="852"/>
    <n v="1218.3600000000001"/>
  </r>
  <r>
    <s v="AD01-9365"/>
    <x v="0"/>
    <s v="Jan"/>
    <x v="1"/>
    <x v="1"/>
    <s v="Cancelld"/>
    <x v="1"/>
    <s v="Paid"/>
    <x v="2"/>
    <n v="149"/>
    <n v="213.07"/>
  </r>
  <r>
    <s v="AD01-9362"/>
    <x v="0"/>
    <s v="Jul"/>
    <x v="1"/>
    <x v="1"/>
    <s v="Cancelld"/>
    <x v="1"/>
    <s v="Paid"/>
    <x v="2"/>
    <n v="146"/>
    <n v="208.78"/>
  </r>
  <r>
    <s v="AD01-9361"/>
    <x v="0"/>
    <s v="Jul"/>
    <x v="1"/>
    <x v="1"/>
    <s v="Cancelld"/>
    <x v="1"/>
    <s v="Paid"/>
    <x v="2"/>
    <n v="362"/>
    <n v="517.66"/>
  </r>
  <r>
    <s v="AD01-9362"/>
    <x v="0"/>
    <s v="Jul"/>
    <x v="1"/>
    <x v="1"/>
    <s v="Cancelld"/>
    <x v="1"/>
    <s v="Paid"/>
    <x v="2"/>
    <n v="142"/>
    <n v="203.06"/>
  </r>
  <r>
    <s v="AD01-9362"/>
    <x v="0"/>
    <s v="Jul"/>
    <x v="1"/>
    <x v="1"/>
    <s v="Cancelld"/>
    <x v="1"/>
    <s v="Paid"/>
    <x v="2"/>
    <n v="190"/>
    <n v="271.7"/>
  </r>
  <r>
    <s v="AD01-9361"/>
    <x v="0"/>
    <s v="Jul"/>
    <x v="1"/>
    <x v="1"/>
    <s v="Cancelld"/>
    <x v="1"/>
    <s v="Paid"/>
    <x v="2"/>
    <n v="364"/>
    <n v="520.52"/>
  </r>
  <r>
    <s v="AD01-9361"/>
    <x v="0"/>
    <s v="Jul"/>
    <x v="1"/>
    <x v="1"/>
    <s v="Cancelld"/>
    <x v="1"/>
    <s v="Paid"/>
    <x v="2"/>
    <n v="815"/>
    <n v="1165.45"/>
  </r>
  <r>
    <s v="AD01-9364"/>
    <x v="0"/>
    <s v="Jul"/>
    <x v="1"/>
    <x v="1"/>
    <s v="Cancelld"/>
    <x v="1"/>
    <s v="Paid"/>
    <x v="2"/>
    <n v="848"/>
    <n v="1212.6399999999999"/>
  </r>
  <r>
    <s v="AD01-9361"/>
    <x v="0"/>
    <s v="Jul"/>
    <x v="1"/>
    <x v="1"/>
    <s v="Cancelld"/>
    <x v="1"/>
    <s v="Paid"/>
    <x v="2"/>
    <n v="901"/>
    <n v="1288.43"/>
  </r>
  <r>
    <s v="AD01-9361"/>
    <x v="0"/>
    <s v="Jul"/>
    <x v="1"/>
    <x v="1"/>
    <s v="Cancelld"/>
    <x v="1"/>
    <s v="Paid"/>
    <x v="2"/>
    <n v="854"/>
    <n v="526.24"/>
  </r>
  <r>
    <s v="AD01-9362"/>
    <x v="0"/>
    <s v="Jul"/>
    <x v="1"/>
    <x v="1"/>
    <s v="Cancelld"/>
    <x v="1"/>
    <s v="Paid"/>
    <x v="2"/>
    <n v="189"/>
    <n v="526.24"/>
  </r>
  <r>
    <s v="AD01-9361"/>
    <x v="0"/>
    <s v="Jul"/>
    <x v="1"/>
    <x v="1"/>
    <s v="Cancelld"/>
    <x v="1"/>
    <s v="Paid"/>
    <x v="2"/>
    <n v="363"/>
    <n v="519.09"/>
  </r>
  <r>
    <s v="AD01-9361"/>
    <x v="0"/>
    <s v="Jul"/>
    <x v="1"/>
    <x v="1"/>
    <s v="Cancelld"/>
    <x v="1"/>
    <s v="Paid"/>
    <x v="2"/>
    <n v="145"/>
    <n v="207.35"/>
  </r>
  <r>
    <s v="AD01-9361"/>
    <x v="0"/>
    <s v="Jul"/>
    <x v="1"/>
    <x v="1"/>
    <s v="Cancelld"/>
    <x v="1"/>
    <s v="Paid"/>
    <x v="2"/>
    <n v="193"/>
    <n v="275.99"/>
  </r>
  <r>
    <s v="AD01-9362"/>
    <x v="0"/>
    <s v="Jul"/>
    <x v="1"/>
    <x v="1"/>
    <s v="Cancelld"/>
    <x v="1"/>
    <s v="Paid"/>
    <x v="2"/>
    <n v="361"/>
    <n v="516.23"/>
  </r>
  <r>
    <s v="AD01-9361"/>
    <x v="0"/>
    <s v="Jul"/>
    <x v="1"/>
    <x v="1"/>
    <s v="Cancelld"/>
    <x v="1"/>
    <s v="Paid"/>
    <x v="2"/>
    <n v="824"/>
    <n v="1178.32"/>
  </r>
  <r>
    <s v="AD01-9362"/>
    <x v="0"/>
    <s v="Jul"/>
    <x v="1"/>
    <x v="1"/>
    <s v="Cancelld"/>
    <x v="1"/>
    <s v="Paid"/>
    <x v="2"/>
    <n v="857"/>
    <n v="1225.51"/>
  </r>
  <r>
    <s v="AD01-9362"/>
    <x v="0"/>
    <s v="Jul"/>
    <x v="1"/>
    <x v="1"/>
    <s v="Cancelld"/>
    <x v="1"/>
    <s v="Paid"/>
    <x v="2"/>
    <n v="365"/>
    <n v="521.95000000000005"/>
  </r>
  <r>
    <s v="AD01-9362"/>
    <x v="0"/>
    <s v="Jun"/>
    <x v="1"/>
    <x v="1"/>
    <s v="Cancelld"/>
    <x v="1"/>
    <s v="Paid"/>
    <x v="2"/>
    <n v="152"/>
    <n v="217.36"/>
  </r>
  <r>
    <s v="AD01-9362"/>
    <x v="0"/>
    <s v="Jun"/>
    <x v="1"/>
    <x v="1"/>
    <s v="Cancelld"/>
    <x v="1"/>
    <s v="Paid"/>
    <x v="2"/>
    <n v="194"/>
    <n v="277.42"/>
  </r>
  <r>
    <s v="AD01-9365"/>
    <x v="0"/>
    <s v="Jun"/>
    <x v="1"/>
    <x v="1"/>
    <s v="Cancelld"/>
    <x v="1"/>
    <s v="Paid"/>
    <x v="2"/>
    <n v="368"/>
    <n v="526.24"/>
  </r>
  <r>
    <s v="AD01-9364"/>
    <x v="0"/>
    <s v="Jun"/>
    <x v="1"/>
    <x v="1"/>
    <s v="Cancelld"/>
    <x v="1"/>
    <s v="Paid"/>
    <x v="2"/>
    <n v="148"/>
    <n v="211.64"/>
  </r>
  <r>
    <s v="AD01-9362"/>
    <x v="0"/>
    <s v="Jun"/>
    <x v="1"/>
    <x v="1"/>
    <s v="Cancelld"/>
    <x v="1"/>
    <s v="Paid"/>
    <x v="2"/>
    <n v="196"/>
    <n v="280.27999999999997"/>
  </r>
  <r>
    <s v="AD01-9365"/>
    <x v="0"/>
    <s v="Jun"/>
    <x v="1"/>
    <x v="1"/>
    <s v="Cancelld"/>
    <x v="1"/>
    <s v="Paid"/>
    <x v="2"/>
    <n v="370"/>
    <n v="529.1"/>
  </r>
  <r>
    <s v="AD01-9362"/>
    <x v="0"/>
    <s v="Jun"/>
    <x v="1"/>
    <x v="1"/>
    <s v="Cancelld"/>
    <x v="1"/>
    <s v="Paid"/>
    <x v="2"/>
    <n v="814"/>
    <n v="1164.02"/>
  </r>
  <r>
    <s v="AD01-9361"/>
    <x v="0"/>
    <s v="Jun"/>
    <x v="1"/>
    <x v="1"/>
    <s v="Cancelld"/>
    <x v="1"/>
    <s v="Paid"/>
    <x v="2"/>
    <n v="847"/>
    <n v="1211.21"/>
  </r>
  <r>
    <s v="AD01-9364"/>
    <x v="0"/>
    <s v="Jun"/>
    <x v="1"/>
    <x v="1"/>
    <s v="Cancelld"/>
    <x v="1"/>
    <s v="Paid"/>
    <x v="2"/>
    <n v="195"/>
    <n v="526.24"/>
  </r>
  <r>
    <s v="AD01-9362"/>
    <x v="0"/>
    <s v="Jun"/>
    <x v="1"/>
    <x v="1"/>
    <s v="Cancelld"/>
    <x v="1"/>
    <s v="Paid"/>
    <x v="2"/>
    <n v="369"/>
    <n v="527.66999999999996"/>
  </r>
  <r>
    <s v="AD01-9365"/>
    <x v="0"/>
    <s v="Jun"/>
    <x v="1"/>
    <x v="1"/>
    <s v="Cancelld"/>
    <x v="1"/>
    <s v="Paid"/>
    <x v="2"/>
    <n v="151"/>
    <n v="215.93"/>
  </r>
  <r>
    <s v="AD01-9362"/>
    <x v="0"/>
    <s v="Jun"/>
    <x v="1"/>
    <x v="1"/>
    <s v="Cancelld"/>
    <x v="1"/>
    <s v="Paid"/>
    <x v="2"/>
    <n v="199"/>
    <n v="284.57"/>
  </r>
  <r>
    <s v="AD01-9364"/>
    <x v="0"/>
    <s v="Jun"/>
    <x v="1"/>
    <x v="1"/>
    <s v="Cancelld"/>
    <x v="1"/>
    <s v="Paid"/>
    <x v="2"/>
    <n v="367"/>
    <n v="524.80999999999995"/>
  </r>
  <r>
    <s v="AD01-9365"/>
    <x v="0"/>
    <s v="Jun"/>
    <x v="1"/>
    <x v="1"/>
    <s v="Cancelld"/>
    <x v="1"/>
    <s v="Paid"/>
    <x v="2"/>
    <n v="823"/>
    <n v="1176.8899999999999"/>
  </r>
  <r>
    <s v="AD01-9361"/>
    <x v="0"/>
    <s v="Jun"/>
    <x v="1"/>
    <x v="1"/>
    <s v="Cancelld"/>
    <x v="1"/>
    <s v="Paid"/>
    <x v="2"/>
    <n v="856"/>
    <n v="1224.08"/>
  </r>
  <r>
    <s v="AD01-9362"/>
    <x v="0"/>
    <s v="Jun"/>
    <x v="1"/>
    <x v="1"/>
    <s v="Cancelld"/>
    <x v="1"/>
    <s v="Paid"/>
    <x v="2"/>
    <n v="371"/>
    <n v="530.53"/>
  </r>
  <r>
    <s v="AD01-9362"/>
    <x v="0"/>
    <s v="Mar"/>
    <x v="1"/>
    <x v="1"/>
    <s v="Cancelld"/>
    <x v="1"/>
    <s v="Paid"/>
    <x v="2"/>
    <n v="164"/>
    <n v="234.51999999999998"/>
  </r>
  <r>
    <s v="AD01-9365"/>
    <x v="0"/>
    <s v="Mar"/>
    <x v="1"/>
    <x v="1"/>
    <s v="Cancelld"/>
    <x v="1"/>
    <s v="Paid"/>
    <x v="2"/>
    <n v="212"/>
    <n v="303.15999999999997"/>
  </r>
  <r>
    <s v="AD01-9362"/>
    <x v="0"/>
    <s v="Mar"/>
    <x v="1"/>
    <x v="1"/>
    <s v="Cancelld"/>
    <x v="1"/>
    <s v="Paid"/>
    <x v="2"/>
    <n v="140"/>
    <n v="200.2"/>
  </r>
  <r>
    <s v="AD01-9362"/>
    <x v="0"/>
    <s v="Mar"/>
    <x v="1"/>
    <x v="1"/>
    <s v="Cancelld"/>
    <x v="1"/>
    <s v="Paid"/>
    <x v="2"/>
    <n v="166"/>
    <n v="237.38"/>
  </r>
  <r>
    <s v="AD01-9361"/>
    <x v="0"/>
    <s v="Mar"/>
    <x v="1"/>
    <x v="1"/>
    <s v="Cancelld"/>
    <x v="1"/>
    <s v="Paid"/>
    <x v="2"/>
    <n v="214"/>
    <n v="306.02"/>
  </r>
  <r>
    <s v="AD01-9361"/>
    <x v="0"/>
    <s v="Mar"/>
    <x v="1"/>
    <x v="1"/>
    <s v="Cancelld"/>
    <x v="1"/>
    <s v="Paid"/>
    <x v="2"/>
    <n v="811"/>
    <n v="1159.73"/>
  </r>
  <r>
    <s v="AD01-9361"/>
    <x v="0"/>
    <s v="Mar"/>
    <x v="1"/>
    <x v="1"/>
    <s v="Cancelld"/>
    <x v="1"/>
    <s v="Paid"/>
    <x v="2"/>
    <n v="845"/>
    <n v="1208.3499999999999"/>
  </r>
  <r>
    <s v="AD01-9362"/>
    <x v="0"/>
    <s v="Mar"/>
    <x v="1"/>
    <x v="1"/>
    <s v="Cancelld"/>
    <x v="1"/>
    <s v="Paid"/>
    <x v="2"/>
    <n v="898"/>
    <n v="1284.1399999999999"/>
  </r>
  <r>
    <s v="AD01-9362"/>
    <x v="0"/>
    <s v="Mar"/>
    <x v="1"/>
    <x v="1"/>
    <s v="Cancelld"/>
    <x v="1"/>
    <s v="Paid"/>
    <x v="2"/>
    <n v="851"/>
    <n v="526.24"/>
  </r>
  <r>
    <s v="AD01-9361"/>
    <x v="0"/>
    <s v="Mar"/>
    <x v="1"/>
    <x v="1"/>
    <s v="Cancelld"/>
    <x v="1"/>
    <s v="Paid"/>
    <x v="2"/>
    <n v="884"/>
    <n v="526.24"/>
  </r>
  <r>
    <s v="AD01-9361"/>
    <x v="0"/>
    <s v="Mar"/>
    <x v="1"/>
    <x v="1"/>
    <s v="Cancelld"/>
    <x v="1"/>
    <s v="Paid"/>
    <x v="2"/>
    <n v="141"/>
    <n v="201.63"/>
  </r>
  <r>
    <s v="AD01-9362"/>
    <x v="0"/>
    <s v="Mar"/>
    <x v="1"/>
    <x v="1"/>
    <s v="Cancelld"/>
    <x v="1"/>
    <s v="Paid"/>
    <x v="2"/>
    <n v="211"/>
    <n v="301.73"/>
  </r>
  <r>
    <s v="AD01-9362"/>
    <x v="0"/>
    <s v="Mar"/>
    <x v="1"/>
    <x v="1"/>
    <s v="Cancelld"/>
    <x v="1"/>
    <s v="Paid"/>
    <x v="2"/>
    <n v="139"/>
    <n v="198.76999999999998"/>
  </r>
  <r>
    <s v="AD01-9362"/>
    <x v="0"/>
    <s v="Mar"/>
    <x v="1"/>
    <x v="1"/>
    <s v="Cancelld"/>
    <x v="1"/>
    <s v="Paid"/>
    <x v="2"/>
    <n v="820"/>
    <n v="1172.5999999999999"/>
  </r>
  <r>
    <s v="AD01-9362"/>
    <x v="0"/>
    <s v="Mar"/>
    <x v="1"/>
    <x v="1"/>
    <s v="Cancelld"/>
    <x v="1"/>
    <s v="Paid"/>
    <x v="2"/>
    <n v="853"/>
    <n v="1219.79"/>
  </r>
  <r>
    <s v="AD01-9362"/>
    <x v="0"/>
    <s v="Mar"/>
    <x v="1"/>
    <x v="1"/>
    <s v="Cancelld"/>
    <x v="1"/>
    <s v="Paid"/>
    <x v="2"/>
    <n v="137"/>
    <n v="195.91"/>
  </r>
  <r>
    <s v="AD01-9363"/>
    <x v="0"/>
    <s v="May"/>
    <x v="1"/>
    <x v="1"/>
    <s v="Cancelld"/>
    <x v="1"/>
    <s v="Paid"/>
    <x v="2"/>
    <n v="200"/>
    <n v="286"/>
  </r>
  <r>
    <s v="AD01-9362"/>
    <x v="0"/>
    <s v="May"/>
    <x v="1"/>
    <x v="1"/>
    <s v="Cancelld"/>
    <x v="1"/>
    <s v="Paid"/>
    <x v="2"/>
    <n v="128"/>
    <n v="183.04"/>
  </r>
  <r>
    <s v="AD01-9362"/>
    <x v="0"/>
    <s v="May"/>
    <x v="1"/>
    <x v="1"/>
    <s v="Cancelld"/>
    <x v="1"/>
    <s v="Paid"/>
    <x v="2"/>
    <n v="154"/>
    <n v="220.22"/>
  </r>
  <r>
    <s v="AD01-9362"/>
    <x v="0"/>
    <s v="May"/>
    <x v="1"/>
    <x v="1"/>
    <s v="Cancelld"/>
    <x v="1"/>
    <s v="Paid"/>
    <x v="2"/>
    <n v="202"/>
    <n v="288.86"/>
  </r>
  <r>
    <s v="AD01-9362"/>
    <x v="0"/>
    <s v="May"/>
    <x v="1"/>
    <x v="1"/>
    <s v="Cancelld"/>
    <x v="1"/>
    <s v="Paid"/>
    <x v="2"/>
    <n v="130"/>
    <n v="185.9"/>
  </r>
  <r>
    <s v="AD01-9363"/>
    <x v="0"/>
    <s v="May"/>
    <x v="1"/>
    <x v="1"/>
    <s v="Cancelld"/>
    <x v="1"/>
    <s v="Paid"/>
    <x v="2"/>
    <n v="813"/>
    <n v="1162.5899999999999"/>
  </r>
  <r>
    <s v="AD01-9364"/>
    <x v="0"/>
    <s v="May"/>
    <x v="1"/>
    <x v="1"/>
    <s v="Cancelld"/>
    <x v="1"/>
    <s v="Paid"/>
    <x v="2"/>
    <n v="846"/>
    <n v="1209.78"/>
  </r>
  <r>
    <s v="AD01-9361"/>
    <x v="0"/>
    <s v="May"/>
    <x v="1"/>
    <x v="1"/>
    <s v="Cancelld"/>
    <x v="1"/>
    <s v="Paid"/>
    <x v="2"/>
    <n v="900"/>
    <n v="1287"/>
  </r>
  <r>
    <s v="AD01-9361"/>
    <x v="0"/>
    <s v="May"/>
    <x v="1"/>
    <x v="1"/>
    <s v="Cancelld"/>
    <x v="1"/>
    <s v="Refunded"/>
    <x v="2"/>
    <n v="853"/>
    <n v="526.24"/>
  </r>
  <r>
    <s v="AD01-9362"/>
    <x v="0"/>
    <s v="May"/>
    <x v="1"/>
    <x v="1"/>
    <s v="Cancelld"/>
    <x v="1"/>
    <s v="Refunded"/>
    <x v="2"/>
    <n v="886"/>
    <n v="526.24"/>
  </r>
  <r>
    <s v="AD01-9363"/>
    <x v="0"/>
    <s v="May"/>
    <x v="1"/>
    <x v="1"/>
    <s v="Cancelld"/>
    <x v="1"/>
    <s v="Refunded"/>
    <x v="2"/>
    <n v="129"/>
    <n v="184.47"/>
  </r>
  <r>
    <s v="AD01-9362"/>
    <x v="0"/>
    <s v="May"/>
    <x v="1"/>
    <x v="1"/>
    <s v="Cancelld"/>
    <x v="1"/>
    <s v="Refunded"/>
    <x v="2"/>
    <n v="157"/>
    <n v="224.51"/>
  </r>
  <r>
    <s v="AD01-9362"/>
    <x v="0"/>
    <s v="May"/>
    <x v="1"/>
    <x v="1"/>
    <s v="Cancelld"/>
    <x v="1"/>
    <s v="Refunded"/>
    <x v="2"/>
    <n v="127"/>
    <n v="181.61"/>
  </r>
  <r>
    <s v="AD01-9362"/>
    <x v="0"/>
    <s v="May"/>
    <x v="1"/>
    <x v="1"/>
    <s v="Cancelld"/>
    <x v="1"/>
    <s v="Refunded"/>
    <x v="2"/>
    <n v="822"/>
    <n v="1175.46"/>
  </r>
  <r>
    <s v="AD01-9361"/>
    <x v="0"/>
    <s v="May"/>
    <x v="1"/>
    <x v="1"/>
    <s v="Cancelld"/>
    <x v="1"/>
    <s v="Refunded"/>
    <x v="2"/>
    <n v="855"/>
    <n v="1222.6500000000001"/>
  </r>
  <r>
    <s v="AD01-9361"/>
    <x v="0"/>
    <s v="Nov"/>
    <x v="1"/>
    <x v="1"/>
    <s v="Cancelld"/>
    <x v="1"/>
    <s v="Refunded"/>
    <x v="2"/>
    <n v="368"/>
    <n v="526.24"/>
  </r>
  <r>
    <s v="AD01-9361"/>
    <x v="0"/>
    <s v="Nov"/>
    <x v="1"/>
    <x v="1"/>
    <s v="Cancelld"/>
    <x v="1"/>
    <s v="Refunded"/>
    <x v="2"/>
    <n v="170"/>
    <n v="243.1"/>
  </r>
  <r>
    <s v="AD01-9362"/>
    <x v="0"/>
    <s v="Nov"/>
    <x v="1"/>
    <x v="1"/>
    <s v="Cancelld"/>
    <x v="1"/>
    <s v="Refunded"/>
    <x v="2"/>
    <n v="344"/>
    <n v="491.91999999999996"/>
  </r>
  <r>
    <s v="AD01-9362"/>
    <x v="0"/>
    <s v="Nov"/>
    <x v="1"/>
    <x v="1"/>
    <s v="Cancelld"/>
    <x v="1"/>
    <s v="Refunded"/>
    <x v="2"/>
    <n v="370"/>
    <n v="529.1"/>
  </r>
  <r>
    <s v="AD01-9365"/>
    <x v="0"/>
    <s v="Nov"/>
    <x v="1"/>
    <x v="1"/>
    <s v="Cancelld"/>
    <x v="1"/>
    <s v="Refunded"/>
    <x v="2"/>
    <n v="172"/>
    <n v="245.95999999999998"/>
  </r>
  <r>
    <s v="AD01-9364"/>
    <x v="0"/>
    <s v="Nov"/>
    <x v="1"/>
    <x v="1"/>
    <s v="Cancelld"/>
    <x v="1"/>
    <s v="Refunded"/>
    <x v="2"/>
    <n v="340"/>
    <n v="486.2"/>
  </r>
  <r>
    <s v="AD01-9362"/>
    <x v="0"/>
    <s v="Nov"/>
    <x v="1"/>
    <x v="1"/>
    <s v="Cancelld"/>
    <x v="1"/>
    <s v="Refunded"/>
    <x v="2"/>
    <n v="852"/>
    <n v="1218.3600000000001"/>
  </r>
  <r>
    <s v="AD01-9362"/>
    <x v="0"/>
    <s v="Nov"/>
    <x v="1"/>
    <x v="1"/>
    <s v="Cancelld"/>
    <x v="1"/>
    <s v="Refunded"/>
    <x v="2"/>
    <n v="905"/>
    <n v="1294.1500000000001"/>
  </r>
  <r>
    <s v="AD01-9362"/>
    <x v="0"/>
    <s v="Nov"/>
    <x v="1"/>
    <x v="1"/>
    <s v="Cancelld"/>
    <x v="1"/>
    <s v="Refunded"/>
    <x v="2"/>
    <n v="858"/>
    <n v="526.24"/>
  </r>
  <r>
    <s v="AD01-9361"/>
    <x v="0"/>
    <s v="Nov"/>
    <x v="1"/>
    <x v="1"/>
    <s v="Cancelld"/>
    <x v="1"/>
    <s v="Refunded"/>
    <x v="2"/>
    <n v="171"/>
    <n v="526.24"/>
  </r>
  <r>
    <s v="AD01-9364"/>
    <x v="0"/>
    <s v="Nov"/>
    <x v="1"/>
    <x v="1"/>
    <s v="Cancelld"/>
    <x v="1"/>
    <s v="Refunded"/>
    <x v="2"/>
    <n v="367"/>
    <n v="524.80999999999995"/>
  </r>
  <r>
    <s v="AD01-9361"/>
    <x v="0"/>
    <s v="Nov"/>
    <x v="1"/>
    <x v="1"/>
    <s v="Cancelld"/>
    <x v="1"/>
    <s v="Refunded"/>
    <x v="2"/>
    <n v="169"/>
    <n v="241.67000000000002"/>
  </r>
  <r>
    <s v="AD01-9362"/>
    <x v="0"/>
    <s v="Nov"/>
    <x v="1"/>
    <x v="1"/>
    <s v="Cancelld"/>
    <x v="1"/>
    <s v="Refunded"/>
    <x v="2"/>
    <n v="343"/>
    <n v="490.49"/>
  </r>
  <r>
    <s v="AD01-9362"/>
    <x v="0"/>
    <s v="Nov"/>
    <x v="1"/>
    <x v="1"/>
    <s v="Cancelld"/>
    <x v="1"/>
    <s v="Refunded"/>
    <x v="2"/>
    <n v="827"/>
    <n v="1182.6100000000001"/>
  </r>
  <r>
    <s v="AD01-9361"/>
    <x v="0"/>
    <s v="Nov"/>
    <x v="1"/>
    <x v="1"/>
    <s v="Cancelld"/>
    <x v="1"/>
    <s v="Refunded"/>
    <x v="2"/>
    <n v="341"/>
    <n v="487.63"/>
  </r>
  <r>
    <s v="AD01-9362"/>
    <x v="0"/>
    <s v="Oct"/>
    <x v="1"/>
    <x v="1"/>
    <s v="Cancelld"/>
    <x v="1"/>
    <s v="Refunded"/>
    <x v="2"/>
    <n v="128"/>
    <n v="183.04"/>
  </r>
  <r>
    <s v="AD01-9362"/>
    <x v="0"/>
    <s v="Oct"/>
    <x v="1"/>
    <x v="1"/>
    <s v="Cancelld"/>
    <x v="1"/>
    <s v="Refunded"/>
    <x v="2"/>
    <n v="176"/>
    <n v="251.68"/>
  </r>
  <r>
    <s v="AD01-9362"/>
    <x v="0"/>
    <s v="Oct"/>
    <x v="1"/>
    <x v="1"/>
    <s v="Cancelld"/>
    <x v="1"/>
    <s v="Refunded"/>
    <x v="2"/>
    <n v="350"/>
    <n v="500.5"/>
  </r>
  <r>
    <s v="AD01-9362"/>
    <x v="0"/>
    <s v="Oct"/>
    <x v="1"/>
    <x v="1"/>
    <s v="Cancelld"/>
    <x v="1"/>
    <s v="Refunded"/>
    <x v="2"/>
    <n v="130"/>
    <n v="185.9"/>
  </r>
  <r>
    <s v="AD01-9363"/>
    <x v="0"/>
    <s v="Oct"/>
    <x v="1"/>
    <x v="1"/>
    <s v="Cancelld"/>
    <x v="1"/>
    <s v="Refunded"/>
    <x v="2"/>
    <n v="346"/>
    <n v="494.78"/>
  </r>
  <r>
    <s v="AD01-9362"/>
    <x v="0"/>
    <s v="Oct"/>
    <x v="1"/>
    <x v="1"/>
    <s v="Cancelld"/>
    <x v="1"/>
    <s v="Refunded"/>
    <x v="2"/>
    <n v="818"/>
    <n v="1169.74"/>
  </r>
  <r>
    <s v="AD01-9361"/>
    <x v="0"/>
    <s v="Oct"/>
    <x v="1"/>
    <x v="1"/>
    <s v="Cancelld"/>
    <x v="1"/>
    <s v="Refunded"/>
    <x v="2"/>
    <n v="851"/>
    <n v="1216.93"/>
  </r>
  <r>
    <s v="AD01-9364"/>
    <x v="0"/>
    <s v="Oct"/>
    <x v="1"/>
    <x v="1"/>
    <s v="Cancelld"/>
    <x v="1"/>
    <s v="Refunded"/>
    <x v="2"/>
    <n v="904"/>
    <n v="1292.72"/>
  </r>
  <r>
    <s v="AD01-9364"/>
    <x v="0"/>
    <s v="Oct"/>
    <x v="1"/>
    <x v="1"/>
    <s v="Cancelld"/>
    <x v="1"/>
    <s v="Refunded"/>
    <x v="2"/>
    <n v="857"/>
    <n v="526.24"/>
  </r>
  <r>
    <s v="AD01-9362"/>
    <x v="0"/>
    <s v="Oct"/>
    <x v="1"/>
    <x v="1"/>
    <s v="Cancelld"/>
    <x v="1"/>
    <s v="Refunded"/>
    <x v="2"/>
    <n v="177"/>
    <n v="526.24"/>
  </r>
  <r>
    <s v="AD01-9362"/>
    <x v="0"/>
    <s v="Oct"/>
    <x v="1"/>
    <x v="1"/>
    <s v="Cancelld"/>
    <x v="1"/>
    <s v="Refunded"/>
    <x v="2"/>
    <n v="345"/>
    <n v="493.35"/>
  </r>
  <r>
    <s v="AD01-9363"/>
    <x v="0"/>
    <s v="Oct"/>
    <x v="1"/>
    <x v="1"/>
    <s v="Cancelld"/>
    <x v="1"/>
    <s v="Refunded"/>
    <x v="2"/>
    <n v="127"/>
    <n v="181.61"/>
  </r>
  <r>
    <s v="AD01-9364"/>
    <x v="0"/>
    <s v="Oct"/>
    <x v="1"/>
    <x v="1"/>
    <s v="Cancelld"/>
    <x v="1"/>
    <s v="Refunded"/>
    <x v="2"/>
    <n v="175"/>
    <n v="250.25"/>
  </r>
  <r>
    <s v="AD01-9362"/>
    <x v="0"/>
    <s v="Oct"/>
    <x v="1"/>
    <x v="1"/>
    <s v="Cancelld"/>
    <x v="1"/>
    <s v="Refunded"/>
    <x v="2"/>
    <n v="349"/>
    <n v="499.07"/>
  </r>
  <r>
    <s v="AD01-9362"/>
    <x v="0"/>
    <s v="Oct"/>
    <x v="1"/>
    <x v="1"/>
    <s v="Cancelld"/>
    <x v="1"/>
    <s v="Refunded"/>
    <x v="2"/>
    <n v="826"/>
    <n v="1181.18"/>
  </r>
  <r>
    <s v="AD01-9361"/>
    <x v="0"/>
    <s v="Oct"/>
    <x v="1"/>
    <x v="1"/>
    <s v="Cancelld"/>
    <x v="1"/>
    <s v="Refunded"/>
    <x v="2"/>
    <n v="860"/>
    <n v="1229.8"/>
  </r>
  <r>
    <s v="AD01-9362"/>
    <x v="0"/>
    <s v="Oct"/>
    <x v="1"/>
    <x v="1"/>
    <s v="Cancelld"/>
    <x v="1"/>
    <s v="Refunded"/>
    <x v="2"/>
    <n v="347"/>
    <n v="496.21000000000004"/>
  </r>
  <r>
    <s v="AD01-9363"/>
    <x v="0"/>
    <s v="Sep"/>
    <x v="1"/>
    <x v="1"/>
    <s v="Cancelld"/>
    <x v="1"/>
    <s v="Refunded"/>
    <x v="2"/>
    <n v="134"/>
    <n v="191.62"/>
  </r>
  <r>
    <s v="AD01-9362"/>
    <x v="0"/>
    <s v="Sep"/>
    <x v="1"/>
    <x v="1"/>
    <s v="Cancelld"/>
    <x v="1"/>
    <s v="Refunded"/>
    <x v="2"/>
    <n v="182"/>
    <n v="260.26"/>
  </r>
  <r>
    <s v="AD01-9362"/>
    <x v="0"/>
    <s v="Sep"/>
    <x v="1"/>
    <x v="1"/>
    <s v="Cancelld"/>
    <x v="1"/>
    <s v="Refunded"/>
    <x v="2"/>
    <n v="136"/>
    <n v="194.48"/>
  </r>
  <r>
    <s v="AD01-9361"/>
    <x v="0"/>
    <s v="Sep"/>
    <x v="1"/>
    <x v="1"/>
    <s v="Cancelld"/>
    <x v="1"/>
    <s v="Refunded"/>
    <x v="2"/>
    <n v="178"/>
    <n v="254.54"/>
  </r>
  <r>
    <s v="AD01-9364"/>
    <x v="0"/>
    <s v="Sep"/>
    <x v="1"/>
    <x v="1"/>
    <s v="Cancelld"/>
    <x v="1"/>
    <s v="Refunded"/>
    <x v="2"/>
    <n v="352"/>
    <n v="503.36"/>
  </r>
  <r>
    <s v="AD01-9362"/>
    <x v="0"/>
    <s v="Sep"/>
    <x v="1"/>
    <x v="1"/>
    <s v="Cancelld"/>
    <x v="1"/>
    <s v="Refunded"/>
    <x v="2"/>
    <n v="817"/>
    <n v="1168.31"/>
  </r>
  <r>
    <s v="AD01-9364"/>
    <x v="0"/>
    <s v="Sep"/>
    <x v="1"/>
    <x v="1"/>
    <s v="Cancelld"/>
    <x v="1"/>
    <s v="Refunded"/>
    <x v="2"/>
    <n v="850"/>
    <n v="1215.5"/>
  </r>
  <r>
    <s v="AD01-9364"/>
    <x v="0"/>
    <s v="Sep"/>
    <x v="1"/>
    <x v="1"/>
    <s v="Cancelld"/>
    <x v="1"/>
    <s v="Refunded"/>
    <x v="2"/>
    <n v="903"/>
    <n v="1291.29"/>
  </r>
  <r>
    <s v="AD01-9364"/>
    <x v="0"/>
    <s v="Sep"/>
    <x v="1"/>
    <x v="1"/>
    <s v="Cancelld"/>
    <x v="1"/>
    <s v="Refunded"/>
    <x v="2"/>
    <n v="856"/>
    <n v="526.24"/>
  </r>
  <r>
    <s v="AD01-9362"/>
    <x v="0"/>
    <s v="Sep"/>
    <x v="1"/>
    <x v="1"/>
    <s v="Cancelld"/>
    <x v="1"/>
    <s v="Refunded"/>
    <x v="2"/>
    <n v="183"/>
    <n v="526.24"/>
  </r>
  <r>
    <s v="AD01-9362"/>
    <x v="0"/>
    <s v="Sep"/>
    <x v="1"/>
    <x v="1"/>
    <s v="Cancelld"/>
    <x v="1"/>
    <s v="Refunded"/>
    <x v="2"/>
    <n v="351"/>
    <n v="501.93"/>
  </r>
  <r>
    <s v="AD01-9364"/>
    <x v="0"/>
    <s v="Sep"/>
    <x v="1"/>
    <x v="1"/>
    <s v="Cancelld"/>
    <x v="1"/>
    <s v="Refunded"/>
    <x v="2"/>
    <n v="133"/>
    <n v="190.19"/>
  </r>
  <r>
    <s v="AD01-9361"/>
    <x v="0"/>
    <s v="Sep"/>
    <x v="1"/>
    <x v="1"/>
    <s v="Cancelld"/>
    <x v="1"/>
    <s v="Refunded"/>
    <x v="2"/>
    <n v="181"/>
    <n v="258.83"/>
  </r>
  <r>
    <s v="AD01-9362"/>
    <x v="0"/>
    <s v="Sep"/>
    <x v="1"/>
    <x v="1"/>
    <s v="Cancelld"/>
    <x v="1"/>
    <s v="Refunded"/>
    <x v="2"/>
    <n v="355"/>
    <n v="507.65"/>
  </r>
  <r>
    <s v="AD01-9364"/>
    <x v="0"/>
    <s v="Sep"/>
    <x v="1"/>
    <x v="1"/>
    <s v="Cancelld"/>
    <x v="1"/>
    <s v="Refunded"/>
    <x v="2"/>
    <n v="859"/>
    <n v="1228.3699999999999"/>
  </r>
  <r>
    <s v="AD01-9363"/>
    <x v="0"/>
    <s v="Sep"/>
    <x v="1"/>
    <x v="1"/>
    <s v="Cancelld"/>
    <x v="1"/>
    <s v="Refunded"/>
    <x v="2"/>
    <n v="353"/>
    <n v="504.78999999999996"/>
  </r>
  <r>
    <s v="AD01-9361"/>
    <x v="0"/>
    <s v="Mar"/>
    <x v="0"/>
    <x v="1"/>
    <s v="Order assembled"/>
    <x v="1"/>
    <s v="Refunded"/>
    <x v="1"/>
    <n v="364"/>
    <n v="520.52"/>
  </r>
  <r>
    <s v="AD01-9362"/>
    <x v="0"/>
    <s v="Mar"/>
    <x v="0"/>
    <x v="1"/>
    <s v="Order assembled"/>
    <x v="1"/>
    <s v="Refunded"/>
    <x v="0"/>
    <n v="358"/>
    <n v="511.94"/>
  </r>
  <r>
    <s v="AD01-9361"/>
    <x v="0"/>
    <s v="Mar"/>
    <x v="0"/>
    <x v="1"/>
    <s v="Order assembled"/>
    <x v="1"/>
    <s v="Refunded"/>
    <x v="1"/>
    <n v="367"/>
    <n v="524.80999999999995"/>
  </r>
  <r>
    <s v="AD01-9365"/>
    <x v="0"/>
    <s v="Mar"/>
    <x v="0"/>
    <x v="1"/>
    <s v="Order assembled"/>
    <x v="1"/>
    <s v="Refunded"/>
    <x v="0"/>
    <n v="361"/>
    <n v="516.23"/>
  </r>
  <r>
    <s v="AD01-9361"/>
    <x v="0"/>
    <s v="Mar"/>
    <x v="0"/>
    <x v="1"/>
    <s v="Cancelld"/>
    <x v="1"/>
    <s v="Refunded"/>
    <x v="0"/>
    <n v="355"/>
    <n v="507.65"/>
  </r>
  <r>
    <s v="AD01-9363"/>
    <x v="0"/>
    <s v="Feb"/>
    <x v="1"/>
    <x v="1"/>
    <s v="Order assembled"/>
    <x v="0"/>
    <s v="Refunded"/>
    <x v="1"/>
    <n v="780"/>
    <n v="1115.4000000000001"/>
  </r>
  <r>
    <s v="AD01-9364"/>
    <x v="0"/>
    <s v="Feb"/>
    <x v="1"/>
    <x v="1"/>
    <s v="Order assembled"/>
    <x v="0"/>
    <s v="Refunded"/>
    <x v="1"/>
    <n v="781"/>
    <n v="1116.83"/>
  </r>
  <r>
    <s v="AD01-9361"/>
    <x v="0"/>
    <s v="Feb"/>
    <x v="1"/>
    <x v="1"/>
    <s v="Order assembled"/>
    <x v="0"/>
    <s v="Refunded"/>
    <x v="1"/>
    <n v="782"/>
    <n v="1118.26"/>
  </r>
  <r>
    <s v="AD01-9362"/>
    <x v="0"/>
    <s v="Feb"/>
    <x v="1"/>
    <x v="1"/>
    <s v="Order assembled"/>
    <x v="0"/>
    <s v="Refunded"/>
    <x v="1"/>
    <n v="820"/>
    <n v="526.24"/>
  </r>
  <r>
    <s v="AD01-9362"/>
    <x v="0"/>
    <s v="Feb"/>
    <x v="1"/>
    <x v="1"/>
    <s v="Order assembled"/>
    <x v="0"/>
    <s v="Refunded"/>
    <x v="1"/>
    <n v="821"/>
    <n v="526.24"/>
  </r>
  <r>
    <s v="AD01-9364"/>
    <x v="0"/>
    <s v="Jan"/>
    <x v="1"/>
    <x v="1"/>
    <s v="Order assembled"/>
    <x v="0"/>
    <s v="Refunded"/>
    <x v="0"/>
    <n v="362"/>
    <n v="517.66"/>
  </r>
  <r>
    <s v="AD01-9364"/>
    <x v="0"/>
    <s v="Jan"/>
    <x v="1"/>
    <x v="1"/>
    <s v="Order assembled"/>
    <x v="0"/>
    <s v="Refunded"/>
    <x v="0"/>
    <n v="779"/>
    <n v="1113.97"/>
  </r>
  <r>
    <s v="AD01-9363"/>
    <x v="0"/>
    <s v="Jan"/>
    <x v="1"/>
    <x v="1"/>
    <s v="Order assembled"/>
    <x v="0"/>
    <s v="Refunded"/>
    <x v="0"/>
    <n v="819"/>
    <n v="526.24"/>
  </r>
  <r>
    <s v="AD01-9363"/>
    <x v="0"/>
    <s v="Jan"/>
    <x v="1"/>
    <x v="1"/>
    <s v="Order assembled"/>
    <x v="0"/>
    <s v="Refunded"/>
    <x v="0"/>
    <n v="361"/>
    <n v="516.23"/>
  </r>
  <r>
    <s v="AD01-9362"/>
    <x v="0"/>
    <s v="Mar"/>
    <x v="1"/>
    <x v="1"/>
    <s v="Order assembled"/>
    <x v="0"/>
    <s v="Refunded"/>
    <x v="1"/>
    <n v="822"/>
    <n v="526.24"/>
  </r>
  <r>
    <s v="AD01-9362"/>
    <x v="1"/>
    <s v="Dec"/>
    <x v="0"/>
    <x v="0"/>
    <s v="Order assembled"/>
    <x v="1"/>
    <s v="Paid"/>
    <x v="0"/>
    <n v="278"/>
    <n v="397.53999999999996"/>
  </r>
  <r>
    <s v="AD01-9361"/>
    <x v="1"/>
    <s v="Dec"/>
    <x v="0"/>
    <x v="0"/>
    <s v="Order assembled"/>
    <x v="1"/>
    <s v="Paid"/>
    <x v="0"/>
    <n v="272"/>
    <n v="388.96"/>
  </r>
  <r>
    <s v="AD01-9361"/>
    <x v="1"/>
    <s v="Dec"/>
    <x v="0"/>
    <x v="0"/>
    <s v="Order assembled"/>
    <x v="1"/>
    <s v="Paid"/>
    <x v="0"/>
    <n v="266"/>
    <n v="380.38"/>
  </r>
  <r>
    <s v="AD01-9364"/>
    <x v="1"/>
    <s v="Dec"/>
    <x v="0"/>
    <x v="0"/>
    <s v="Order assembled"/>
    <x v="1"/>
    <s v="Paid"/>
    <x v="0"/>
    <n v="276"/>
    <n v="526.24"/>
  </r>
  <r>
    <s v="AD01-9362"/>
    <x v="1"/>
    <s v="Dec"/>
    <x v="0"/>
    <x v="0"/>
    <s v="Order assembled"/>
    <x v="1"/>
    <s v="Paid"/>
    <x v="0"/>
    <n v="270"/>
    <n v="526.24"/>
  </r>
  <r>
    <s v="AD01-9362"/>
    <x v="1"/>
    <s v="Dec"/>
    <x v="0"/>
    <x v="0"/>
    <s v="Order assembled"/>
    <x v="1"/>
    <s v="Paid"/>
    <x v="0"/>
    <n v="279"/>
    <n v="398.97"/>
  </r>
  <r>
    <s v="AD01-9362"/>
    <x v="1"/>
    <s v="Dec"/>
    <x v="0"/>
    <x v="0"/>
    <s v="Order assembled"/>
    <x v="1"/>
    <s v="Paid"/>
    <x v="0"/>
    <n v="273"/>
    <n v="390.39"/>
  </r>
  <r>
    <s v="AD01-9361"/>
    <x v="1"/>
    <s v="Dec"/>
    <x v="0"/>
    <x v="0"/>
    <s v="Order assembled"/>
    <x v="1"/>
    <s v="Paid"/>
    <x v="0"/>
    <n v="267"/>
    <n v="381.81"/>
  </r>
  <r>
    <s v="AD01-9362"/>
    <x v="1"/>
    <s v="Dec"/>
    <x v="0"/>
    <x v="0"/>
    <s v="Order assembled"/>
    <x v="1"/>
    <s v="Paid"/>
    <x v="0"/>
    <n v="275"/>
    <n v="393.25"/>
  </r>
  <r>
    <s v="AD01-9362"/>
    <x v="1"/>
    <s v="Dec"/>
    <x v="0"/>
    <x v="0"/>
    <s v="Order assembled"/>
    <x v="1"/>
    <s v="Paid"/>
    <x v="0"/>
    <n v="269"/>
    <n v="384.67"/>
  </r>
  <r>
    <s v="AD01-9364"/>
    <x v="1"/>
    <s v="Nov"/>
    <x v="0"/>
    <x v="0"/>
    <s v="Order assembled"/>
    <x v="1"/>
    <s v="Paid"/>
    <x v="0"/>
    <n v="296"/>
    <n v="423.28"/>
  </r>
  <r>
    <s v="AD01-9362"/>
    <x v="1"/>
    <s v="Nov"/>
    <x v="0"/>
    <x v="0"/>
    <s v="Order assembled"/>
    <x v="1"/>
    <s v="Paid"/>
    <x v="0"/>
    <n v="290"/>
    <n v="414.7"/>
  </r>
  <r>
    <s v="AD01-9363"/>
    <x v="1"/>
    <s v="Nov"/>
    <x v="0"/>
    <x v="0"/>
    <s v="Order assembled"/>
    <x v="1"/>
    <s v="Paid"/>
    <x v="0"/>
    <n v="284"/>
    <n v="406.12"/>
  </r>
  <r>
    <s v="AD01-9365"/>
    <x v="1"/>
    <s v="Nov"/>
    <x v="0"/>
    <x v="0"/>
    <s v="Order assembled"/>
    <x v="1"/>
    <s v="Paid"/>
    <x v="0"/>
    <n v="294"/>
    <n v="526.24"/>
  </r>
  <r>
    <s v="AD01-9361"/>
    <x v="1"/>
    <s v="Nov"/>
    <x v="0"/>
    <x v="0"/>
    <s v="Order assembled"/>
    <x v="1"/>
    <s v="Paid"/>
    <x v="0"/>
    <n v="288"/>
    <n v="526.24"/>
  </r>
  <r>
    <s v="AD01-9361"/>
    <x v="1"/>
    <s v="Nov"/>
    <x v="0"/>
    <x v="0"/>
    <s v="Order assembled"/>
    <x v="1"/>
    <s v="Paid"/>
    <x v="0"/>
    <n v="282"/>
    <n v="526.24"/>
  </r>
  <r>
    <s v="AD01-9361"/>
    <x v="1"/>
    <s v="Nov"/>
    <x v="0"/>
    <x v="0"/>
    <s v="Order assembled"/>
    <x v="1"/>
    <s v="Paid"/>
    <x v="0"/>
    <n v="291"/>
    <n v="416.13"/>
  </r>
  <r>
    <s v="AD01-9365"/>
    <x v="1"/>
    <s v="Nov"/>
    <x v="0"/>
    <x v="0"/>
    <s v="Order assembled"/>
    <x v="1"/>
    <s v="Paid"/>
    <x v="0"/>
    <n v="285"/>
    <n v="407.55"/>
  </r>
  <r>
    <s v="AD01-9363"/>
    <x v="1"/>
    <s v="Nov"/>
    <x v="0"/>
    <x v="0"/>
    <s v="Order assembled"/>
    <x v="1"/>
    <s v="Paid"/>
    <x v="0"/>
    <n v="293"/>
    <n v="418.99"/>
  </r>
  <r>
    <s v="AD01-9364"/>
    <x v="1"/>
    <s v="Nov"/>
    <x v="0"/>
    <x v="0"/>
    <s v="Order assembled"/>
    <x v="1"/>
    <s v="Paid"/>
    <x v="0"/>
    <n v="287"/>
    <n v="410.40999999999997"/>
  </r>
  <r>
    <s v="AD01-9361"/>
    <x v="1"/>
    <s v="Nov"/>
    <x v="0"/>
    <x v="0"/>
    <s v="Order assembled"/>
    <x v="1"/>
    <s v="Paid"/>
    <x v="0"/>
    <n v="281"/>
    <n v="401.83"/>
  </r>
  <r>
    <s v="AD01-9364"/>
    <x v="1"/>
    <s v="Oct"/>
    <x v="0"/>
    <x v="0"/>
    <s v="Order assembled"/>
    <x v="1"/>
    <s v="Paid"/>
    <x v="0"/>
    <n v="308"/>
    <n v="440.44"/>
  </r>
  <r>
    <s v="AD01-9362"/>
    <x v="1"/>
    <s v="Oct"/>
    <x v="0"/>
    <x v="0"/>
    <s v="Order assembled"/>
    <x v="1"/>
    <s v="Paid"/>
    <x v="0"/>
    <n v="302"/>
    <n v="431.86"/>
  </r>
  <r>
    <s v="AD01-9362"/>
    <x v="1"/>
    <s v="Oct"/>
    <x v="0"/>
    <x v="0"/>
    <s v="Order assembled"/>
    <x v="1"/>
    <s v="Paid"/>
    <x v="0"/>
    <n v="306"/>
    <n v="526.24"/>
  </r>
  <r>
    <s v="AD01-9363"/>
    <x v="1"/>
    <s v="Oct"/>
    <x v="0"/>
    <x v="0"/>
    <s v="Order assembled"/>
    <x v="1"/>
    <s v="Paid"/>
    <x v="0"/>
    <n v="300"/>
    <n v="526.24"/>
  </r>
  <r>
    <s v="AD01-9364"/>
    <x v="1"/>
    <s v="Oct"/>
    <x v="0"/>
    <x v="0"/>
    <s v="Order assembled"/>
    <x v="1"/>
    <s v="Paid"/>
    <x v="0"/>
    <n v="309"/>
    <n v="441.87"/>
  </r>
  <r>
    <s v="AD01-9364"/>
    <x v="1"/>
    <s v="Oct"/>
    <x v="0"/>
    <x v="0"/>
    <s v="Order assembled"/>
    <x v="1"/>
    <s v="Paid"/>
    <x v="0"/>
    <n v="303"/>
    <n v="433.28999999999996"/>
  </r>
  <r>
    <s v="AD01-9364"/>
    <x v="1"/>
    <s v="Oct"/>
    <x v="0"/>
    <x v="0"/>
    <s v="Order assembled"/>
    <x v="1"/>
    <s v="Paid"/>
    <x v="0"/>
    <n v="297"/>
    <n v="424.71"/>
  </r>
  <r>
    <s v="AD01-9361"/>
    <x v="1"/>
    <s v="Oct"/>
    <x v="0"/>
    <x v="0"/>
    <s v="Order assembled"/>
    <x v="1"/>
    <s v="Paid"/>
    <x v="0"/>
    <n v="305"/>
    <n v="436.15"/>
  </r>
  <r>
    <s v="AD01-9361"/>
    <x v="1"/>
    <s v="Oct"/>
    <x v="0"/>
    <x v="0"/>
    <s v="Order assembled"/>
    <x v="1"/>
    <s v="Paid"/>
    <x v="0"/>
    <n v="299"/>
    <n v="427.57"/>
  </r>
  <r>
    <s v="AD01-9361"/>
    <x v="1"/>
    <s v="Apr"/>
    <x v="0"/>
    <x v="0"/>
    <s v="Order assembled"/>
    <x v="0"/>
    <s v="Paid"/>
    <x v="0"/>
    <n v="158"/>
    <n v="526.24"/>
  </r>
  <r>
    <s v="AD01-9361"/>
    <x v="1"/>
    <s v="Apr"/>
    <x v="0"/>
    <x v="0"/>
    <s v="Order assembled"/>
    <x v="0"/>
    <s v="Paid"/>
    <x v="0"/>
    <n v="152"/>
    <n v="526.24"/>
  </r>
  <r>
    <s v="AD01-9362"/>
    <x v="1"/>
    <s v="Apr"/>
    <x v="0"/>
    <x v="0"/>
    <s v="Order assembled"/>
    <x v="0"/>
    <s v="Paid"/>
    <x v="1"/>
    <n v="170"/>
    <n v="243.1"/>
  </r>
  <r>
    <s v="AD01-9362"/>
    <x v="1"/>
    <s v="Apr"/>
    <x v="0"/>
    <x v="0"/>
    <s v="Order assembled"/>
    <x v="0"/>
    <s v="Paid"/>
    <x v="1"/>
    <n v="218"/>
    <n v="311.74"/>
  </r>
  <r>
    <s v="AD01-9361"/>
    <x v="1"/>
    <s v="Apr"/>
    <x v="0"/>
    <x v="0"/>
    <s v="Order assembled"/>
    <x v="0"/>
    <s v="Paid"/>
    <x v="1"/>
    <n v="146"/>
    <n v="208.78"/>
  </r>
  <r>
    <s v="AD01-9364"/>
    <x v="1"/>
    <s v="Apr"/>
    <x v="0"/>
    <x v="0"/>
    <s v="Order assembled"/>
    <x v="0"/>
    <s v="Paid"/>
    <x v="1"/>
    <n v="172"/>
    <n v="245.95999999999998"/>
  </r>
  <r>
    <s v="AD01-9361"/>
    <x v="1"/>
    <s v="Apr"/>
    <x v="0"/>
    <x v="0"/>
    <s v="Order assembled"/>
    <x v="0"/>
    <s v="Paid"/>
    <x v="1"/>
    <n v="220"/>
    <n v="314.60000000000002"/>
  </r>
  <r>
    <s v="AD01-9361"/>
    <x v="1"/>
    <s v="Apr"/>
    <x v="0"/>
    <x v="0"/>
    <s v="Order assembled"/>
    <x v="0"/>
    <s v="Paid"/>
    <x v="1"/>
    <n v="162"/>
    <n v="526.24"/>
  </r>
  <r>
    <s v="AD01-9362"/>
    <x v="1"/>
    <s v="Apr"/>
    <x v="0"/>
    <x v="0"/>
    <s v="Order assembled"/>
    <x v="0"/>
    <s v="Paid"/>
    <x v="1"/>
    <n v="156"/>
    <n v="526.24"/>
  </r>
  <r>
    <s v="AD01-9362"/>
    <x v="1"/>
    <s v="Apr"/>
    <x v="0"/>
    <x v="0"/>
    <s v="Order assembled"/>
    <x v="0"/>
    <s v="Paid"/>
    <x v="1"/>
    <n v="150"/>
    <n v="526.24"/>
  </r>
  <r>
    <s v="AD01-9362"/>
    <x v="1"/>
    <s v="Apr"/>
    <x v="0"/>
    <x v="0"/>
    <s v="Order assembled"/>
    <x v="0"/>
    <s v="Paid"/>
    <x v="1"/>
    <n v="687"/>
    <n v="982.41"/>
  </r>
  <r>
    <s v="AD01-9361"/>
    <x v="1"/>
    <s v="Apr"/>
    <x v="0"/>
    <x v="0"/>
    <s v="Order assembled"/>
    <x v="0"/>
    <s v="Paid"/>
    <x v="1"/>
    <n v="721"/>
    <n v="1031.03"/>
  </r>
  <r>
    <s v="AD01-9362"/>
    <x v="1"/>
    <s v="Apr"/>
    <x v="0"/>
    <x v="0"/>
    <s v="Order assembled"/>
    <x v="0"/>
    <s v="Paid"/>
    <x v="1"/>
    <n v="774"/>
    <n v="1106.82"/>
  </r>
  <r>
    <s v="AD01-9361"/>
    <x v="1"/>
    <s v="Apr"/>
    <x v="0"/>
    <x v="0"/>
    <s v="Order assembled"/>
    <x v="0"/>
    <s v="Paid"/>
    <x v="1"/>
    <n v="159"/>
    <n v="227.37"/>
  </r>
  <r>
    <s v="AD01-9362"/>
    <x v="1"/>
    <s v="Apr"/>
    <x v="0"/>
    <x v="0"/>
    <s v="Order assembled"/>
    <x v="0"/>
    <s v="Paid"/>
    <x v="1"/>
    <n v="153"/>
    <n v="218.79"/>
  </r>
  <r>
    <s v="AD01-9361"/>
    <x v="1"/>
    <s v="Apr"/>
    <x v="0"/>
    <x v="0"/>
    <s v="Order assembled"/>
    <x v="0"/>
    <s v="Paid"/>
    <x v="1"/>
    <n v="147"/>
    <n v="210.21"/>
  </r>
  <r>
    <s v="AD01-9362"/>
    <x v="1"/>
    <s v="Apr"/>
    <x v="0"/>
    <x v="0"/>
    <s v="Order assembled"/>
    <x v="0"/>
    <s v="Paid"/>
    <x v="1"/>
    <n v="171"/>
    <n v="244.53"/>
  </r>
  <r>
    <s v="AD01-9362"/>
    <x v="1"/>
    <s v="Apr"/>
    <x v="0"/>
    <x v="0"/>
    <s v="Order assembled"/>
    <x v="0"/>
    <s v="Paid"/>
    <x v="1"/>
    <n v="760"/>
    <n v="526.24"/>
  </r>
  <r>
    <s v="AD01-9362"/>
    <x v="1"/>
    <s v="Apr"/>
    <x v="0"/>
    <x v="0"/>
    <s v="Order assembled"/>
    <x v="0"/>
    <s v="Paid"/>
    <x v="1"/>
    <n v="813"/>
    <n v="526.24"/>
  </r>
  <r>
    <s v="AD01-9362"/>
    <x v="1"/>
    <s v="Apr"/>
    <x v="0"/>
    <x v="0"/>
    <s v="Order assembled"/>
    <x v="0"/>
    <s v="Paid"/>
    <x v="1"/>
    <n v="217"/>
    <n v="310.31"/>
  </r>
  <r>
    <s v="AD01-9364"/>
    <x v="1"/>
    <s v="Apr"/>
    <x v="0"/>
    <x v="0"/>
    <s v="Order assembled"/>
    <x v="0"/>
    <s v="Paid"/>
    <x v="1"/>
    <n v="145"/>
    <n v="207.35"/>
  </r>
  <r>
    <s v="AD01-9362"/>
    <x v="1"/>
    <s v="Apr"/>
    <x v="0"/>
    <x v="0"/>
    <s v="Order assembled"/>
    <x v="0"/>
    <s v="Paid"/>
    <x v="0"/>
    <n v="161"/>
    <n v="230.23000000000002"/>
  </r>
  <r>
    <s v="AD01-9363"/>
    <x v="1"/>
    <s v="Apr"/>
    <x v="0"/>
    <x v="0"/>
    <s v="Order assembled"/>
    <x v="0"/>
    <s v="Paid"/>
    <x v="0"/>
    <n v="155"/>
    <n v="221.65"/>
  </r>
  <r>
    <s v="AD01-9362"/>
    <x v="1"/>
    <s v="Apr"/>
    <x v="0"/>
    <x v="0"/>
    <s v="Order assembled"/>
    <x v="0"/>
    <s v="Paid"/>
    <x v="0"/>
    <n v="149"/>
    <n v="213.07"/>
  </r>
  <r>
    <s v="AD01-9361"/>
    <x v="1"/>
    <s v="Apr"/>
    <x v="0"/>
    <x v="0"/>
    <s v="Order assembled"/>
    <x v="0"/>
    <s v="Paid"/>
    <x v="1"/>
    <n v="173"/>
    <n v="247.39"/>
  </r>
  <r>
    <s v="AD01-9361"/>
    <x v="1"/>
    <s v="Apr"/>
    <x v="0"/>
    <x v="0"/>
    <s v="Order assembled"/>
    <x v="0"/>
    <s v="Paid"/>
    <x v="1"/>
    <n v="221"/>
    <n v="316.02999999999997"/>
  </r>
  <r>
    <s v="AD01-9362"/>
    <x v="1"/>
    <s v="Apr"/>
    <x v="0"/>
    <x v="0"/>
    <s v="Order assembled"/>
    <x v="0"/>
    <s v="Paid"/>
    <x v="1"/>
    <n v="783"/>
    <n v="1119.69"/>
  </r>
  <r>
    <s v="AD01-9361"/>
    <x v="1"/>
    <s v="Aug"/>
    <x v="0"/>
    <x v="0"/>
    <s v="Order assembled"/>
    <x v="0"/>
    <s v="Paid"/>
    <x v="0"/>
    <n v="344"/>
    <n v="491.91999999999996"/>
  </r>
  <r>
    <s v="AD01-9361"/>
    <x v="1"/>
    <s v="Aug"/>
    <x v="0"/>
    <x v="0"/>
    <s v="Order assembled"/>
    <x v="0"/>
    <s v="Paid"/>
    <x v="0"/>
    <n v="338"/>
    <n v="483.34000000000003"/>
  </r>
  <r>
    <s v="AD01-9361"/>
    <x v="1"/>
    <s v="Aug"/>
    <x v="0"/>
    <x v="0"/>
    <s v="Order assembled"/>
    <x v="0"/>
    <s v="Paid"/>
    <x v="0"/>
    <n v="332"/>
    <n v="474.76"/>
  </r>
  <r>
    <s v="AD01-9364"/>
    <x v="1"/>
    <s v="Aug"/>
    <x v="0"/>
    <x v="0"/>
    <s v="Order assembled"/>
    <x v="0"/>
    <s v="Paid"/>
    <x v="1"/>
    <n v="152"/>
    <n v="206.72"/>
  </r>
  <r>
    <s v="AD01-9364"/>
    <x v="1"/>
    <s v="Aug"/>
    <x v="0"/>
    <x v="0"/>
    <s v="Order assembled"/>
    <x v="0"/>
    <s v="Paid"/>
    <x v="1"/>
    <n v="368"/>
    <n v="526.24"/>
  </r>
  <r>
    <s v="AD01-9365"/>
    <x v="1"/>
    <s v="Aug"/>
    <x v="0"/>
    <x v="0"/>
    <s v="Order assembled"/>
    <x v="0"/>
    <s v="Paid"/>
    <x v="1"/>
    <n v="148"/>
    <n v="211.64"/>
  </r>
  <r>
    <s v="AD01-9361"/>
    <x v="1"/>
    <s v="Aug"/>
    <x v="0"/>
    <x v="0"/>
    <s v="Order assembled"/>
    <x v="0"/>
    <s v="Paid"/>
    <x v="1"/>
    <n v="196"/>
    <n v="280.27999999999997"/>
  </r>
  <r>
    <s v="AD01-9361"/>
    <x v="1"/>
    <s v="Aug"/>
    <x v="0"/>
    <x v="0"/>
    <s v="Order assembled"/>
    <x v="0"/>
    <s v="Paid"/>
    <x v="1"/>
    <n v="370"/>
    <n v="529.1"/>
  </r>
  <r>
    <s v="AD01-9364"/>
    <x v="1"/>
    <s v="Aug"/>
    <x v="0"/>
    <x v="0"/>
    <s v="Order assembled"/>
    <x v="0"/>
    <s v="Paid"/>
    <x v="0"/>
    <n v="342"/>
    <n v="526.24"/>
  </r>
  <r>
    <s v="AD01-9362"/>
    <x v="1"/>
    <s v="Aug"/>
    <x v="0"/>
    <x v="0"/>
    <s v="Order assembled"/>
    <x v="0"/>
    <s v="Paid"/>
    <x v="0"/>
    <n v="336"/>
    <n v="526.24"/>
  </r>
  <r>
    <s v="AD01-9361"/>
    <x v="1"/>
    <s v="Aug"/>
    <x v="0"/>
    <x v="0"/>
    <s v="Order assembled"/>
    <x v="0"/>
    <s v="Paid"/>
    <x v="0"/>
    <n v="330"/>
    <n v="526.24"/>
  </r>
  <r>
    <s v="AD01-9361"/>
    <x v="1"/>
    <s v="Aug"/>
    <x v="0"/>
    <x v="0"/>
    <s v="Order assembled"/>
    <x v="0"/>
    <s v="Paid"/>
    <x v="1"/>
    <n v="691"/>
    <n v="988.13"/>
  </r>
  <r>
    <s v="AD01-9361"/>
    <x v="1"/>
    <s v="Aug"/>
    <x v="0"/>
    <x v="0"/>
    <s v="Order assembled"/>
    <x v="0"/>
    <s v="Paid"/>
    <x v="1"/>
    <n v="724"/>
    <n v="1035.32"/>
  </r>
  <r>
    <s v="AD01-9362"/>
    <x v="1"/>
    <s v="Aug"/>
    <x v="0"/>
    <x v="0"/>
    <s v="Order assembled"/>
    <x v="0"/>
    <s v="Paid"/>
    <x v="1"/>
    <n v="777"/>
    <n v="1111.1100000000001"/>
  </r>
  <r>
    <s v="AD01-9361"/>
    <x v="1"/>
    <s v="Aug"/>
    <x v="0"/>
    <x v="0"/>
    <s v="Order assembled"/>
    <x v="0"/>
    <s v="Paid"/>
    <x v="0"/>
    <n v="339"/>
    <n v="484.77"/>
  </r>
  <r>
    <s v="AD01-9361"/>
    <x v="1"/>
    <s v="Aug"/>
    <x v="0"/>
    <x v="0"/>
    <s v="Order assembled"/>
    <x v="0"/>
    <s v="Paid"/>
    <x v="0"/>
    <n v="333"/>
    <n v="476.19"/>
  </r>
  <r>
    <s v="AD01-9362"/>
    <x v="1"/>
    <s v="Aug"/>
    <x v="0"/>
    <x v="0"/>
    <s v="Order assembled"/>
    <x v="0"/>
    <s v="Paid"/>
    <x v="1"/>
    <n v="153"/>
    <n v="218.79"/>
  </r>
  <r>
    <s v="AD01-9361"/>
    <x v="1"/>
    <s v="Aug"/>
    <x v="0"/>
    <x v="0"/>
    <s v="Order assembled"/>
    <x v="0"/>
    <s v="Paid"/>
    <x v="1"/>
    <n v="764"/>
    <n v="526.24"/>
  </r>
  <r>
    <s v="AD01-9361"/>
    <x v="1"/>
    <s v="Aug"/>
    <x v="0"/>
    <x v="0"/>
    <s v="Order assembled"/>
    <x v="0"/>
    <s v="Paid"/>
    <x v="1"/>
    <n v="817"/>
    <n v="526.24"/>
  </r>
  <r>
    <s v="AD01-9361"/>
    <x v="1"/>
    <s v="Aug"/>
    <x v="0"/>
    <x v="0"/>
    <s v="Order assembled"/>
    <x v="0"/>
    <s v="Paid"/>
    <x v="1"/>
    <n v="151"/>
    <n v="215.93"/>
  </r>
  <r>
    <s v="AD01-9364"/>
    <x v="1"/>
    <s v="Aug"/>
    <x v="0"/>
    <x v="0"/>
    <s v="Order assembled"/>
    <x v="0"/>
    <s v="Paid"/>
    <x v="1"/>
    <n v="199"/>
    <n v="284.57"/>
  </r>
  <r>
    <s v="AD01-9365"/>
    <x v="1"/>
    <s v="Aug"/>
    <x v="0"/>
    <x v="0"/>
    <s v="Order assembled"/>
    <x v="0"/>
    <s v="Paid"/>
    <x v="1"/>
    <n v="367"/>
    <n v="524.80999999999995"/>
  </r>
  <r>
    <s v="AD01-9361"/>
    <x v="1"/>
    <s v="Aug"/>
    <x v="0"/>
    <x v="0"/>
    <s v="Order assembled"/>
    <x v="0"/>
    <s v="Paid"/>
    <x v="0"/>
    <n v="341"/>
    <n v="487.63"/>
  </r>
  <r>
    <s v="AD01-9365"/>
    <x v="1"/>
    <s v="Aug"/>
    <x v="0"/>
    <x v="0"/>
    <s v="Order assembled"/>
    <x v="0"/>
    <s v="Paid"/>
    <x v="0"/>
    <n v="335"/>
    <n v="479.05"/>
  </r>
  <r>
    <s v="AD01-9362"/>
    <x v="1"/>
    <s v="Aug"/>
    <x v="0"/>
    <x v="0"/>
    <s v="Order assembled"/>
    <x v="0"/>
    <s v="Paid"/>
    <x v="0"/>
    <n v="329"/>
    <n v="470.47"/>
  </r>
  <r>
    <s v="AD01-9364"/>
    <x v="1"/>
    <s v="Aug"/>
    <x v="0"/>
    <x v="0"/>
    <s v="Order assembled"/>
    <x v="0"/>
    <s v="Paid"/>
    <x v="1"/>
    <n v="149"/>
    <n v="213.07"/>
  </r>
  <r>
    <s v="AD01-9362"/>
    <x v="1"/>
    <s v="Aug"/>
    <x v="0"/>
    <x v="0"/>
    <s v="Order assembled"/>
    <x v="0"/>
    <s v="Paid"/>
    <x v="1"/>
    <n v="197"/>
    <n v="281.70999999999998"/>
  </r>
  <r>
    <s v="AD01-9364"/>
    <x v="1"/>
    <s v="Aug"/>
    <x v="0"/>
    <x v="0"/>
    <s v="Order assembled"/>
    <x v="0"/>
    <s v="Paid"/>
    <x v="1"/>
    <n v="786"/>
    <n v="1123.98"/>
  </r>
  <r>
    <s v="AD01-9361"/>
    <x v="1"/>
    <s v="Dec"/>
    <x v="0"/>
    <x v="0"/>
    <s v="Order assembled"/>
    <x v="0"/>
    <s v="Paid"/>
    <x v="1"/>
    <n v="128"/>
    <n v="174.07999999999998"/>
  </r>
  <r>
    <s v="AD01-9362"/>
    <x v="1"/>
    <s v="Dec"/>
    <x v="0"/>
    <x v="0"/>
    <s v="Order assembled"/>
    <x v="0"/>
    <s v="Paid"/>
    <x v="1"/>
    <n v="176"/>
    <n v="251.68"/>
  </r>
  <r>
    <s v="AD01-9361"/>
    <x v="1"/>
    <s v="Dec"/>
    <x v="0"/>
    <x v="0"/>
    <s v="Order assembled"/>
    <x v="0"/>
    <s v="Paid"/>
    <x v="1"/>
    <n v="130"/>
    <n v="185.9"/>
  </r>
  <r>
    <s v="AD01-9362"/>
    <x v="1"/>
    <s v="Dec"/>
    <x v="0"/>
    <x v="0"/>
    <s v="Order assembled"/>
    <x v="0"/>
    <s v="Paid"/>
    <x v="1"/>
    <n v="178"/>
    <n v="254.54"/>
  </r>
  <r>
    <s v="AD01-9361"/>
    <x v="1"/>
    <s v="Dec"/>
    <x v="0"/>
    <x v="0"/>
    <s v="Order assembled"/>
    <x v="0"/>
    <s v="Paid"/>
    <x v="1"/>
    <n v="728"/>
    <n v="1041.04"/>
  </r>
  <r>
    <s v="AD01-9363"/>
    <x v="1"/>
    <s v="Dec"/>
    <x v="0"/>
    <x v="0"/>
    <s v="Order assembled"/>
    <x v="0"/>
    <s v="Paid"/>
    <x v="1"/>
    <n v="129"/>
    <n v="184.47"/>
  </r>
  <r>
    <s v="AD01-9364"/>
    <x v="1"/>
    <s v="Dec"/>
    <x v="0"/>
    <x v="0"/>
    <s v="Order assembled"/>
    <x v="0"/>
    <s v="Paid"/>
    <x v="1"/>
    <n v="767"/>
    <n v="526.24"/>
  </r>
  <r>
    <s v="AD01-9362"/>
    <x v="1"/>
    <s v="Dec"/>
    <x v="0"/>
    <x v="0"/>
    <s v="Order assembled"/>
    <x v="0"/>
    <s v="Paid"/>
    <x v="1"/>
    <n v="127"/>
    <n v="181.61"/>
  </r>
  <r>
    <s v="AD01-9362"/>
    <x v="1"/>
    <s v="Dec"/>
    <x v="0"/>
    <x v="0"/>
    <s v="Order assembled"/>
    <x v="0"/>
    <s v="Paid"/>
    <x v="1"/>
    <n v="175"/>
    <n v="250.25"/>
  </r>
  <r>
    <s v="AD01-9361"/>
    <x v="1"/>
    <s v="Dec"/>
    <x v="0"/>
    <x v="0"/>
    <s v="Order assembled"/>
    <x v="0"/>
    <s v="Paid"/>
    <x v="1"/>
    <n v="131"/>
    <n v="187.32999999999998"/>
  </r>
  <r>
    <s v="AD01-9361"/>
    <x v="1"/>
    <s v="Feb"/>
    <x v="0"/>
    <x v="0"/>
    <s v="Order assembled"/>
    <x v="0"/>
    <s v="Paid"/>
    <x v="0"/>
    <n v="194"/>
    <n v="526.24"/>
  </r>
  <r>
    <s v="AD01-9362"/>
    <x v="1"/>
    <s v="Feb"/>
    <x v="0"/>
    <x v="0"/>
    <s v="Order assembled"/>
    <x v="0"/>
    <s v="Paid"/>
    <x v="0"/>
    <n v="188"/>
    <n v="526.24"/>
  </r>
  <r>
    <s v="AD01-9361"/>
    <x v="1"/>
    <s v="Feb"/>
    <x v="0"/>
    <x v="0"/>
    <s v="Order assembled"/>
    <x v="0"/>
    <s v="Paid"/>
    <x v="0"/>
    <n v="182"/>
    <n v="526.24"/>
  </r>
  <r>
    <s v="AD01-9361"/>
    <x v="1"/>
    <s v="Feb"/>
    <x v="0"/>
    <x v="0"/>
    <s v="Order assembled"/>
    <x v="0"/>
    <s v="Paid"/>
    <x v="1"/>
    <n v="182"/>
    <n v="260.26"/>
  </r>
  <r>
    <s v="AD01-9364"/>
    <x v="1"/>
    <s v="Feb"/>
    <x v="0"/>
    <x v="0"/>
    <s v="Order assembled"/>
    <x v="0"/>
    <s v="Paid"/>
    <x v="1"/>
    <n v="230"/>
    <n v="328.9"/>
  </r>
  <r>
    <s v="AD01-9365"/>
    <x v="1"/>
    <s v="Feb"/>
    <x v="0"/>
    <x v="0"/>
    <s v="Order assembled"/>
    <x v="0"/>
    <s v="Paid"/>
    <x v="1"/>
    <n v="158"/>
    <n v="225.94"/>
  </r>
  <r>
    <s v="AD01-9362"/>
    <x v="1"/>
    <s v="Feb"/>
    <x v="0"/>
    <x v="0"/>
    <s v="Order assembled"/>
    <x v="0"/>
    <s v="Paid"/>
    <x v="1"/>
    <n v="184"/>
    <n v="263.12"/>
  </r>
  <r>
    <s v="AD01-9361"/>
    <x v="1"/>
    <s v="Feb"/>
    <x v="0"/>
    <x v="0"/>
    <s v="Order assembled"/>
    <x v="0"/>
    <s v="Paid"/>
    <x v="1"/>
    <n v="154"/>
    <n v="220.22"/>
  </r>
  <r>
    <s v="AD01-9362"/>
    <x v="1"/>
    <s v="Feb"/>
    <x v="0"/>
    <x v="0"/>
    <s v="Order assembled"/>
    <x v="0"/>
    <s v="Paid"/>
    <x v="0"/>
    <n v="192"/>
    <n v="526.24"/>
  </r>
  <r>
    <s v="AD01-9365"/>
    <x v="1"/>
    <s v="Feb"/>
    <x v="0"/>
    <x v="0"/>
    <s v="Order assembled"/>
    <x v="0"/>
    <s v="Paid"/>
    <x v="0"/>
    <n v="186"/>
    <n v="526.24"/>
  </r>
  <r>
    <s v="AD01-9363"/>
    <x v="1"/>
    <s v="Feb"/>
    <x v="0"/>
    <x v="0"/>
    <s v="Order assembled"/>
    <x v="0"/>
    <s v="Paid"/>
    <x v="0"/>
    <n v="180"/>
    <n v="526.24"/>
  </r>
  <r>
    <s v="AD01-9361"/>
    <x v="1"/>
    <s v="Feb"/>
    <x v="0"/>
    <x v="0"/>
    <s v="Order assembled"/>
    <x v="0"/>
    <s v="Paid"/>
    <x v="1"/>
    <n v="686"/>
    <n v="980.98"/>
  </r>
  <r>
    <s v="AD01-9363"/>
    <x v="1"/>
    <s v="Feb"/>
    <x v="0"/>
    <x v="0"/>
    <s v="Order assembled"/>
    <x v="0"/>
    <s v="Paid"/>
    <x v="1"/>
    <n v="719"/>
    <n v="1028.17"/>
  </r>
  <r>
    <s v="AD01-9362"/>
    <x v="1"/>
    <s v="Feb"/>
    <x v="0"/>
    <x v="0"/>
    <s v="Order assembled"/>
    <x v="0"/>
    <s v="Paid"/>
    <x v="1"/>
    <n v="772"/>
    <n v="1103.96"/>
  </r>
  <r>
    <s v="AD01-9364"/>
    <x v="1"/>
    <s v="Feb"/>
    <x v="0"/>
    <x v="0"/>
    <s v="Order assembled"/>
    <x v="0"/>
    <s v="Paid"/>
    <x v="0"/>
    <n v="189"/>
    <n v="270.27"/>
  </r>
  <r>
    <s v="AD01-9363"/>
    <x v="1"/>
    <s v="Feb"/>
    <x v="0"/>
    <x v="0"/>
    <s v="Order assembled"/>
    <x v="0"/>
    <s v="Paid"/>
    <x v="0"/>
    <n v="183"/>
    <n v="261.69"/>
  </r>
  <r>
    <s v="AD01-9362"/>
    <x v="1"/>
    <s v="Feb"/>
    <x v="0"/>
    <x v="0"/>
    <s v="Order assembled"/>
    <x v="0"/>
    <s v="Paid"/>
    <x v="1"/>
    <n v="183"/>
    <n v="261.69"/>
  </r>
  <r>
    <s v="AD01-9362"/>
    <x v="1"/>
    <s v="Feb"/>
    <x v="0"/>
    <x v="0"/>
    <s v="Order assembled"/>
    <x v="0"/>
    <s v="Paid"/>
    <x v="1"/>
    <n v="758"/>
    <n v="526.24"/>
  </r>
  <r>
    <s v="AD01-9361"/>
    <x v="1"/>
    <s v="Feb"/>
    <x v="0"/>
    <x v="0"/>
    <s v="Order assembled"/>
    <x v="0"/>
    <s v="Paid"/>
    <x v="1"/>
    <n v="812"/>
    <n v="526.24"/>
  </r>
  <r>
    <s v="AD01-9361"/>
    <x v="1"/>
    <s v="Feb"/>
    <x v="0"/>
    <x v="0"/>
    <s v="Order assembled"/>
    <x v="0"/>
    <s v="Paid"/>
    <x v="1"/>
    <n v="181"/>
    <n v="258.83"/>
  </r>
  <r>
    <s v="AD01-9365"/>
    <x v="1"/>
    <s v="Feb"/>
    <x v="0"/>
    <x v="0"/>
    <s v="Order assembled"/>
    <x v="0"/>
    <s v="Paid"/>
    <x v="1"/>
    <n v="229"/>
    <n v="327.47000000000003"/>
  </r>
  <r>
    <s v="AD01-9362"/>
    <x v="1"/>
    <s v="Feb"/>
    <x v="0"/>
    <x v="0"/>
    <s v="Order assembled"/>
    <x v="0"/>
    <s v="Paid"/>
    <x v="1"/>
    <n v="157"/>
    <n v="224.51"/>
  </r>
  <r>
    <s v="AD01-9362"/>
    <x v="1"/>
    <s v="Feb"/>
    <x v="0"/>
    <x v="0"/>
    <s v="Order assembled"/>
    <x v="0"/>
    <s v="Paid"/>
    <x v="0"/>
    <n v="191"/>
    <n v="273.13"/>
  </r>
  <r>
    <s v="AD01-9362"/>
    <x v="1"/>
    <s v="Feb"/>
    <x v="0"/>
    <x v="0"/>
    <s v="Order assembled"/>
    <x v="0"/>
    <s v="Paid"/>
    <x v="0"/>
    <n v="185"/>
    <n v="264.55"/>
  </r>
  <r>
    <s v="AD01-9362"/>
    <x v="1"/>
    <s v="Feb"/>
    <x v="0"/>
    <x v="0"/>
    <s v="Order assembled"/>
    <x v="0"/>
    <s v="Paid"/>
    <x v="0"/>
    <n v="179"/>
    <n v="255.97"/>
  </r>
  <r>
    <s v="AD01-9365"/>
    <x v="1"/>
    <s v="Feb"/>
    <x v="0"/>
    <x v="0"/>
    <s v="Order assembled"/>
    <x v="0"/>
    <s v="Paid"/>
    <x v="1"/>
    <n v="185"/>
    <n v="264.55"/>
  </r>
  <r>
    <s v="AD01-9363"/>
    <x v="1"/>
    <s v="Feb"/>
    <x v="0"/>
    <x v="0"/>
    <s v="Order assembled"/>
    <x v="0"/>
    <s v="Paid"/>
    <x v="1"/>
    <n v="227"/>
    <n v="324.61"/>
  </r>
  <r>
    <s v="AD01-9361"/>
    <x v="1"/>
    <s v="Feb"/>
    <x v="0"/>
    <x v="0"/>
    <s v="Order assembled"/>
    <x v="0"/>
    <s v="Paid"/>
    <x v="1"/>
    <n v="781"/>
    <n v="1116.83"/>
  </r>
  <r>
    <s v="AD01-9364"/>
    <x v="1"/>
    <s v="Jan"/>
    <x v="0"/>
    <x v="0"/>
    <s v="Order assembled"/>
    <x v="0"/>
    <s v="Paid"/>
    <x v="0"/>
    <n v="206"/>
    <n v="526.24"/>
  </r>
  <r>
    <s v="AD01-9362"/>
    <x v="1"/>
    <s v="Jan"/>
    <x v="0"/>
    <x v="0"/>
    <s v="Order assembled"/>
    <x v="0"/>
    <s v="Paid"/>
    <x v="0"/>
    <n v="200"/>
    <n v="526.24"/>
  </r>
  <r>
    <s v="AD01-9364"/>
    <x v="1"/>
    <s v="Jan"/>
    <x v="0"/>
    <x v="0"/>
    <s v="Order assembled"/>
    <x v="0"/>
    <s v="Paid"/>
    <x v="1"/>
    <n v="188"/>
    <n v="268.84000000000003"/>
  </r>
  <r>
    <s v="AD01-9362"/>
    <x v="1"/>
    <s v="Jan"/>
    <x v="0"/>
    <x v="0"/>
    <s v="Order assembled"/>
    <x v="0"/>
    <s v="Paid"/>
    <x v="1"/>
    <n v="236"/>
    <n v="337.48"/>
  </r>
  <r>
    <s v="AD01-9364"/>
    <x v="1"/>
    <s v="Jan"/>
    <x v="0"/>
    <x v="0"/>
    <s v="Order assembled"/>
    <x v="0"/>
    <s v="Paid"/>
    <x v="1"/>
    <n v="190"/>
    <n v="271.7"/>
  </r>
  <r>
    <s v="AD01-9361"/>
    <x v="1"/>
    <s v="Jan"/>
    <x v="0"/>
    <x v="0"/>
    <s v="Order assembled"/>
    <x v="0"/>
    <s v="Paid"/>
    <x v="1"/>
    <n v="232"/>
    <n v="331.76"/>
  </r>
  <r>
    <s v="AD01-9362"/>
    <x v="1"/>
    <s v="Jan"/>
    <x v="0"/>
    <x v="0"/>
    <s v="Order assembled"/>
    <x v="0"/>
    <s v="Paid"/>
    <x v="1"/>
    <n v="160"/>
    <n v="228.8"/>
  </r>
  <r>
    <s v="AD01-9361"/>
    <x v="1"/>
    <s v="Jan"/>
    <x v="0"/>
    <x v="0"/>
    <s v="Order assembled"/>
    <x v="0"/>
    <s v="Paid"/>
    <x v="0"/>
    <n v="210"/>
    <n v="526.24"/>
  </r>
  <r>
    <s v="AD01-9362"/>
    <x v="1"/>
    <s v="Jan"/>
    <x v="0"/>
    <x v="0"/>
    <s v="Order assembled"/>
    <x v="0"/>
    <s v="Paid"/>
    <x v="0"/>
    <n v="204"/>
    <n v="526.24"/>
  </r>
  <r>
    <s v="AD01-9364"/>
    <x v="1"/>
    <s v="Jan"/>
    <x v="0"/>
    <x v="0"/>
    <s v="Order assembled"/>
    <x v="0"/>
    <s v="Paid"/>
    <x v="0"/>
    <n v="198"/>
    <n v="526.24"/>
  </r>
  <r>
    <s v="AD01-9361"/>
    <x v="1"/>
    <s v="Jan"/>
    <x v="0"/>
    <x v="0"/>
    <s v="Order assembled"/>
    <x v="0"/>
    <s v="Paid"/>
    <x v="1"/>
    <n v="685"/>
    <n v="979.55"/>
  </r>
  <r>
    <s v="AD01-9361"/>
    <x v="1"/>
    <s v="Jan"/>
    <x v="0"/>
    <x v="0"/>
    <s v="Order assembled"/>
    <x v="0"/>
    <s v="Paid"/>
    <x v="1"/>
    <n v="718"/>
    <n v="1026.74"/>
  </r>
  <r>
    <s v="AD01-9362"/>
    <x v="1"/>
    <s v="Jan"/>
    <x v="0"/>
    <x v="0"/>
    <s v="Order assembled"/>
    <x v="0"/>
    <s v="Paid"/>
    <x v="1"/>
    <n v="771"/>
    <n v="1102.53"/>
  </r>
  <r>
    <s v="AD01-9362"/>
    <x v="1"/>
    <s v="Jan"/>
    <x v="0"/>
    <x v="0"/>
    <s v="Order assembled"/>
    <x v="0"/>
    <s v="Paid"/>
    <x v="0"/>
    <n v="207"/>
    <n v="296.01"/>
  </r>
  <r>
    <s v="AD01-9361"/>
    <x v="1"/>
    <s v="Jan"/>
    <x v="0"/>
    <x v="0"/>
    <s v="Order assembled"/>
    <x v="0"/>
    <s v="Paid"/>
    <x v="0"/>
    <n v="201"/>
    <n v="287.43"/>
  </r>
  <r>
    <s v="AD01-9361"/>
    <x v="1"/>
    <s v="Jan"/>
    <x v="0"/>
    <x v="0"/>
    <s v="Order assembled"/>
    <x v="0"/>
    <s v="Paid"/>
    <x v="0"/>
    <n v="195"/>
    <n v="278.85000000000002"/>
  </r>
  <r>
    <s v="AD01-9362"/>
    <x v="1"/>
    <s v="Jan"/>
    <x v="0"/>
    <x v="0"/>
    <s v="Order assembled"/>
    <x v="0"/>
    <s v="Paid"/>
    <x v="1"/>
    <n v="189"/>
    <n v="270.27"/>
  </r>
  <r>
    <s v="AD01-9361"/>
    <x v="1"/>
    <s v="Jan"/>
    <x v="0"/>
    <x v="0"/>
    <s v="Order assembled"/>
    <x v="0"/>
    <s v="Paid"/>
    <x v="1"/>
    <n v="757"/>
    <n v="526.24"/>
  </r>
  <r>
    <s v="AD01-9361"/>
    <x v="1"/>
    <s v="Jan"/>
    <x v="0"/>
    <x v="0"/>
    <s v="Order assembled"/>
    <x v="0"/>
    <s v="Paid"/>
    <x v="1"/>
    <n v="811"/>
    <n v="526.24"/>
  </r>
  <r>
    <s v="AD01-9362"/>
    <x v="1"/>
    <s v="Jan"/>
    <x v="0"/>
    <x v="0"/>
    <s v="Order assembled"/>
    <x v="0"/>
    <s v="Paid"/>
    <x v="1"/>
    <n v="187"/>
    <n v="267.40999999999997"/>
  </r>
  <r>
    <s v="AD01-9362"/>
    <x v="1"/>
    <s v="Jan"/>
    <x v="0"/>
    <x v="0"/>
    <s v="Order assembled"/>
    <x v="0"/>
    <s v="Paid"/>
    <x v="1"/>
    <n v="235"/>
    <n v="336.05"/>
  </r>
  <r>
    <s v="AD01-9364"/>
    <x v="1"/>
    <s v="Jan"/>
    <x v="0"/>
    <x v="0"/>
    <s v="Order assembled"/>
    <x v="0"/>
    <s v="Paid"/>
    <x v="1"/>
    <n v="163"/>
    <n v="233.09"/>
  </r>
  <r>
    <s v="AD01-9363"/>
    <x v="1"/>
    <s v="Jan"/>
    <x v="0"/>
    <x v="0"/>
    <s v="Order assembled"/>
    <x v="0"/>
    <s v="Paid"/>
    <x v="0"/>
    <n v="209"/>
    <n v="298.87"/>
  </r>
  <r>
    <s v="AD01-9362"/>
    <x v="1"/>
    <s v="Jan"/>
    <x v="0"/>
    <x v="0"/>
    <s v="Order assembled"/>
    <x v="0"/>
    <s v="Paid"/>
    <x v="0"/>
    <n v="203"/>
    <n v="290.28999999999996"/>
  </r>
  <r>
    <s v="AD01-9361"/>
    <x v="1"/>
    <s v="Jan"/>
    <x v="0"/>
    <x v="0"/>
    <s v="Order assembled"/>
    <x v="0"/>
    <s v="Paid"/>
    <x v="0"/>
    <n v="197"/>
    <n v="281.70999999999998"/>
  </r>
  <r>
    <s v="AD01-9364"/>
    <x v="1"/>
    <s v="Jan"/>
    <x v="0"/>
    <x v="0"/>
    <s v="Order assembled"/>
    <x v="0"/>
    <s v="Paid"/>
    <x v="1"/>
    <n v="233"/>
    <n v="333.19"/>
  </r>
  <r>
    <s v="AD01-9364"/>
    <x v="1"/>
    <s v="Jan"/>
    <x v="0"/>
    <x v="0"/>
    <s v="Order assembled"/>
    <x v="0"/>
    <s v="Paid"/>
    <x v="1"/>
    <n v="780"/>
    <n v="1115.4000000000001"/>
  </r>
  <r>
    <s v="AD01-9361"/>
    <x v="1"/>
    <s v="Jul"/>
    <x v="0"/>
    <x v="0"/>
    <s v="Order assembled"/>
    <x v="0"/>
    <s v="Paid"/>
    <x v="0"/>
    <n v="356"/>
    <n v="509.08"/>
  </r>
  <r>
    <s v="AD01-9361"/>
    <x v="1"/>
    <s v="Jul"/>
    <x v="0"/>
    <x v="0"/>
    <s v="Order assembled"/>
    <x v="0"/>
    <s v="Paid"/>
    <x v="0"/>
    <n v="350"/>
    <n v="500.5"/>
  </r>
  <r>
    <s v="AD01-9364"/>
    <x v="1"/>
    <s v="Jul"/>
    <x v="0"/>
    <x v="0"/>
    <s v="Order assembled"/>
    <x v="0"/>
    <s v="Paid"/>
    <x v="1"/>
    <n v="158"/>
    <n v="214.88"/>
  </r>
  <r>
    <s v="AD01-9362"/>
    <x v="1"/>
    <s v="Jul"/>
    <x v="0"/>
    <x v="0"/>
    <s v="Order assembled"/>
    <x v="0"/>
    <s v="Paid"/>
    <x v="1"/>
    <n v="200"/>
    <n v="286"/>
  </r>
  <r>
    <s v="AD01-9362"/>
    <x v="1"/>
    <s v="Jul"/>
    <x v="0"/>
    <x v="0"/>
    <s v="Order assembled"/>
    <x v="0"/>
    <s v="Paid"/>
    <x v="1"/>
    <n v="128"/>
    <n v="183.04"/>
  </r>
  <r>
    <s v="AD01-9363"/>
    <x v="1"/>
    <s v="Jul"/>
    <x v="0"/>
    <x v="0"/>
    <s v="Order assembled"/>
    <x v="0"/>
    <s v="Paid"/>
    <x v="1"/>
    <n v="154"/>
    <n v="220.22"/>
  </r>
  <r>
    <s v="AD01-9362"/>
    <x v="1"/>
    <s v="Jul"/>
    <x v="0"/>
    <x v="0"/>
    <s v="Order assembled"/>
    <x v="0"/>
    <s v="Paid"/>
    <x v="1"/>
    <n v="202"/>
    <n v="288.86"/>
  </r>
  <r>
    <s v="AD01-9364"/>
    <x v="1"/>
    <s v="Jul"/>
    <x v="0"/>
    <x v="0"/>
    <s v="Order assembled"/>
    <x v="0"/>
    <s v="Paid"/>
    <x v="1"/>
    <n v="130"/>
    <n v="185.9"/>
  </r>
  <r>
    <s v="AD01-9362"/>
    <x v="1"/>
    <s v="Jul"/>
    <x v="0"/>
    <x v="0"/>
    <s v="Order assembled"/>
    <x v="0"/>
    <s v="Paid"/>
    <x v="1"/>
    <n v="360"/>
    <n v="526.24"/>
  </r>
  <r>
    <s v="AD01-9361"/>
    <x v="1"/>
    <s v="Jul"/>
    <x v="0"/>
    <x v="0"/>
    <s v="Order assembled"/>
    <x v="0"/>
    <s v="Paid"/>
    <x v="1"/>
    <n v="354"/>
    <n v="526.24"/>
  </r>
  <r>
    <s v="AD01-9361"/>
    <x v="1"/>
    <s v="Jul"/>
    <x v="0"/>
    <x v="0"/>
    <s v="Order assembled"/>
    <x v="0"/>
    <s v="Paid"/>
    <x v="1"/>
    <n v="348"/>
    <n v="526.24"/>
  </r>
  <r>
    <s v="AD01-9361"/>
    <x v="1"/>
    <s v="Jul"/>
    <x v="0"/>
    <x v="0"/>
    <s v="Order assembled"/>
    <x v="0"/>
    <s v="Paid"/>
    <x v="1"/>
    <n v="690"/>
    <n v="986.7"/>
  </r>
  <r>
    <s v="AD01-9362"/>
    <x v="1"/>
    <s v="Jul"/>
    <x v="0"/>
    <x v="0"/>
    <s v="Order assembled"/>
    <x v="0"/>
    <s v="Paid"/>
    <x v="1"/>
    <n v="723"/>
    <n v="1033.8899999999999"/>
  </r>
  <r>
    <s v="AD01-9362"/>
    <x v="1"/>
    <s v="Jul"/>
    <x v="0"/>
    <x v="0"/>
    <s v="Order assembled"/>
    <x v="0"/>
    <s v="Paid"/>
    <x v="1"/>
    <n v="357"/>
    <n v="510.51"/>
  </r>
  <r>
    <s v="AD01-9362"/>
    <x v="1"/>
    <s v="Jul"/>
    <x v="0"/>
    <x v="0"/>
    <s v="Order assembled"/>
    <x v="0"/>
    <s v="Paid"/>
    <x v="1"/>
    <n v="351"/>
    <n v="501.93"/>
  </r>
  <r>
    <s v="AD01-9362"/>
    <x v="1"/>
    <s v="Jul"/>
    <x v="0"/>
    <x v="0"/>
    <s v="Order assembled"/>
    <x v="0"/>
    <s v="Paid"/>
    <x v="1"/>
    <n v="345"/>
    <n v="493.35"/>
  </r>
  <r>
    <s v="AD01-9361"/>
    <x v="1"/>
    <s v="Jul"/>
    <x v="0"/>
    <x v="0"/>
    <s v="Order assembled"/>
    <x v="0"/>
    <s v="Paid"/>
    <x v="1"/>
    <n v="763"/>
    <n v="526.24"/>
  </r>
  <r>
    <s v="AD01-9361"/>
    <x v="1"/>
    <s v="Jul"/>
    <x v="0"/>
    <x v="0"/>
    <s v="Order assembled"/>
    <x v="0"/>
    <s v="Paid"/>
    <x v="1"/>
    <n v="816"/>
    <n v="526.24"/>
  </r>
  <r>
    <s v="AD01-9364"/>
    <x v="1"/>
    <s v="Jul"/>
    <x v="0"/>
    <x v="0"/>
    <s v="Order assembled"/>
    <x v="0"/>
    <s v="Paid"/>
    <x v="1"/>
    <n v="157"/>
    <n v="224.51"/>
  </r>
  <r>
    <s v="AD01-9362"/>
    <x v="1"/>
    <s v="Jul"/>
    <x v="0"/>
    <x v="0"/>
    <s v="Order assembled"/>
    <x v="0"/>
    <s v="Paid"/>
    <x v="1"/>
    <n v="205"/>
    <n v="293.14999999999998"/>
  </r>
  <r>
    <s v="AD01-9363"/>
    <x v="1"/>
    <s v="Jul"/>
    <x v="0"/>
    <x v="0"/>
    <s v="Order assembled"/>
    <x v="0"/>
    <s v="Paid"/>
    <x v="1"/>
    <n v="127"/>
    <n v="181.61"/>
  </r>
  <r>
    <s v="AD01-9361"/>
    <x v="1"/>
    <s v="Jul"/>
    <x v="0"/>
    <x v="0"/>
    <s v="Order assembled"/>
    <x v="0"/>
    <s v="Paid"/>
    <x v="0"/>
    <n v="359"/>
    <n v="513.37"/>
  </r>
  <r>
    <s v="AD01-9361"/>
    <x v="1"/>
    <s v="Jul"/>
    <x v="0"/>
    <x v="0"/>
    <s v="Order assembled"/>
    <x v="0"/>
    <s v="Paid"/>
    <x v="0"/>
    <n v="353"/>
    <n v="504.78999999999996"/>
  </r>
  <r>
    <s v="AD01-9365"/>
    <x v="1"/>
    <s v="Jul"/>
    <x v="0"/>
    <x v="0"/>
    <s v="Order assembled"/>
    <x v="0"/>
    <s v="Paid"/>
    <x v="0"/>
    <n v="347"/>
    <n v="496.21000000000004"/>
  </r>
  <r>
    <s v="AD01-9362"/>
    <x v="1"/>
    <s v="Jul"/>
    <x v="0"/>
    <x v="0"/>
    <s v="Order assembled"/>
    <x v="0"/>
    <s v="Paid"/>
    <x v="1"/>
    <n v="155"/>
    <n v="221.65"/>
  </r>
  <r>
    <s v="AD01-9361"/>
    <x v="1"/>
    <s v="Jul"/>
    <x v="0"/>
    <x v="0"/>
    <s v="Order assembled"/>
    <x v="0"/>
    <s v="Paid"/>
    <x v="1"/>
    <n v="203"/>
    <n v="290.28999999999996"/>
  </r>
  <r>
    <s v="AD01-9364"/>
    <x v="1"/>
    <s v="Jul"/>
    <x v="0"/>
    <x v="0"/>
    <s v="Order assembled"/>
    <x v="0"/>
    <s v="Paid"/>
    <x v="1"/>
    <n v="785"/>
    <n v="1122.55"/>
  </r>
  <r>
    <s v="AD01-9362"/>
    <x v="1"/>
    <s v="Jun"/>
    <x v="0"/>
    <x v="0"/>
    <s v="Order assembled"/>
    <x v="0"/>
    <s v="Paid"/>
    <x v="0"/>
    <n v="128"/>
    <n v="526.24"/>
  </r>
  <r>
    <s v="AD01-9364"/>
    <x v="1"/>
    <s v="Jun"/>
    <x v="0"/>
    <x v="0"/>
    <s v="Order assembled"/>
    <x v="0"/>
    <s v="Paid"/>
    <x v="0"/>
    <n v="368"/>
    <n v="526.24"/>
  </r>
  <r>
    <s v="AD01-9362"/>
    <x v="1"/>
    <s v="Jun"/>
    <x v="0"/>
    <x v="0"/>
    <s v="Order assembled"/>
    <x v="0"/>
    <s v="Paid"/>
    <x v="0"/>
    <n v="362"/>
    <n v="517.66"/>
  </r>
  <r>
    <s v="AD01-9361"/>
    <x v="1"/>
    <s v="Jun"/>
    <x v="0"/>
    <x v="0"/>
    <s v="Order assembled"/>
    <x v="0"/>
    <s v="Paid"/>
    <x v="1"/>
    <n v="206"/>
    <n v="294.58"/>
  </r>
  <r>
    <s v="AD01-9361"/>
    <x v="1"/>
    <s v="Jun"/>
    <x v="0"/>
    <x v="0"/>
    <s v="Order assembled"/>
    <x v="0"/>
    <s v="Paid"/>
    <x v="1"/>
    <n v="134"/>
    <n v="191.62"/>
  </r>
  <r>
    <s v="AD01-9361"/>
    <x v="1"/>
    <s v="Jun"/>
    <x v="0"/>
    <x v="0"/>
    <s v="Order assembled"/>
    <x v="0"/>
    <s v="Paid"/>
    <x v="1"/>
    <n v="160"/>
    <n v="228.8"/>
  </r>
  <r>
    <s v="AD01-9362"/>
    <x v="1"/>
    <s v="Jun"/>
    <x v="0"/>
    <x v="0"/>
    <s v="Order assembled"/>
    <x v="0"/>
    <s v="Paid"/>
    <x v="1"/>
    <n v="208"/>
    <n v="297.44"/>
  </r>
  <r>
    <s v="AD01-9361"/>
    <x v="1"/>
    <s v="Jun"/>
    <x v="0"/>
    <x v="0"/>
    <s v="Order assembled"/>
    <x v="0"/>
    <s v="Paid"/>
    <x v="1"/>
    <n v="136"/>
    <n v="194.48"/>
  </r>
  <r>
    <s v="AD01-9362"/>
    <x v="1"/>
    <s v="Jun"/>
    <x v="0"/>
    <x v="0"/>
    <s v="Order assembled"/>
    <x v="0"/>
    <s v="Paid"/>
    <x v="1"/>
    <n v="372"/>
    <n v="526.24"/>
  </r>
  <r>
    <s v="AD01-9362"/>
    <x v="1"/>
    <s v="Jun"/>
    <x v="0"/>
    <x v="0"/>
    <s v="Order assembled"/>
    <x v="0"/>
    <s v="Paid"/>
    <x v="1"/>
    <n v="366"/>
    <n v="526.24"/>
  </r>
  <r>
    <s v="AD01-9361"/>
    <x v="1"/>
    <s v="Jun"/>
    <x v="0"/>
    <x v="0"/>
    <s v="Order assembled"/>
    <x v="0"/>
    <s v="Paid"/>
    <x v="1"/>
    <n v="689"/>
    <n v="985.27"/>
  </r>
  <r>
    <s v="AD01-9364"/>
    <x v="1"/>
    <s v="Jun"/>
    <x v="0"/>
    <x v="0"/>
    <s v="Order assembled"/>
    <x v="0"/>
    <s v="Paid"/>
    <x v="1"/>
    <n v="722"/>
    <n v="1032.46"/>
  </r>
  <r>
    <s v="AD01-9362"/>
    <x v="1"/>
    <s v="Jun"/>
    <x v="0"/>
    <x v="0"/>
    <s v="Order assembled"/>
    <x v="0"/>
    <s v="Paid"/>
    <x v="1"/>
    <n v="776"/>
    <n v="1109.68"/>
  </r>
  <r>
    <s v="AD01-9364"/>
    <x v="1"/>
    <s v="Jun"/>
    <x v="0"/>
    <x v="0"/>
    <s v="Order assembled"/>
    <x v="0"/>
    <s v="Paid"/>
    <x v="1"/>
    <n v="129"/>
    <n v="184.47"/>
  </r>
  <r>
    <s v="AD01-9362"/>
    <x v="1"/>
    <s v="Jun"/>
    <x v="0"/>
    <x v="0"/>
    <s v="Order assembled"/>
    <x v="0"/>
    <s v="Paid"/>
    <x v="1"/>
    <n v="369"/>
    <n v="527.66999999999996"/>
  </r>
  <r>
    <s v="AD01-9361"/>
    <x v="1"/>
    <s v="Jun"/>
    <x v="0"/>
    <x v="0"/>
    <s v="Order assembled"/>
    <x v="0"/>
    <s v="Paid"/>
    <x v="1"/>
    <n v="363"/>
    <n v="519.09"/>
  </r>
  <r>
    <s v="AD01-9362"/>
    <x v="1"/>
    <s v="Jun"/>
    <x v="0"/>
    <x v="0"/>
    <s v="Order assembled"/>
    <x v="0"/>
    <s v="Paid"/>
    <x v="1"/>
    <n v="159"/>
    <n v="227.37"/>
  </r>
  <r>
    <s v="AD01-9362"/>
    <x v="1"/>
    <s v="Jun"/>
    <x v="0"/>
    <x v="0"/>
    <s v="Order assembled"/>
    <x v="0"/>
    <s v="Paid"/>
    <x v="1"/>
    <n v="762"/>
    <n v="526.24"/>
  </r>
  <r>
    <s v="AD01-9361"/>
    <x v="1"/>
    <s v="Jun"/>
    <x v="0"/>
    <x v="0"/>
    <s v="Order assembled"/>
    <x v="0"/>
    <s v="Paid"/>
    <x v="1"/>
    <n v="815"/>
    <n v="526.24"/>
  </r>
  <r>
    <s v="AD01-9361"/>
    <x v="1"/>
    <s v="Jun"/>
    <x v="0"/>
    <x v="0"/>
    <s v="Order assembled"/>
    <x v="0"/>
    <s v="Paid"/>
    <x v="1"/>
    <n v="163"/>
    <n v="233.09"/>
  </r>
  <r>
    <s v="AD01-9361"/>
    <x v="1"/>
    <s v="Jun"/>
    <x v="0"/>
    <x v="0"/>
    <s v="Order assembled"/>
    <x v="0"/>
    <s v="Paid"/>
    <x v="1"/>
    <n v="133"/>
    <n v="190.19"/>
  </r>
  <r>
    <s v="AD01-9361"/>
    <x v="1"/>
    <s v="Jun"/>
    <x v="0"/>
    <x v="0"/>
    <s v="Order assembled"/>
    <x v="0"/>
    <s v="Paid"/>
    <x v="0"/>
    <n v="371"/>
    <n v="530.53"/>
  </r>
  <r>
    <s v="AD01-9364"/>
    <x v="1"/>
    <s v="Jun"/>
    <x v="0"/>
    <x v="0"/>
    <s v="Order assembled"/>
    <x v="0"/>
    <s v="Paid"/>
    <x v="0"/>
    <n v="365"/>
    <n v="521.95000000000005"/>
  </r>
  <r>
    <s v="AD01-9361"/>
    <x v="1"/>
    <s v="Jun"/>
    <x v="0"/>
    <x v="0"/>
    <s v="Order assembled"/>
    <x v="0"/>
    <s v="Paid"/>
    <x v="1"/>
    <n v="161"/>
    <n v="230.23000000000002"/>
  </r>
  <r>
    <s v="AD01-9362"/>
    <x v="1"/>
    <s v="Jun"/>
    <x v="0"/>
    <x v="0"/>
    <s v="Order assembled"/>
    <x v="0"/>
    <s v="Paid"/>
    <x v="1"/>
    <n v="209"/>
    <n v="298.87"/>
  </r>
  <r>
    <s v="AD01-9364"/>
    <x v="1"/>
    <s v="Mar"/>
    <x v="0"/>
    <x v="0"/>
    <s v="Order assembled"/>
    <x v="0"/>
    <s v="Paid"/>
    <x v="0"/>
    <n v="176"/>
    <n v="526.24"/>
  </r>
  <r>
    <s v="AD01-9361"/>
    <x v="1"/>
    <s v="Mar"/>
    <x v="0"/>
    <x v="0"/>
    <s v="Order assembled"/>
    <x v="0"/>
    <s v="Paid"/>
    <x v="0"/>
    <n v="170"/>
    <n v="526.24"/>
  </r>
  <r>
    <s v="AD01-9364"/>
    <x v="1"/>
    <s v="Mar"/>
    <x v="0"/>
    <x v="0"/>
    <s v="Order assembled"/>
    <x v="0"/>
    <s v="Paid"/>
    <x v="0"/>
    <n v="164"/>
    <n v="526.24"/>
  </r>
  <r>
    <s v="AD01-9361"/>
    <x v="1"/>
    <s v="Mar"/>
    <x v="0"/>
    <x v="0"/>
    <s v="Order assembled"/>
    <x v="0"/>
    <s v="Paid"/>
    <x v="1"/>
    <n v="176"/>
    <n v="251.68"/>
  </r>
  <r>
    <s v="AD01-9361"/>
    <x v="1"/>
    <s v="Mar"/>
    <x v="0"/>
    <x v="0"/>
    <s v="Order assembled"/>
    <x v="0"/>
    <s v="Paid"/>
    <x v="1"/>
    <n v="224"/>
    <n v="320.32"/>
  </r>
  <r>
    <s v="AD01-9361"/>
    <x v="1"/>
    <s v="Mar"/>
    <x v="0"/>
    <x v="0"/>
    <s v="Order assembled"/>
    <x v="0"/>
    <s v="Paid"/>
    <x v="1"/>
    <n v="152"/>
    <n v="217.36"/>
  </r>
  <r>
    <s v="AD01-9362"/>
    <x v="1"/>
    <s v="Mar"/>
    <x v="0"/>
    <x v="0"/>
    <s v="Order assembled"/>
    <x v="0"/>
    <s v="Paid"/>
    <x v="1"/>
    <n v="178"/>
    <n v="254.54"/>
  </r>
  <r>
    <s v="AD01-9361"/>
    <x v="1"/>
    <s v="Mar"/>
    <x v="0"/>
    <x v="0"/>
    <s v="Order assembled"/>
    <x v="0"/>
    <s v="Paid"/>
    <x v="1"/>
    <n v="226"/>
    <n v="323.18"/>
  </r>
  <r>
    <s v="AD01-9364"/>
    <x v="1"/>
    <s v="Mar"/>
    <x v="0"/>
    <x v="0"/>
    <s v="Order assembled"/>
    <x v="0"/>
    <s v="Paid"/>
    <x v="1"/>
    <n v="148"/>
    <n v="211.64"/>
  </r>
  <r>
    <s v="AD01-9362"/>
    <x v="1"/>
    <s v="Mar"/>
    <x v="0"/>
    <x v="0"/>
    <s v="Order assembled"/>
    <x v="0"/>
    <s v="Paid"/>
    <x v="0"/>
    <n v="174"/>
    <n v="526.24"/>
  </r>
  <r>
    <s v="AD01-9362"/>
    <x v="1"/>
    <s v="Mar"/>
    <x v="0"/>
    <x v="0"/>
    <s v="Order assembled"/>
    <x v="0"/>
    <s v="Paid"/>
    <x v="0"/>
    <n v="168"/>
    <n v="526.24"/>
  </r>
  <r>
    <s v="AD01-9362"/>
    <x v="1"/>
    <s v="Mar"/>
    <x v="0"/>
    <x v="0"/>
    <s v="Order assembled"/>
    <x v="0"/>
    <s v="Paid"/>
    <x v="1"/>
    <n v="720"/>
    <n v="1029.5999999999999"/>
  </r>
  <r>
    <s v="AD01-9362"/>
    <x v="1"/>
    <s v="Mar"/>
    <x v="0"/>
    <x v="0"/>
    <s v="Order assembled"/>
    <x v="0"/>
    <s v="Paid"/>
    <x v="1"/>
    <n v="773"/>
    <n v="1105.3899999999999"/>
  </r>
  <r>
    <s v="AD01-9361"/>
    <x v="1"/>
    <s v="Mar"/>
    <x v="0"/>
    <x v="0"/>
    <s v="Order assembled"/>
    <x v="0"/>
    <s v="Paid"/>
    <x v="0"/>
    <n v="177"/>
    <n v="253.11"/>
  </r>
  <r>
    <s v="AD01-9361"/>
    <x v="1"/>
    <s v="Mar"/>
    <x v="0"/>
    <x v="0"/>
    <s v="Order assembled"/>
    <x v="0"/>
    <s v="Paid"/>
    <x v="0"/>
    <n v="171"/>
    <n v="244.53"/>
  </r>
  <r>
    <s v="AD01-9362"/>
    <x v="1"/>
    <s v="Mar"/>
    <x v="0"/>
    <x v="0"/>
    <s v="Order assembled"/>
    <x v="0"/>
    <s v="Paid"/>
    <x v="0"/>
    <n v="165"/>
    <n v="235.95"/>
  </r>
  <r>
    <s v="AD01-9362"/>
    <x v="1"/>
    <s v="Mar"/>
    <x v="0"/>
    <x v="0"/>
    <s v="Order assembled"/>
    <x v="0"/>
    <s v="Paid"/>
    <x v="1"/>
    <n v="177"/>
    <n v="253.11"/>
  </r>
  <r>
    <s v="AD01-9362"/>
    <x v="1"/>
    <s v="Mar"/>
    <x v="0"/>
    <x v="0"/>
    <s v="Order assembled"/>
    <x v="0"/>
    <s v="Paid"/>
    <x v="1"/>
    <n v="759"/>
    <n v="526.24"/>
  </r>
  <r>
    <s v="AD01-9364"/>
    <x v="1"/>
    <s v="Mar"/>
    <x v="0"/>
    <x v="0"/>
    <s v="Order assembled"/>
    <x v="0"/>
    <s v="Paid"/>
    <x v="1"/>
    <n v="175"/>
    <n v="250.25"/>
  </r>
  <r>
    <s v="AD01-9362"/>
    <x v="1"/>
    <s v="Mar"/>
    <x v="0"/>
    <x v="0"/>
    <s v="Order assembled"/>
    <x v="0"/>
    <s v="Paid"/>
    <x v="1"/>
    <n v="223"/>
    <n v="318.89"/>
  </r>
  <r>
    <s v="AD01-9362"/>
    <x v="1"/>
    <s v="Mar"/>
    <x v="0"/>
    <x v="0"/>
    <s v="Order assembled"/>
    <x v="0"/>
    <s v="Paid"/>
    <x v="1"/>
    <n v="151"/>
    <n v="215.93"/>
  </r>
  <r>
    <s v="AD01-9364"/>
    <x v="1"/>
    <s v="Mar"/>
    <x v="0"/>
    <x v="0"/>
    <s v="Order assembled"/>
    <x v="0"/>
    <s v="Paid"/>
    <x v="0"/>
    <n v="173"/>
    <n v="247.39"/>
  </r>
  <r>
    <s v="AD01-9362"/>
    <x v="1"/>
    <s v="Mar"/>
    <x v="0"/>
    <x v="0"/>
    <s v="Order assembled"/>
    <x v="0"/>
    <s v="Paid"/>
    <x v="0"/>
    <n v="167"/>
    <n v="238.81"/>
  </r>
  <r>
    <s v="AD01-9361"/>
    <x v="1"/>
    <s v="Mar"/>
    <x v="0"/>
    <x v="0"/>
    <s v="Order assembled"/>
    <x v="0"/>
    <s v="Paid"/>
    <x v="1"/>
    <n v="179"/>
    <n v="255.97"/>
  </r>
  <r>
    <s v="AD01-9361"/>
    <x v="1"/>
    <s v="Mar"/>
    <x v="0"/>
    <x v="0"/>
    <s v="Order assembled"/>
    <x v="0"/>
    <s v="Paid"/>
    <x v="1"/>
    <n v="782"/>
    <n v="1118.26"/>
  </r>
  <r>
    <s v="AD01-9364"/>
    <x v="1"/>
    <s v="May"/>
    <x v="0"/>
    <x v="0"/>
    <s v="Order assembled"/>
    <x v="0"/>
    <s v="Paid"/>
    <x v="0"/>
    <n v="146"/>
    <n v="526.24"/>
  </r>
  <r>
    <s v="AD01-9361"/>
    <x v="1"/>
    <s v="May"/>
    <x v="0"/>
    <x v="0"/>
    <s v="Order assembled"/>
    <x v="0"/>
    <s v="Paid"/>
    <x v="0"/>
    <n v="140"/>
    <n v="526.24"/>
  </r>
  <r>
    <s v="AD01-9361"/>
    <x v="1"/>
    <s v="May"/>
    <x v="0"/>
    <x v="0"/>
    <s v="Order assembled"/>
    <x v="0"/>
    <s v="Paid"/>
    <x v="0"/>
    <n v="134"/>
    <n v="526.24"/>
  </r>
  <r>
    <s v="AD01-9361"/>
    <x v="1"/>
    <s v="May"/>
    <x v="0"/>
    <x v="0"/>
    <s v="Order assembled"/>
    <x v="0"/>
    <s v="Paid"/>
    <x v="1"/>
    <n v="164"/>
    <n v="234.51999999999998"/>
  </r>
  <r>
    <s v="AD01-9363"/>
    <x v="1"/>
    <s v="May"/>
    <x v="0"/>
    <x v="0"/>
    <s v="Order assembled"/>
    <x v="0"/>
    <s v="Paid"/>
    <x v="1"/>
    <n v="212"/>
    <n v="303.15999999999997"/>
  </r>
  <r>
    <s v="AD01-9362"/>
    <x v="1"/>
    <s v="May"/>
    <x v="0"/>
    <x v="0"/>
    <s v="Order assembled"/>
    <x v="0"/>
    <s v="Paid"/>
    <x v="1"/>
    <n v="140"/>
    <n v="200.2"/>
  </r>
  <r>
    <s v="AD01-9362"/>
    <x v="1"/>
    <s v="May"/>
    <x v="0"/>
    <x v="0"/>
    <s v="Order assembled"/>
    <x v="0"/>
    <s v="Paid"/>
    <x v="1"/>
    <n v="166"/>
    <n v="237.38"/>
  </r>
  <r>
    <s v="AD01-9362"/>
    <x v="1"/>
    <s v="May"/>
    <x v="0"/>
    <x v="0"/>
    <s v="Order assembled"/>
    <x v="0"/>
    <s v="Paid"/>
    <x v="1"/>
    <n v="214"/>
    <n v="306.02"/>
  </r>
  <r>
    <s v="AD01-9363"/>
    <x v="1"/>
    <s v="May"/>
    <x v="0"/>
    <x v="0"/>
    <s v="Order assembled"/>
    <x v="0"/>
    <s v="Paid"/>
    <x v="1"/>
    <n v="142"/>
    <n v="203.06"/>
  </r>
  <r>
    <s v="AD01-9362"/>
    <x v="1"/>
    <s v="May"/>
    <x v="0"/>
    <x v="0"/>
    <s v="Order assembled"/>
    <x v="0"/>
    <s v="Paid"/>
    <x v="1"/>
    <n v="144"/>
    <n v="526.24"/>
  </r>
  <r>
    <s v="AD01-9362"/>
    <x v="1"/>
    <s v="May"/>
    <x v="0"/>
    <x v="0"/>
    <s v="Order assembled"/>
    <x v="0"/>
    <s v="Paid"/>
    <x v="1"/>
    <n v="138"/>
    <n v="526.24"/>
  </r>
  <r>
    <s v="AD01-9365"/>
    <x v="1"/>
    <s v="May"/>
    <x v="0"/>
    <x v="0"/>
    <s v="Order assembled"/>
    <x v="0"/>
    <s v="Paid"/>
    <x v="1"/>
    <n v="132"/>
    <n v="526.24"/>
  </r>
  <r>
    <s v="AD01-9361"/>
    <x v="1"/>
    <s v="May"/>
    <x v="0"/>
    <x v="0"/>
    <s v="Order assembled"/>
    <x v="0"/>
    <s v="Paid"/>
    <x v="1"/>
    <n v="688"/>
    <n v="983.83999999999992"/>
  </r>
  <r>
    <s v="AD01-9364"/>
    <x v="1"/>
    <s v="May"/>
    <x v="0"/>
    <x v="0"/>
    <s v="Order assembled"/>
    <x v="0"/>
    <s v="Paid"/>
    <x v="1"/>
    <n v="775"/>
    <n v="1108.25"/>
  </r>
  <r>
    <s v="AD01-9362"/>
    <x v="1"/>
    <s v="May"/>
    <x v="0"/>
    <x v="0"/>
    <s v="Order assembled"/>
    <x v="0"/>
    <s v="Paid"/>
    <x v="1"/>
    <n v="141"/>
    <n v="201.63"/>
  </r>
  <r>
    <s v="AD01-9363"/>
    <x v="1"/>
    <s v="May"/>
    <x v="0"/>
    <x v="0"/>
    <s v="Order assembled"/>
    <x v="0"/>
    <s v="Paid"/>
    <x v="1"/>
    <n v="135"/>
    <n v="193.05"/>
  </r>
  <r>
    <s v="AD01-9364"/>
    <x v="1"/>
    <s v="May"/>
    <x v="0"/>
    <x v="0"/>
    <s v="Order assembled"/>
    <x v="0"/>
    <s v="Paid"/>
    <x v="1"/>
    <n v="165"/>
    <n v="235.95"/>
  </r>
  <r>
    <s v="AD01-9362"/>
    <x v="1"/>
    <s v="May"/>
    <x v="0"/>
    <x v="0"/>
    <s v="Order assembled"/>
    <x v="0"/>
    <s v="Paid"/>
    <x v="1"/>
    <n v="761"/>
    <n v="526.24"/>
  </r>
  <r>
    <s v="AD01-9361"/>
    <x v="1"/>
    <s v="May"/>
    <x v="0"/>
    <x v="0"/>
    <s v="Order assembled"/>
    <x v="0"/>
    <s v="Paid"/>
    <x v="1"/>
    <n v="814"/>
    <n v="526.24"/>
  </r>
  <r>
    <s v="AD01-9363"/>
    <x v="1"/>
    <s v="May"/>
    <x v="0"/>
    <x v="0"/>
    <s v="Order assembled"/>
    <x v="0"/>
    <s v="Paid"/>
    <x v="1"/>
    <n v="169"/>
    <n v="241.67000000000002"/>
  </r>
  <r>
    <s v="AD01-9365"/>
    <x v="1"/>
    <s v="May"/>
    <x v="0"/>
    <x v="0"/>
    <s v="Order assembled"/>
    <x v="0"/>
    <s v="Paid"/>
    <x v="1"/>
    <n v="211"/>
    <n v="301.73"/>
  </r>
  <r>
    <s v="AD01-9362"/>
    <x v="1"/>
    <s v="May"/>
    <x v="0"/>
    <x v="0"/>
    <s v="Order assembled"/>
    <x v="0"/>
    <s v="Paid"/>
    <x v="1"/>
    <n v="139"/>
    <n v="198.76999999999998"/>
  </r>
  <r>
    <s v="AD01-9361"/>
    <x v="1"/>
    <s v="May"/>
    <x v="0"/>
    <x v="0"/>
    <s v="Order assembled"/>
    <x v="0"/>
    <s v="Paid"/>
    <x v="0"/>
    <n v="143"/>
    <n v="204.49"/>
  </r>
  <r>
    <s v="AD01-9362"/>
    <x v="1"/>
    <s v="May"/>
    <x v="0"/>
    <x v="0"/>
    <s v="Order assembled"/>
    <x v="0"/>
    <s v="Paid"/>
    <x v="0"/>
    <n v="137"/>
    <n v="195.91"/>
  </r>
  <r>
    <s v="AD01-9363"/>
    <x v="1"/>
    <s v="May"/>
    <x v="0"/>
    <x v="0"/>
    <s v="Order assembled"/>
    <x v="0"/>
    <s v="Paid"/>
    <x v="0"/>
    <n v="131"/>
    <n v="187.32999999999998"/>
  </r>
  <r>
    <s v="AD01-9362"/>
    <x v="1"/>
    <s v="May"/>
    <x v="0"/>
    <x v="0"/>
    <s v="Order assembled"/>
    <x v="0"/>
    <s v="Paid"/>
    <x v="1"/>
    <n v="167"/>
    <n v="238.81"/>
  </r>
  <r>
    <s v="AD01-9362"/>
    <x v="1"/>
    <s v="May"/>
    <x v="0"/>
    <x v="0"/>
    <s v="Order assembled"/>
    <x v="0"/>
    <s v="Paid"/>
    <x v="1"/>
    <n v="215"/>
    <n v="307.45"/>
  </r>
  <r>
    <s v="AD01-9361"/>
    <x v="1"/>
    <s v="May"/>
    <x v="0"/>
    <x v="0"/>
    <s v="Order assembled"/>
    <x v="0"/>
    <s v="Paid"/>
    <x v="1"/>
    <n v="784"/>
    <n v="1121.1199999999999"/>
  </r>
  <r>
    <s v="AD01-9362"/>
    <x v="1"/>
    <s v="Nov"/>
    <x v="0"/>
    <x v="0"/>
    <s v="Order assembled"/>
    <x v="0"/>
    <s v="Paid"/>
    <x v="1"/>
    <n v="134"/>
    <n v="182.24"/>
  </r>
  <r>
    <s v="AD01-9361"/>
    <x v="1"/>
    <s v="Nov"/>
    <x v="0"/>
    <x v="0"/>
    <s v="Order assembled"/>
    <x v="0"/>
    <s v="Paid"/>
    <x v="1"/>
    <n v="182"/>
    <n v="260.26"/>
  </r>
  <r>
    <s v="AD01-9361"/>
    <x v="1"/>
    <s v="Nov"/>
    <x v="0"/>
    <x v="0"/>
    <s v="Order assembled"/>
    <x v="0"/>
    <s v="Paid"/>
    <x v="1"/>
    <n v="136"/>
    <n v="194.48"/>
  </r>
  <r>
    <s v="AD01-9361"/>
    <x v="1"/>
    <s v="Nov"/>
    <x v="0"/>
    <x v="0"/>
    <s v="Order assembled"/>
    <x v="0"/>
    <s v="Paid"/>
    <x v="1"/>
    <n v="694"/>
    <n v="992.42000000000007"/>
  </r>
  <r>
    <s v="AD01-9365"/>
    <x v="1"/>
    <s v="Nov"/>
    <x v="0"/>
    <x v="0"/>
    <s v="Order assembled"/>
    <x v="0"/>
    <s v="Paid"/>
    <x v="1"/>
    <n v="727"/>
    <n v="1039.6100000000001"/>
  </r>
  <r>
    <s v="AD01-9362"/>
    <x v="1"/>
    <s v="Nov"/>
    <x v="0"/>
    <x v="0"/>
    <s v="Order assembled"/>
    <x v="0"/>
    <s v="Paid"/>
    <x v="1"/>
    <n v="135"/>
    <n v="193.05"/>
  </r>
  <r>
    <s v="AD01-9365"/>
    <x v="1"/>
    <s v="Nov"/>
    <x v="0"/>
    <x v="0"/>
    <s v="Order assembled"/>
    <x v="0"/>
    <s v="Paid"/>
    <x v="1"/>
    <n v="766"/>
    <n v="526.24"/>
  </r>
  <r>
    <s v="AD01-9361"/>
    <x v="1"/>
    <s v="Nov"/>
    <x v="0"/>
    <x v="0"/>
    <s v="Order assembled"/>
    <x v="0"/>
    <s v="Paid"/>
    <x v="1"/>
    <n v="133"/>
    <n v="190.19"/>
  </r>
  <r>
    <s v="AD01-9361"/>
    <x v="1"/>
    <s v="Nov"/>
    <x v="0"/>
    <x v="0"/>
    <s v="Order assembled"/>
    <x v="0"/>
    <s v="Paid"/>
    <x v="1"/>
    <n v="181"/>
    <n v="258.83"/>
  </r>
  <r>
    <s v="AD01-9362"/>
    <x v="1"/>
    <s v="Nov"/>
    <x v="0"/>
    <x v="0"/>
    <s v="Order assembled"/>
    <x v="0"/>
    <s v="Paid"/>
    <x v="1"/>
    <n v="137"/>
    <n v="195.91"/>
  </r>
  <r>
    <s v="AD01-9361"/>
    <x v="1"/>
    <s v="Nov"/>
    <x v="0"/>
    <x v="0"/>
    <s v="Order assembled"/>
    <x v="0"/>
    <s v="Paid"/>
    <x v="1"/>
    <n v="179"/>
    <n v="255.97"/>
  </r>
  <r>
    <s v="AD01-9362"/>
    <x v="1"/>
    <s v="Oct"/>
    <x v="0"/>
    <x v="0"/>
    <s v="Order assembled"/>
    <x v="0"/>
    <s v="Paid"/>
    <x v="1"/>
    <n v="140"/>
    <n v="190.4"/>
  </r>
  <r>
    <s v="AD01-9364"/>
    <x v="1"/>
    <s v="Oct"/>
    <x v="0"/>
    <x v="0"/>
    <s v="Order assembled"/>
    <x v="0"/>
    <s v="Paid"/>
    <x v="1"/>
    <n v="188"/>
    <n v="268.84000000000003"/>
  </r>
  <r>
    <s v="AD01-9362"/>
    <x v="1"/>
    <s v="Oct"/>
    <x v="0"/>
    <x v="0"/>
    <s v="Order assembled"/>
    <x v="0"/>
    <s v="Paid"/>
    <x v="1"/>
    <n v="142"/>
    <n v="203.06"/>
  </r>
  <r>
    <s v="AD01-9364"/>
    <x v="1"/>
    <s v="Oct"/>
    <x v="0"/>
    <x v="0"/>
    <s v="Order assembled"/>
    <x v="0"/>
    <s v="Paid"/>
    <x v="1"/>
    <n v="184"/>
    <n v="263.12"/>
  </r>
  <r>
    <s v="AD01-9362"/>
    <x v="1"/>
    <s v="Oct"/>
    <x v="0"/>
    <x v="0"/>
    <s v="Order assembled"/>
    <x v="0"/>
    <s v="Paid"/>
    <x v="0"/>
    <n v="312"/>
    <n v="526.24"/>
  </r>
  <r>
    <s v="AD01-9365"/>
    <x v="1"/>
    <s v="Oct"/>
    <x v="0"/>
    <x v="0"/>
    <s v="Order assembled"/>
    <x v="0"/>
    <s v="Paid"/>
    <x v="1"/>
    <n v="693"/>
    <n v="990.99"/>
  </r>
  <r>
    <s v="AD01-9364"/>
    <x v="1"/>
    <s v="Oct"/>
    <x v="0"/>
    <x v="0"/>
    <s v="Order assembled"/>
    <x v="0"/>
    <s v="Paid"/>
    <x v="1"/>
    <n v="726"/>
    <n v="1038.18"/>
  </r>
  <r>
    <s v="AD01-9364"/>
    <x v="1"/>
    <s v="Oct"/>
    <x v="0"/>
    <x v="0"/>
    <s v="Order assembled"/>
    <x v="0"/>
    <s v="Paid"/>
    <x v="1"/>
    <n v="141"/>
    <n v="201.63"/>
  </r>
  <r>
    <s v="AD01-9362"/>
    <x v="1"/>
    <s v="Oct"/>
    <x v="0"/>
    <x v="0"/>
    <s v="Order assembled"/>
    <x v="0"/>
    <s v="Paid"/>
    <x v="1"/>
    <n v="765"/>
    <n v="526.24"/>
  </r>
  <r>
    <s v="AD01-9362"/>
    <x v="1"/>
    <s v="Oct"/>
    <x v="0"/>
    <x v="0"/>
    <s v="Order assembled"/>
    <x v="0"/>
    <s v="Paid"/>
    <x v="1"/>
    <n v="139"/>
    <n v="198.76999999999998"/>
  </r>
  <r>
    <s v="AD01-9362"/>
    <x v="1"/>
    <s v="Oct"/>
    <x v="0"/>
    <x v="0"/>
    <s v="Order assembled"/>
    <x v="0"/>
    <s v="Paid"/>
    <x v="1"/>
    <n v="187"/>
    <n v="267.40999999999997"/>
  </r>
  <r>
    <s v="AD01-9362"/>
    <x v="1"/>
    <s v="Oct"/>
    <x v="0"/>
    <x v="0"/>
    <s v="Order assembled"/>
    <x v="0"/>
    <s v="Paid"/>
    <x v="0"/>
    <n v="311"/>
    <n v="444.73"/>
  </r>
  <r>
    <s v="AD01-9363"/>
    <x v="1"/>
    <s v="Oct"/>
    <x v="0"/>
    <x v="0"/>
    <s v="Order assembled"/>
    <x v="0"/>
    <s v="Paid"/>
    <x v="1"/>
    <n v="185"/>
    <n v="264.55"/>
  </r>
  <r>
    <s v="AD01-9361"/>
    <x v="1"/>
    <s v="Sep"/>
    <x v="0"/>
    <x v="0"/>
    <s v="Order assembled"/>
    <x v="0"/>
    <s v="Paid"/>
    <x v="0"/>
    <n v="326"/>
    <n v="466.18"/>
  </r>
  <r>
    <s v="AD01-9364"/>
    <x v="1"/>
    <s v="Sep"/>
    <x v="0"/>
    <x v="0"/>
    <s v="Order assembled"/>
    <x v="0"/>
    <s v="Paid"/>
    <x v="0"/>
    <n v="320"/>
    <n v="457.6"/>
  </r>
  <r>
    <s v="AD01-9361"/>
    <x v="1"/>
    <s v="Sep"/>
    <x v="0"/>
    <x v="0"/>
    <s v="Order assembled"/>
    <x v="0"/>
    <s v="Paid"/>
    <x v="0"/>
    <n v="314"/>
    <n v="449.02"/>
  </r>
  <r>
    <s v="AD01-9364"/>
    <x v="1"/>
    <s v="Sep"/>
    <x v="0"/>
    <x v="0"/>
    <s v="Order assembled"/>
    <x v="0"/>
    <s v="Paid"/>
    <x v="1"/>
    <n v="146"/>
    <n v="198.56"/>
  </r>
  <r>
    <s v="AD01-9361"/>
    <x v="1"/>
    <s v="Sep"/>
    <x v="0"/>
    <x v="0"/>
    <s v="Order assembled"/>
    <x v="0"/>
    <s v="Paid"/>
    <x v="1"/>
    <n v="194"/>
    <n v="277.42"/>
  </r>
  <r>
    <s v="AD01-9361"/>
    <x v="1"/>
    <s v="Sep"/>
    <x v="0"/>
    <x v="0"/>
    <s v="Order assembled"/>
    <x v="0"/>
    <s v="Paid"/>
    <x v="1"/>
    <n v="190"/>
    <n v="271.7"/>
  </r>
  <r>
    <s v="AD01-9361"/>
    <x v="1"/>
    <s v="Sep"/>
    <x v="0"/>
    <x v="0"/>
    <s v="Order assembled"/>
    <x v="0"/>
    <s v="Paid"/>
    <x v="1"/>
    <n v="364"/>
    <n v="520.52"/>
  </r>
  <r>
    <s v="AD01-9361"/>
    <x v="1"/>
    <s v="Sep"/>
    <x v="0"/>
    <x v="0"/>
    <s v="Order assembled"/>
    <x v="0"/>
    <s v="Paid"/>
    <x v="0"/>
    <n v="324"/>
    <n v="526.24"/>
  </r>
  <r>
    <s v="AD01-9361"/>
    <x v="1"/>
    <s v="Sep"/>
    <x v="0"/>
    <x v="0"/>
    <s v="Order assembled"/>
    <x v="0"/>
    <s v="Paid"/>
    <x v="0"/>
    <n v="318"/>
    <n v="526.24"/>
  </r>
  <r>
    <s v="AD01-9362"/>
    <x v="1"/>
    <s v="Sep"/>
    <x v="0"/>
    <x v="0"/>
    <s v="Order assembled"/>
    <x v="0"/>
    <s v="Paid"/>
    <x v="1"/>
    <n v="692"/>
    <n v="989.56"/>
  </r>
  <r>
    <s v="AD01-9364"/>
    <x v="1"/>
    <s v="Sep"/>
    <x v="0"/>
    <x v="0"/>
    <s v="Order assembled"/>
    <x v="0"/>
    <s v="Paid"/>
    <x v="1"/>
    <n v="725"/>
    <n v="1036.75"/>
  </r>
  <r>
    <s v="AD01-9362"/>
    <x v="1"/>
    <s v="Sep"/>
    <x v="0"/>
    <x v="0"/>
    <s v="Order assembled"/>
    <x v="0"/>
    <s v="Paid"/>
    <x v="1"/>
    <n v="778"/>
    <n v="1112.54"/>
  </r>
  <r>
    <s v="AD01-9361"/>
    <x v="1"/>
    <s v="Sep"/>
    <x v="0"/>
    <x v="0"/>
    <s v="Order assembled"/>
    <x v="0"/>
    <s v="Paid"/>
    <x v="0"/>
    <n v="327"/>
    <n v="467.61"/>
  </r>
  <r>
    <s v="AD01-9364"/>
    <x v="1"/>
    <s v="Sep"/>
    <x v="0"/>
    <x v="0"/>
    <s v="Order assembled"/>
    <x v="0"/>
    <s v="Paid"/>
    <x v="0"/>
    <n v="321"/>
    <n v="459.03"/>
  </r>
  <r>
    <s v="AD01-9361"/>
    <x v="1"/>
    <s v="Sep"/>
    <x v="0"/>
    <x v="0"/>
    <s v="Order assembled"/>
    <x v="0"/>
    <s v="Paid"/>
    <x v="0"/>
    <n v="315"/>
    <n v="450.45"/>
  </r>
  <r>
    <s v="AD01-9362"/>
    <x v="1"/>
    <s v="Sep"/>
    <x v="0"/>
    <x v="0"/>
    <s v="Order assembled"/>
    <x v="0"/>
    <s v="Paid"/>
    <x v="1"/>
    <n v="147"/>
    <n v="210.21"/>
  </r>
  <r>
    <s v="AD01-9361"/>
    <x v="1"/>
    <s v="Sep"/>
    <x v="0"/>
    <x v="0"/>
    <s v="Order assembled"/>
    <x v="0"/>
    <s v="Paid"/>
    <x v="1"/>
    <n v="145"/>
    <n v="207.35"/>
  </r>
  <r>
    <s v="AD01-9361"/>
    <x v="1"/>
    <s v="Sep"/>
    <x v="0"/>
    <x v="0"/>
    <s v="Order assembled"/>
    <x v="0"/>
    <s v="Paid"/>
    <x v="1"/>
    <n v="193"/>
    <n v="275.99"/>
  </r>
  <r>
    <s v="AD01-9364"/>
    <x v="1"/>
    <s v="Sep"/>
    <x v="0"/>
    <x v="0"/>
    <s v="Order assembled"/>
    <x v="0"/>
    <s v="Paid"/>
    <x v="0"/>
    <n v="323"/>
    <n v="461.89"/>
  </r>
  <r>
    <s v="AD01-9361"/>
    <x v="1"/>
    <s v="Sep"/>
    <x v="0"/>
    <x v="0"/>
    <s v="Order assembled"/>
    <x v="0"/>
    <s v="Paid"/>
    <x v="0"/>
    <n v="317"/>
    <n v="453.31"/>
  </r>
  <r>
    <s v="AD01-9364"/>
    <x v="1"/>
    <s v="Sep"/>
    <x v="0"/>
    <x v="0"/>
    <s v="Order assembled"/>
    <x v="0"/>
    <s v="Paid"/>
    <x v="1"/>
    <n v="143"/>
    <n v="204.49"/>
  </r>
  <r>
    <s v="AD01-9361"/>
    <x v="1"/>
    <s v="Sep"/>
    <x v="0"/>
    <x v="0"/>
    <s v="Order assembled"/>
    <x v="0"/>
    <s v="Paid"/>
    <x v="1"/>
    <n v="191"/>
    <n v="273.13"/>
  </r>
  <r>
    <s v="AD01-9364"/>
    <x v="1"/>
    <s v="Sep"/>
    <x v="0"/>
    <x v="0"/>
    <s v="Order assembled"/>
    <x v="0"/>
    <s v="Paid"/>
    <x v="1"/>
    <n v="787"/>
    <n v="1125.4099999999999"/>
  </r>
  <r>
    <s v="AD01-9362"/>
    <x v="1"/>
    <s v="Apr"/>
    <x v="1"/>
    <x v="0"/>
    <s v="Order assembled"/>
    <x v="0"/>
    <s v="Paid"/>
    <x v="0"/>
    <n v="266"/>
    <n v="380.38"/>
  </r>
  <r>
    <s v="AD01-9362"/>
    <x v="1"/>
    <s v="Apr"/>
    <x v="1"/>
    <x v="0"/>
    <s v="Order assembled"/>
    <x v="0"/>
    <s v="Paid"/>
    <x v="0"/>
    <n v="314"/>
    <n v="449.02"/>
  </r>
  <r>
    <s v="AD01-9361"/>
    <x v="1"/>
    <s v="Apr"/>
    <x v="1"/>
    <x v="0"/>
    <s v="Order assembled"/>
    <x v="0"/>
    <s v="Paid"/>
    <x v="0"/>
    <n v="236"/>
    <n v="337.48"/>
  </r>
  <r>
    <s v="AD01-9362"/>
    <x v="1"/>
    <s v="Apr"/>
    <x v="1"/>
    <x v="0"/>
    <s v="Order assembled"/>
    <x v="0"/>
    <s v="Paid"/>
    <x v="0"/>
    <n v="310"/>
    <n v="526.24"/>
  </r>
  <r>
    <s v="AD01-9364"/>
    <x v="1"/>
    <s v="Apr"/>
    <x v="1"/>
    <x v="0"/>
    <s v="Order assembled"/>
    <x v="0"/>
    <s v="Paid"/>
    <x v="0"/>
    <n v="238"/>
    <n v="526.24"/>
  </r>
  <r>
    <s v="AD01-9361"/>
    <x v="1"/>
    <s v="Apr"/>
    <x v="1"/>
    <x v="0"/>
    <s v="Order assembled"/>
    <x v="0"/>
    <s v="Paid"/>
    <x v="0"/>
    <n v="1000"/>
    <n v="1430"/>
  </r>
  <r>
    <s v="AD01-9363"/>
    <x v="1"/>
    <s v="Apr"/>
    <x v="1"/>
    <x v="0"/>
    <s v="Order assembled"/>
    <x v="0"/>
    <s v="Paid"/>
    <x v="0"/>
    <n v="1033"/>
    <n v="1477.19"/>
  </r>
  <r>
    <s v="AD01-9364"/>
    <x v="1"/>
    <s v="Apr"/>
    <x v="1"/>
    <x v="0"/>
    <s v="Order assembled"/>
    <x v="0"/>
    <s v="Paid"/>
    <x v="0"/>
    <n v="240"/>
    <n v="343.2"/>
  </r>
  <r>
    <s v="AD01-9364"/>
    <x v="1"/>
    <s v="Apr"/>
    <x v="1"/>
    <x v="0"/>
    <s v="Order assembled"/>
    <x v="0"/>
    <s v="Paid"/>
    <x v="0"/>
    <n v="267"/>
    <n v="381.81"/>
  </r>
  <r>
    <s v="AD01-9361"/>
    <x v="1"/>
    <s v="Apr"/>
    <x v="1"/>
    <x v="0"/>
    <s v="Order assembled"/>
    <x v="0"/>
    <s v="Paid"/>
    <x v="0"/>
    <n v="237"/>
    <n v="338.90999999999997"/>
  </r>
  <r>
    <s v="AD01-9364"/>
    <x v="1"/>
    <s v="Apr"/>
    <x v="1"/>
    <x v="0"/>
    <s v="Order assembled"/>
    <x v="0"/>
    <s v="Paid"/>
    <x v="0"/>
    <n v="781"/>
    <n v="1116.83"/>
  </r>
  <r>
    <s v="AD01-9361"/>
    <x v="1"/>
    <s v="Apr"/>
    <x v="1"/>
    <x v="0"/>
    <s v="Order assembled"/>
    <x v="0"/>
    <s v="Paid"/>
    <x v="0"/>
    <n v="814"/>
    <n v="1164.02"/>
  </r>
  <r>
    <s v="AD01-9361"/>
    <x v="1"/>
    <s v="Apr"/>
    <x v="1"/>
    <x v="0"/>
    <s v="Order assembled"/>
    <x v="0"/>
    <s v="Paid"/>
    <x v="0"/>
    <n v="263"/>
    <n v="376.09000000000003"/>
  </r>
  <r>
    <s v="AD01-9361"/>
    <x v="1"/>
    <s v="Apr"/>
    <x v="1"/>
    <x v="0"/>
    <s v="Order assembled"/>
    <x v="0"/>
    <s v="Paid"/>
    <x v="0"/>
    <n v="311"/>
    <n v="444.73"/>
  </r>
  <r>
    <s v="AD01-9362"/>
    <x v="1"/>
    <s v="Apr"/>
    <x v="1"/>
    <x v="0"/>
    <s v="Order assembled"/>
    <x v="0"/>
    <s v="Paid"/>
    <x v="0"/>
    <n v="239"/>
    <n v="341.77"/>
  </r>
  <r>
    <s v="AD01-9361"/>
    <x v="1"/>
    <s v="Aug"/>
    <x v="1"/>
    <x v="0"/>
    <s v="Order assembled"/>
    <x v="0"/>
    <s v="Paid"/>
    <x v="0"/>
    <n v="242"/>
    <n v="346.06"/>
  </r>
  <r>
    <s v="AD01-9365"/>
    <x v="1"/>
    <s v="Aug"/>
    <x v="1"/>
    <x v="0"/>
    <s v="Order assembled"/>
    <x v="0"/>
    <s v="Paid"/>
    <x v="0"/>
    <n v="290"/>
    <n v="414.7"/>
  </r>
  <r>
    <s v="AD01-9362"/>
    <x v="1"/>
    <s v="Aug"/>
    <x v="0"/>
    <x v="0"/>
    <s v="Order assembled"/>
    <x v="0"/>
    <s v="Paid"/>
    <x v="0"/>
    <n v="218"/>
    <n v="311.74"/>
  </r>
  <r>
    <s v="AD01-9362"/>
    <x v="1"/>
    <s v="Aug"/>
    <x v="0"/>
    <x v="0"/>
    <s v="Order assembled"/>
    <x v="0"/>
    <s v="Paid"/>
    <x v="0"/>
    <n v="244"/>
    <n v="526.24"/>
  </r>
  <r>
    <s v="AD01-9361"/>
    <x v="1"/>
    <s v="Aug"/>
    <x v="0"/>
    <x v="0"/>
    <s v="Order assembled"/>
    <x v="0"/>
    <s v="Paid"/>
    <x v="0"/>
    <n v="292"/>
    <n v="526.24"/>
  </r>
  <r>
    <s v="AD01-9362"/>
    <x v="1"/>
    <s v="Aug"/>
    <x v="0"/>
    <x v="0"/>
    <s v="Order assembled"/>
    <x v="0"/>
    <s v="Paid"/>
    <x v="0"/>
    <n v="1003"/>
    <n v="1434.29"/>
  </r>
  <r>
    <s v="AD01-9362"/>
    <x v="1"/>
    <s v="Aug"/>
    <x v="0"/>
    <x v="0"/>
    <s v="Order assembled"/>
    <x v="0"/>
    <s v="Paid"/>
    <x v="0"/>
    <n v="1037"/>
    <n v="1482.9099999999999"/>
  </r>
  <r>
    <s v="AD01-9361"/>
    <x v="1"/>
    <s v="Aug"/>
    <x v="0"/>
    <x v="0"/>
    <s v="Order assembled"/>
    <x v="0"/>
    <s v="Paid"/>
    <x v="0"/>
    <n v="216"/>
    <n v="308.88"/>
  </r>
  <r>
    <s v="AD01-9361"/>
    <x v="1"/>
    <s v="Aug"/>
    <x v="0"/>
    <x v="0"/>
    <s v="Order assembled"/>
    <x v="0"/>
    <s v="Paid"/>
    <x v="0"/>
    <n v="243"/>
    <n v="347.49"/>
  </r>
  <r>
    <s v="AD01-9361"/>
    <x v="1"/>
    <s v="Aug"/>
    <x v="0"/>
    <x v="0"/>
    <s v="Order assembled"/>
    <x v="0"/>
    <s v="Paid"/>
    <x v="0"/>
    <n v="291"/>
    <n v="416.13"/>
  </r>
  <r>
    <s v="AD01-9362"/>
    <x v="1"/>
    <s v="Aug"/>
    <x v="0"/>
    <x v="0"/>
    <s v="Order assembled"/>
    <x v="0"/>
    <s v="Paid"/>
    <x v="0"/>
    <n v="219"/>
    <n v="313.17"/>
  </r>
  <r>
    <s v="AD01-9361"/>
    <x v="1"/>
    <s v="Aug"/>
    <x v="0"/>
    <x v="0"/>
    <s v="Order assembled"/>
    <x v="0"/>
    <s v="Paid"/>
    <x v="0"/>
    <n v="818"/>
    <n v="1169.74"/>
  </r>
  <r>
    <s v="AD01-9362"/>
    <x v="1"/>
    <s v="Aug"/>
    <x v="0"/>
    <x v="0"/>
    <s v="Order assembled"/>
    <x v="0"/>
    <s v="Paid"/>
    <x v="0"/>
    <n v="871"/>
    <n v="1245.53"/>
  </r>
  <r>
    <s v="AD01-9362"/>
    <x v="1"/>
    <s v="Aug"/>
    <x v="0"/>
    <x v="0"/>
    <s v="Order assembled"/>
    <x v="0"/>
    <s v="Paid"/>
    <x v="0"/>
    <n v="245"/>
    <n v="350.35"/>
  </r>
  <r>
    <s v="AD01-9361"/>
    <x v="1"/>
    <s v="Aug"/>
    <x v="0"/>
    <x v="0"/>
    <s v="Order assembled"/>
    <x v="0"/>
    <s v="Paid"/>
    <x v="0"/>
    <n v="293"/>
    <n v="418.99"/>
  </r>
  <r>
    <s v="AD01-9361"/>
    <x v="1"/>
    <s v="Aug"/>
    <x v="0"/>
    <x v="0"/>
    <s v="Order assembled"/>
    <x v="0"/>
    <s v="Paid"/>
    <x v="0"/>
    <n v="215"/>
    <n v="307.45"/>
  </r>
  <r>
    <s v="AD01-9361"/>
    <x v="1"/>
    <s v="Dec"/>
    <x v="0"/>
    <x v="0"/>
    <s v="Order assembled"/>
    <x v="0"/>
    <s v="Paid"/>
    <x v="1"/>
    <n v="248"/>
    <n v="354.64"/>
  </r>
  <r>
    <s v="AD01-9363"/>
    <x v="1"/>
    <s v="Dec"/>
    <x v="0"/>
    <x v="0"/>
    <s v="Order assembled"/>
    <x v="0"/>
    <s v="Paid"/>
    <x v="1"/>
    <n v="242"/>
    <n v="346.06"/>
  </r>
  <r>
    <s v="AD01-9362"/>
    <x v="1"/>
    <s v="Dec"/>
    <x v="0"/>
    <x v="0"/>
    <s v="Order assembled"/>
    <x v="0"/>
    <s v="Paid"/>
    <x v="1"/>
    <n v="236"/>
    <n v="337.48"/>
  </r>
  <r>
    <s v="AD01-9362"/>
    <x v="1"/>
    <s v="Dec"/>
    <x v="0"/>
    <x v="0"/>
    <s v="Order assembled"/>
    <x v="0"/>
    <s v="Paid"/>
    <x v="0"/>
    <n v="224"/>
    <n v="320.32"/>
  </r>
  <r>
    <s v="AD01-9361"/>
    <x v="1"/>
    <s v="Dec"/>
    <x v="0"/>
    <x v="0"/>
    <s v="Order assembled"/>
    <x v="0"/>
    <s v="Paid"/>
    <x v="0"/>
    <n v="250"/>
    <n v="357.5"/>
  </r>
  <r>
    <s v="AD01-9364"/>
    <x v="1"/>
    <s v="Dec"/>
    <x v="0"/>
    <x v="0"/>
    <s v="Order assembled"/>
    <x v="0"/>
    <s v="Paid"/>
    <x v="0"/>
    <n v="244"/>
    <n v="348.92"/>
  </r>
  <r>
    <s v="AD01-9364"/>
    <x v="1"/>
    <s v="Dec"/>
    <x v="0"/>
    <x v="0"/>
    <s v="Order assembled"/>
    <x v="0"/>
    <s v="Paid"/>
    <x v="0"/>
    <n v="238"/>
    <n v="340.34000000000003"/>
  </r>
  <r>
    <s v="AD01-9362"/>
    <x v="1"/>
    <s v="Dec"/>
    <x v="0"/>
    <x v="0"/>
    <s v="Order assembled"/>
    <x v="0"/>
    <s v="Paid"/>
    <x v="0"/>
    <n v="220"/>
    <n v="526.24"/>
  </r>
  <r>
    <s v="AD01-9362"/>
    <x v="1"/>
    <s v="Dec"/>
    <x v="0"/>
    <x v="0"/>
    <s v="Order assembled"/>
    <x v="0"/>
    <s v="Paid"/>
    <x v="0"/>
    <n v="268"/>
    <n v="526.24"/>
  </r>
  <r>
    <s v="AD01-9362"/>
    <x v="1"/>
    <s v="Dec"/>
    <x v="0"/>
    <x v="0"/>
    <s v="Order assembled"/>
    <x v="0"/>
    <s v="Paid"/>
    <x v="0"/>
    <n v="1007"/>
    <n v="1440.01"/>
  </r>
  <r>
    <s v="AD01-9362"/>
    <x v="1"/>
    <s v="Dec"/>
    <x v="0"/>
    <x v="0"/>
    <s v="Order assembled"/>
    <x v="0"/>
    <s v="Paid"/>
    <x v="0"/>
    <n v="1040"/>
    <n v="1487.2"/>
  </r>
  <r>
    <s v="AD01-9361"/>
    <x v="1"/>
    <s v="Dec"/>
    <x v="0"/>
    <x v="0"/>
    <s v="Order assembled"/>
    <x v="0"/>
    <s v="Paid"/>
    <x v="0"/>
    <n v="225"/>
    <n v="321.75"/>
  </r>
  <r>
    <s v="AD01-9361"/>
    <x v="1"/>
    <s v="Dec"/>
    <x v="0"/>
    <x v="0"/>
    <s v="Order assembled"/>
    <x v="0"/>
    <s v="Paid"/>
    <x v="0"/>
    <n v="267"/>
    <n v="381.81"/>
  </r>
  <r>
    <s v="AD01-9362"/>
    <x v="1"/>
    <s v="Dec"/>
    <x v="0"/>
    <x v="0"/>
    <s v="Order assembled"/>
    <x v="0"/>
    <s v="Paid"/>
    <x v="0"/>
    <n v="247"/>
    <n v="353.21"/>
  </r>
  <r>
    <s v="AD01-9362"/>
    <x v="1"/>
    <s v="Dec"/>
    <x v="0"/>
    <x v="0"/>
    <s v="Order assembled"/>
    <x v="0"/>
    <s v="Paid"/>
    <x v="0"/>
    <n v="241"/>
    <n v="344.63"/>
  </r>
  <r>
    <s v="AD01-9362"/>
    <x v="1"/>
    <s v="Dec"/>
    <x v="0"/>
    <x v="0"/>
    <s v="Order assembled"/>
    <x v="0"/>
    <s v="Paid"/>
    <x v="0"/>
    <n v="235"/>
    <n v="336.05"/>
  </r>
  <r>
    <s v="AD01-9364"/>
    <x v="1"/>
    <s v="Dec"/>
    <x v="0"/>
    <x v="0"/>
    <s v="Order assembled"/>
    <x v="0"/>
    <s v="Paid"/>
    <x v="0"/>
    <n v="788"/>
    <n v="1126.8399999999999"/>
  </r>
  <r>
    <s v="AD01-9362"/>
    <x v="1"/>
    <s v="Dec"/>
    <x v="0"/>
    <x v="0"/>
    <s v="Order assembled"/>
    <x v="0"/>
    <s v="Paid"/>
    <x v="0"/>
    <n v="821"/>
    <n v="1174.03"/>
  </r>
  <r>
    <s v="AD01-9361"/>
    <x v="1"/>
    <s v="Dec"/>
    <x v="0"/>
    <x v="0"/>
    <s v="Order assembled"/>
    <x v="0"/>
    <s v="Paid"/>
    <x v="1"/>
    <n v="245"/>
    <n v="350.35"/>
  </r>
  <r>
    <s v="AD01-9361"/>
    <x v="1"/>
    <s v="Dec"/>
    <x v="0"/>
    <x v="0"/>
    <s v="Order assembled"/>
    <x v="0"/>
    <s v="Paid"/>
    <x v="1"/>
    <n v="239"/>
    <n v="341.77"/>
  </r>
  <r>
    <s v="AD01-9364"/>
    <x v="1"/>
    <s v="Dec"/>
    <x v="0"/>
    <x v="0"/>
    <s v="Order assembled"/>
    <x v="0"/>
    <s v="Paid"/>
    <x v="0"/>
    <n v="221"/>
    <n v="316.02999999999997"/>
  </r>
  <r>
    <s v="AD01-9361"/>
    <x v="1"/>
    <s v="Dec"/>
    <x v="0"/>
    <x v="0"/>
    <s v="Order assembled"/>
    <x v="0"/>
    <s v="Paid"/>
    <x v="0"/>
    <n v="269"/>
    <n v="384.67"/>
  </r>
  <r>
    <s v="AD01-9361"/>
    <x v="1"/>
    <s v="Feb"/>
    <x v="0"/>
    <x v="0"/>
    <s v="Order assembled"/>
    <x v="0"/>
    <s v="Paid"/>
    <x v="0"/>
    <n v="278"/>
    <n v="397.53999999999996"/>
  </r>
  <r>
    <s v="AD01-9362"/>
    <x v="1"/>
    <s v="Feb"/>
    <x v="0"/>
    <x v="0"/>
    <s v="Order assembled"/>
    <x v="0"/>
    <s v="Paid"/>
    <x v="0"/>
    <n v="320"/>
    <n v="457.6"/>
  </r>
  <r>
    <s v="AD01-9362"/>
    <x v="1"/>
    <s v="Feb"/>
    <x v="0"/>
    <x v="0"/>
    <s v="Order assembled"/>
    <x v="0"/>
    <s v="Paid"/>
    <x v="0"/>
    <n v="248"/>
    <n v="354.64"/>
  </r>
  <r>
    <s v="AD01-9361"/>
    <x v="1"/>
    <s v="Feb"/>
    <x v="0"/>
    <x v="0"/>
    <s v="Order assembled"/>
    <x v="0"/>
    <s v="Paid"/>
    <x v="0"/>
    <n v="274"/>
    <n v="526.24"/>
  </r>
  <r>
    <s v="AD01-9362"/>
    <x v="1"/>
    <s v="Feb"/>
    <x v="0"/>
    <x v="0"/>
    <s v="Order assembled"/>
    <x v="0"/>
    <s v="Paid"/>
    <x v="0"/>
    <n v="322"/>
    <n v="526.24"/>
  </r>
  <r>
    <s v="AD01-9362"/>
    <x v="1"/>
    <s v="Feb"/>
    <x v="0"/>
    <x v="0"/>
    <s v="Order assembled"/>
    <x v="0"/>
    <s v="Paid"/>
    <x v="0"/>
    <n v="250"/>
    <n v="526.24"/>
  </r>
  <r>
    <s v="AD01-9365"/>
    <x v="1"/>
    <s v="Feb"/>
    <x v="0"/>
    <x v="0"/>
    <s v="Order assembled"/>
    <x v="0"/>
    <s v="Paid"/>
    <x v="0"/>
    <n v="998"/>
    <n v="1427.1399999999999"/>
  </r>
  <r>
    <s v="AD01-9362"/>
    <x v="1"/>
    <s v="Feb"/>
    <x v="0"/>
    <x v="0"/>
    <s v="Order assembled"/>
    <x v="0"/>
    <s v="Paid"/>
    <x v="0"/>
    <n v="1031"/>
    <n v="1474.33"/>
  </r>
  <r>
    <s v="AD01-9361"/>
    <x v="1"/>
    <s v="Feb"/>
    <x v="0"/>
    <x v="0"/>
    <s v="Order assembled"/>
    <x v="0"/>
    <s v="Paid"/>
    <x v="0"/>
    <n v="321"/>
    <n v="459.03"/>
  </r>
  <r>
    <s v="AD01-9365"/>
    <x v="1"/>
    <s v="Feb"/>
    <x v="0"/>
    <x v="0"/>
    <s v="Order assembled"/>
    <x v="0"/>
    <s v="Paid"/>
    <x v="0"/>
    <n v="249"/>
    <n v="356.07"/>
  </r>
  <r>
    <s v="AD01-9362"/>
    <x v="1"/>
    <s v="Feb"/>
    <x v="0"/>
    <x v="0"/>
    <s v="Order assembled"/>
    <x v="0"/>
    <s v="Paid"/>
    <x v="0"/>
    <n v="779"/>
    <n v="1113.97"/>
  </r>
  <r>
    <s v="AD01-9361"/>
    <x v="1"/>
    <s v="Feb"/>
    <x v="0"/>
    <x v="0"/>
    <s v="Order assembled"/>
    <x v="0"/>
    <s v="Paid"/>
    <x v="0"/>
    <n v="812"/>
    <n v="1161.1599999999999"/>
  </r>
  <r>
    <s v="AD01-9361"/>
    <x v="1"/>
    <s v="Feb"/>
    <x v="0"/>
    <x v="0"/>
    <s v="Order assembled"/>
    <x v="0"/>
    <s v="Paid"/>
    <x v="0"/>
    <n v="866"/>
    <n v="1238.3800000000001"/>
  </r>
  <r>
    <s v="AD01-9362"/>
    <x v="1"/>
    <s v="Feb"/>
    <x v="0"/>
    <x v="0"/>
    <s v="Order assembled"/>
    <x v="0"/>
    <s v="Paid"/>
    <x v="0"/>
    <n v="275"/>
    <n v="393.25"/>
  </r>
  <r>
    <s v="AD01-9362"/>
    <x v="1"/>
    <s v="Feb"/>
    <x v="0"/>
    <x v="0"/>
    <s v="Order assembled"/>
    <x v="0"/>
    <s v="Paid"/>
    <x v="0"/>
    <n v="323"/>
    <n v="461.89"/>
  </r>
  <r>
    <s v="AD01-9361"/>
    <x v="1"/>
    <s v="Feb"/>
    <x v="0"/>
    <x v="0"/>
    <s v="Order assembled"/>
    <x v="0"/>
    <s v="Paid"/>
    <x v="0"/>
    <n v="251"/>
    <n v="358.93"/>
  </r>
  <r>
    <s v="AD01-9361"/>
    <x v="1"/>
    <s v="Jan"/>
    <x v="0"/>
    <x v="0"/>
    <s v="Order assembled"/>
    <x v="0"/>
    <s v="Paid"/>
    <x v="0"/>
    <n v="326"/>
    <n v="466.18"/>
  </r>
  <r>
    <s v="AD01-9361"/>
    <x v="1"/>
    <s v="Jan"/>
    <x v="0"/>
    <x v="0"/>
    <s v="Order assembled"/>
    <x v="0"/>
    <s v="Paid"/>
    <x v="0"/>
    <n v="254"/>
    <n v="363.22"/>
  </r>
  <r>
    <s v="AD01-9364"/>
    <x v="1"/>
    <s v="Jan"/>
    <x v="0"/>
    <x v="0"/>
    <s v="Order assembled"/>
    <x v="0"/>
    <s v="Paid"/>
    <x v="0"/>
    <n v="280"/>
    <n v="526.24"/>
  </r>
  <r>
    <s v="AD01-9362"/>
    <x v="1"/>
    <s v="Jan"/>
    <x v="0"/>
    <x v="0"/>
    <s v="Order assembled"/>
    <x v="0"/>
    <s v="Paid"/>
    <x v="0"/>
    <n v="328"/>
    <n v="526.24"/>
  </r>
  <r>
    <s v="AD01-9364"/>
    <x v="1"/>
    <s v="Jan"/>
    <x v="0"/>
    <x v="0"/>
    <s v="Order assembled"/>
    <x v="0"/>
    <s v="Paid"/>
    <x v="0"/>
    <n v="256"/>
    <n v="526.24"/>
  </r>
  <r>
    <s v="AD01-9364"/>
    <x v="1"/>
    <s v="Jan"/>
    <x v="0"/>
    <x v="0"/>
    <s v="Order assembled"/>
    <x v="0"/>
    <s v="Paid"/>
    <x v="0"/>
    <n v="997"/>
    <n v="1425.71"/>
  </r>
  <r>
    <s v="AD01-9363"/>
    <x v="1"/>
    <s v="Jan"/>
    <x v="0"/>
    <x v="0"/>
    <s v="Order assembled"/>
    <x v="0"/>
    <s v="Paid"/>
    <x v="0"/>
    <n v="1030"/>
    <n v="1472.9"/>
  </r>
  <r>
    <s v="AD01-9363"/>
    <x v="1"/>
    <s v="Jan"/>
    <x v="0"/>
    <x v="0"/>
    <s v="Order assembled"/>
    <x v="0"/>
    <s v="Paid"/>
    <x v="0"/>
    <n v="252"/>
    <n v="360.36"/>
  </r>
  <r>
    <s v="AD01-9363"/>
    <x v="1"/>
    <s v="Jan"/>
    <x v="0"/>
    <x v="0"/>
    <s v="Order assembled"/>
    <x v="0"/>
    <s v="Paid"/>
    <x v="0"/>
    <n v="279"/>
    <n v="398.97"/>
  </r>
  <r>
    <s v="AD01-9362"/>
    <x v="1"/>
    <s v="Jan"/>
    <x v="0"/>
    <x v="0"/>
    <s v="Order assembled"/>
    <x v="0"/>
    <s v="Paid"/>
    <x v="0"/>
    <n v="327"/>
    <n v="467.61"/>
  </r>
  <r>
    <s v="AD01-9364"/>
    <x v="1"/>
    <s v="Jan"/>
    <x v="0"/>
    <x v="0"/>
    <s v="Order assembled"/>
    <x v="0"/>
    <s v="Paid"/>
    <x v="0"/>
    <n v="255"/>
    <n v="364.65"/>
  </r>
  <r>
    <s v="AD01-9364"/>
    <x v="1"/>
    <s v="Jan"/>
    <x v="0"/>
    <x v="0"/>
    <s v="Order assembled"/>
    <x v="0"/>
    <s v="Paid"/>
    <x v="0"/>
    <n v="778"/>
    <n v="1112.54"/>
  </r>
  <r>
    <s v="AD01-9364"/>
    <x v="1"/>
    <s v="Jan"/>
    <x v="0"/>
    <x v="0"/>
    <s v="Order assembled"/>
    <x v="0"/>
    <s v="Paid"/>
    <x v="0"/>
    <n v="865"/>
    <n v="1236.95"/>
  </r>
  <r>
    <s v="AD01-9361"/>
    <x v="1"/>
    <s v="Jan"/>
    <x v="0"/>
    <x v="0"/>
    <s v="Order assembled"/>
    <x v="0"/>
    <s v="Paid"/>
    <x v="0"/>
    <n v="281"/>
    <n v="401.83"/>
  </r>
  <r>
    <s v="AD01-9364"/>
    <x v="1"/>
    <s v="Jan"/>
    <x v="0"/>
    <x v="0"/>
    <s v="Order assembled"/>
    <x v="0"/>
    <s v="Paid"/>
    <x v="0"/>
    <n v="329"/>
    <n v="470.47"/>
  </r>
  <r>
    <s v="AD01-9361"/>
    <x v="1"/>
    <s v="Jul"/>
    <x v="0"/>
    <x v="0"/>
    <s v="Order assembled"/>
    <x v="0"/>
    <s v="Paid"/>
    <x v="0"/>
    <n v="248"/>
    <n v="354.64"/>
  </r>
  <r>
    <s v="AD01-9361"/>
    <x v="1"/>
    <s v="Jul"/>
    <x v="0"/>
    <x v="0"/>
    <s v="Order assembled"/>
    <x v="0"/>
    <s v="Paid"/>
    <x v="0"/>
    <n v="296"/>
    <n v="423.28"/>
  </r>
  <r>
    <s v="AD01-9361"/>
    <x v="1"/>
    <s v="Jul"/>
    <x v="0"/>
    <x v="0"/>
    <s v="Order assembled"/>
    <x v="0"/>
    <s v="Paid"/>
    <x v="0"/>
    <n v="224"/>
    <n v="320.32"/>
  </r>
  <r>
    <s v="AD01-9361"/>
    <x v="1"/>
    <s v="Jul"/>
    <x v="0"/>
    <x v="0"/>
    <s v="Order assembled"/>
    <x v="0"/>
    <s v="Paid"/>
    <x v="0"/>
    <n v="250"/>
    <n v="526.24"/>
  </r>
  <r>
    <s v="AD01-9361"/>
    <x v="1"/>
    <s v="Jul"/>
    <x v="0"/>
    <x v="0"/>
    <s v="Order assembled"/>
    <x v="0"/>
    <s v="Paid"/>
    <x v="0"/>
    <n v="298"/>
    <n v="526.24"/>
  </r>
  <r>
    <s v="AD01-9362"/>
    <x v="1"/>
    <s v="Jul"/>
    <x v="0"/>
    <x v="0"/>
    <s v="Order assembled"/>
    <x v="0"/>
    <s v="Paid"/>
    <x v="0"/>
    <n v="220"/>
    <n v="526.24"/>
  </r>
  <r>
    <s v="AD01-9365"/>
    <x v="1"/>
    <s v="Jul"/>
    <x v="0"/>
    <x v="0"/>
    <s v="Order assembled"/>
    <x v="0"/>
    <s v="Paid"/>
    <x v="0"/>
    <n v="1036"/>
    <n v="1481.48"/>
  </r>
  <r>
    <s v="AD01-9363"/>
    <x v="1"/>
    <s v="Jul"/>
    <x v="0"/>
    <x v="0"/>
    <s v="Order assembled"/>
    <x v="0"/>
    <s v="Paid"/>
    <x v="0"/>
    <n v="222"/>
    <n v="317.45999999999998"/>
  </r>
  <r>
    <s v="AD01-9363"/>
    <x v="1"/>
    <s v="Jul"/>
    <x v="0"/>
    <x v="0"/>
    <s v="Order assembled"/>
    <x v="0"/>
    <s v="Paid"/>
    <x v="0"/>
    <n v="249"/>
    <n v="356.07"/>
  </r>
  <r>
    <s v="AD01-9361"/>
    <x v="1"/>
    <s v="Jul"/>
    <x v="0"/>
    <x v="0"/>
    <s v="Order assembled"/>
    <x v="0"/>
    <s v="Paid"/>
    <x v="0"/>
    <n v="297"/>
    <n v="424.71"/>
  </r>
  <r>
    <s v="AD01-9362"/>
    <x v="1"/>
    <s v="Jul"/>
    <x v="0"/>
    <x v="0"/>
    <s v="Order assembled"/>
    <x v="0"/>
    <s v="Paid"/>
    <x v="0"/>
    <n v="784"/>
    <n v="1121.1199999999999"/>
  </r>
  <r>
    <s v="AD01-9361"/>
    <x v="1"/>
    <s v="Jul"/>
    <x v="0"/>
    <x v="0"/>
    <s v="Order assembled"/>
    <x v="0"/>
    <s v="Paid"/>
    <x v="0"/>
    <n v="817"/>
    <n v="1168.31"/>
  </r>
  <r>
    <s v="AD01-9361"/>
    <x v="1"/>
    <s v="Jul"/>
    <x v="0"/>
    <x v="0"/>
    <s v="Order assembled"/>
    <x v="0"/>
    <s v="Paid"/>
    <x v="0"/>
    <n v="870"/>
    <n v="1244.0999999999999"/>
  </r>
  <r>
    <s v="AD01-9361"/>
    <x v="1"/>
    <s v="Jul"/>
    <x v="0"/>
    <x v="0"/>
    <s v="Order assembled"/>
    <x v="0"/>
    <s v="Paid"/>
    <x v="0"/>
    <n v="251"/>
    <n v="358.93"/>
  </r>
  <r>
    <s v="AD01-9361"/>
    <x v="1"/>
    <s v="Jul"/>
    <x v="0"/>
    <x v="0"/>
    <s v="Order assembled"/>
    <x v="0"/>
    <s v="Paid"/>
    <x v="0"/>
    <n v="221"/>
    <n v="316.02999999999997"/>
  </r>
  <r>
    <s v="AD01-9362"/>
    <x v="1"/>
    <s v="Jun"/>
    <x v="0"/>
    <x v="0"/>
    <s v="Order assembled"/>
    <x v="0"/>
    <s v="Paid"/>
    <x v="0"/>
    <n v="254"/>
    <n v="363.22"/>
  </r>
  <r>
    <s v="AD01-9361"/>
    <x v="1"/>
    <s v="Jun"/>
    <x v="0"/>
    <x v="0"/>
    <s v="Order assembled"/>
    <x v="0"/>
    <s v="Paid"/>
    <x v="0"/>
    <n v="302"/>
    <n v="431.86"/>
  </r>
  <r>
    <s v="AD01-9365"/>
    <x v="1"/>
    <s v="Jun"/>
    <x v="0"/>
    <x v="0"/>
    <s v="Order assembled"/>
    <x v="0"/>
    <s v="Paid"/>
    <x v="0"/>
    <n v="230"/>
    <n v="328.9"/>
  </r>
  <r>
    <s v="AD01-9362"/>
    <x v="1"/>
    <s v="Jun"/>
    <x v="0"/>
    <x v="0"/>
    <s v="Order assembled"/>
    <x v="0"/>
    <s v="Paid"/>
    <x v="0"/>
    <n v="256"/>
    <n v="526.24"/>
  </r>
  <r>
    <s v="AD01-9361"/>
    <x v="1"/>
    <s v="Jun"/>
    <x v="0"/>
    <x v="0"/>
    <s v="Order assembled"/>
    <x v="0"/>
    <s v="Paid"/>
    <x v="0"/>
    <n v="226"/>
    <n v="526.24"/>
  </r>
  <r>
    <s v="AD01-9361"/>
    <x v="1"/>
    <s v="Jun"/>
    <x v="0"/>
    <x v="0"/>
    <s v="Order assembled"/>
    <x v="0"/>
    <s v="Paid"/>
    <x v="0"/>
    <n v="1002"/>
    <n v="1432.8600000000001"/>
  </r>
  <r>
    <s v="AD01-9364"/>
    <x v="1"/>
    <s v="Jun"/>
    <x v="0"/>
    <x v="0"/>
    <s v="Order assembled"/>
    <x v="0"/>
    <s v="Paid"/>
    <x v="0"/>
    <n v="1035"/>
    <n v="1480.05"/>
  </r>
  <r>
    <s v="AD01-9361"/>
    <x v="1"/>
    <s v="Jun"/>
    <x v="0"/>
    <x v="0"/>
    <s v="Order assembled"/>
    <x v="0"/>
    <s v="Paid"/>
    <x v="0"/>
    <n v="228"/>
    <n v="326.03999999999996"/>
  </r>
  <r>
    <s v="AD01-9361"/>
    <x v="1"/>
    <s v="Jun"/>
    <x v="0"/>
    <x v="0"/>
    <s v="Order assembled"/>
    <x v="0"/>
    <s v="Paid"/>
    <x v="0"/>
    <n v="255"/>
    <n v="364.65"/>
  </r>
  <r>
    <s v="AD01-9362"/>
    <x v="1"/>
    <s v="Jun"/>
    <x v="0"/>
    <x v="0"/>
    <s v="Order assembled"/>
    <x v="0"/>
    <s v="Paid"/>
    <x v="0"/>
    <n v="303"/>
    <n v="433.28999999999996"/>
  </r>
  <r>
    <s v="AD01-9361"/>
    <x v="1"/>
    <s v="Jun"/>
    <x v="0"/>
    <x v="0"/>
    <s v="Order assembled"/>
    <x v="0"/>
    <s v="Paid"/>
    <x v="0"/>
    <n v="225"/>
    <n v="321.75"/>
  </r>
  <r>
    <s v="AD01-9361"/>
    <x v="1"/>
    <s v="Jun"/>
    <x v="0"/>
    <x v="0"/>
    <s v="Order assembled"/>
    <x v="0"/>
    <s v="Paid"/>
    <x v="0"/>
    <n v="783"/>
    <n v="1119.69"/>
  </r>
  <r>
    <s v="AD01-9364"/>
    <x v="1"/>
    <s v="Jun"/>
    <x v="0"/>
    <x v="0"/>
    <s v="Order assembled"/>
    <x v="0"/>
    <s v="Paid"/>
    <x v="0"/>
    <n v="816"/>
    <n v="1166.8800000000001"/>
  </r>
  <r>
    <s v="AD01-9362"/>
    <x v="1"/>
    <s v="Jun"/>
    <x v="0"/>
    <x v="0"/>
    <s v="Order assembled"/>
    <x v="0"/>
    <s v="Paid"/>
    <x v="0"/>
    <n v="869"/>
    <n v="1242.67"/>
  </r>
  <r>
    <s v="AD01-9365"/>
    <x v="1"/>
    <s v="Jun"/>
    <x v="0"/>
    <x v="0"/>
    <s v="Order assembled"/>
    <x v="0"/>
    <s v="Paid"/>
    <x v="0"/>
    <n v="257"/>
    <n v="367.51"/>
  </r>
  <r>
    <s v="AD01-9362"/>
    <x v="1"/>
    <s v="Jun"/>
    <x v="0"/>
    <x v="0"/>
    <s v="Order assembled"/>
    <x v="0"/>
    <s v="Paid"/>
    <x v="0"/>
    <n v="299"/>
    <n v="427.57"/>
  </r>
  <r>
    <s v="AD01-9362"/>
    <x v="1"/>
    <s v="Jun"/>
    <x v="0"/>
    <x v="0"/>
    <s v="Order assembled"/>
    <x v="0"/>
    <s v="Paid"/>
    <x v="0"/>
    <n v="227"/>
    <n v="324.61"/>
  </r>
  <r>
    <s v="AD01-9361"/>
    <x v="1"/>
    <s v="Mar"/>
    <x v="0"/>
    <x v="0"/>
    <s v="Order assembled"/>
    <x v="0"/>
    <s v="Paid"/>
    <x v="0"/>
    <n v="272"/>
    <n v="388.96"/>
  </r>
  <r>
    <s v="AD01-9362"/>
    <x v="1"/>
    <s v="Mar"/>
    <x v="0"/>
    <x v="0"/>
    <s v="Order assembled"/>
    <x v="0"/>
    <s v="Paid"/>
    <x v="0"/>
    <n v="242"/>
    <n v="346.06"/>
  </r>
  <r>
    <s v="AD01-9362"/>
    <x v="1"/>
    <s v="Mar"/>
    <x v="0"/>
    <x v="0"/>
    <s v="Order assembled"/>
    <x v="0"/>
    <s v="Paid"/>
    <x v="0"/>
    <n v="268"/>
    <n v="526.24"/>
  </r>
  <r>
    <s v="AD01-9362"/>
    <x v="1"/>
    <s v="Mar"/>
    <x v="0"/>
    <x v="0"/>
    <s v="Order assembled"/>
    <x v="0"/>
    <s v="Paid"/>
    <x v="0"/>
    <n v="316"/>
    <n v="526.24"/>
  </r>
  <r>
    <s v="AD01-9361"/>
    <x v="1"/>
    <s v="Mar"/>
    <x v="0"/>
    <x v="0"/>
    <s v="Order assembled"/>
    <x v="0"/>
    <s v="Paid"/>
    <x v="0"/>
    <n v="244"/>
    <n v="526.24"/>
  </r>
  <r>
    <s v="AD01-9362"/>
    <x v="1"/>
    <s v="Mar"/>
    <x v="0"/>
    <x v="0"/>
    <s v="Order assembled"/>
    <x v="0"/>
    <s v="Paid"/>
    <x v="0"/>
    <n v="999"/>
    <n v="1428.57"/>
  </r>
  <r>
    <s v="AD01-9364"/>
    <x v="1"/>
    <s v="Mar"/>
    <x v="0"/>
    <x v="0"/>
    <s v="Order assembled"/>
    <x v="0"/>
    <s v="Paid"/>
    <x v="0"/>
    <n v="1032"/>
    <n v="1475.76"/>
  </r>
  <r>
    <s v="AD01-9362"/>
    <x v="1"/>
    <s v="Mar"/>
    <x v="0"/>
    <x v="0"/>
    <s v="Order assembled"/>
    <x v="0"/>
    <s v="Paid"/>
    <x v="0"/>
    <n v="246"/>
    <n v="351.78"/>
  </r>
  <r>
    <s v="AD01-9362"/>
    <x v="1"/>
    <s v="Mar"/>
    <x v="0"/>
    <x v="0"/>
    <s v="Order assembled"/>
    <x v="0"/>
    <s v="Paid"/>
    <x v="0"/>
    <n v="273"/>
    <n v="390.39"/>
  </r>
  <r>
    <s v="AD01-9364"/>
    <x v="1"/>
    <s v="Mar"/>
    <x v="0"/>
    <x v="0"/>
    <s v="Order assembled"/>
    <x v="0"/>
    <s v="Paid"/>
    <x v="0"/>
    <n v="315"/>
    <n v="450.45"/>
  </r>
  <r>
    <s v="AD01-9362"/>
    <x v="1"/>
    <s v="Mar"/>
    <x v="0"/>
    <x v="0"/>
    <s v="Order assembled"/>
    <x v="0"/>
    <s v="Paid"/>
    <x v="0"/>
    <n v="243"/>
    <n v="347.49"/>
  </r>
  <r>
    <s v="AD01-9361"/>
    <x v="1"/>
    <s v="Mar"/>
    <x v="0"/>
    <x v="0"/>
    <s v="Order assembled"/>
    <x v="0"/>
    <s v="Paid"/>
    <x v="0"/>
    <n v="780"/>
    <n v="1115.4000000000001"/>
  </r>
  <r>
    <s v="AD01-9364"/>
    <x v="1"/>
    <s v="Mar"/>
    <x v="0"/>
    <x v="0"/>
    <s v="Order assembled"/>
    <x v="0"/>
    <s v="Paid"/>
    <x v="0"/>
    <n v="813"/>
    <n v="1162.5899999999999"/>
  </r>
  <r>
    <s v="AD01-9362"/>
    <x v="1"/>
    <s v="Mar"/>
    <x v="0"/>
    <x v="0"/>
    <s v="Order assembled"/>
    <x v="0"/>
    <s v="Paid"/>
    <x v="0"/>
    <n v="867"/>
    <n v="1239.81"/>
  </r>
  <r>
    <s v="AD01-9362"/>
    <x v="1"/>
    <s v="Mar"/>
    <x v="0"/>
    <x v="0"/>
    <s v="Order assembled"/>
    <x v="0"/>
    <s v="Paid"/>
    <x v="0"/>
    <n v="269"/>
    <n v="384.67"/>
  </r>
  <r>
    <s v="AD01-9361"/>
    <x v="1"/>
    <s v="Mar"/>
    <x v="0"/>
    <x v="0"/>
    <s v="Order assembled"/>
    <x v="0"/>
    <s v="Paid"/>
    <x v="0"/>
    <n v="317"/>
    <n v="453.31"/>
  </r>
  <r>
    <s v="AD01-9361"/>
    <x v="1"/>
    <s v="Mar"/>
    <x v="0"/>
    <x v="0"/>
    <s v="Order assembled"/>
    <x v="0"/>
    <s v="Paid"/>
    <x v="0"/>
    <n v="245"/>
    <n v="350.35"/>
  </r>
  <r>
    <s v="AD01-9361"/>
    <x v="1"/>
    <s v="May"/>
    <x v="0"/>
    <x v="0"/>
    <s v="Order assembled"/>
    <x v="0"/>
    <s v="Paid"/>
    <x v="0"/>
    <n v="260"/>
    <n v="371.8"/>
  </r>
  <r>
    <s v="AD01-9361"/>
    <x v="1"/>
    <s v="May"/>
    <x v="0"/>
    <x v="0"/>
    <s v="Order assembled"/>
    <x v="0"/>
    <s v="Paid"/>
    <x v="0"/>
    <n v="308"/>
    <n v="440.44"/>
  </r>
  <r>
    <s v="AD01-9364"/>
    <x v="1"/>
    <s v="May"/>
    <x v="0"/>
    <x v="0"/>
    <s v="Order assembled"/>
    <x v="0"/>
    <s v="Paid"/>
    <x v="0"/>
    <n v="262"/>
    <n v="526.24"/>
  </r>
  <r>
    <s v="AD01-9363"/>
    <x v="1"/>
    <s v="May"/>
    <x v="0"/>
    <x v="0"/>
    <s v="Order assembled"/>
    <x v="0"/>
    <s v="Paid"/>
    <x v="0"/>
    <n v="304"/>
    <n v="526.24"/>
  </r>
  <r>
    <s v="AD01-9362"/>
    <x v="1"/>
    <s v="May"/>
    <x v="0"/>
    <x v="0"/>
    <s v="Order assembled"/>
    <x v="0"/>
    <s v="Paid"/>
    <x v="0"/>
    <n v="232"/>
    <n v="526.24"/>
  </r>
  <r>
    <s v="AD01-9362"/>
    <x v="1"/>
    <s v="May"/>
    <x v="0"/>
    <x v="0"/>
    <s v="Order assembled"/>
    <x v="0"/>
    <s v="Paid"/>
    <x v="0"/>
    <n v="1001"/>
    <n v="1431.43"/>
  </r>
  <r>
    <s v="AD01-9362"/>
    <x v="1"/>
    <s v="May"/>
    <x v="0"/>
    <x v="0"/>
    <s v="Order assembled"/>
    <x v="0"/>
    <s v="Paid"/>
    <x v="0"/>
    <n v="1034"/>
    <n v="1478.62"/>
  </r>
  <r>
    <s v="AD01-9361"/>
    <x v="1"/>
    <s v="May"/>
    <x v="0"/>
    <x v="0"/>
    <s v="Order assembled"/>
    <x v="0"/>
    <s v="Paid"/>
    <x v="0"/>
    <n v="234"/>
    <n v="334.62"/>
  </r>
  <r>
    <s v="AD01-9361"/>
    <x v="1"/>
    <s v="May"/>
    <x v="0"/>
    <x v="0"/>
    <s v="Order assembled"/>
    <x v="0"/>
    <s v="Paid"/>
    <x v="0"/>
    <n v="261"/>
    <n v="373.23"/>
  </r>
  <r>
    <s v="AD01-9364"/>
    <x v="1"/>
    <s v="May"/>
    <x v="0"/>
    <x v="0"/>
    <s v="Order assembled"/>
    <x v="0"/>
    <s v="Paid"/>
    <x v="0"/>
    <n v="309"/>
    <n v="441.87"/>
  </r>
  <r>
    <s v="AD01-9362"/>
    <x v="1"/>
    <s v="May"/>
    <x v="0"/>
    <x v="0"/>
    <s v="Order assembled"/>
    <x v="0"/>
    <s v="Paid"/>
    <x v="0"/>
    <n v="231"/>
    <n v="330.33"/>
  </r>
  <r>
    <s v="AD01-9362"/>
    <x v="1"/>
    <s v="May"/>
    <x v="0"/>
    <x v="0"/>
    <s v="Order assembled"/>
    <x v="0"/>
    <s v="Paid"/>
    <x v="0"/>
    <n v="782"/>
    <n v="1118.26"/>
  </r>
  <r>
    <s v="AD01-9361"/>
    <x v="1"/>
    <s v="May"/>
    <x v="0"/>
    <x v="0"/>
    <s v="Order assembled"/>
    <x v="0"/>
    <s v="Paid"/>
    <x v="0"/>
    <n v="815"/>
    <n v="1165.45"/>
  </r>
  <r>
    <s v="AD01-9364"/>
    <x v="1"/>
    <s v="May"/>
    <x v="0"/>
    <x v="0"/>
    <s v="Order assembled"/>
    <x v="0"/>
    <s v="Paid"/>
    <x v="0"/>
    <n v="868"/>
    <n v="1241.24"/>
  </r>
  <r>
    <s v="AD01-9361"/>
    <x v="1"/>
    <s v="May"/>
    <x v="0"/>
    <x v="0"/>
    <s v="Order assembled"/>
    <x v="0"/>
    <s v="Paid"/>
    <x v="0"/>
    <n v="305"/>
    <n v="436.15"/>
  </r>
  <r>
    <s v="AD01-9361"/>
    <x v="1"/>
    <s v="May"/>
    <x v="0"/>
    <x v="0"/>
    <s v="Order assembled"/>
    <x v="0"/>
    <s v="Paid"/>
    <x v="0"/>
    <n v="233"/>
    <n v="333.19"/>
  </r>
  <r>
    <s v="AD01-9362"/>
    <x v="1"/>
    <s v="Nov"/>
    <x v="1"/>
    <x v="0"/>
    <s v="Order assembled"/>
    <x v="0"/>
    <s v="Paid"/>
    <x v="1"/>
    <n v="266"/>
    <n v="380.38"/>
  </r>
  <r>
    <s v="AD01-9362"/>
    <x v="1"/>
    <s v="Nov"/>
    <x v="1"/>
    <x v="0"/>
    <s v="Order assembled"/>
    <x v="0"/>
    <s v="Paid"/>
    <x v="1"/>
    <n v="260"/>
    <n v="371.8"/>
  </r>
  <r>
    <s v="AD01-9361"/>
    <x v="1"/>
    <s v="Nov"/>
    <x v="1"/>
    <x v="0"/>
    <s v="Order assembled"/>
    <x v="0"/>
    <s v="Paid"/>
    <x v="1"/>
    <n v="254"/>
    <n v="363.22"/>
  </r>
  <r>
    <s v="AD01-9361"/>
    <x v="1"/>
    <s v="Nov"/>
    <x v="1"/>
    <x v="0"/>
    <s v="Order assembled"/>
    <x v="0"/>
    <s v="Paid"/>
    <x v="0"/>
    <n v="230"/>
    <n v="328.9"/>
  </r>
  <r>
    <s v="AD01-9361"/>
    <x v="1"/>
    <s v="Nov"/>
    <x v="1"/>
    <x v="0"/>
    <s v="Order assembled"/>
    <x v="0"/>
    <s v="Paid"/>
    <x v="0"/>
    <n v="272"/>
    <n v="388.96"/>
  </r>
  <r>
    <s v="AD01-9364"/>
    <x v="1"/>
    <s v="Nov"/>
    <x v="1"/>
    <x v="0"/>
    <s v="Order assembled"/>
    <x v="0"/>
    <s v="Paid"/>
    <x v="0"/>
    <n v="262"/>
    <n v="374.65999999999997"/>
  </r>
  <r>
    <s v="AD01-9362"/>
    <x v="1"/>
    <s v="Nov"/>
    <x v="1"/>
    <x v="0"/>
    <s v="Order assembled"/>
    <x v="0"/>
    <s v="Paid"/>
    <x v="0"/>
    <n v="256"/>
    <n v="366.08"/>
  </r>
  <r>
    <s v="AD01-9364"/>
    <x v="1"/>
    <s v="Nov"/>
    <x v="1"/>
    <x v="0"/>
    <s v="Order assembled"/>
    <x v="0"/>
    <s v="Paid"/>
    <x v="0"/>
    <n v="226"/>
    <n v="526.24"/>
  </r>
  <r>
    <s v="AD01-9364"/>
    <x v="1"/>
    <s v="Nov"/>
    <x v="1"/>
    <x v="0"/>
    <s v="Order assembled"/>
    <x v="0"/>
    <s v="Paid"/>
    <x v="0"/>
    <n v="274"/>
    <n v="526.24"/>
  </r>
  <r>
    <s v="AD01-9365"/>
    <x v="1"/>
    <s v="Nov"/>
    <x v="1"/>
    <x v="0"/>
    <s v="Order assembled"/>
    <x v="0"/>
    <s v="Paid"/>
    <x v="0"/>
    <n v="1006"/>
    <n v="1438.58"/>
  </r>
  <r>
    <s v="AD01-9363"/>
    <x v="1"/>
    <s v="Nov"/>
    <x v="1"/>
    <x v="0"/>
    <s v="Order assembled"/>
    <x v="0"/>
    <s v="Paid"/>
    <x v="0"/>
    <n v="1039"/>
    <n v="1485.77"/>
  </r>
  <r>
    <s v="AD01-9363"/>
    <x v="1"/>
    <s v="Nov"/>
    <x v="1"/>
    <x v="0"/>
    <s v="Order assembled"/>
    <x v="0"/>
    <s v="Paid"/>
    <x v="0"/>
    <n v="273"/>
    <n v="390.39"/>
  </r>
  <r>
    <s v="AD01-9361"/>
    <x v="1"/>
    <s v="Nov"/>
    <x v="1"/>
    <x v="0"/>
    <s v="Order assembled"/>
    <x v="0"/>
    <s v="Paid"/>
    <x v="0"/>
    <n v="265"/>
    <n v="378.95"/>
  </r>
  <r>
    <s v="AD01-9365"/>
    <x v="1"/>
    <s v="Nov"/>
    <x v="1"/>
    <x v="0"/>
    <s v="Order assembled"/>
    <x v="0"/>
    <s v="Paid"/>
    <x v="0"/>
    <n v="259"/>
    <n v="370.37"/>
  </r>
  <r>
    <s v="AD01-9364"/>
    <x v="1"/>
    <s v="Nov"/>
    <x v="1"/>
    <x v="0"/>
    <s v="Order assembled"/>
    <x v="0"/>
    <s v="Paid"/>
    <x v="0"/>
    <n v="253"/>
    <n v="361.78999999999996"/>
  </r>
  <r>
    <s v="AD01-9364"/>
    <x v="1"/>
    <s v="Nov"/>
    <x v="1"/>
    <x v="0"/>
    <s v="Order assembled"/>
    <x v="0"/>
    <s v="Paid"/>
    <x v="0"/>
    <n v="787"/>
    <n v="1125.4099999999999"/>
  </r>
  <r>
    <s v="AD01-9364"/>
    <x v="1"/>
    <s v="Nov"/>
    <x v="1"/>
    <x v="0"/>
    <s v="Order assembled"/>
    <x v="0"/>
    <s v="Paid"/>
    <x v="0"/>
    <n v="820"/>
    <n v="1172.5999999999999"/>
  </r>
  <r>
    <s v="AD01-9361"/>
    <x v="1"/>
    <s v="Nov"/>
    <x v="1"/>
    <x v="0"/>
    <s v="Order assembled"/>
    <x v="0"/>
    <s v="Paid"/>
    <x v="1"/>
    <n v="263"/>
    <n v="376.09000000000003"/>
  </r>
  <r>
    <s v="AD01-9362"/>
    <x v="1"/>
    <s v="Nov"/>
    <x v="1"/>
    <x v="0"/>
    <s v="Order assembled"/>
    <x v="0"/>
    <s v="Paid"/>
    <x v="1"/>
    <n v="257"/>
    <n v="367.51"/>
  </r>
  <r>
    <s v="AD01-9361"/>
    <x v="1"/>
    <s v="Nov"/>
    <x v="1"/>
    <x v="0"/>
    <s v="Order assembled"/>
    <x v="0"/>
    <s v="Paid"/>
    <x v="1"/>
    <n v="251"/>
    <n v="358.93"/>
  </r>
  <r>
    <s v="AD01-9362"/>
    <x v="1"/>
    <s v="Nov"/>
    <x v="1"/>
    <x v="0"/>
    <s v="Order assembled"/>
    <x v="0"/>
    <s v="Paid"/>
    <x v="0"/>
    <n v="227"/>
    <n v="324.61"/>
  </r>
  <r>
    <s v="AD01-9362"/>
    <x v="1"/>
    <s v="Nov"/>
    <x v="1"/>
    <x v="0"/>
    <s v="Order assembled"/>
    <x v="0"/>
    <s v="Paid"/>
    <x v="0"/>
    <n v="275"/>
    <n v="393.25"/>
  </r>
  <r>
    <s v="AD01-9364"/>
    <x v="1"/>
    <s v="Oct"/>
    <x v="1"/>
    <x v="0"/>
    <s v="Order assembled"/>
    <x v="0"/>
    <s v="Paid"/>
    <x v="1"/>
    <n v="278"/>
    <n v="397.53999999999996"/>
  </r>
  <r>
    <s v="AD01-9362"/>
    <x v="1"/>
    <s v="Oct"/>
    <x v="1"/>
    <x v="0"/>
    <s v="Order assembled"/>
    <x v="0"/>
    <s v="Paid"/>
    <x v="1"/>
    <n v="272"/>
    <n v="388.96"/>
  </r>
  <r>
    <s v="AD01-9361"/>
    <x v="1"/>
    <s v="Oct"/>
    <x v="1"/>
    <x v="0"/>
    <s v="Order assembled"/>
    <x v="0"/>
    <s v="Paid"/>
    <x v="0"/>
    <n v="278"/>
    <n v="397.53999999999996"/>
  </r>
  <r>
    <s v="AD01-9362"/>
    <x v="1"/>
    <s v="Oct"/>
    <x v="1"/>
    <x v="0"/>
    <s v="Order assembled"/>
    <x v="0"/>
    <s v="Paid"/>
    <x v="0"/>
    <n v="280"/>
    <n v="400.4"/>
  </r>
  <r>
    <s v="AD01-9362"/>
    <x v="1"/>
    <s v="Oct"/>
    <x v="1"/>
    <x v="0"/>
    <s v="Order assembled"/>
    <x v="0"/>
    <s v="Paid"/>
    <x v="0"/>
    <n v="274"/>
    <n v="391.82"/>
  </r>
  <r>
    <s v="AD01-9361"/>
    <x v="1"/>
    <s v="Oct"/>
    <x v="1"/>
    <x v="0"/>
    <s v="Order assembled"/>
    <x v="0"/>
    <s v="Paid"/>
    <x v="0"/>
    <n v="268"/>
    <n v="383.24"/>
  </r>
  <r>
    <s v="AD01-9364"/>
    <x v="1"/>
    <s v="Oct"/>
    <x v="1"/>
    <x v="0"/>
    <s v="Order assembled"/>
    <x v="0"/>
    <s v="Paid"/>
    <x v="0"/>
    <n v="232"/>
    <n v="526.24"/>
  </r>
  <r>
    <s v="AD01-9361"/>
    <x v="1"/>
    <s v="Oct"/>
    <x v="1"/>
    <x v="0"/>
    <s v="Order assembled"/>
    <x v="0"/>
    <s v="Paid"/>
    <x v="0"/>
    <n v="280"/>
    <n v="526.24"/>
  </r>
  <r>
    <s v="AD01-9363"/>
    <x v="1"/>
    <s v="Oct"/>
    <x v="1"/>
    <x v="0"/>
    <s v="Order assembled"/>
    <x v="0"/>
    <s v="Paid"/>
    <x v="0"/>
    <n v="1005"/>
    <n v="1437.15"/>
  </r>
  <r>
    <s v="AD01-9362"/>
    <x v="1"/>
    <s v="Oct"/>
    <x v="1"/>
    <x v="0"/>
    <s v="Order assembled"/>
    <x v="0"/>
    <s v="Paid"/>
    <x v="0"/>
    <n v="1038"/>
    <n v="1484.34"/>
  </r>
  <r>
    <s v="AD01-9361"/>
    <x v="1"/>
    <s v="Oct"/>
    <x v="1"/>
    <x v="0"/>
    <s v="Order assembled"/>
    <x v="0"/>
    <s v="Paid"/>
    <x v="0"/>
    <n v="231"/>
    <n v="330.33"/>
  </r>
  <r>
    <s v="AD01-9362"/>
    <x v="1"/>
    <s v="Oct"/>
    <x v="1"/>
    <x v="0"/>
    <s v="Order assembled"/>
    <x v="0"/>
    <s v="Paid"/>
    <x v="0"/>
    <n v="279"/>
    <n v="398.97"/>
  </r>
  <r>
    <s v="AD01-9363"/>
    <x v="1"/>
    <s v="Oct"/>
    <x v="1"/>
    <x v="0"/>
    <s v="Order assembled"/>
    <x v="0"/>
    <s v="Paid"/>
    <x v="0"/>
    <n v="277"/>
    <n v="396.11"/>
  </r>
  <r>
    <s v="AD01-9364"/>
    <x v="1"/>
    <s v="Oct"/>
    <x v="1"/>
    <x v="0"/>
    <s v="Order assembled"/>
    <x v="0"/>
    <s v="Paid"/>
    <x v="0"/>
    <n v="271"/>
    <n v="387.53"/>
  </r>
  <r>
    <s v="AD01-9362"/>
    <x v="1"/>
    <s v="Oct"/>
    <x v="1"/>
    <x v="0"/>
    <s v="Order assembled"/>
    <x v="0"/>
    <s v="Paid"/>
    <x v="0"/>
    <n v="786"/>
    <n v="1123.98"/>
  </r>
  <r>
    <s v="AD01-9362"/>
    <x v="1"/>
    <s v="Oct"/>
    <x v="1"/>
    <x v="0"/>
    <s v="Order assembled"/>
    <x v="0"/>
    <s v="Paid"/>
    <x v="1"/>
    <n v="281"/>
    <n v="401.83"/>
  </r>
  <r>
    <s v="AD01-9362"/>
    <x v="1"/>
    <s v="Oct"/>
    <x v="1"/>
    <x v="0"/>
    <s v="Order assembled"/>
    <x v="0"/>
    <s v="Paid"/>
    <x v="1"/>
    <n v="275"/>
    <n v="393.25"/>
  </r>
  <r>
    <s v="AD01-9365"/>
    <x v="1"/>
    <s v="Oct"/>
    <x v="1"/>
    <x v="0"/>
    <s v="Order assembled"/>
    <x v="0"/>
    <s v="Paid"/>
    <x v="1"/>
    <n v="269"/>
    <n v="384.67"/>
  </r>
  <r>
    <s v="AD01-9362"/>
    <x v="1"/>
    <s v="Oct"/>
    <x v="1"/>
    <x v="0"/>
    <s v="Order assembled"/>
    <x v="0"/>
    <s v="Paid"/>
    <x v="0"/>
    <n v="233"/>
    <n v="333.19"/>
  </r>
  <r>
    <s v="AD01-9364"/>
    <x v="1"/>
    <s v="Oct"/>
    <x v="1"/>
    <x v="0"/>
    <s v="Order assembled"/>
    <x v="0"/>
    <s v="Paid"/>
    <x v="0"/>
    <n v="281"/>
    <n v="401.83"/>
  </r>
  <r>
    <s v="AD01-9364"/>
    <x v="1"/>
    <s v="Sep"/>
    <x v="1"/>
    <x v="0"/>
    <s v="Order assembled"/>
    <x v="0"/>
    <s v="Paid"/>
    <x v="1"/>
    <n v="284"/>
    <n v="406.12"/>
  </r>
  <r>
    <s v="AD01-9361"/>
    <x v="1"/>
    <s v="Sep"/>
    <x v="1"/>
    <x v="0"/>
    <s v="Order assembled"/>
    <x v="0"/>
    <s v="Paid"/>
    <x v="0"/>
    <n v="236"/>
    <n v="337.48"/>
  </r>
  <r>
    <s v="AD01-9361"/>
    <x v="1"/>
    <s v="Sep"/>
    <x v="1"/>
    <x v="0"/>
    <s v="Order assembled"/>
    <x v="0"/>
    <s v="Paid"/>
    <x v="0"/>
    <n v="284"/>
    <n v="406.12"/>
  </r>
  <r>
    <s v="AD01-9362"/>
    <x v="1"/>
    <s v="Sep"/>
    <x v="1"/>
    <x v="0"/>
    <s v="Order assembled"/>
    <x v="0"/>
    <s v="Paid"/>
    <x v="0"/>
    <n v="212"/>
    <n v="303.15999999999997"/>
  </r>
  <r>
    <s v="AD01-9364"/>
    <x v="1"/>
    <s v="Sep"/>
    <x v="1"/>
    <x v="0"/>
    <s v="Order assembled"/>
    <x v="0"/>
    <s v="Paid"/>
    <x v="0"/>
    <n v="286"/>
    <n v="408.98"/>
  </r>
  <r>
    <s v="AD01-9364"/>
    <x v="1"/>
    <s v="Sep"/>
    <x v="1"/>
    <x v="0"/>
    <s v="Order assembled"/>
    <x v="0"/>
    <s v="Paid"/>
    <x v="0"/>
    <n v="238"/>
    <n v="526.24"/>
  </r>
  <r>
    <s v="AD01-9364"/>
    <x v="1"/>
    <s v="Sep"/>
    <x v="1"/>
    <x v="0"/>
    <s v="Order assembled"/>
    <x v="0"/>
    <s v="Paid"/>
    <x v="0"/>
    <n v="286"/>
    <n v="526.24"/>
  </r>
  <r>
    <s v="AD01-9361"/>
    <x v="1"/>
    <s v="Sep"/>
    <x v="1"/>
    <x v="0"/>
    <s v="Order assembled"/>
    <x v="0"/>
    <s v="Paid"/>
    <x v="0"/>
    <n v="214"/>
    <n v="526.24"/>
  </r>
  <r>
    <s v="AD01-9361"/>
    <x v="1"/>
    <s v="Sep"/>
    <x v="1"/>
    <x v="0"/>
    <s v="Order assembled"/>
    <x v="0"/>
    <s v="Paid"/>
    <x v="0"/>
    <n v="1004"/>
    <n v="1435.72"/>
  </r>
  <r>
    <s v="AD01-9364"/>
    <x v="1"/>
    <s v="Sep"/>
    <x v="1"/>
    <x v="0"/>
    <s v="Order assembled"/>
    <x v="0"/>
    <s v="Paid"/>
    <x v="0"/>
    <n v="237"/>
    <n v="338.90999999999997"/>
  </r>
  <r>
    <s v="AD01-9364"/>
    <x v="1"/>
    <s v="Sep"/>
    <x v="1"/>
    <x v="0"/>
    <s v="Order assembled"/>
    <x v="0"/>
    <s v="Refunded"/>
    <x v="0"/>
    <n v="285"/>
    <n v="407.55"/>
  </r>
  <r>
    <s v="AD01-9361"/>
    <x v="1"/>
    <s v="Sep"/>
    <x v="1"/>
    <x v="0"/>
    <s v="Order assembled"/>
    <x v="0"/>
    <s v="Refunded"/>
    <x v="0"/>
    <n v="213"/>
    <n v="304.59000000000003"/>
  </r>
  <r>
    <s v="AD01-9361"/>
    <x v="1"/>
    <s v="Sep"/>
    <x v="1"/>
    <x v="0"/>
    <s v="Order assembled"/>
    <x v="0"/>
    <s v="Refunded"/>
    <x v="0"/>
    <n v="283"/>
    <n v="404.69"/>
  </r>
  <r>
    <s v="AD01-9361"/>
    <x v="1"/>
    <s v="Sep"/>
    <x v="1"/>
    <x v="0"/>
    <s v="Order assembled"/>
    <x v="0"/>
    <s v="Refunded"/>
    <x v="0"/>
    <n v="785"/>
    <n v="1122.55"/>
  </r>
  <r>
    <s v="AD01-9361"/>
    <x v="1"/>
    <s v="Sep"/>
    <x v="1"/>
    <x v="0"/>
    <s v="Order assembled"/>
    <x v="0"/>
    <s v="Refunded"/>
    <x v="0"/>
    <n v="819"/>
    <n v="1171.17"/>
  </r>
  <r>
    <s v="AD01-9364"/>
    <x v="1"/>
    <s v="Sep"/>
    <x v="1"/>
    <x v="0"/>
    <s v="Order assembled"/>
    <x v="0"/>
    <s v="Refunded"/>
    <x v="0"/>
    <n v="872"/>
    <n v="1246.96"/>
  </r>
  <r>
    <s v="AD01-9362"/>
    <x v="1"/>
    <s v="Sep"/>
    <x v="1"/>
    <x v="0"/>
    <s v="Order assembled"/>
    <x v="0"/>
    <s v="Refunded"/>
    <x v="1"/>
    <n v="287"/>
    <n v="410.40999999999997"/>
  </r>
  <r>
    <s v="AD01-9362"/>
    <x v="1"/>
    <s v="Sep"/>
    <x v="1"/>
    <x v="0"/>
    <s v="Order assembled"/>
    <x v="0"/>
    <s v="Refunded"/>
    <x v="0"/>
    <n v="239"/>
    <n v="341.77"/>
  </r>
  <r>
    <s v="AD01-9361"/>
    <x v="1"/>
    <s v="Sep"/>
    <x v="1"/>
    <x v="0"/>
    <s v="Order assembled"/>
    <x v="0"/>
    <s v="Refunded"/>
    <x v="0"/>
    <n v="287"/>
    <n v="410.40999999999997"/>
  </r>
  <r>
    <s v="AD01-9362"/>
    <x v="1"/>
    <s v="Apr"/>
    <x v="0"/>
    <x v="1"/>
    <s v="Cancelld"/>
    <x v="1"/>
    <s v="Refunded"/>
    <x v="2"/>
    <n v="160"/>
    <n v="228.8"/>
  </r>
  <r>
    <s v="AD01-9361"/>
    <x v="1"/>
    <s v="Apr"/>
    <x v="0"/>
    <x v="1"/>
    <s v="Cancelld"/>
    <x v="1"/>
    <s v="Refunded"/>
    <x v="2"/>
    <n v="154"/>
    <n v="220.22"/>
  </r>
  <r>
    <s v="AD01-9362"/>
    <x v="1"/>
    <s v="Apr"/>
    <x v="0"/>
    <x v="1"/>
    <s v="Cancelld"/>
    <x v="1"/>
    <s v="Refunded"/>
    <x v="2"/>
    <n v="148"/>
    <n v="211.64"/>
  </r>
  <r>
    <s v="AD01-9362"/>
    <x v="1"/>
    <s v="Apr"/>
    <x v="0"/>
    <x v="1"/>
    <s v="Cancelld"/>
    <x v="1"/>
    <s v="Refunded"/>
    <x v="2"/>
    <n v="157"/>
    <n v="224.51"/>
  </r>
  <r>
    <s v="AD01-9362"/>
    <x v="1"/>
    <s v="Apr"/>
    <x v="0"/>
    <x v="1"/>
    <s v="Cancelld"/>
    <x v="1"/>
    <s v="Refunded"/>
    <x v="2"/>
    <n v="151"/>
    <n v="215.93"/>
  </r>
  <r>
    <s v="AD01-9362"/>
    <x v="1"/>
    <s v="Aug"/>
    <x v="0"/>
    <x v="1"/>
    <s v="Cancelld"/>
    <x v="1"/>
    <s v="Refunded"/>
    <x v="2"/>
    <n v="343"/>
    <n v="490.49"/>
  </r>
  <r>
    <s v="AD01-9364"/>
    <x v="1"/>
    <s v="Dec"/>
    <x v="0"/>
    <x v="1"/>
    <s v="Cancelld"/>
    <x v="1"/>
    <s v="Refunded"/>
    <x v="0"/>
    <n v="280"/>
    <n v="400.4"/>
  </r>
  <r>
    <s v="AD01-9362"/>
    <x v="1"/>
    <s v="Dec"/>
    <x v="0"/>
    <x v="1"/>
    <s v="Cancelld"/>
    <x v="1"/>
    <s v="Refunded"/>
    <x v="0"/>
    <n v="274"/>
    <n v="391.82"/>
  </r>
  <r>
    <s v="AD01-9362"/>
    <x v="1"/>
    <s v="Dec"/>
    <x v="0"/>
    <x v="1"/>
    <s v="Cancelld"/>
    <x v="1"/>
    <s v="Refunded"/>
    <x v="0"/>
    <n v="268"/>
    <n v="383.24"/>
  </r>
  <r>
    <s v="AD01-9362"/>
    <x v="1"/>
    <s v="Dec"/>
    <x v="0"/>
    <x v="1"/>
    <s v="Cancelld"/>
    <x v="1"/>
    <s v="Refunded"/>
    <x v="0"/>
    <n v="277"/>
    <n v="396.11"/>
  </r>
  <r>
    <s v="AD01-9362"/>
    <x v="1"/>
    <s v="Dec"/>
    <x v="0"/>
    <x v="1"/>
    <s v="Cancelld"/>
    <x v="1"/>
    <s v="Refunded"/>
    <x v="0"/>
    <n v="271"/>
    <n v="387.53"/>
  </r>
  <r>
    <s v="AD01-9361"/>
    <x v="1"/>
    <s v="Dec"/>
    <x v="0"/>
    <x v="1"/>
    <s v="Cancelld"/>
    <x v="1"/>
    <s v="Paid"/>
    <x v="0"/>
    <n v="265"/>
    <n v="378.95"/>
  </r>
  <r>
    <s v="AD01-9364"/>
    <x v="1"/>
    <s v="Feb"/>
    <x v="0"/>
    <x v="1"/>
    <s v="Cancelld"/>
    <x v="1"/>
    <s v="Paid"/>
    <x v="0"/>
    <n v="190"/>
    <n v="271.7"/>
  </r>
  <r>
    <s v="AD01-9361"/>
    <x v="1"/>
    <s v="Feb"/>
    <x v="0"/>
    <x v="1"/>
    <s v="Cancelld"/>
    <x v="1"/>
    <s v="Paid"/>
    <x v="0"/>
    <n v="184"/>
    <n v="263.12"/>
  </r>
  <r>
    <s v="AD01-9364"/>
    <x v="1"/>
    <s v="Feb"/>
    <x v="0"/>
    <x v="1"/>
    <s v="Cancelld"/>
    <x v="1"/>
    <s v="Paid"/>
    <x v="0"/>
    <n v="193"/>
    <n v="275.99"/>
  </r>
  <r>
    <s v="AD01-9364"/>
    <x v="1"/>
    <s v="Feb"/>
    <x v="0"/>
    <x v="1"/>
    <s v="Cancelld"/>
    <x v="1"/>
    <s v="Paid"/>
    <x v="0"/>
    <n v="187"/>
    <n v="267.40999999999997"/>
  </r>
  <r>
    <s v="AD01-9361"/>
    <x v="1"/>
    <s v="Feb"/>
    <x v="0"/>
    <x v="1"/>
    <s v="Cancelld"/>
    <x v="1"/>
    <s v="Paid"/>
    <x v="0"/>
    <n v="181"/>
    <n v="258.83"/>
  </r>
  <r>
    <s v="AD01-9362"/>
    <x v="1"/>
    <s v="Jan"/>
    <x v="0"/>
    <x v="1"/>
    <s v="Cancelld"/>
    <x v="1"/>
    <s v="Paid"/>
    <x v="0"/>
    <n v="208"/>
    <n v="297.44"/>
  </r>
  <r>
    <s v="AD01-9361"/>
    <x v="1"/>
    <s v="Jan"/>
    <x v="0"/>
    <x v="1"/>
    <s v="Cancelld"/>
    <x v="1"/>
    <s v="Paid"/>
    <x v="0"/>
    <n v="202"/>
    <n v="288.86"/>
  </r>
  <r>
    <s v="AD01-9364"/>
    <x v="1"/>
    <s v="Jan"/>
    <x v="0"/>
    <x v="1"/>
    <s v="Cancelld"/>
    <x v="1"/>
    <s v="Paid"/>
    <x v="0"/>
    <n v="196"/>
    <n v="280.27999999999997"/>
  </r>
  <r>
    <s v="AD01-9362"/>
    <x v="1"/>
    <s v="Jan"/>
    <x v="0"/>
    <x v="1"/>
    <s v="Cancelld"/>
    <x v="1"/>
    <s v="Paid"/>
    <x v="0"/>
    <n v="205"/>
    <n v="293.14999999999998"/>
  </r>
  <r>
    <s v="AD01-9361"/>
    <x v="1"/>
    <s v="Jan"/>
    <x v="0"/>
    <x v="1"/>
    <s v="Cancelld"/>
    <x v="1"/>
    <s v="Paid"/>
    <x v="0"/>
    <n v="199"/>
    <n v="284.57"/>
  </r>
  <r>
    <s v="AD01-9363"/>
    <x v="1"/>
    <s v="Jul"/>
    <x v="0"/>
    <x v="1"/>
    <s v="Cancelld"/>
    <x v="1"/>
    <s v="Paid"/>
    <x v="2"/>
    <n v="358"/>
    <n v="511.94"/>
  </r>
  <r>
    <s v="AD01-9361"/>
    <x v="1"/>
    <s v="Jul"/>
    <x v="0"/>
    <x v="1"/>
    <s v="Cancelld"/>
    <x v="1"/>
    <s v="Paid"/>
    <x v="2"/>
    <n v="352"/>
    <n v="503.36"/>
  </r>
  <r>
    <s v="AD01-9362"/>
    <x v="1"/>
    <s v="Jul"/>
    <x v="0"/>
    <x v="1"/>
    <s v="Cancelld"/>
    <x v="1"/>
    <s v="Paid"/>
    <x v="2"/>
    <n v="346"/>
    <n v="494.78"/>
  </r>
  <r>
    <s v="AD01-9362"/>
    <x v="1"/>
    <s v="Jul"/>
    <x v="0"/>
    <x v="1"/>
    <s v="Cancelld"/>
    <x v="1"/>
    <s v="Paid"/>
    <x v="2"/>
    <n v="355"/>
    <n v="507.65"/>
  </r>
  <r>
    <s v="AD01-9364"/>
    <x v="1"/>
    <s v="Jul"/>
    <x v="0"/>
    <x v="1"/>
    <s v="Cancelld"/>
    <x v="1"/>
    <s v="Paid"/>
    <x v="2"/>
    <n v="349"/>
    <n v="499.07"/>
  </r>
  <r>
    <s v="AD01-9362"/>
    <x v="1"/>
    <s v="Jun"/>
    <x v="0"/>
    <x v="1"/>
    <s v="Cancelld"/>
    <x v="1"/>
    <s v="Paid"/>
    <x v="2"/>
    <n v="130"/>
    <n v="185.9"/>
  </r>
  <r>
    <s v="AD01-9362"/>
    <x v="1"/>
    <s v="Jun"/>
    <x v="0"/>
    <x v="1"/>
    <s v="Cancelld"/>
    <x v="1"/>
    <s v="Paid"/>
    <x v="2"/>
    <n v="370"/>
    <n v="529.1"/>
  </r>
  <r>
    <s v="AD01-9361"/>
    <x v="1"/>
    <s v="Jun"/>
    <x v="0"/>
    <x v="1"/>
    <s v="Cancelld"/>
    <x v="1"/>
    <s v="Paid"/>
    <x v="2"/>
    <n v="364"/>
    <n v="520.52"/>
  </r>
  <r>
    <s v="AD01-9361"/>
    <x v="1"/>
    <s v="Jun"/>
    <x v="0"/>
    <x v="1"/>
    <s v="Cancelld"/>
    <x v="1"/>
    <s v="Paid"/>
    <x v="2"/>
    <n v="127"/>
    <n v="181.61"/>
  </r>
  <r>
    <s v="AD01-9362"/>
    <x v="1"/>
    <s v="Jun"/>
    <x v="0"/>
    <x v="1"/>
    <s v="Cancelld"/>
    <x v="1"/>
    <s v="Paid"/>
    <x v="2"/>
    <n v="367"/>
    <n v="524.80999999999995"/>
  </r>
  <r>
    <s v="AD01-9361"/>
    <x v="1"/>
    <s v="Jun"/>
    <x v="0"/>
    <x v="1"/>
    <s v="Cancelld"/>
    <x v="1"/>
    <s v="Paid"/>
    <x v="2"/>
    <n v="361"/>
    <n v="516.23"/>
  </r>
  <r>
    <s v="AD01-9362"/>
    <x v="1"/>
    <s v="Mar"/>
    <x v="0"/>
    <x v="1"/>
    <s v="Cancelld"/>
    <x v="1"/>
    <s v="Paid"/>
    <x v="0"/>
    <n v="178"/>
    <n v="254.54"/>
  </r>
  <r>
    <s v="AD01-9362"/>
    <x v="1"/>
    <s v="Mar"/>
    <x v="0"/>
    <x v="1"/>
    <s v="Cancelld"/>
    <x v="1"/>
    <s v="Paid"/>
    <x v="0"/>
    <n v="172"/>
    <n v="245.95999999999998"/>
  </r>
  <r>
    <s v="AD01-9363"/>
    <x v="1"/>
    <s v="Mar"/>
    <x v="0"/>
    <x v="1"/>
    <s v="Cancelld"/>
    <x v="1"/>
    <s v="Paid"/>
    <x v="0"/>
    <n v="166"/>
    <n v="237.38"/>
  </r>
  <r>
    <s v="AD01-9362"/>
    <x v="1"/>
    <s v="Mar"/>
    <x v="0"/>
    <x v="1"/>
    <s v="Cancelld"/>
    <x v="1"/>
    <s v="Paid"/>
    <x v="0"/>
    <n v="175"/>
    <n v="250.25"/>
  </r>
  <r>
    <s v="AD01-9361"/>
    <x v="1"/>
    <s v="Mar"/>
    <x v="0"/>
    <x v="1"/>
    <s v="Cancelld"/>
    <x v="1"/>
    <s v="Paid"/>
    <x v="0"/>
    <n v="169"/>
    <n v="241.67000000000002"/>
  </r>
  <r>
    <s v="AD01-9362"/>
    <x v="1"/>
    <s v="Mar"/>
    <x v="0"/>
    <x v="1"/>
    <s v="Cancelld"/>
    <x v="1"/>
    <s v="Paid"/>
    <x v="2"/>
    <n v="163"/>
    <n v="233.09"/>
  </r>
  <r>
    <s v="AD01-9363"/>
    <x v="1"/>
    <s v="May"/>
    <x v="0"/>
    <x v="1"/>
    <s v="Cancelld"/>
    <x v="1"/>
    <s v="Paid"/>
    <x v="2"/>
    <n v="142"/>
    <n v="203.06"/>
  </r>
  <r>
    <s v="AD01-9362"/>
    <x v="1"/>
    <s v="May"/>
    <x v="0"/>
    <x v="1"/>
    <s v="Cancelld"/>
    <x v="1"/>
    <s v="Paid"/>
    <x v="2"/>
    <n v="136"/>
    <n v="194.48"/>
  </r>
  <r>
    <s v="AD01-9361"/>
    <x v="1"/>
    <s v="May"/>
    <x v="0"/>
    <x v="1"/>
    <s v="Cancelld"/>
    <x v="1"/>
    <s v="Paid"/>
    <x v="2"/>
    <n v="145"/>
    <n v="207.35"/>
  </r>
  <r>
    <s v="AD01-9361"/>
    <x v="1"/>
    <s v="May"/>
    <x v="0"/>
    <x v="1"/>
    <s v="Cancelld"/>
    <x v="1"/>
    <s v="Paid"/>
    <x v="2"/>
    <n v="139"/>
    <n v="198.76999999999998"/>
  </r>
  <r>
    <s v="AD01-9361"/>
    <x v="1"/>
    <s v="May"/>
    <x v="0"/>
    <x v="1"/>
    <s v="Cancelld"/>
    <x v="1"/>
    <s v="Paid"/>
    <x v="2"/>
    <n v="133"/>
    <n v="190.19"/>
  </r>
  <r>
    <s v="AD01-9362"/>
    <x v="1"/>
    <s v="Nov"/>
    <x v="0"/>
    <x v="1"/>
    <s v="Cancelld"/>
    <x v="1"/>
    <s v="Paid"/>
    <x v="0"/>
    <n v="292"/>
    <n v="417.56"/>
  </r>
  <r>
    <s v="AD01-9362"/>
    <x v="1"/>
    <s v="Nov"/>
    <x v="0"/>
    <x v="1"/>
    <s v="Cancelld"/>
    <x v="1"/>
    <s v="Paid"/>
    <x v="0"/>
    <n v="286"/>
    <n v="408.98"/>
  </r>
  <r>
    <s v="AD01-9362"/>
    <x v="1"/>
    <s v="Nov"/>
    <x v="0"/>
    <x v="1"/>
    <s v="Cancelld"/>
    <x v="1"/>
    <s v="Paid"/>
    <x v="0"/>
    <n v="295"/>
    <n v="421.85"/>
  </r>
  <r>
    <s v="AD01-9361"/>
    <x v="1"/>
    <s v="Nov"/>
    <x v="0"/>
    <x v="1"/>
    <s v="Cancelld"/>
    <x v="1"/>
    <s v="Paid"/>
    <x v="0"/>
    <n v="289"/>
    <n v="413.27"/>
  </r>
  <r>
    <s v="AD01-9362"/>
    <x v="1"/>
    <s v="Nov"/>
    <x v="0"/>
    <x v="1"/>
    <s v="Cancelld"/>
    <x v="1"/>
    <s v="Paid"/>
    <x v="0"/>
    <n v="283"/>
    <n v="404.69"/>
  </r>
  <r>
    <s v="AD01-9362"/>
    <x v="1"/>
    <s v="Oct"/>
    <x v="0"/>
    <x v="1"/>
    <s v="Cancelld"/>
    <x v="1"/>
    <s v="Paid"/>
    <x v="0"/>
    <n v="310"/>
    <n v="443.3"/>
  </r>
  <r>
    <s v="AD01-9364"/>
    <x v="1"/>
    <s v="Oct"/>
    <x v="0"/>
    <x v="1"/>
    <s v="Cancelld"/>
    <x v="1"/>
    <s v="Paid"/>
    <x v="0"/>
    <n v="304"/>
    <n v="434.72"/>
  </r>
  <r>
    <s v="AD01-9361"/>
    <x v="1"/>
    <s v="Oct"/>
    <x v="0"/>
    <x v="1"/>
    <s v="Cancelld"/>
    <x v="1"/>
    <s v="Paid"/>
    <x v="0"/>
    <n v="298"/>
    <n v="426.14"/>
  </r>
  <r>
    <s v="AD01-9361"/>
    <x v="1"/>
    <s v="Oct"/>
    <x v="0"/>
    <x v="1"/>
    <s v="Cancelld"/>
    <x v="1"/>
    <s v="Paid"/>
    <x v="0"/>
    <n v="307"/>
    <n v="439.01"/>
  </r>
  <r>
    <s v="AD01-9365"/>
    <x v="1"/>
    <s v="Oct"/>
    <x v="0"/>
    <x v="1"/>
    <s v="Cancelld"/>
    <x v="1"/>
    <s v="Paid"/>
    <x v="0"/>
    <n v="301"/>
    <n v="430.43"/>
  </r>
  <r>
    <s v="AD01-9361"/>
    <x v="1"/>
    <s v="Apr"/>
    <x v="1"/>
    <x v="1"/>
    <s v="Cancelld"/>
    <x v="1"/>
    <s v="Paid"/>
    <x v="2"/>
    <n v="344"/>
    <n v="491.91999999999996"/>
  </r>
  <r>
    <s v="AD01-9362"/>
    <x v="1"/>
    <s v="Apr"/>
    <x v="1"/>
    <x v="1"/>
    <s v="Cancelld"/>
    <x v="1"/>
    <s v="Paid"/>
    <x v="2"/>
    <n v="314"/>
    <n v="449.02"/>
  </r>
  <r>
    <s v="AD01-9361"/>
    <x v="1"/>
    <s v="Apr"/>
    <x v="1"/>
    <x v="1"/>
    <s v="Cancelld"/>
    <x v="1"/>
    <s v="Paid"/>
    <x v="2"/>
    <n v="340"/>
    <n v="486.2"/>
  </r>
  <r>
    <s v="AD01-9362"/>
    <x v="1"/>
    <s v="Apr"/>
    <x v="1"/>
    <x v="1"/>
    <s v="Cancelld"/>
    <x v="1"/>
    <s v="Paid"/>
    <x v="2"/>
    <n v="142"/>
    <n v="203.06"/>
  </r>
  <r>
    <s v="AD01-9362"/>
    <x v="1"/>
    <s v="Apr"/>
    <x v="1"/>
    <x v="1"/>
    <s v="Cancelld"/>
    <x v="1"/>
    <s v="Paid"/>
    <x v="2"/>
    <n v="316"/>
    <n v="451.88"/>
  </r>
  <r>
    <s v="AD01-9364"/>
    <x v="1"/>
    <s v="Apr"/>
    <x v="1"/>
    <x v="1"/>
    <s v="Cancelld"/>
    <x v="1"/>
    <s v="Paid"/>
    <x v="2"/>
    <n v="823"/>
    <n v="1176.8899999999999"/>
  </r>
  <r>
    <s v="AD01-9362"/>
    <x v="1"/>
    <s v="Apr"/>
    <x v="1"/>
    <x v="1"/>
    <s v="Cancelld"/>
    <x v="1"/>
    <s v="Paid"/>
    <x v="2"/>
    <n v="856"/>
    <n v="1224.08"/>
  </r>
  <r>
    <s v="AD01-9362"/>
    <x v="1"/>
    <s v="Apr"/>
    <x v="1"/>
    <x v="1"/>
    <s v="Cancelld"/>
    <x v="1"/>
    <s v="Paid"/>
    <x v="2"/>
    <n v="909"/>
    <n v="1299.8699999999999"/>
  </r>
  <r>
    <s v="AD01-9362"/>
    <x v="1"/>
    <s v="Apr"/>
    <x v="1"/>
    <x v="1"/>
    <s v="Cancelld"/>
    <x v="1"/>
    <s v="Paid"/>
    <x v="2"/>
    <n v="862"/>
    <n v="526.24"/>
  </r>
  <r>
    <s v="AD01-9362"/>
    <x v="1"/>
    <s v="Apr"/>
    <x v="1"/>
    <x v="1"/>
    <s v="Cancelld"/>
    <x v="1"/>
    <s v="Paid"/>
    <x v="2"/>
    <n v="141"/>
    <n v="526.24"/>
  </r>
  <r>
    <s v="AD01-9364"/>
    <x v="1"/>
    <s v="Apr"/>
    <x v="1"/>
    <x v="1"/>
    <s v="Cancelld"/>
    <x v="1"/>
    <s v="Paid"/>
    <x v="2"/>
    <n v="315"/>
    <n v="450.45"/>
  </r>
  <r>
    <s v="AD01-9362"/>
    <x v="1"/>
    <s v="Apr"/>
    <x v="1"/>
    <x v="1"/>
    <s v="Cancelld"/>
    <x v="1"/>
    <s v="Paid"/>
    <x v="2"/>
    <n v="343"/>
    <n v="490.49"/>
  </r>
  <r>
    <s v="AD01-9362"/>
    <x v="1"/>
    <s v="Apr"/>
    <x v="1"/>
    <x v="1"/>
    <s v="Cancelld"/>
    <x v="1"/>
    <s v="Paid"/>
    <x v="2"/>
    <n v="145"/>
    <n v="207.35"/>
  </r>
  <r>
    <s v="AD01-9361"/>
    <x v="1"/>
    <s v="Apr"/>
    <x v="1"/>
    <x v="1"/>
    <s v="Cancelld"/>
    <x v="1"/>
    <s v="Paid"/>
    <x v="2"/>
    <n v="313"/>
    <n v="447.59000000000003"/>
  </r>
  <r>
    <s v="AD01-9362"/>
    <x v="1"/>
    <s v="Apr"/>
    <x v="1"/>
    <x v="1"/>
    <s v="Cancelld"/>
    <x v="1"/>
    <s v="Paid"/>
    <x v="2"/>
    <n v="832"/>
    <n v="1189.76"/>
  </r>
  <r>
    <s v="AD01-9361"/>
    <x v="1"/>
    <s v="Apr"/>
    <x v="1"/>
    <x v="1"/>
    <s v="Cancelld"/>
    <x v="1"/>
    <s v="Paid"/>
    <x v="2"/>
    <n v="865"/>
    <n v="1236.95"/>
  </r>
  <r>
    <s v="AD01-9361"/>
    <x v="1"/>
    <s v="Apr"/>
    <x v="1"/>
    <x v="1"/>
    <s v="Cancelld"/>
    <x v="1"/>
    <s v="Paid"/>
    <x v="2"/>
    <n v="317"/>
    <n v="453.31"/>
  </r>
  <r>
    <s v="AD01-9361"/>
    <x v="1"/>
    <s v="Aug"/>
    <x v="1"/>
    <x v="1"/>
    <s v="Cancelld"/>
    <x v="1"/>
    <s v="Paid"/>
    <x v="2"/>
    <n v="320"/>
    <n v="457.6"/>
  </r>
  <r>
    <s v="AD01-9362"/>
    <x v="1"/>
    <s v="Aug"/>
    <x v="1"/>
    <x v="1"/>
    <s v="Cancelld"/>
    <x v="1"/>
    <s v="Paid"/>
    <x v="2"/>
    <n v="368"/>
    <n v="526.24"/>
  </r>
  <r>
    <s v="AD01-9362"/>
    <x v="1"/>
    <s v="Aug"/>
    <x v="1"/>
    <x v="1"/>
    <s v="Cancelld"/>
    <x v="1"/>
    <s v="Paid"/>
    <x v="2"/>
    <n v="296"/>
    <n v="423.28"/>
  </r>
  <r>
    <s v="AD01-9365"/>
    <x v="1"/>
    <s v="Aug"/>
    <x v="0"/>
    <x v="1"/>
    <s v="Cancelld"/>
    <x v="1"/>
    <s v="Paid"/>
    <x v="2"/>
    <n v="322"/>
    <n v="460.46000000000004"/>
  </r>
  <r>
    <s v="AD01-9362"/>
    <x v="1"/>
    <s v="Aug"/>
    <x v="0"/>
    <x v="1"/>
    <s v="Cancelld"/>
    <x v="1"/>
    <s v="Paid"/>
    <x v="2"/>
    <n v="370"/>
    <n v="529.1"/>
  </r>
  <r>
    <s v="AD01-9362"/>
    <x v="1"/>
    <s v="Aug"/>
    <x v="0"/>
    <x v="1"/>
    <s v="Cancelld"/>
    <x v="1"/>
    <s v="Paid"/>
    <x v="2"/>
    <n v="292"/>
    <n v="417.56"/>
  </r>
  <r>
    <s v="AD01-9364"/>
    <x v="1"/>
    <s v="Aug"/>
    <x v="0"/>
    <x v="1"/>
    <s v="Cancelld"/>
    <x v="1"/>
    <s v="Refunded"/>
    <x v="2"/>
    <n v="860"/>
    <n v="1229.8"/>
  </r>
  <r>
    <s v="AD01-9362"/>
    <x v="1"/>
    <s v="Aug"/>
    <x v="0"/>
    <x v="1"/>
    <s v="Cancelld"/>
    <x v="1"/>
    <s v="Refunded"/>
    <x v="2"/>
    <n v="913"/>
    <n v="1305.5899999999999"/>
  </r>
  <r>
    <s v="AD01-9362"/>
    <x v="1"/>
    <s v="Aug"/>
    <x v="0"/>
    <x v="1"/>
    <s v="Cancelld"/>
    <x v="1"/>
    <s v="Refunded"/>
    <x v="2"/>
    <n v="866"/>
    <n v="526.24"/>
  </r>
  <r>
    <s v="AD01-9364"/>
    <x v="1"/>
    <s v="Aug"/>
    <x v="0"/>
    <x v="1"/>
    <s v="Cancelld"/>
    <x v="1"/>
    <s v="Refunded"/>
    <x v="2"/>
    <n v="369"/>
    <n v="526.24"/>
  </r>
  <r>
    <s v="AD01-9362"/>
    <x v="1"/>
    <s v="Aug"/>
    <x v="0"/>
    <x v="1"/>
    <s v="Cancelld"/>
    <x v="1"/>
    <s v="Refunded"/>
    <x v="2"/>
    <n v="319"/>
    <n v="456.16999999999996"/>
  </r>
  <r>
    <s v="AD01-9362"/>
    <x v="1"/>
    <s v="Aug"/>
    <x v="0"/>
    <x v="1"/>
    <s v="Cancelld"/>
    <x v="1"/>
    <s v="Refunded"/>
    <x v="2"/>
    <n v="367"/>
    <n v="524.80999999999995"/>
  </r>
  <r>
    <s v="AD01-9365"/>
    <x v="1"/>
    <s v="Aug"/>
    <x v="0"/>
    <x v="1"/>
    <s v="Cancelld"/>
    <x v="1"/>
    <s v="Refunded"/>
    <x v="2"/>
    <n v="295"/>
    <n v="421.85"/>
  </r>
  <r>
    <s v="AD01-9362"/>
    <x v="1"/>
    <s v="Aug"/>
    <x v="0"/>
    <x v="1"/>
    <s v="Cancelld"/>
    <x v="1"/>
    <s v="Refunded"/>
    <x v="2"/>
    <n v="835"/>
    <n v="1194.05"/>
  </r>
  <r>
    <s v="AD01-9361"/>
    <x v="1"/>
    <s v="Aug"/>
    <x v="0"/>
    <x v="1"/>
    <s v="Cancelld"/>
    <x v="1"/>
    <s v="Refunded"/>
    <x v="2"/>
    <n v="293"/>
    <n v="418.99"/>
  </r>
  <r>
    <s v="AD01-9364"/>
    <x v="1"/>
    <s v="Dec"/>
    <x v="0"/>
    <x v="1"/>
    <s v="Cancelld"/>
    <x v="1"/>
    <s v="Refunded"/>
    <x v="2"/>
    <n v="302"/>
    <n v="431.86"/>
  </r>
  <r>
    <s v="AD01-9361"/>
    <x v="1"/>
    <s v="Dec"/>
    <x v="0"/>
    <x v="1"/>
    <s v="Cancelld"/>
    <x v="1"/>
    <s v="Refunded"/>
    <x v="2"/>
    <n v="344"/>
    <n v="491.91999999999996"/>
  </r>
  <r>
    <s v="AD01-9363"/>
    <x v="1"/>
    <s v="Dec"/>
    <x v="0"/>
    <x v="1"/>
    <s v="Cancelld"/>
    <x v="1"/>
    <s v="Refunded"/>
    <x v="2"/>
    <n v="298"/>
    <n v="426.14"/>
  </r>
  <r>
    <s v="AD01-9362"/>
    <x v="1"/>
    <s v="Dec"/>
    <x v="0"/>
    <x v="1"/>
    <s v="Cancelld"/>
    <x v="1"/>
    <s v="Refunded"/>
    <x v="2"/>
    <n v="346"/>
    <n v="494.78"/>
  </r>
  <r>
    <s v="AD01-9361"/>
    <x v="1"/>
    <s v="Dec"/>
    <x v="0"/>
    <x v="1"/>
    <s v="Cancelld"/>
    <x v="1"/>
    <s v="Refunded"/>
    <x v="2"/>
    <n v="830"/>
    <n v="1186.9000000000001"/>
  </r>
  <r>
    <s v="AD01-9362"/>
    <x v="1"/>
    <s v="Dec"/>
    <x v="0"/>
    <x v="1"/>
    <s v="Cancelld"/>
    <x v="1"/>
    <s v="Refunded"/>
    <x v="2"/>
    <n v="863"/>
    <n v="1234.0899999999999"/>
  </r>
  <r>
    <s v="AD01-9364"/>
    <x v="1"/>
    <s v="Dec"/>
    <x v="0"/>
    <x v="1"/>
    <s v="Cancelld"/>
    <x v="1"/>
    <s v="Refunded"/>
    <x v="2"/>
    <n v="921"/>
    <n v="1317.03"/>
  </r>
  <r>
    <s v="AD01-9362"/>
    <x v="1"/>
    <s v="Dec"/>
    <x v="0"/>
    <x v="1"/>
    <s v="Cancelld"/>
    <x v="1"/>
    <s v="Refunded"/>
    <x v="2"/>
    <n v="922"/>
    <n v="1318.46"/>
  </r>
  <r>
    <s v="AD01-9362"/>
    <x v="1"/>
    <s v="Dec"/>
    <x v="0"/>
    <x v="1"/>
    <s v="Cancelld"/>
    <x v="1"/>
    <s v="Refunded"/>
    <x v="2"/>
    <n v="345"/>
    <n v="493.35"/>
  </r>
  <r>
    <s v="AD01-9364"/>
    <x v="1"/>
    <s v="Dec"/>
    <x v="0"/>
    <x v="1"/>
    <s v="Cancelld"/>
    <x v="1"/>
    <s v="Refunded"/>
    <x v="2"/>
    <n v="249"/>
    <n v="356.07"/>
  </r>
  <r>
    <s v="AD01-9361"/>
    <x v="1"/>
    <s v="Dec"/>
    <x v="0"/>
    <x v="1"/>
    <s v="Cancelld"/>
    <x v="1"/>
    <s v="Refunded"/>
    <x v="2"/>
    <n v="243"/>
    <n v="347.49"/>
  </r>
  <r>
    <s v="AD01-9363"/>
    <x v="1"/>
    <s v="Dec"/>
    <x v="0"/>
    <x v="1"/>
    <s v="Cancelld"/>
    <x v="1"/>
    <s v="Refunded"/>
    <x v="2"/>
    <n v="237"/>
    <n v="338.90999999999997"/>
  </r>
  <r>
    <s v="AD01-9364"/>
    <x v="1"/>
    <s v="Dec"/>
    <x v="0"/>
    <x v="1"/>
    <s v="Cancelld"/>
    <x v="1"/>
    <s v="Refunded"/>
    <x v="2"/>
    <n v="301"/>
    <n v="430.43"/>
  </r>
  <r>
    <s v="AD01-9364"/>
    <x v="1"/>
    <s v="Dec"/>
    <x v="0"/>
    <x v="1"/>
    <s v="Cancelld"/>
    <x v="1"/>
    <s v="Refunded"/>
    <x v="2"/>
    <n v="349"/>
    <n v="499.07"/>
  </r>
  <r>
    <s v="AD01-9362"/>
    <x v="1"/>
    <s v="Dec"/>
    <x v="0"/>
    <x v="1"/>
    <s v="Cancelld"/>
    <x v="1"/>
    <s v="Refunded"/>
    <x v="2"/>
    <n v="839"/>
    <n v="1199.77"/>
  </r>
  <r>
    <s v="AD01-9362"/>
    <x v="1"/>
    <s v="Dec"/>
    <x v="0"/>
    <x v="1"/>
    <s v="Cancelld"/>
    <x v="1"/>
    <s v="Refunded"/>
    <x v="2"/>
    <n v="872"/>
    <n v="1246.96"/>
  </r>
  <r>
    <s v="AD01-9361"/>
    <x v="1"/>
    <s v="Feb"/>
    <x v="0"/>
    <x v="1"/>
    <s v="Cancelld"/>
    <x v="1"/>
    <s v="Refunded"/>
    <x v="2"/>
    <n v="152"/>
    <n v="217.36"/>
  </r>
  <r>
    <s v="AD01-9361"/>
    <x v="1"/>
    <s v="Feb"/>
    <x v="0"/>
    <x v="1"/>
    <s v="Cancelld"/>
    <x v="1"/>
    <s v="Refunded"/>
    <x v="2"/>
    <n v="326"/>
    <n v="466.18"/>
  </r>
  <r>
    <s v="AD01-9362"/>
    <x v="1"/>
    <s v="Feb"/>
    <x v="0"/>
    <x v="1"/>
    <s v="Cancelld"/>
    <x v="1"/>
    <s v="Refunded"/>
    <x v="2"/>
    <n v="352"/>
    <n v="503.36"/>
  </r>
  <r>
    <s v="AD01-9364"/>
    <x v="1"/>
    <s v="Feb"/>
    <x v="0"/>
    <x v="1"/>
    <s v="Cancelld"/>
    <x v="1"/>
    <s v="Refunded"/>
    <x v="2"/>
    <n v="154"/>
    <n v="220.22"/>
  </r>
  <r>
    <s v="AD01-9361"/>
    <x v="1"/>
    <s v="Feb"/>
    <x v="0"/>
    <x v="1"/>
    <s v="Cancelld"/>
    <x v="1"/>
    <s v="Refunded"/>
    <x v="2"/>
    <n v="328"/>
    <n v="469.03999999999996"/>
  </r>
  <r>
    <s v="AD01-9362"/>
    <x v="1"/>
    <s v="Feb"/>
    <x v="0"/>
    <x v="1"/>
    <s v="Cancelld"/>
    <x v="1"/>
    <s v="Refunded"/>
    <x v="2"/>
    <n v="821"/>
    <n v="1174.03"/>
  </r>
  <r>
    <s v="AD01-9364"/>
    <x v="1"/>
    <s v="Feb"/>
    <x v="0"/>
    <x v="1"/>
    <s v="Cancelld"/>
    <x v="1"/>
    <s v="Refunded"/>
    <x v="2"/>
    <n v="854"/>
    <n v="1221.22"/>
  </r>
  <r>
    <s v="AD01-9363"/>
    <x v="1"/>
    <s v="Feb"/>
    <x v="0"/>
    <x v="1"/>
    <s v="Cancelld"/>
    <x v="1"/>
    <s v="Refunded"/>
    <x v="2"/>
    <n v="908"/>
    <n v="1298.44"/>
  </r>
  <r>
    <s v="AD01-9363"/>
    <x v="1"/>
    <s v="Feb"/>
    <x v="0"/>
    <x v="1"/>
    <s v="Cancelld"/>
    <x v="1"/>
    <s v="Refunded"/>
    <x v="2"/>
    <n v="861"/>
    <n v="526.24"/>
  </r>
  <r>
    <s v="AD01-9361"/>
    <x v="1"/>
    <s v="Feb"/>
    <x v="0"/>
    <x v="1"/>
    <s v="Cancelld"/>
    <x v="1"/>
    <s v="Refunded"/>
    <x v="2"/>
    <n v="153"/>
    <n v="526.24"/>
  </r>
  <r>
    <s v="AD01-9362"/>
    <x v="1"/>
    <s v="Feb"/>
    <x v="0"/>
    <x v="1"/>
    <s v="Cancelld"/>
    <x v="1"/>
    <s v="Refunded"/>
    <x v="2"/>
    <n v="327"/>
    <n v="467.61"/>
  </r>
  <r>
    <s v="AD01-9361"/>
    <x v="1"/>
    <s v="Feb"/>
    <x v="0"/>
    <x v="1"/>
    <s v="Cancelld"/>
    <x v="1"/>
    <s v="Refunded"/>
    <x v="2"/>
    <n v="355"/>
    <n v="507.65"/>
  </r>
  <r>
    <s v="AD01-9362"/>
    <x v="1"/>
    <s v="Feb"/>
    <x v="0"/>
    <x v="1"/>
    <s v="Cancelld"/>
    <x v="1"/>
    <s v="Paid"/>
    <x v="2"/>
    <n v="325"/>
    <n v="464.75"/>
  </r>
  <r>
    <s v="AD01-9361"/>
    <x v="1"/>
    <s v="Feb"/>
    <x v="0"/>
    <x v="1"/>
    <s v="Cancelld"/>
    <x v="1"/>
    <s v="Paid"/>
    <x v="2"/>
    <n v="830"/>
    <n v="1186.9000000000001"/>
  </r>
  <r>
    <s v="AD01-9364"/>
    <x v="1"/>
    <s v="Feb"/>
    <x v="0"/>
    <x v="1"/>
    <s v="Cancelld"/>
    <x v="1"/>
    <s v="Paid"/>
    <x v="2"/>
    <n v="863"/>
    <n v="1234.0899999999999"/>
  </r>
  <r>
    <s v="AD01-9362"/>
    <x v="1"/>
    <s v="Jan"/>
    <x v="0"/>
    <x v="1"/>
    <s v="Cancelld"/>
    <x v="1"/>
    <s v="Paid"/>
    <x v="2"/>
    <n v="356"/>
    <n v="509.08"/>
  </r>
  <r>
    <s v="AD01-9361"/>
    <x v="1"/>
    <s v="Jan"/>
    <x v="0"/>
    <x v="1"/>
    <s v="Cancelld"/>
    <x v="1"/>
    <s v="Paid"/>
    <x v="2"/>
    <n v="158"/>
    <n v="225.94"/>
  </r>
  <r>
    <s v="AD01-9362"/>
    <x v="1"/>
    <s v="Jan"/>
    <x v="0"/>
    <x v="1"/>
    <s v="Cancelld"/>
    <x v="1"/>
    <s v="Paid"/>
    <x v="2"/>
    <n v="332"/>
    <n v="474.76"/>
  </r>
  <r>
    <s v="AD01-9362"/>
    <x v="1"/>
    <s v="Jan"/>
    <x v="0"/>
    <x v="1"/>
    <s v="Cancelld"/>
    <x v="1"/>
    <s v="Paid"/>
    <x v="2"/>
    <n v="358"/>
    <n v="511.94"/>
  </r>
  <r>
    <s v="AD01-9362"/>
    <x v="1"/>
    <s v="Jan"/>
    <x v="0"/>
    <x v="1"/>
    <s v="Cancelld"/>
    <x v="1"/>
    <s v="Paid"/>
    <x v="2"/>
    <n v="160"/>
    <n v="228.8"/>
  </r>
  <r>
    <s v="AD01-9363"/>
    <x v="1"/>
    <s v="Jan"/>
    <x v="0"/>
    <x v="1"/>
    <s v="Cancelld"/>
    <x v="1"/>
    <s v="Paid"/>
    <x v="2"/>
    <n v="334"/>
    <n v="477.62"/>
  </r>
  <r>
    <s v="AD01-9362"/>
    <x v="1"/>
    <s v="Jan"/>
    <x v="0"/>
    <x v="1"/>
    <s v="Cancelld"/>
    <x v="1"/>
    <s v="Paid"/>
    <x v="2"/>
    <n v="820"/>
    <n v="1172.5999999999999"/>
  </r>
  <r>
    <s v="AD01-9362"/>
    <x v="1"/>
    <s v="Jan"/>
    <x v="0"/>
    <x v="1"/>
    <s v="Cancelld"/>
    <x v="1"/>
    <s v="Paid"/>
    <x v="2"/>
    <n v="907"/>
    <n v="1297.01"/>
  </r>
  <r>
    <s v="AD01-9362"/>
    <x v="1"/>
    <s v="Jan"/>
    <x v="0"/>
    <x v="1"/>
    <s v="Cancelld"/>
    <x v="1"/>
    <s v="Paid"/>
    <x v="2"/>
    <n v="860"/>
    <n v="526.24"/>
  </r>
  <r>
    <s v="AD01-9361"/>
    <x v="1"/>
    <s v="Jan"/>
    <x v="0"/>
    <x v="1"/>
    <s v="Cancelld"/>
    <x v="1"/>
    <s v="Paid"/>
    <x v="2"/>
    <n v="159"/>
    <n v="526.24"/>
  </r>
  <r>
    <s v="AD01-9362"/>
    <x v="1"/>
    <s v="Jan"/>
    <x v="0"/>
    <x v="1"/>
    <s v="Cancelld"/>
    <x v="1"/>
    <s v="Paid"/>
    <x v="2"/>
    <n v="333"/>
    <n v="476.19"/>
  </r>
  <r>
    <s v="AD01-9363"/>
    <x v="1"/>
    <s v="Jan"/>
    <x v="0"/>
    <x v="1"/>
    <s v="Cancelld"/>
    <x v="1"/>
    <s v="Paid"/>
    <x v="2"/>
    <n v="361"/>
    <n v="516.23"/>
  </r>
  <r>
    <s v="AD01-9364"/>
    <x v="1"/>
    <s v="Jan"/>
    <x v="0"/>
    <x v="1"/>
    <s v="Cancelld"/>
    <x v="1"/>
    <s v="Paid"/>
    <x v="2"/>
    <n v="157"/>
    <n v="224.51"/>
  </r>
  <r>
    <s v="AD01-9362"/>
    <x v="1"/>
    <s v="Jan"/>
    <x v="0"/>
    <x v="1"/>
    <s v="Cancelld"/>
    <x v="1"/>
    <s v="Paid"/>
    <x v="2"/>
    <n v="331"/>
    <n v="473.33"/>
  </r>
  <r>
    <s v="AD01-9362"/>
    <x v="1"/>
    <s v="Jan"/>
    <x v="0"/>
    <x v="1"/>
    <s v="Cancelld"/>
    <x v="1"/>
    <s v="Paid"/>
    <x v="2"/>
    <n v="829"/>
    <n v="1185.47"/>
  </r>
  <r>
    <s v="AD01-9362"/>
    <x v="1"/>
    <s v="Jan"/>
    <x v="0"/>
    <x v="1"/>
    <s v="Cancelld"/>
    <x v="1"/>
    <s v="Paid"/>
    <x v="2"/>
    <n v="862"/>
    <n v="1232.6599999999999"/>
  </r>
  <r>
    <s v="AD01-9362"/>
    <x v="1"/>
    <s v="Jan"/>
    <x v="0"/>
    <x v="1"/>
    <s v="Cancelld"/>
    <x v="1"/>
    <s v="Paid"/>
    <x v="2"/>
    <n v="329"/>
    <n v="470.47"/>
  </r>
  <r>
    <s v="AD01-9362"/>
    <x v="1"/>
    <s v="Jul"/>
    <x v="0"/>
    <x v="1"/>
    <s v="Cancelld"/>
    <x v="1"/>
    <s v="Paid"/>
    <x v="2"/>
    <n v="326"/>
    <n v="466.18"/>
  </r>
  <r>
    <s v="AD01-9362"/>
    <x v="1"/>
    <s v="Jul"/>
    <x v="0"/>
    <x v="1"/>
    <s v="Cancelld"/>
    <x v="1"/>
    <s v="Paid"/>
    <x v="2"/>
    <n v="128"/>
    <n v="183.04"/>
  </r>
  <r>
    <s v="AD01-9361"/>
    <x v="1"/>
    <s v="Jul"/>
    <x v="0"/>
    <x v="1"/>
    <s v="Cancelld"/>
    <x v="1"/>
    <s v="Paid"/>
    <x v="2"/>
    <n v="302"/>
    <n v="431.86"/>
  </r>
  <r>
    <s v="AD01-9362"/>
    <x v="1"/>
    <s v="Jul"/>
    <x v="0"/>
    <x v="1"/>
    <s v="Cancelld"/>
    <x v="1"/>
    <s v="Paid"/>
    <x v="2"/>
    <n v="328"/>
    <n v="469.03999999999996"/>
  </r>
  <r>
    <s v="AD01-9364"/>
    <x v="1"/>
    <s v="Jul"/>
    <x v="0"/>
    <x v="1"/>
    <s v="Cancelld"/>
    <x v="1"/>
    <s v="Paid"/>
    <x v="2"/>
    <n v="298"/>
    <n v="426.14"/>
  </r>
  <r>
    <s v="AD01-9362"/>
    <x v="1"/>
    <s v="Jul"/>
    <x v="0"/>
    <x v="1"/>
    <s v="Cancelld"/>
    <x v="1"/>
    <s v="Paid"/>
    <x v="2"/>
    <n v="826"/>
    <n v="1181.18"/>
  </r>
  <r>
    <s v="AD01-9364"/>
    <x v="1"/>
    <s v="Jul"/>
    <x v="0"/>
    <x v="1"/>
    <s v="Cancelld"/>
    <x v="1"/>
    <s v="Paid"/>
    <x v="2"/>
    <n v="859"/>
    <n v="1228.3699999999999"/>
  </r>
  <r>
    <s v="AD01-9364"/>
    <x v="1"/>
    <s v="Jul"/>
    <x v="0"/>
    <x v="1"/>
    <s v="Cancelld"/>
    <x v="1"/>
    <s v="Paid"/>
    <x v="2"/>
    <n v="912"/>
    <n v="1304.1599999999999"/>
  </r>
  <r>
    <s v="AD01-9364"/>
    <x v="1"/>
    <s v="Jul"/>
    <x v="0"/>
    <x v="1"/>
    <s v="Cancelld"/>
    <x v="1"/>
    <s v="Paid"/>
    <x v="2"/>
    <n v="865"/>
    <n v="526.24"/>
  </r>
  <r>
    <s v="AD01-9363"/>
    <x v="1"/>
    <s v="Jul"/>
    <x v="0"/>
    <x v="1"/>
    <s v="Cancelld"/>
    <x v="1"/>
    <s v="Paid"/>
    <x v="2"/>
    <n v="129"/>
    <n v="526.24"/>
  </r>
  <r>
    <s v="AD01-9362"/>
    <x v="1"/>
    <s v="Jul"/>
    <x v="0"/>
    <x v="1"/>
    <s v="Cancelld"/>
    <x v="1"/>
    <s v="Paid"/>
    <x v="2"/>
    <n v="297"/>
    <n v="424.71"/>
  </r>
  <r>
    <s v="AD01-9364"/>
    <x v="1"/>
    <s v="Jul"/>
    <x v="0"/>
    <x v="1"/>
    <s v="Cancelld"/>
    <x v="1"/>
    <s v="Paid"/>
    <x v="2"/>
    <n v="325"/>
    <n v="464.75"/>
  </r>
  <r>
    <s v="AD01-9361"/>
    <x v="1"/>
    <s v="Jul"/>
    <x v="0"/>
    <x v="1"/>
    <s v="Cancelld"/>
    <x v="1"/>
    <s v="Paid"/>
    <x v="2"/>
    <n v="127"/>
    <n v="181.61"/>
  </r>
  <r>
    <s v="AD01-9362"/>
    <x v="1"/>
    <s v="Jul"/>
    <x v="0"/>
    <x v="1"/>
    <s v="Cancelld"/>
    <x v="1"/>
    <s v="Paid"/>
    <x v="2"/>
    <n v="301"/>
    <n v="430.43"/>
  </r>
  <r>
    <s v="AD01-9361"/>
    <x v="1"/>
    <s v="Jul"/>
    <x v="0"/>
    <x v="1"/>
    <s v="Cancelld"/>
    <x v="1"/>
    <s v="Paid"/>
    <x v="2"/>
    <n v="834"/>
    <n v="1192.6199999999999"/>
  </r>
  <r>
    <s v="AD01-9362"/>
    <x v="1"/>
    <s v="Jul"/>
    <x v="0"/>
    <x v="1"/>
    <s v="Cancelld"/>
    <x v="1"/>
    <s v="Paid"/>
    <x v="2"/>
    <n v="868"/>
    <n v="1241.24"/>
  </r>
  <r>
    <s v="AD01-9362"/>
    <x v="1"/>
    <s v="Jul"/>
    <x v="0"/>
    <x v="1"/>
    <s v="Cancelld"/>
    <x v="1"/>
    <s v="Paid"/>
    <x v="2"/>
    <n v="299"/>
    <n v="427.57"/>
  </r>
  <r>
    <s v="AD01-9365"/>
    <x v="1"/>
    <s v="Jun"/>
    <x v="0"/>
    <x v="1"/>
    <s v="Cancelld"/>
    <x v="1"/>
    <s v="Paid"/>
    <x v="2"/>
    <n v="332"/>
    <n v="474.76"/>
  </r>
  <r>
    <s v="AD01-9361"/>
    <x v="1"/>
    <s v="Jun"/>
    <x v="0"/>
    <x v="1"/>
    <s v="Cancelld"/>
    <x v="1"/>
    <s v="Paid"/>
    <x v="2"/>
    <n v="134"/>
    <n v="191.62"/>
  </r>
  <r>
    <s v="AD01-9363"/>
    <x v="1"/>
    <s v="Jun"/>
    <x v="0"/>
    <x v="1"/>
    <s v="Cancelld"/>
    <x v="1"/>
    <s v="Paid"/>
    <x v="2"/>
    <n v="334"/>
    <n v="477.62"/>
  </r>
  <r>
    <s v="AD01-9361"/>
    <x v="1"/>
    <s v="Jun"/>
    <x v="0"/>
    <x v="1"/>
    <s v="Cancelld"/>
    <x v="1"/>
    <s v="Paid"/>
    <x v="2"/>
    <n v="130"/>
    <n v="185.9"/>
  </r>
  <r>
    <s v="AD01-9362"/>
    <x v="1"/>
    <s v="Jun"/>
    <x v="0"/>
    <x v="1"/>
    <s v="Cancelld"/>
    <x v="1"/>
    <s v="Paid"/>
    <x v="2"/>
    <n v="304"/>
    <n v="434.72"/>
  </r>
  <r>
    <s v="AD01-9364"/>
    <x v="1"/>
    <s v="Jun"/>
    <x v="0"/>
    <x v="1"/>
    <s v="Cancelld"/>
    <x v="1"/>
    <s v="Paid"/>
    <x v="2"/>
    <n v="825"/>
    <n v="1179.75"/>
  </r>
  <r>
    <s v="AD01-9362"/>
    <x v="1"/>
    <s v="Jun"/>
    <x v="0"/>
    <x v="1"/>
    <s v="Cancelld"/>
    <x v="1"/>
    <s v="Paid"/>
    <x v="2"/>
    <n v="858"/>
    <n v="1226.94"/>
  </r>
  <r>
    <s v="AD01-9361"/>
    <x v="1"/>
    <s v="Jun"/>
    <x v="0"/>
    <x v="1"/>
    <s v="Cancelld"/>
    <x v="1"/>
    <s v="Paid"/>
    <x v="2"/>
    <n v="911"/>
    <n v="1302.73"/>
  </r>
  <r>
    <s v="AD01-9361"/>
    <x v="1"/>
    <s v="Jun"/>
    <x v="0"/>
    <x v="1"/>
    <s v="Cancelld"/>
    <x v="1"/>
    <s v="Paid"/>
    <x v="2"/>
    <n v="864"/>
    <n v="526.24"/>
  </r>
  <r>
    <s v="AD01-9362"/>
    <x v="1"/>
    <s v="Jun"/>
    <x v="0"/>
    <x v="1"/>
    <s v="Cancelld"/>
    <x v="1"/>
    <s v="Paid"/>
    <x v="2"/>
    <n v="135"/>
    <n v="526.24"/>
  </r>
  <r>
    <s v="AD01-9364"/>
    <x v="1"/>
    <s v="Jun"/>
    <x v="0"/>
    <x v="1"/>
    <s v="Cancelld"/>
    <x v="1"/>
    <s v="Paid"/>
    <x v="2"/>
    <n v="303"/>
    <n v="433.28999999999996"/>
  </r>
  <r>
    <s v="AD01-9362"/>
    <x v="1"/>
    <s v="Jun"/>
    <x v="0"/>
    <x v="1"/>
    <s v="Cancelld"/>
    <x v="1"/>
    <s v="Paid"/>
    <x v="2"/>
    <n v="331"/>
    <n v="473.33"/>
  </r>
  <r>
    <s v="AD01-9362"/>
    <x v="1"/>
    <s v="Jun"/>
    <x v="0"/>
    <x v="1"/>
    <s v="Cancelld"/>
    <x v="1"/>
    <s v="Paid"/>
    <x v="2"/>
    <n v="133"/>
    <n v="190.19"/>
  </r>
  <r>
    <s v="AD01-9363"/>
    <x v="1"/>
    <s v="Jun"/>
    <x v="0"/>
    <x v="1"/>
    <s v="Cancelld"/>
    <x v="1"/>
    <s v="Paid"/>
    <x v="2"/>
    <n v="307"/>
    <n v="439.01"/>
  </r>
  <r>
    <s v="AD01-9361"/>
    <x v="1"/>
    <s v="Jun"/>
    <x v="0"/>
    <x v="1"/>
    <s v="Cancelld"/>
    <x v="1"/>
    <s v="Paid"/>
    <x v="2"/>
    <n v="867"/>
    <n v="1239.81"/>
  </r>
  <r>
    <s v="AD01-9365"/>
    <x v="1"/>
    <s v="Jun"/>
    <x v="0"/>
    <x v="1"/>
    <s v="Cancelld"/>
    <x v="1"/>
    <s v="Paid"/>
    <x v="2"/>
    <n v="305"/>
    <n v="436.15"/>
  </r>
  <r>
    <s v="AD01-9365"/>
    <x v="1"/>
    <s v="Mar"/>
    <x v="0"/>
    <x v="1"/>
    <s v="Cancelld"/>
    <x v="1"/>
    <s v="Paid"/>
    <x v="2"/>
    <n v="350"/>
    <n v="500.5"/>
  </r>
  <r>
    <s v="AD01-9362"/>
    <x v="1"/>
    <s v="Mar"/>
    <x v="0"/>
    <x v="1"/>
    <s v="Cancelld"/>
    <x v="1"/>
    <s v="Paid"/>
    <x v="2"/>
    <n v="146"/>
    <n v="208.78"/>
  </r>
  <r>
    <s v="AD01-9364"/>
    <x v="1"/>
    <s v="Mar"/>
    <x v="0"/>
    <x v="1"/>
    <s v="Cancelld"/>
    <x v="1"/>
    <s v="Paid"/>
    <x v="2"/>
    <n v="320"/>
    <n v="457.6"/>
  </r>
  <r>
    <s v="AD01-9361"/>
    <x v="1"/>
    <s v="Mar"/>
    <x v="0"/>
    <x v="1"/>
    <s v="Cancelld"/>
    <x v="1"/>
    <s v="Paid"/>
    <x v="2"/>
    <n v="346"/>
    <n v="494.78"/>
  </r>
  <r>
    <s v="AD01-9361"/>
    <x v="1"/>
    <s v="Mar"/>
    <x v="0"/>
    <x v="1"/>
    <s v="Cancelld"/>
    <x v="1"/>
    <s v="Paid"/>
    <x v="2"/>
    <n v="148"/>
    <n v="211.64"/>
  </r>
  <r>
    <s v="AD01-9362"/>
    <x v="1"/>
    <s v="Mar"/>
    <x v="0"/>
    <x v="1"/>
    <s v="Cancelld"/>
    <x v="1"/>
    <s v="Paid"/>
    <x v="2"/>
    <n v="322"/>
    <n v="460.46000000000004"/>
  </r>
  <r>
    <s v="AD01-9362"/>
    <x v="1"/>
    <s v="Mar"/>
    <x v="0"/>
    <x v="1"/>
    <s v="Cancelld"/>
    <x v="1"/>
    <s v="Refunded"/>
    <x v="2"/>
    <n v="822"/>
    <n v="1175.46"/>
  </r>
  <r>
    <s v="AD01-9362"/>
    <x v="1"/>
    <s v="Mar"/>
    <x v="0"/>
    <x v="1"/>
    <s v="Cancelld"/>
    <x v="1"/>
    <s v="Refunded"/>
    <x v="2"/>
    <n v="855"/>
    <n v="1222.6500000000001"/>
  </r>
  <r>
    <s v="AD01-9363"/>
    <x v="1"/>
    <s v="Mar"/>
    <x v="0"/>
    <x v="1"/>
    <s v="Cancelld"/>
    <x v="1"/>
    <s v="Refunded"/>
    <x v="2"/>
    <n v="147"/>
    <n v="526.24"/>
  </r>
  <r>
    <s v="AD01-9362"/>
    <x v="1"/>
    <s v="Mar"/>
    <x v="0"/>
    <x v="1"/>
    <s v="Cancelld"/>
    <x v="1"/>
    <s v="Refunded"/>
    <x v="2"/>
    <n v="321"/>
    <n v="459.03"/>
  </r>
  <r>
    <s v="AD01-9362"/>
    <x v="1"/>
    <s v="Mar"/>
    <x v="0"/>
    <x v="1"/>
    <s v="Cancelld"/>
    <x v="1"/>
    <s v="Refunded"/>
    <x v="2"/>
    <n v="349"/>
    <n v="499.07"/>
  </r>
  <r>
    <s v="AD01-9362"/>
    <x v="1"/>
    <s v="Mar"/>
    <x v="0"/>
    <x v="1"/>
    <s v="Cancelld"/>
    <x v="1"/>
    <s v="Refunded"/>
    <x v="2"/>
    <n v="151"/>
    <n v="215.93"/>
  </r>
  <r>
    <s v="AD01-9361"/>
    <x v="1"/>
    <s v="Mar"/>
    <x v="0"/>
    <x v="1"/>
    <s v="Cancelld"/>
    <x v="1"/>
    <s v="Refunded"/>
    <x v="2"/>
    <n v="319"/>
    <n v="456.16999999999996"/>
  </r>
  <r>
    <s v="AD01-9364"/>
    <x v="1"/>
    <s v="Mar"/>
    <x v="0"/>
    <x v="1"/>
    <s v="Cancelld"/>
    <x v="1"/>
    <s v="Refunded"/>
    <x v="2"/>
    <n v="831"/>
    <n v="1188.33"/>
  </r>
  <r>
    <s v="AD01-9362"/>
    <x v="1"/>
    <s v="Mar"/>
    <x v="0"/>
    <x v="1"/>
    <s v="Cancelld"/>
    <x v="1"/>
    <s v="Refunded"/>
    <x v="2"/>
    <n v="864"/>
    <n v="1235.52"/>
  </r>
  <r>
    <s v="AD01-9365"/>
    <x v="1"/>
    <s v="Mar"/>
    <x v="0"/>
    <x v="1"/>
    <s v="Cancelld"/>
    <x v="1"/>
    <s v="Refunded"/>
    <x v="2"/>
    <n v="323"/>
    <n v="461.89"/>
  </r>
  <r>
    <s v="AD01-9362"/>
    <x v="1"/>
    <s v="May"/>
    <x v="0"/>
    <x v="1"/>
    <s v="Cancelld"/>
    <x v="1"/>
    <s v="Refunded"/>
    <x v="2"/>
    <n v="338"/>
    <n v="483.34000000000003"/>
  </r>
  <r>
    <s v="AD01-9361"/>
    <x v="1"/>
    <s v="May"/>
    <x v="0"/>
    <x v="1"/>
    <s v="Cancelld"/>
    <x v="1"/>
    <s v="Refunded"/>
    <x v="2"/>
    <n v="140"/>
    <n v="200.2"/>
  </r>
  <r>
    <s v="AD01-9361"/>
    <x v="1"/>
    <s v="May"/>
    <x v="0"/>
    <x v="1"/>
    <s v="Cancelld"/>
    <x v="1"/>
    <s v="Refunded"/>
    <x v="2"/>
    <n v="308"/>
    <n v="440.44"/>
  </r>
  <r>
    <s v="AD01-9361"/>
    <x v="1"/>
    <s v="May"/>
    <x v="0"/>
    <x v="1"/>
    <s v="Cancelld"/>
    <x v="1"/>
    <s v="Refunded"/>
    <x v="2"/>
    <n v="136"/>
    <n v="194.48"/>
  </r>
  <r>
    <s v="AD01-9364"/>
    <x v="1"/>
    <s v="May"/>
    <x v="0"/>
    <x v="1"/>
    <s v="Cancelld"/>
    <x v="1"/>
    <s v="Refunded"/>
    <x v="2"/>
    <n v="310"/>
    <n v="443.3"/>
  </r>
  <r>
    <s v="AD01-9364"/>
    <x v="1"/>
    <s v="May"/>
    <x v="0"/>
    <x v="1"/>
    <s v="Cancelld"/>
    <x v="1"/>
    <s v="Refunded"/>
    <x v="2"/>
    <n v="824"/>
    <n v="1178.32"/>
  </r>
  <r>
    <s v="AD01-9361"/>
    <x v="1"/>
    <s v="May"/>
    <x v="0"/>
    <x v="1"/>
    <s v="Cancelld"/>
    <x v="1"/>
    <s v="Refunded"/>
    <x v="2"/>
    <n v="857"/>
    <n v="1225.51"/>
  </r>
  <r>
    <s v="AD01-9362"/>
    <x v="1"/>
    <s v="May"/>
    <x v="0"/>
    <x v="1"/>
    <s v="Cancelld"/>
    <x v="1"/>
    <s v="Refunded"/>
    <x v="2"/>
    <n v="910"/>
    <n v="1301.3"/>
  </r>
  <r>
    <s v="AD01-9362"/>
    <x v="1"/>
    <s v="May"/>
    <x v="0"/>
    <x v="1"/>
    <s v="Cancelld"/>
    <x v="1"/>
    <s v="Refunded"/>
    <x v="2"/>
    <n v="863"/>
    <n v="526.24"/>
  </r>
  <r>
    <s v="AD01-9364"/>
    <x v="1"/>
    <s v="May"/>
    <x v="0"/>
    <x v="1"/>
    <s v="Cancelld"/>
    <x v="1"/>
    <s v="Refunded"/>
    <x v="2"/>
    <n v="309"/>
    <n v="441.87"/>
  </r>
  <r>
    <s v="AD01-9364"/>
    <x v="1"/>
    <s v="May"/>
    <x v="0"/>
    <x v="1"/>
    <s v="Cancelld"/>
    <x v="1"/>
    <s v="Refunded"/>
    <x v="2"/>
    <n v="337"/>
    <n v="481.90999999999997"/>
  </r>
  <r>
    <s v="AD01-9363"/>
    <x v="1"/>
    <s v="May"/>
    <x v="0"/>
    <x v="1"/>
    <s v="Cancelld"/>
    <x v="1"/>
    <s v="Refunded"/>
    <x v="2"/>
    <n v="139"/>
    <n v="198.76999999999998"/>
  </r>
  <r>
    <s v="AD01-9361"/>
    <x v="1"/>
    <s v="May"/>
    <x v="0"/>
    <x v="1"/>
    <s v="Cancelld"/>
    <x v="1"/>
    <s v="Refunded"/>
    <x v="2"/>
    <n v="833"/>
    <n v="1191.19"/>
  </r>
  <r>
    <s v="AD01-9362"/>
    <x v="1"/>
    <s v="May"/>
    <x v="0"/>
    <x v="1"/>
    <s v="Cancelld"/>
    <x v="1"/>
    <s v="Refunded"/>
    <x v="2"/>
    <n v="866"/>
    <n v="1238.3800000000001"/>
  </r>
  <r>
    <s v="AD01-9362"/>
    <x v="1"/>
    <s v="May"/>
    <x v="0"/>
    <x v="1"/>
    <s v="Cancelld"/>
    <x v="1"/>
    <s v="Refunded"/>
    <x v="2"/>
    <n v="311"/>
    <n v="444.73"/>
  </r>
  <r>
    <s v="AD01-9362"/>
    <x v="1"/>
    <s v="Nov"/>
    <x v="1"/>
    <x v="1"/>
    <s v="Cancelld"/>
    <x v="1"/>
    <s v="Refunded"/>
    <x v="2"/>
    <n v="350"/>
    <n v="500.5"/>
  </r>
  <r>
    <s v="AD01-9361"/>
    <x v="1"/>
    <s v="Nov"/>
    <x v="1"/>
    <x v="1"/>
    <s v="Cancelld"/>
    <x v="1"/>
    <s v="Refunded"/>
    <x v="2"/>
    <n v="304"/>
    <n v="434.72"/>
  </r>
  <r>
    <s v="AD01-9361"/>
    <x v="1"/>
    <s v="Nov"/>
    <x v="1"/>
    <x v="1"/>
    <s v="Cancelld"/>
    <x v="1"/>
    <s v="Refunded"/>
    <x v="2"/>
    <n v="352"/>
    <n v="503.36"/>
  </r>
  <r>
    <s v="AD01-9361"/>
    <x v="1"/>
    <s v="Nov"/>
    <x v="1"/>
    <x v="1"/>
    <s v="Cancelld"/>
    <x v="1"/>
    <s v="Refunded"/>
    <x v="2"/>
    <n v="829"/>
    <n v="1185.47"/>
  </r>
  <r>
    <s v="AD01-9362"/>
    <x v="1"/>
    <s v="Nov"/>
    <x v="1"/>
    <x v="1"/>
    <s v="Cancelld"/>
    <x v="1"/>
    <s v="Refunded"/>
    <x v="2"/>
    <n v="862"/>
    <n v="1232.6599999999999"/>
  </r>
  <r>
    <s v="AD01-9361"/>
    <x v="1"/>
    <s v="Nov"/>
    <x v="1"/>
    <x v="1"/>
    <s v="Cancelld"/>
    <x v="1"/>
    <s v="Refunded"/>
    <x v="2"/>
    <n v="918"/>
    <n v="1312.74"/>
  </r>
  <r>
    <s v="AD01-9361"/>
    <x v="1"/>
    <s v="Nov"/>
    <x v="1"/>
    <x v="1"/>
    <s v="Cancelld"/>
    <x v="1"/>
    <s v="Refunded"/>
    <x v="2"/>
    <n v="919"/>
    <n v="1314.17"/>
  </r>
  <r>
    <s v="AD01-9362"/>
    <x v="1"/>
    <s v="Nov"/>
    <x v="1"/>
    <x v="1"/>
    <s v="Cancelld"/>
    <x v="1"/>
    <s v="Refunded"/>
    <x v="2"/>
    <n v="920"/>
    <n v="1315.6"/>
  </r>
  <r>
    <s v="AD01-9362"/>
    <x v="1"/>
    <s v="Nov"/>
    <x v="1"/>
    <x v="1"/>
    <s v="Cancelld"/>
    <x v="1"/>
    <s v="Refunded"/>
    <x v="2"/>
    <n v="869"/>
    <n v="526.24"/>
  </r>
  <r>
    <s v="AD01-9362"/>
    <x v="1"/>
    <s v="Nov"/>
    <x v="1"/>
    <x v="1"/>
    <s v="Cancelld"/>
    <x v="1"/>
    <s v="Refunded"/>
    <x v="2"/>
    <n v="351"/>
    <n v="501.93"/>
  </r>
  <r>
    <s v="AD01-9361"/>
    <x v="1"/>
    <s v="Nov"/>
    <x v="1"/>
    <x v="1"/>
    <s v="Cancelld"/>
    <x v="1"/>
    <s v="Refunded"/>
    <x v="2"/>
    <n v="261"/>
    <n v="373.23"/>
  </r>
  <r>
    <s v="AD01-9361"/>
    <x v="1"/>
    <s v="Nov"/>
    <x v="1"/>
    <x v="1"/>
    <s v="Cancelld"/>
    <x v="1"/>
    <s v="Refunded"/>
    <x v="2"/>
    <n v="255"/>
    <n v="364.65"/>
  </r>
  <r>
    <s v="AD01-9361"/>
    <x v="1"/>
    <s v="Nov"/>
    <x v="1"/>
    <x v="1"/>
    <s v="Cancelld"/>
    <x v="1"/>
    <s v="Refunded"/>
    <x v="2"/>
    <n v="307"/>
    <n v="439.01"/>
  </r>
  <r>
    <s v="AD01-9361"/>
    <x v="1"/>
    <s v="Nov"/>
    <x v="1"/>
    <x v="1"/>
    <s v="Cancelld"/>
    <x v="1"/>
    <s v="Refunded"/>
    <x v="2"/>
    <n v="838"/>
    <n v="1198.3399999999999"/>
  </r>
  <r>
    <s v="AD01-9362"/>
    <x v="1"/>
    <s v="Nov"/>
    <x v="1"/>
    <x v="1"/>
    <s v="Cancelld"/>
    <x v="1"/>
    <s v="Refunded"/>
    <x v="2"/>
    <n v="871"/>
    <n v="1245.53"/>
  </r>
  <r>
    <s v="AD01-9362"/>
    <x v="1"/>
    <s v="Oct"/>
    <x v="1"/>
    <x v="1"/>
    <s v="Cancelld"/>
    <x v="1"/>
    <s v="Refunded"/>
    <x v="2"/>
    <n v="308"/>
    <n v="440.44"/>
  </r>
  <r>
    <s v="AD01-9365"/>
    <x v="1"/>
    <s v="Oct"/>
    <x v="1"/>
    <x v="1"/>
    <s v="Cancelld"/>
    <x v="1"/>
    <s v="Refunded"/>
    <x v="2"/>
    <n v="356"/>
    <n v="509.08"/>
  </r>
  <r>
    <s v="AD01-9362"/>
    <x v="1"/>
    <s v="Oct"/>
    <x v="1"/>
    <x v="1"/>
    <s v="Cancelld"/>
    <x v="1"/>
    <s v="Refunded"/>
    <x v="2"/>
    <n v="310"/>
    <n v="443.3"/>
  </r>
  <r>
    <s v="AD01-9361"/>
    <x v="1"/>
    <s v="Oct"/>
    <x v="1"/>
    <x v="1"/>
    <s v="Cancelld"/>
    <x v="1"/>
    <s v="Refunded"/>
    <x v="2"/>
    <n v="358"/>
    <n v="511.94"/>
  </r>
  <r>
    <s v="AD01-9361"/>
    <x v="1"/>
    <s v="Oct"/>
    <x v="1"/>
    <x v="1"/>
    <s v="Cancelld"/>
    <x v="1"/>
    <s v="Refunded"/>
    <x v="2"/>
    <n v="828"/>
    <n v="1184.04"/>
  </r>
  <r>
    <s v="AD01-9363"/>
    <x v="1"/>
    <s v="Oct"/>
    <x v="1"/>
    <x v="1"/>
    <s v="Cancelld"/>
    <x v="1"/>
    <s v="Refunded"/>
    <x v="2"/>
    <n v="915"/>
    <n v="1308.45"/>
  </r>
  <r>
    <s v="AD01-9362"/>
    <x v="1"/>
    <s v="Oct"/>
    <x v="1"/>
    <x v="1"/>
    <s v="Cancelld"/>
    <x v="1"/>
    <s v="Refunded"/>
    <x v="2"/>
    <n v="916"/>
    <n v="1309.8800000000001"/>
  </r>
  <r>
    <s v="AD01-9362"/>
    <x v="1"/>
    <s v="Oct"/>
    <x v="1"/>
    <x v="1"/>
    <s v="Cancelld"/>
    <x v="1"/>
    <s v="Refunded"/>
    <x v="2"/>
    <n v="917"/>
    <n v="1311.31"/>
  </r>
  <r>
    <s v="AD01-9362"/>
    <x v="1"/>
    <s v="Oct"/>
    <x v="1"/>
    <x v="1"/>
    <s v="Cancelld"/>
    <x v="1"/>
    <s v="Refunded"/>
    <x v="2"/>
    <n v="868"/>
    <n v="526.24"/>
  </r>
  <r>
    <s v="AD01-9364"/>
    <x v="1"/>
    <s v="Oct"/>
    <x v="1"/>
    <x v="1"/>
    <s v="Cancelld"/>
    <x v="1"/>
    <s v="Refunded"/>
    <x v="2"/>
    <n v="357"/>
    <n v="526.24"/>
  </r>
  <r>
    <s v="AD01-9361"/>
    <x v="1"/>
    <s v="Oct"/>
    <x v="1"/>
    <x v="1"/>
    <s v="Cancelld"/>
    <x v="1"/>
    <s v="Refunded"/>
    <x v="2"/>
    <n v="279"/>
    <n v="398.97"/>
  </r>
  <r>
    <s v="AD01-9362"/>
    <x v="1"/>
    <s v="Oct"/>
    <x v="1"/>
    <x v="1"/>
    <s v="Cancelld"/>
    <x v="1"/>
    <s v="Refunded"/>
    <x v="2"/>
    <n v="273"/>
    <n v="390.39"/>
  </r>
  <r>
    <s v="AD01-9362"/>
    <x v="1"/>
    <s v="Oct"/>
    <x v="1"/>
    <x v="1"/>
    <s v="Cancelld"/>
    <x v="1"/>
    <s v="Refunded"/>
    <x v="2"/>
    <n v="267"/>
    <n v="381.81"/>
  </r>
  <r>
    <s v="AD01-9363"/>
    <x v="1"/>
    <s v="Oct"/>
    <x v="1"/>
    <x v="1"/>
    <s v="Cancelld"/>
    <x v="1"/>
    <s v="Refunded"/>
    <x v="2"/>
    <n v="313"/>
    <n v="447.59000000000003"/>
  </r>
  <r>
    <s v="AD01-9361"/>
    <x v="1"/>
    <s v="Oct"/>
    <x v="1"/>
    <x v="1"/>
    <s v="Cancelld"/>
    <x v="1"/>
    <s v="Refunded"/>
    <x v="2"/>
    <n v="355"/>
    <n v="507.65"/>
  </r>
  <r>
    <s v="AD01-9362"/>
    <x v="1"/>
    <s v="Oct"/>
    <x v="1"/>
    <x v="1"/>
    <s v="Cancelld"/>
    <x v="1"/>
    <s v="Refunded"/>
    <x v="2"/>
    <n v="837"/>
    <n v="1196.9099999999999"/>
  </r>
  <r>
    <s v="AD01-9362"/>
    <x v="1"/>
    <s v="Oct"/>
    <x v="1"/>
    <x v="1"/>
    <s v="Cancelld"/>
    <x v="1"/>
    <s v="Refunded"/>
    <x v="2"/>
    <n v="870"/>
    <n v="1244.0999999999999"/>
  </r>
  <r>
    <s v="AD01-9361"/>
    <x v="1"/>
    <s v="Sep"/>
    <x v="1"/>
    <x v="1"/>
    <s v="Cancelld"/>
    <x v="1"/>
    <s v="Refunded"/>
    <x v="2"/>
    <n v="314"/>
    <n v="449.02"/>
  </r>
  <r>
    <s v="AD01-9364"/>
    <x v="1"/>
    <s v="Sep"/>
    <x v="1"/>
    <x v="1"/>
    <s v="Cancelld"/>
    <x v="1"/>
    <s v="Refunded"/>
    <x v="2"/>
    <n v="362"/>
    <n v="517.66"/>
  </r>
  <r>
    <s v="AD01-9361"/>
    <x v="1"/>
    <s v="Sep"/>
    <x v="1"/>
    <x v="1"/>
    <s v="Cancelld"/>
    <x v="1"/>
    <s v="Refunded"/>
    <x v="2"/>
    <n v="290"/>
    <n v="414.7"/>
  </r>
  <r>
    <s v="AD01-9361"/>
    <x v="1"/>
    <s v="Sep"/>
    <x v="1"/>
    <x v="1"/>
    <s v="Cancelld"/>
    <x v="1"/>
    <s v="Refunded"/>
    <x v="2"/>
    <n v="316"/>
    <n v="451.88"/>
  </r>
  <r>
    <s v="AD01-9362"/>
    <x v="1"/>
    <s v="Sep"/>
    <x v="1"/>
    <x v="1"/>
    <s v="Cancelld"/>
    <x v="1"/>
    <s v="Refunded"/>
    <x v="2"/>
    <n v="364"/>
    <n v="520.52"/>
  </r>
  <r>
    <s v="AD01-9362"/>
    <x v="1"/>
    <s v="Sep"/>
    <x v="1"/>
    <x v="1"/>
    <s v="Cancelld"/>
    <x v="1"/>
    <s v="Refunded"/>
    <x v="2"/>
    <n v="827"/>
    <n v="1182.6100000000001"/>
  </r>
  <r>
    <s v="AD01-9361"/>
    <x v="1"/>
    <s v="Sep"/>
    <x v="1"/>
    <x v="1"/>
    <s v="Cancelld"/>
    <x v="1"/>
    <s v="Refunded"/>
    <x v="2"/>
    <n v="861"/>
    <n v="1231.23"/>
  </r>
  <r>
    <s v="AD01-9361"/>
    <x v="1"/>
    <s v="Sep"/>
    <x v="1"/>
    <x v="1"/>
    <s v="Cancelld"/>
    <x v="1"/>
    <s v="Refunded"/>
    <x v="2"/>
    <n v="914"/>
    <n v="1307.02"/>
  </r>
  <r>
    <s v="AD01-9361"/>
    <x v="1"/>
    <s v="Sep"/>
    <x v="1"/>
    <x v="1"/>
    <s v="Cancelld"/>
    <x v="1"/>
    <s v="Refunded"/>
    <x v="2"/>
    <n v="867"/>
    <n v="526.24"/>
  </r>
  <r>
    <s v="AD01-9362"/>
    <x v="1"/>
    <s v="Sep"/>
    <x v="1"/>
    <x v="1"/>
    <s v="Cancelld"/>
    <x v="1"/>
    <s v="Refunded"/>
    <x v="2"/>
    <n v="363"/>
    <n v="526.24"/>
  </r>
  <r>
    <s v="AD01-9362"/>
    <x v="1"/>
    <s v="Sep"/>
    <x v="1"/>
    <x v="1"/>
    <s v="Cancelld"/>
    <x v="1"/>
    <s v="Refunded"/>
    <x v="2"/>
    <n v="291"/>
    <n v="416.13"/>
  </r>
  <r>
    <s v="AD01-9361"/>
    <x v="1"/>
    <s v="Sep"/>
    <x v="1"/>
    <x v="1"/>
    <s v="Cancelld"/>
    <x v="1"/>
    <s v="Refunded"/>
    <x v="2"/>
    <n v="285"/>
    <n v="407.55"/>
  </r>
  <r>
    <s v="AD01-9361"/>
    <x v="1"/>
    <s v="Sep"/>
    <x v="1"/>
    <x v="1"/>
    <s v="Cancelld"/>
    <x v="1"/>
    <s v="Refunded"/>
    <x v="2"/>
    <n v="361"/>
    <n v="516.23"/>
  </r>
  <r>
    <s v="AD01-9361"/>
    <x v="1"/>
    <s v="Sep"/>
    <x v="1"/>
    <x v="1"/>
    <s v="Cancelld"/>
    <x v="1"/>
    <s v="Refunded"/>
    <x v="2"/>
    <n v="289"/>
    <n v="413.27"/>
  </r>
  <r>
    <s v="AD01-9361"/>
    <x v="1"/>
    <s v="Sep"/>
    <x v="1"/>
    <x v="1"/>
    <s v="Cancelld"/>
    <x v="1"/>
    <s v="Refunded"/>
    <x v="2"/>
    <n v="836"/>
    <n v="1195.48"/>
  </r>
  <r>
    <s v="AD01-9361"/>
    <x v="1"/>
    <s v="Sep"/>
    <x v="1"/>
    <x v="1"/>
    <s v="Cancelld"/>
    <x v="1"/>
    <s v="Refunded"/>
    <x v="2"/>
    <n v="869"/>
    <n v="1242.67"/>
  </r>
  <r>
    <s v="AD01-9364"/>
    <x v="1"/>
    <s v="Aug"/>
    <x v="0"/>
    <x v="1"/>
    <s v="Cancelld"/>
    <x v="0"/>
    <s v="Refunded"/>
    <x v="0"/>
    <n v="340"/>
    <n v="486.2"/>
  </r>
  <r>
    <s v="AD01-9362"/>
    <x v="1"/>
    <s v="Aug"/>
    <x v="0"/>
    <x v="1"/>
    <s v="Cancelld"/>
    <x v="0"/>
    <s v="Refunded"/>
    <x v="0"/>
    <n v="334"/>
    <n v="477.62"/>
  </r>
  <r>
    <s v="AD01-9362"/>
    <x v="1"/>
    <s v="Aug"/>
    <x v="0"/>
    <x v="1"/>
    <s v="Cancelld"/>
    <x v="0"/>
    <s v="Refunded"/>
    <x v="0"/>
    <n v="337"/>
    <n v="481.90999999999997"/>
  </r>
  <r>
    <s v="AD01-9364"/>
    <x v="1"/>
    <s v="Aug"/>
    <x v="0"/>
    <x v="1"/>
    <s v="Cancelld"/>
    <x v="0"/>
    <s v="Refunded"/>
    <x v="0"/>
    <n v="331"/>
    <n v="473.33"/>
  </r>
  <r>
    <s v="AD01-9361"/>
    <x v="1"/>
    <s v="Sep"/>
    <x v="0"/>
    <x v="1"/>
    <s v="Cancelld"/>
    <x v="0"/>
    <s v="Refunded"/>
    <x v="0"/>
    <n v="328"/>
    <n v="469.03999999999996"/>
  </r>
  <r>
    <s v="AD01-9362"/>
    <x v="1"/>
    <s v="Sep"/>
    <x v="0"/>
    <x v="1"/>
    <s v="Cancelld"/>
    <x v="0"/>
    <s v="Refunded"/>
    <x v="0"/>
    <n v="322"/>
    <n v="460.46000000000004"/>
  </r>
  <r>
    <s v="AD01-9361"/>
    <x v="1"/>
    <s v="Sep"/>
    <x v="0"/>
    <x v="1"/>
    <s v="Cancelld"/>
    <x v="0"/>
    <s v="Refunded"/>
    <x v="0"/>
    <n v="316"/>
    <n v="451.88"/>
  </r>
  <r>
    <s v="AD01-9362"/>
    <x v="1"/>
    <s v="Sep"/>
    <x v="0"/>
    <x v="1"/>
    <s v="Cancelld"/>
    <x v="0"/>
    <s v="Refunded"/>
    <x v="0"/>
    <n v="325"/>
    <n v="464.75"/>
  </r>
  <r>
    <s v="AD01-9364"/>
    <x v="1"/>
    <s v="Sep"/>
    <x v="0"/>
    <x v="1"/>
    <s v="Cancelld"/>
    <x v="0"/>
    <s v="Refunded"/>
    <x v="0"/>
    <n v="319"/>
    <n v="456.16999999999996"/>
  </r>
  <r>
    <s v="AD01-9361"/>
    <x v="1"/>
    <s v="Sep"/>
    <x v="0"/>
    <x v="1"/>
    <s v="Cancelld"/>
    <x v="0"/>
    <s v="Refunded"/>
    <x v="0"/>
    <n v="313"/>
    <n v="447.59000000000003"/>
  </r>
  <r>
    <s v="AD01-9364"/>
    <x v="2"/>
    <s v="Apr"/>
    <x v="0"/>
    <x v="0"/>
    <s v="Order assembled"/>
    <x v="1"/>
    <s v="Paid"/>
    <x v="0"/>
    <n v="212"/>
    <n v="303.15999999999997"/>
  </r>
  <r>
    <s v="AD01-9362"/>
    <x v="2"/>
    <s v="Apr"/>
    <x v="0"/>
    <x v="0"/>
    <s v="Order assembled"/>
    <x v="1"/>
    <s v="Paid"/>
    <x v="0"/>
    <n v="206"/>
    <n v="294.58"/>
  </r>
  <r>
    <s v="AD01-9364"/>
    <x v="2"/>
    <s v="Apr"/>
    <x v="0"/>
    <x v="0"/>
    <s v="Order assembled"/>
    <x v="1"/>
    <s v="Paid"/>
    <x v="1"/>
    <n v="216"/>
    <n v="308.88"/>
  </r>
  <r>
    <s v="AD01-9362"/>
    <x v="2"/>
    <s v="Apr"/>
    <x v="0"/>
    <x v="0"/>
    <s v="Order assembled"/>
    <x v="1"/>
    <s v="Paid"/>
    <x v="1"/>
    <n v="210"/>
    <n v="300.3"/>
  </r>
  <r>
    <s v="AD01-9364"/>
    <x v="2"/>
    <s v="Apr"/>
    <x v="0"/>
    <x v="0"/>
    <s v="Order assembled"/>
    <x v="1"/>
    <s v="Paid"/>
    <x v="1"/>
    <n v="204"/>
    <n v="291.72000000000003"/>
  </r>
  <r>
    <s v="AD01-9364"/>
    <x v="2"/>
    <s v="Apr"/>
    <x v="0"/>
    <x v="0"/>
    <s v="Order assembled"/>
    <x v="1"/>
    <s v="Paid"/>
    <x v="1"/>
    <n v="213"/>
    <n v="304.59000000000003"/>
  </r>
  <r>
    <s v="AD01-9361"/>
    <x v="2"/>
    <s v="Apr"/>
    <x v="0"/>
    <x v="0"/>
    <s v="Order assembled"/>
    <x v="1"/>
    <s v="Paid"/>
    <x v="1"/>
    <n v="207"/>
    <n v="296.01"/>
  </r>
  <r>
    <s v="AD01-9362"/>
    <x v="2"/>
    <s v="Apr"/>
    <x v="0"/>
    <x v="0"/>
    <s v="Order assembled"/>
    <x v="1"/>
    <s v="Paid"/>
    <x v="1"/>
    <n v="201"/>
    <n v="287.43"/>
  </r>
  <r>
    <s v="AD01-9362"/>
    <x v="2"/>
    <s v="Apr"/>
    <x v="0"/>
    <x v="0"/>
    <s v="Order assembled"/>
    <x v="1"/>
    <s v="Paid"/>
    <x v="0"/>
    <n v="215"/>
    <n v="307.45"/>
  </r>
  <r>
    <s v="AD01-9362"/>
    <x v="2"/>
    <s v="Apr"/>
    <x v="0"/>
    <x v="0"/>
    <s v="Order assembled"/>
    <x v="1"/>
    <s v="Paid"/>
    <x v="0"/>
    <n v="209"/>
    <n v="298.87"/>
  </r>
  <r>
    <s v="AD01-9363"/>
    <x v="2"/>
    <s v="Apr"/>
    <x v="0"/>
    <x v="0"/>
    <s v="Order assembled"/>
    <x v="1"/>
    <s v="Paid"/>
    <x v="0"/>
    <n v="203"/>
    <n v="290.28999999999996"/>
  </r>
  <r>
    <s v="AD01-9362"/>
    <x v="2"/>
    <s v="Aug"/>
    <x v="0"/>
    <x v="0"/>
    <s v="Order assembled"/>
    <x v="1"/>
    <s v="Paid"/>
    <x v="1"/>
    <n v="158"/>
    <n v="225.94"/>
  </r>
  <r>
    <s v="AD01-9362"/>
    <x v="2"/>
    <s v="Aug"/>
    <x v="0"/>
    <x v="0"/>
    <s v="Order assembled"/>
    <x v="1"/>
    <s v="Paid"/>
    <x v="1"/>
    <n v="160"/>
    <n v="228.8"/>
  </r>
  <r>
    <s v="AD01-9365"/>
    <x v="2"/>
    <s v="Aug"/>
    <x v="0"/>
    <x v="0"/>
    <s v="Order assembled"/>
    <x v="1"/>
    <s v="Paid"/>
    <x v="1"/>
    <n v="162"/>
    <n v="231.66"/>
  </r>
  <r>
    <s v="AD01-9361"/>
    <x v="2"/>
    <s v="Aug"/>
    <x v="0"/>
    <x v="0"/>
    <s v="Order assembled"/>
    <x v="1"/>
    <s v="Paid"/>
    <x v="1"/>
    <n v="159"/>
    <n v="227.37"/>
  </r>
  <r>
    <s v="AD01-9362"/>
    <x v="2"/>
    <s v="Aug"/>
    <x v="0"/>
    <x v="0"/>
    <s v="Order assembled"/>
    <x v="1"/>
    <s v="Paid"/>
    <x v="1"/>
    <n v="161"/>
    <n v="230.23000000000002"/>
  </r>
  <r>
    <s v="AD01-9363"/>
    <x v="2"/>
    <s v="Feb"/>
    <x v="0"/>
    <x v="0"/>
    <s v="Order assembled"/>
    <x v="1"/>
    <s v="Paid"/>
    <x v="0"/>
    <n v="248"/>
    <n v="354.64"/>
  </r>
  <r>
    <s v="AD01-9362"/>
    <x v="2"/>
    <s v="Feb"/>
    <x v="0"/>
    <x v="0"/>
    <s v="Order assembled"/>
    <x v="1"/>
    <s v="Paid"/>
    <x v="0"/>
    <n v="242"/>
    <n v="346.06"/>
  </r>
  <r>
    <s v="AD01-9364"/>
    <x v="2"/>
    <s v="Feb"/>
    <x v="0"/>
    <x v="0"/>
    <s v="Order assembled"/>
    <x v="1"/>
    <s v="Paid"/>
    <x v="0"/>
    <n v="236"/>
    <n v="337.48"/>
  </r>
  <r>
    <s v="AD01-9364"/>
    <x v="2"/>
    <s v="Feb"/>
    <x v="0"/>
    <x v="0"/>
    <s v="Order assembled"/>
    <x v="1"/>
    <s v="Paid"/>
    <x v="1"/>
    <n v="246"/>
    <n v="351.78"/>
  </r>
  <r>
    <s v="AD01-9361"/>
    <x v="2"/>
    <s v="Feb"/>
    <x v="0"/>
    <x v="0"/>
    <s v="Order assembled"/>
    <x v="1"/>
    <s v="Paid"/>
    <x v="1"/>
    <n v="240"/>
    <n v="343.2"/>
  </r>
  <r>
    <s v="AD01-9364"/>
    <x v="2"/>
    <s v="Feb"/>
    <x v="0"/>
    <x v="0"/>
    <s v="Order assembled"/>
    <x v="1"/>
    <s v="Paid"/>
    <x v="1"/>
    <n v="234"/>
    <n v="334.62"/>
  </r>
  <r>
    <s v="AD01-9361"/>
    <x v="2"/>
    <s v="Feb"/>
    <x v="0"/>
    <x v="0"/>
    <s v="Order assembled"/>
    <x v="1"/>
    <s v="Paid"/>
    <x v="1"/>
    <n v="243"/>
    <n v="347.49"/>
  </r>
  <r>
    <s v="AD01-9362"/>
    <x v="2"/>
    <s v="Feb"/>
    <x v="0"/>
    <x v="0"/>
    <s v="Order assembled"/>
    <x v="1"/>
    <s v="Paid"/>
    <x v="1"/>
    <n v="237"/>
    <n v="338.90999999999997"/>
  </r>
  <r>
    <s v="AD01-9364"/>
    <x v="2"/>
    <s v="Feb"/>
    <x v="0"/>
    <x v="0"/>
    <s v="Order assembled"/>
    <x v="1"/>
    <s v="Paid"/>
    <x v="0"/>
    <n v="245"/>
    <n v="350.35"/>
  </r>
  <r>
    <s v="AD01-9362"/>
    <x v="2"/>
    <s v="Feb"/>
    <x v="0"/>
    <x v="0"/>
    <s v="Order assembled"/>
    <x v="1"/>
    <s v="Paid"/>
    <x v="0"/>
    <n v="239"/>
    <n v="341.77"/>
  </r>
  <r>
    <s v="AD01-9362"/>
    <x v="2"/>
    <s v="Feb"/>
    <x v="0"/>
    <x v="0"/>
    <s v="Order assembled"/>
    <x v="1"/>
    <s v="Paid"/>
    <x v="0"/>
    <n v="233"/>
    <n v="333.19"/>
  </r>
  <r>
    <s v="AD01-9362"/>
    <x v="2"/>
    <s v="Jan"/>
    <x v="0"/>
    <x v="0"/>
    <s v="Order assembled"/>
    <x v="1"/>
    <s v="Paid"/>
    <x v="0"/>
    <n v="260"/>
    <n v="371.8"/>
  </r>
  <r>
    <s v="AD01-9364"/>
    <x v="2"/>
    <s v="Jan"/>
    <x v="0"/>
    <x v="0"/>
    <s v="Order assembled"/>
    <x v="1"/>
    <s v="Paid"/>
    <x v="0"/>
    <n v="254"/>
    <n v="363.22"/>
  </r>
  <r>
    <s v="AD01-9361"/>
    <x v="2"/>
    <s v="Jan"/>
    <x v="0"/>
    <x v="0"/>
    <s v="Order assembled"/>
    <x v="1"/>
    <s v="Paid"/>
    <x v="0"/>
    <n v="264"/>
    <n v="526.24"/>
  </r>
  <r>
    <s v="AD01-9364"/>
    <x v="2"/>
    <s v="Jan"/>
    <x v="0"/>
    <x v="0"/>
    <s v="Order assembled"/>
    <x v="1"/>
    <s v="Paid"/>
    <x v="1"/>
    <n v="258"/>
    <n v="526.24"/>
  </r>
  <r>
    <s v="AD01-9362"/>
    <x v="2"/>
    <s v="Jan"/>
    <x v="0"/>
    <x v="0"/>
    <s v="Order assembled"/>
    <x v="1"/>
    <s v="Paid"/>
    <x v="1"/>
    <n v="252"/>
    <n v="360.36"/>
  </r>
  <r>
    <s v="AD01-9361"/>
    <x v="2"/>
    <s v="Jan"/>
    <x v="0"/>
    <x v="0"/>
    <s v="Order assembled"/>
    <x v="1"/>
    <s v="Paid"/>
    <x v="0"/>
    <n v="261"/>
    <n v="373.23"/>
  </r>
  <r>
    <s v="AD01-9362"/>
    <x v="2"/>
    <s v="Jan"/>
    <x v="0"/>
    <x v="0"/>
    <s v="Order assembled"/>
    <x v="1"/>
    <s v="Paid"/>
    <x v="1"/>
    <n v="255"/>
    <n v="364.65"/>
  </r>
  <r>
    <s v="AD01-9361"/>
    <x v="2"/>
    <s v="Jan"/>
    <x v="0"/>
    <x v="0"/>
    <s v="Order assembled"/>
    <x v="1"/>
    <s v="Paid"/>
    <x v="1"/>
    <n v="249"/>
    <n v="356.07"/>
  </r>
  <r>
    <s v="AD01-9363"/>
    <x v="2"/>
    <s v="Jan"/>
    <x v="0"/>
    <x v="0"/>
    <s v="Order assembled"/>
    <x v="1"/>
    <s v="Paid"/>
    <x v="0"/>
    <n v="263"/>
    <n v="376.09000000000003"/>
  </r>
  <r>
    <s v="AD01-9362"/>
    <x v="2"/>
    <s v="Jan"/>
    <x v="0"/>
    <x v="0"/>
    <s v="Order assembled"/>
    <x v="1"/>
    <s v="Paid"/>
    <x v="0"/>
    <n v="257"/>
    <n v="367.51"/>
  </r>
  <r>
    <s v="AD01-9361"/>
    <x v="2"/>
    <s v="Jan"/>
    <x v="0"/>
    <x v="0"/>
    <s v="Order assembled"/>
    <x v="1"/>
    <s v="Paid"/>
    <x v="0"/>
    <n v="251"/>
    <n v="358.93"/>
  </r>
  <r>
    <s v="AD01-9365"/>
    <x v="2"/>
    <s v="Jul"/>
    <x v="0"/>
    <x v="0"/>
    <s v="Order assembled"/>
    <x v="1"/>
    <s v="Paid"/>
    <x v="1"/>
    <n v="164"/>
    <n v="234.51999999999998"/>
  </r>
  <r>
    <s v="AD01-9362"/>
    <x v="2"/>
    <s v="Jul"/>
    <x v="0"/>
    <x v="0"/>
    <s v="Order assembled"/>
    <x v="1"/>
    <s v="Paid"/>
    <x v="1"/>
    <n v="166"/>
    <n v="237.38"/>
  </r>
  <r>
    <s v="AD01-9362"/>
    <x v="2"/>
    <s v="Jul"/>
    <x v="0"/>
    <x v="0"/>
    <s v="Order assembled"/>
    <x v="1"/>
    <s v="Paid"/>
    <x v="1"/>
    <n v="168"/>
    <n v="240.24"/>
  </r>
  <r>
    <s v="AD01-9364"/>
    <x v="2"/>
    <s v="Jul"/>
    <x v="0"/>
    <x v="0"/>
    <s v="Order assembled"/>
    <x v="1"/>
    <s v="Paid"/>
    <x v="1"/>
    <n v="165"/>
    <n v="235.95"/>
  </r>
  <r>
    <s v="AD01-9362"/>
    <x v="2"/>
    <s v="Jul"/>
    <x v="0"/>
    <x v="0"/>
    <s v="Order assembled"/>
    <x v="1"/>
    <s v="Paid"/>
    <x v="1"/>
    <n v="163"/>
    <n v="233.09"/>
  </r>
  <r>
    <s v="AD01-9365"/>
    <x v="2"/>
    <s v="Jul"/>
    <x v="0"/>
    <x v="0"/>
    <s v="Order assembled"/>
    <x v="1"/>
    <s v="Paid"/>
    <x v="1"/>
    <n v="167"/>
    <n v="238.81"/>
  </r>
  <r>
    <s v="AD01-9362"/>
    <x v="2"/>
    <s v="Jun"/>
    <x v="0"/>
    <x v="0"/>
    <s v="Order assembled"/>
    <x v="1"/>
    <s v="Paid"/>
    <x v="0"/>
    <n v="182"/>
    <n v="260.26"/>
  </r>
  <r>
    <s v="AD01-9362"/>
    <x v="2"/>
    <s v="Jun"/>
    <x v="0"/>
    <x v="0"/>
    <s v="Order assembled"/>
    <x v="1"/>
    <s v="Paid"/>
    <x v="0"/>
    <n v="176"/>
    <n v="251.68"/>
  </r>
  <r>
    <s v="AD01-9362"/>
    <x v="2"/>
    <s v="Jun"/>
    <x v="0"/>
    <x v="0"/>
    <s v="Order assembled"/>
    <x v="1"/>
    <s v="Paid"/>
    <x v="0"/>
    <n v="170"/>
    <n v="243.1"/>
  </r>
  <r>
    <s v="AD01-9362"/>
    <x v="2"/>
    <s v="Jun"/>
    <x v="0"/>
    <x v="0"/>
    <s v="Order assembled"/>
    <x v="1"/>
    <s v="Paid"/>
    <x v="1"/>
    <n v="180"/>
    <n v="257.39999999999998"/>
  </r>
  <r>
    <s v="AD01-9361"/>
    <x v="2"/>
    <s v="Jun"/>
    <x v="0"/>
    <x v="0"/>
    <s v="Order assembled"/>
    <x v="1"/>
    <s v="Paid"/>
    <x v="1"/>
    <n v="174"/>
    <n v="248.82"/>
  </r>
  <r>
    <s v="AD01-9361"/>
    <x v="2"/>
    <s v="Jun"/>
    <x v="0"/>
    <x v="0"/>
    <s v="Order assembled"/>
    <x v="1"/>
    <s v="Paid"/>
    <x v="1"/>
    <n v="183"/>
    <n v="261.69"/>
  </r>
  <r>
    <s v="AD01-9362"/>
    <x v="2"/>
    <s v="Jun"/>
    <x v="0"/>
    <x v="0"/>
    <s v="Order assembled"/>
    <x v="1"/>
    <s v="Paid"/>
    <x v="1"/>
    <n v="177"/>
    <n v="253.11"/>
  </r>
  <r>
    <s v="AD01-9362"/>
    <x v="2"/>
    <s v="Jun"/>
    <x v="0"/>
    <x v="0"/>
    <s v="Order assembled"/>
    <x v="1"/>
    <s v="Paid"/>
    <x v="1"/>
    <n v="171"/>
    <n v="244.53"/>
  </r>
  <r>
    <s v="AD01-9363"/>
    <x v="2"/>
    <s v="Jun"/>
    <x v="0"/>
    <x v="0"/>
    <s v="Order assembled"/>
    <x v="1"/>
    <s v="Paid"/>
    <x v="0"/>
    <n v="179"/>
    <n v="255.97"/>
  </r>
  <r>
    <s v="AD01-9361"/>
    <x v="2"/>
    <s v="Jun"/>
    <x v="0"/>
    <x v="0"/>
    <s v="Order assembled"/>
    <x v="1"/>
    <s v="Paid"/>
    <x v="0"/>
    <n v="173"/>
    <n v="247.39"/>
  </r>
  <r>
    <s v="AD01-9361"/>
    <x v="2"/>
    <s v="Mar"/>
    <x v="0"/>
    <x v="0"/>
    <s v="Order assembled"/>
    <x v="1"/>
    <s v="Paid"/>
    <x v="0"/>
    <n v="230"/>
    <n v="328.9"/>
  </r>
  <r>
    <s v="AD01-9362"/>
    <x v="2"/>
    <s v="Mar"/>
    <x v="0"/>
    <x v="0"/>
    <s v="Order assembled"/>
    <x v="1"/>
    <s v="Paid"/>
    <x v="0"/>
    <n v="224"/>
    <n v="320.32"/>
  </r>
  <r>
    <s v="AD01-9363"/>
    <x v="2"/>
    <s v="Mar"/>
    <x v="0"/>
    <x v="0"/>
    <s v="Order assembled"/>
    <x v="1"/>
    <s v="Paid"/>
    <x v="0"/>
    <n v="218"/>
    <n v="311.74"/>
  </r>
  <r>
    <s v="AD01-9362"/>
    <x v="2"/>
    <s v="Mar"/>
    <x v="0"/>
    <x v="0"/>
    <s v="Order assembled"/>
    <x v="1"/>
    <s v="Paid"/>
    <x v="1"/>
    <n v="228"/>
    <n v="326.03999999999996"/>
  </r>
  <r>
    <s v="AD01-9362"/>
    <x v="2"/>
    <s v="Mar"/>
    <x v="0"/>
    <x v="0"/>
    <s v="Order assembled"/>
    <x v="1"/>
    <s v="Paid"/>
    <x v="1"/>
    <n v="222"/>
    <n v="317.45999999999998"/>
  </r>
  <r>
    <s v="AD01-9363"/>
    <x v="2"/>
    <s v="Mar"/>
    <x v="0"/>
    <x v="0"/>
    <s v="Order assembled"/>
    <x v="1"/>
    <s v="Paid"/>
    <x v="1"/>
    <n v="231"/>
    <n v="330.33"/>
  </r>
  <r>
    <s v="AD01-9364"/>
    <x v="2"/>
    <s v="Mar"/>
    <x v="0"/>
    <x v="0"/>
    <s v="Order assembled"/>
    <x v="1"/>
    <s v="Paid"/>
    <x v="1"/>
    <n v="225"/>
    <n v="321.75"/>
  </r>
  <r>
    <s v="AD01-9365"/>
    <x v="2"/>
    <s v="Mar"/>
    <x v="0"/>
    <x v="0"/>
    <s v="Order assembled"/>
    <x v="1"/>
    <s v="Paid"/>
    <x v="1"/>
    <n v="219"/>
    <n v="526.24"/>
  </r>
  <r>
    <s v="AD01-9361"/>
    <x v="2"/>
    <s v="Mar"/>
    <x v="0"/>
    <x v="0"/>
    <s v="Order assembled"/>
    <x v="1"/>
    <s v="Paid"/>
    <x v="0"/>
    <n v="227"/>
    <n v="324.61"/>
  </r>
  <r>
    <s v="AD01-9361"/>
    <x v="2"/>
    <s v="Mar"/>
    <x v="0"/>
    <x v="0"/>
    <s v="Order assembled"/>
    <x v="1"/>
    <s v="Paid"/>
    <x v="0"/>
    <n v="221"/>
    <n v="316.02999999999997"/>
  </r>
  <r>
    <s v="AD01-9361"/>
    <x v="2"/>
    <s v="May"/>
    <x v="0"/>
    <x v="0"/>
    <s v="Order assembled"/>
    <x v="1"/>
    <s v="Paid"/>
    <x v="0"/>
    <n v="200"/>
    <n v="286"/>
  </r>
  <r>
    <s v="AD01-9362"/>
    <x v="2"/>
    <s v="May"/>
    <x v="0"/>
    <x v="0"/>
    <s v="Order assembled"/>
    <x v="1"/>
    <s v="Paid"/>
    <x v="0"/>
    <n v="194"/>
    <n v="277.42"/>
  </r>
  <r>
    <s v="AD01-9362"/>
    <x v="2"/>
    <s v="May"/>
    <x v="0"/>
    <x v="0"/>
    <s v="Order assembled"/>
    <x v="1"/>
    <s v="Paid"/>
    <x v="0"/>
    <n v="188"/>
    <n v="268.84000000000003"/>
  </r>
  <r>
    <s v="AD01-9362"/>
    <x v="2"/>
    <s v="May"/>
    <x v="0"/>
    <x v="0"/>
    <s v="Order assembled"/>
    <x v="1"/>
    <s v="Paid"/>
    <x v="1"/>
    <n v="198"/>
    <n v="283.14"/>
  </r>
  <r>
    <s v="AD01-9362"/>
    <x v="2"/>
    <s v="May"/>
    <x v="0"/>
    <x v="0"/>
    <s v="Order assembled"/>
    <x v="1"/>
    <s v="Paid"/>
    <x v="1"/>
    <n v="192"/>
    <n v="274.56"/>
  </r>
  <r>
    <s v="AD01-9362"/>
    <x v="2"/>
    <s v="May"/>
    <x v="0"/>
    <x v="0"/>
    <s v="Order assembled"/>
    <x v="1"/>
    <s v="Paid"/>
    <x v="1"/>
    <n v="186"/>
    <n v="265.98"/>
  </r>
  <r>
    <s v="AD01-9361"/>
    <x v="2"/>
    <s v="May"/>
    <x v="0"/>
    <x v="0"/>
    <s v="Order assembled"/>
    <x v="1"/>
    <s v="Paid"/>
    <x v="1"/>
    <n v="195"/>
    <n v="278.85000000000002"/>
  </r>
  <r>
    <s v="AD01-9364"/>
    <x v="2"/>
    <s v="May"/>
    <x v="0"/>
    <x v="0"/>
    <s v="Order assembled"/>
    <x v="1"/>
    <s v="Paid"/>
    <x v="1"/>
    <n v="189"/>
    <n v="270.27"/>
  </r>
  <r>
    <s v="AD01-9364"/>
    <x v="2"/>
    <s v="May"/>
    <x v="0"/>
    <x v="0"/>
    <s v="Order assembled"/>
    <x v="1"/>
    <s v="Paid"/>
    <x v="0"/>
    <n v="197"/>
    <n v="281.70999999999998"/>
  </r>
  <r>
    <s v="AD01-9364"/>
    <x v="2"/>
    <s v="May"/>
    <x v="0"/>
    <x v="0"/>
    <s v="Order assembled"/>
    <x v="1"/>
    <s v="Paid"/>
    <x v="0"/>
    <n v="191"/>
    <n v="273.13"/>
  </r>
  <r>
    <s v="AD01-9364"/>
    <x v="2"/>
    <s v="May"/>
    <x v="0"/>
    <x v="0"/>
    <s v="Order assembled"/>
    <x v="1"/>
    <s v="Paid"/>
    <x v="0"/>
    <n v="185"/>
    <n v="264.55"/>
  </r>
  <r>
    <s v="AD01-9361"/>
    <x v="2"/>
    <s v="Sep"/>
    <x v="0"/>
    <x v="0"/>
    <s v="Order assembled"/>
    <x v="1"/>
    <s v="Paid"/>
    <x v="1"/>
    <n v="154"/>
    <n v="220.22"/>
  </r>
  <r>
    <s v="AD01-9362"/>
    <x v="2"/>
    <s v="Sep"/>
    <x v="0"/>
    <x v="0"/>
    <s v="Order assembled"/>
    <x v="1"/>
    <s v="Paid"/>
    <x v="1"/>
    <n v="156"/>
    <n v="223.07999999999998"/>
  </r>
  <r>
    <s v="AD01-9362"/>
    <x v="2"/>
    <s v="Sep"/>
    <x v="0"/>
    <x v="0"/>
    <s v="Order assembled"/>
    <x v="1"/>
    <s v="Paid"/>
    <x v="1"/>
    <n v="153"/>
    <n v="218.79"/>
  </r>
  <r>
    <s v="AD01-9361"/>
    <x v="2"/>
    <s v="Sep"/>
    <x v="0"/>
    <x v="0"/>
    <s v="Order assembled"/>
    <x v="1"/>
    <s v="Paid"/>
    <x v="1"/>
    <n v="157"/>
    <n v="224.51"/>
  </r>
  <r>
    <s v="AD01-9363"/>
    <x v="2"/>
    <s v="Sep"/>
    <x v="0"/>
    <x v="0"/>
    <s v="Order assembled"/>
    <x v="1"/>
    <s v="Paid"/>
    <x v="1"/>
    <n v="155"/>
    <n v="221.65"/>
  </r>
  <r>
    <s v="AD01-9361"/>
    <x v="2"/>
    <s v="Sep"/>
    <x v="0"/>
    <x v="0"/>
    <s v="Order assembled"/>
    <x v="1"/>
    <s v="Paid"/>
    <x v="0"/>
    <n v="341"/>
    <n v="487.63"/>
  </r>
  <r>
    <s v="AD01-9361"/>
    <x v="2"/>
    <s v="Aug"/>
    <x v="1"/>
    <x v="0"/>
    <s v="Order assembled"/>
    <x v="1"/>
    <s v="Paid"/>
    <x v="0"/>
    <n v="254"/>
    <n v="363.22"/>
  </r>
  <r>
    <s v="AD01-9362"/>
    <x v="2"/>
    <s v="Aug"/>
    <x v="1"/>
    <x v="0"/>
    <s v="Order assembled"/>
    <x v="1"/>
    <s v="Paid"/>
    <x v="0"/>
    <n v="256"/>
    <n v="366.08"/>
  </r>
  <r>
    <s v="AD01-9362"/>
    <x v="2"/>
    <s v="Aug"/>
    <x v="1"/>
    <x v="0"/>
    <s v="Order assembled"/>
    <x v="1"/>
    <s v="Paid"/>
    <x v="0"/>
    <n v="961"/>
    <n v="1374.23"/>
  </r>
  <r>
    <s v="AD01-9362"/>
    <x v="2"/>
    <s v="Aug"/>
    <x v="1"/>
    <x v="0"/>
    <s v="Order assembled"/>
    <x v="1"/>
    <s v="Paid"/>
    <x v="0"/>
    <n v="255"/>
    <n v="364.65"/>
  </r>
  <r>
    <s v="AD01-9364"/>
    <x v="2"/>
    <s v="Aug"/>
    <x v="1"/>
    <x v="0"/>
    <s v="Order assembled"/>
    <x v="1"/>
    <s v="Paid"/>
    <x v="0"/>
    <n v="253"/>
    <n v="361.78999999999996"/>
  </r>
  <r>
    <s v="AD01-9364"/>
    <x v="2"/>
    <s v="Aug"/>
    <x v="1"/>
    <x v="0"/>
    <s v="Order assembled"/>
    <x v="1"/>
    <s v="Paid"/>
    <x v="0"/>
    <n v="251"/>
    <n v="358.93"/>
  </r>
  <r>
    <s v="AD01-9362"/>
    <x v="2"/>
    <s v="Jul"/>
    <x v="1"/>
    <x v="0"/>
    <s v="Order assembled"/>
    <x v="1"/>
    <s v="Paid"/>
    <x v="0"/>
    <n v="260"/>
    <n v="371.8"/>
  </r>
  <r>
    <s v="AD01-9362"/>
    <x v="2"/>
    <s v="Jul"/>
    <x v="1"/>
    <x v="0"/>
    <s v="Order assembled"/>
    <x v="1"/>
    <s v="Paid"/>
    <x v="0"/>
    <n v="960"/>
    <n v="1372.8"/>
  </r>
  <r>
    <s v="AD01-9363"/>
    <x v="2"/>
    <s v="Jul"/>
    <x v="1"/>
    <x v="0"/>
    <s v="Order assembled"/>
    <x v="1"/>
    <s v="Paid"/>
    <x v="0"/>
    <n v="261"/>
    <n v="373.23"/>
  </r>
  <r>
    <s v="AD01-9362"/>
    <x v="2"/>
    <s v="Jul"/>
    <x v="1"/>
    <x v="0"/>
    <s v="Order assembled"/>
    <x v="1"/>
    <s v="Paid"/>
    <x v="0"/>
    <n v="259"/>
    <n v="370.37"/>
  </r>
  <r>
    <s v="AD01-9362"/>
    <x v="2"/>
    <s v="Jul"/>
    <x v="1"/>
    <x v="0"/>
    <s v="Order assembled"/>
    <x v="1"/>
    <s v="Paid"/>
    <x v="0"/>
    <n v="257"/>
    <n v="367.51"/>
  </r>
  <r>
    <s v="AD01-9361"/>
    <x v="2"/>
    <s v="Sep"/>
    <x v="1"/>
    <x v="0"/>
    <s v="Order assembled"/>
    <x v="1"/>
    <s v="Paid"/>
    <x v="0"/>
    <n v="248"/>
    <n v="354.64"/>
  </r>
  <r>
    <s v="AD01-9364"/>
    <x v="2"/>
    <s v="Sep"/>
    <x v="1"/>
    <x v="0"/>
    <s v="Order assembled"/>
    <x v="1"/>
    <s v="Paid"/>
    <x v="0"/>
    <n v="250"/>
    <n v="526.24"/>
  </r>
  <r>
    <s v="AD01-9362"/>
    <x v="2"/>
    <s v="Sep"/>
    <x v="1"/>
    <x v="0"/>
    <s v="Order assembled"/>
    <x v="1"/>
    <s v="Paid"/>
    <x v="0"/>
    <n v="249"/>
    <n v="356.07"/>
  </r>
  <r>
    <s v="AD01-9361"/>
    <x v="2"/>
    <s v="Sep"/>
    <x v="1"/>
    <x v="0"/>
    <s v="Order assembled"/>
    <x v="1"/>
    <s v="Paid"/>
    <x v="0"/>
    <n v="247"/>
    <n v="353.21"/>
  </r>
  <r>
    <s v="AD01-9361"/>
    <x v="2"/>
    <s v="Apr"/>
    <x v="0"/>
    <x v="0"/>
    <s v="Order assembled"/>
    <x v="0"/>
    <s v="Paid"/>
    <x v="1"/>
    <n v="356"/>
    <n v="484.15999999999997"/>
  </r>
  <r>
    <s v="AD01-9362"/>
    <x v="2"/>
    <s v="Apr"/>
    <x v="0"/>
    <x v="0"/>
    <s v="Order assembled"/>
    <x v="0"/>
    <s v="Paid"/>
    <x v="1"/>
    <n v="152"/>
    <n v="217.36"/>
  </r>
  <r>
    <s v="AD01-9364"/>
    <x v="2"/>
    <s v="Apr"/>
    <x v="0"/>
    <x v="1"/>
    <s v="Order assembled"/>
    <x v="0"/>
    <s v="Paid"/>
    <x v="1"/>
    <n v="352"/>
    <n v="503.36"/>
  </r>
  <r>
    <s v="AD01-9361"/>
    <x v="2"/>
    <s v="Apr"/>
    <x v="0"/>
    <x v="1"/>
    <s v="Order assembled"/>
    <x v="0"/>
    <s v="Paid"/>
    <x v="1"/>
    <n v="154"/>
    <n v="220.22"/>
  </r>
  <r>
    <s v="AD01-9365"/>
    <x v="2"/>
    <s v="Apr"/>
    <x v="0"/>
    <x v="1"/>
    <s v="Order assembled"/>
    <x v="0"/>
    <s v="Paid"/>
    <x v="1"/>
    <n v="698"/>
    <n v="998.14"/>
  </r>
  <r>
    <s v="AD01-9364"/>
    <x v="2"/>
    <s v="Apr"/>
    <x v="0"/>
    <x v="1"/>
    <s v="Order assembled"/>
    <x v="0"/>
    <s v="Paid"/>
    <x v="1"/>
    <n v="731"/>
    <n v="1045.33"/>
  </r>
  <r>
    <s v="AD01-9364"/>
    <x v="2"/>
    <s v="Apr"/>
    <x v="0"/>
    <x v="1"/>
    <s v="Order assembled"/>
    <x v="0"/>
    <s v="Paid"/>
    <x v="1"/>
    <n v="771"/>
    <n v="526.24"/>
  </r>
  <r>
    <s v="AD01-9364"/>
    <x v="2"/>
    <s v="Apr"/>
    <x v="0"/>
    <x v="1"/>
    <s v="Order assembled"/>
    <x v="0"/>
    <s v="Paid"/>
    <x v="1"/>
    <n v="355"/>
    <n v="507.65"/>
  </r>
  <r>
    <s v="AD01-9364"/>
    <x v="2"/>
    <s v="Apr"/>
    <x v="0"/>
    <x v="1"/>
    <s v="Order assembled"/>
    <x v="0"/>
    <s v="Paid"/>
    <x v="1"/>
    <n v="157"/>
    <n v="224.51"/>
  </r>
  <r>
    <s v="AD01-9362"/>
    <x v="2"/>
    <s v="Apr"/>
    <x v="0"/>
    <x v="1"/>
    <s v="Order assembled"/>
    <x v="0"/>
    <s v="Paid"/>
    <x v="1"/>
    <n v="353"/>
    <n v="504.78999999999996"/>
  </r>
  <r>
    <s v="AD01-9362"/>
    <x v="2"/>
    <s v="Apr"/>
    <x v="0"/>
    <x v="1"/>
    <s v="Order assembled"/>
    <x v="0"/>
    <s v="Paid"/>
    <x v="1"/>
    <n v="155"/>
    <n v="221.65"/>
  </r>
  <r>
    <s v="AD01-9362"/>
    <x v="2"/>
    <s v="Aug"/>
    <x v="0"/>
    <x v="1"/>
    <s v="Order assembled"/>
    <x v="0"/>
    <s v="Paid"/>
    <x v="1"/>
    <n v="332"/>
    <n v="451.52"/>
  </r>
  <r>
    <s v="AD01-9362"/>
    <x v="2"/>
    <s v="Aug"/>
    <x v="0"/>
    <x v="1"/>
    <s v="Order assembled"/>
    <x v="0"/>
    <s v="Paid"/>
    <x v="1"/>
    <n v="134"/>
    <n v="191.62"/>
  </r>
  <r>
    <s v="AD01-9361"/>
    <x v="2"/>
    <s v="Aug"/>
    <x v="0"/>
    <x v="1"/>
    <s v="Order assembled"/>
    <x v="0"/>
    <s v="Paid"/>
    <x v="1"/>
    <n v="334"/>
    <n v="477.62"/>
  </r>
  <r>
    <s v="AD01-9362"/>
    <x v="2"/>
    <s v="Aug"/>
    <x v="0"/>
    <x v="1"/>
    <s v="Order assembled"/>
    <x v="0"/>
    <s v="Paid"/>
    <x v="1"/>
    <n v="702"/>
    <n v="1003.86"/>
  </r>
  <r>
    <s v="AD01-9361"/>
    <x v="2"/>
    <s v="Aug"/>
    <x v="0"/>
    <x v="1"/>
    <s v="Order assembled"/>
    <x v="0"/>
    <s v="Paid"/>
    <x v="1"/>
    <n v="735"/>
    <n v="1051.05"/>
  </r>
  <r>
    <s v="AD01-9362"/>
    <x v="2"/>
    <s v="Aug"/>
    <x v="0"/>
    <x v="1"/>
    <s v="Order assembled"/>
    <x v="0"/>
    <s v="Paid"/>
    <x v="1"/>
    <n v="333"/>
    <n v="526.24"/>
  </r>
  <r>
    <s v="AD01-9365"/>
    <x v="2"/>
    <s v="Aug"/>
    <x v="0"/>
    <x v="1"/>
    <s v="Order assembled"/>
    <x v="0"/>
    <s v="Paid"/>
    <x v="1"/>
    <n v="774"/>
    <n v="526.24"/>
  </r>
  <r>
    <s v="AD01-9362"/>
    <x v="2"/>
    <s v="Aug"/>
    <x v="0"/>
    <x v="1"/>
    <s v="Order assembled"/>
    <x v="0"/>
    <s v="Paid"/>
    <x v="1"/>
    <n v="331"/>
    <n v="473.33"/>
  </r>
  <r>
    <s v="AD01-9362"/>
    <x v="2"/>
    <s v="Aug"/>
    <x v="0"/>
    <x v="1"/>
    <s v="Order assembled"/>
    <x v="0"/>
    <s v="Paid"/>
    <x v="1"/>
    <n v="133"/>
    <n v="190.19"/>
  </r>
  <r>
    <s v="AD01-9363"/>
    <x v="2"/>
    <s v="Aug"/>
    <x v="0"/>
    <x v="1"/>
    <s v="Order assembled"/>
    <x v="0"/>
    <s v="Paid"/>
    <x v="1"/>
    <n v="335"/>
    <n v="479.05"/>
  </r>
  <r>
    <s v="AD01-9362"/>
    <x v="2"/>
    <s v="Aug"/>
    <x v="0"/>
    <x v="1"/>
    <s v="Order assembled"/>
    <x v="0"/>
    <s v="Paid"/>
    <x v="1"/>
    <n v="131"/>
    <n v="187.32999999999998"/>
  </r>
  <r>
    <s v="AD01-9363"/>
    <x v="2"/>
    <s v="Dec"/>
    <x v="0"/>
    <x v="1"/>
    <s v="Order assembled"/>
    <x v="0"/>
    <s v="Paid"/>
    <x v="1"/>
    <n v="140"/>
    <n v="200.2"/>
  </r>
  <r>
    <s v="AD01-9362"/>
    <x v="2"/>
    <s v="Dec"/>
    <x v="0"/>
    <x v="1"/>
    <s v="Order assembled"/>
    <x v="0"/>
    <s v="Paid"/>
    <x v="1"/>
    <n v="356"/>
    <n v="509.08"/>
  </r>
  <r>
    <s v="AD01-9362"/>
    <x v="2"/>
    <s v="Dec"/>
    <x v="0"/>
    <x v="1"/>
    <s v="Order assembled"/>
    <x v="0"/>
    <s v="Paid"/>
    <x v="1"/>
    <n v="310"/>
    <n v="443.3"/>
  </r>
  <r>
    <s v="AD01-9361"/>
    <x v="2"/>
    <s v="Dec"/>
    <x v="0"/>
    <x v="1"/>
    <s v="Order assembled"/>
    <x v="0"/>
    <s v="Paid"/>
    <x v="1"/>
    <n v="358"/>
    <n v="511.94"/>
  </r>
  <r>
    <s v="AD01-9365"/>
    <x v="2"/>
    <s v="Dec"/>
    <x v="0"/>
    <x v="1"/>
    <s v="Order assembled"/>
    <x v="0"/>
    <s v="Paid"/>
    <x v="1"/>
    <n v="138"/>
    <n v="197.34"/>
  </r>
  <r>
    <s v="AD01-9364"/>
    <x v="2"/>
    <s v="Dec"/>
    <x v="0"/>
    <x v="1"/>
    <s v="Order assembled"/>
    <x v="0"/>
    <s v="Paid"/>
    <x v="1"/>
    <n v="705"/>
    <n v="1008.15"/>
  </r>
  <r>
    <s v="AD01-9361"/>
    <x v="2"/>
    <s v="Dec"/>
    <x v="0"/>
    <x v="1"/>
    <s v="Order assembled"/>
    <x v="0"/>
    <s v="Paid"/>
    <x v="1"/>
    <n v="738"/>
    <n v="1055.3399999999999"/>
  </r>
  <r>
    <s v="AD01-9361"/>
    <x v="2"/>
    <s v="Dec"/>
    <x v="0"/>
    <x v="1"/>
    <s v="Order assembled"/>
    <x v="0"/>
    <s v="Paid"/>
    <x v="1"/>
    <n v="141"/>
    <n v="201.63"/>
  </r>
  <r>
    <s v="AD01-9364"/>
    <x v="2"/>
    <s v="Dec"/>
    <x v="0"/>
    <x v="1"/>
    <s v="Order assembled"/>
    <x v="0"/>
    <s v="Paid"/>
    <x v="1"/>
    <n v="309"/>
    <n v="526.24"/>
  </r>
  <r>
    <s v="AD01-9365"/>
    <x v="2"/>
    <s v="Dec"/>
    <x v="0"/>
    <x v="1"/>
    <s v="Order assembled"/>
    <x v="0"/>
    <s v="Paid"/>
    <x v="1"/>
    <n v="778"/>
    <n v="526.24"/>
  </r>
  <r>
    <s v="AD01-9361"/>
    <x v="2"/>
    <s v="Dec"/>
    <x v="0"/>
    <x v="1"/>
    <s v="Order assembled"/>
    <x v="0"/>
    <s v="Paid"/>
    <x v="1"/>
    <n v="139"/>
    <n v="198.76999999999998"/>
  </r>
  <r>
    <s v="AD01-9362"/>
    <x v="2"/>
    <s v="Dec"/>
    <x v="0"/>
    <x v="1"/>
    <s v="Order assembled"/>
    <x v="0"/>
    <s v="Paid"/>
    <x v="1"/>
    <n v="313"/>
    <n v="447.59000000000003"/>
  </r>
  <r>
    <s v="AD01-9362"/>
    <x v="2"/>
    <s v="Dec"/>
    <x v="0"/>
    <x v="1"/>
    <s v="Order assembled"/>
    <x v="0"/>
    <s v="Paid"/>
    <x v="1"/>
    <n v="137"/>
    <n v="195.91"/>
  </r>
  <r>
    <s v="AD01-9361"/>
    <x v="2"/>
    <s v="Dec"/>
    <x v="0"/>
    <x v="1"/>
    <s v="Order assembled"/>
    <x v="0"/>
    <s v="Paid"/>
    <x v="1"/>
    <n v="311"/>
    <n v="444.73"/>
  </r>
  <r>
    <s v="AD01-9363"/>
    <x v="2"/>
    <s v="Dec"/>
    <x v="0"/>
    <x v="1"/>
    <s v="Order assembled"/>
    <x v="0"/>
    <s v="Paid"/>
    <x v="1"/>
    <n v="747"/>
    <n v="1068.21"/>
  </r>
  <r>
    <s v="AD01-9361"/>
    <x v="2"/>
    <s v="Feb"/>
    <x v="0"/>
    <x v="1"/>
    <s v="Order assembled"/>
    <x v="0"/>
    <s v="Paid"/>
    <x v="1"/>
    <n v="362"/>
    <n v="492.32"/>
  </r>
  <r>
    <s v="AD01-9362"/>
    <x v="2"/>
    <s v="Feb"/>
    <x v="0"/>
    <x v="1"/>
    <s v="Order assembled"/>
    <x v="0"/>
    <s v="Paid"/>
    <x v="1"/>
    <n v="164"/>
    <n v="234.51999999999998"/>
  </r>
  <r>
    <s v="AD01-9364"/>
    <x v="2"/>
    <s v="Feb"/>
    <x v="0"/>
    <x v="1"/>
    <s v="Order assembled"/>
    <x v="0"/>
    <s v="Paid"/>
    <x v="1"/>
    <n v="364"/>
    <n v="520.52"/>
  </r>
  <r>
    <s v="AD01-9361"/>
    <x v="2"/>
    <s v="Feb"/>
    <x v="0"/>
    <x v="1"/>
    <s v="Order assembled"/>
    <x v="0"/>
    <s v="Paid"/>
    <x v="1"/>
    <n v="166"/>
    <n v="237.38"/>
  </r>
  <r>
    <s v="AD01-9361"/>
    <x v="2"/>
    <s v="Feb"/>
    <x v="0"/>
    <x v="1"/>
    <s v="Order assembled"/>
    <x v="0"/>
    <s v="Paid"/>
    <x v="1"/>
    <n v="696"/>
    <n v="995.28"/>
  </r>
  <r>
    <s v="AD01-9364"/>
    <x v="2"/>
    <s v="Feb"/>
    <x v="0"/>
    <x v="1"/>
    <s v="Order assembled"/>
    <x v="0"/>
    <s v="Paid"/>
    <x v="1"/>
    <n v="363"/>
    <n v="519.09"/>
  </r>
  <r>
    <s v="AD01-9361"/>
    <x v="2"/>
    <s v="Feb"/>
    <x v="0"/>
    <x v="1"/>
    <s v="Order assembled"/>
    <x v="0"/>
    <s v="Paid"/>
    <x v="1"/>
    <n v="769"/>
    <n v="526.24"/>
  </r>
  <r>
    <s v="AD01-9361"/>
    <x v="2"/>
    <s v="Feb"/>
    <x v="0"/>
    <x v="1"/>
    <s v="Order assembled"/>
    <x v="0"/>
    <s v="Paid"/>
    <x v="1"/>
    <n v="367"/>
    <n v="524.80999999999995"/>
  </r>
  <r>
    <s v="AD01-9364"/>
    <x v="2"/>
    <s v="Feb"/>
    <x v="0"/>
    <x v="1"/>
    <s v="Order assembled"/>
    <x v="0"/>
    <s v="Paid"/>
    <x v="1"/>
    <n v="163"/>
    <n v="233.09"/>
  </r>
  <r>
    <s v="AD01-9362"/>
    <x v="2"/>
    <s v="Feb"/>
    <x v="0"/>
    <x v="1"/>
    <s v="Order assembled"/>
    <x v="0"/>
    <s v="Paid"/>
    <x v="1"/>
    <n v="365"/>
    <n v="521.95000000000005"/>
  </r>
  <r>
    <s v="AD01-9364"/>
    <x v="2"/>
    <s v="Feb"/>
    <x v="0"/>
    <x v="1"/>
    <s v="Order assembled"/>
    <x v="0"/>
    <s v="Paid"/>
    <x v="1"/>
    <n v="167"/>
    <n v="238.81"/>
  </r>
  <r>
    <s v="AD01-9361"/>
    <x v="2"/>
    <s v="Jan"/>
    <x v="0"/>
    <x v="1"/>
    <s v="Order assembled"/>
    <x v="0"/>
    <s v="Paid"/>
    <x v="1"/>
    <n v="368"/>
    <n v="500.48"/>
  </r>
  <r>
    <s v="AD01-9362"/>
    <x v="2"/>
    <s v="Jan"/>
    <x v="0"/>
    <x v="1"/>
    <s v="Order assembled"/>
    <x v="0"/>
    <s v="Paid"/>
    <x v="1"/>
    <n v="170"/>
    <n v="243.1"/>
  </r>
  <r>
    <s v="AD01-9362"/>
    <x v="2"/>
    <s v="Jan"/>
    <x v="0"/>
    <x v="1"/>
    <s v="Order assembled"/>
    <x v="0"/>
    <s v="Paid"/>
    <x v="1"/>
    <n v="370"/>
    <n v="529.1"/>
  </r>
  <r>
    <s v="AD01-9361"/>
    <x v="2"/>
    <s v="Jan"/>
    <x v="0"/>
    <x v="1"/>
    <s v="Order assembled"/>
    <x v="0"/>
    <s v="Paid"/>
    <x v="1"/>
    <n v="172"/>
    <n v="245.95999999999998"/>
  </r>
  <r>
    <s v="AD01-9362"/>
    <x v="2"/>
    <s v="Jan"/>
    <x v="0"/>
    <x v="1"/>
    <s v="Order assembled"/>
    <x v="0"/>
    <s v="Paid"/>
    <x v="1"/>
    <n v="695"/>
    <n v="993.85"/>
  </r>
  <r>
    <s v="AD01-9361"/>
    <x v="2"/>
    <s v="Jan"/>
    <x v="0"/>
    <x v="1"/>
    <s v="Order assembled"/>
    <x v="0"/>
    <s v="Paid"/>
    <x v="1"/>
    <n v="729"/>
    <n v="1042.47"/>
  </r>
  <r>
    <s v="AD01-9361"/>
    <x v="2"/>
    <s v="Jan"/>
    <x v="0"/>
    <x v="1"/>
    <s v="Order assembled"/>
    <x v="0"/>
    <s v="Paid"/>
    <x v="1"/>
    <n v="369"/>
    <n v="527.66999999999996"/>
  </r>
  <r>
    <s v="AD01-9364"/>
    <x v="2"/>
    <s v="Jan"/>
    <x v="0"/>
    <x v="1"/>
    <s v="Order assembled"/>
    <x v="0"/>
    <s v="Paid"/>
    <x v="1"/>
    <n v="768"/>
    <n v="526.24"/>
  </r>
  <r>
    <s v="AD01-9362"/>
    <x v="2"/>
    <s v="Jan"/>
    <x v="0"/>
    <x v="1"/>
    <s v="Order assembled"/>
    <x v="0"/>
    <s v="Paid"/>
    <x v="1"/>
    <n v="169"/>
    <n v="241.67000000000002"/>
  </r>
  <r>
    <s v="AD01-9362"/>
    <x v="2"/>
    <s v="Jan"/>
    <x v="0"/>
    <x v="1"/>
    <s v="Order assembled"/>
    <x v="0"/>
    <s v="Paid"/>
    <x v="1"/>
    <n v="371"/>
    <n v="530.53"/>
  </r>
  <r>
    <s v="AD01-9361"/>
    <x v="2"/>
    <s v="Jan"/>
    <x v="0"/>
    <x v="1"/>
    <s v="Order assembled"/>
    <x v="0"/>
    <s v="Paid"/>
    <x v="1"/>
    <n v="173"/>
    <n v="247.39"/>
  </r>
  <r>
    <s v="AD01-9361"/>
    <x v="2"/>
    <s v="Jul"/>
    <x v="0"/>
    <x v="1"/>
    <s v="Order assembled"/>
    <x v="0"/>
    <s v="Paid"/>
    <x v="1"/>
    <n v="338"/>
    <n v="459.68"/>
  </r>
  <r>
    <s v="AD01-9365"/>
    <x v="2"/>
    <s v="Jul"/>
    <x v="0"/>
    <x v="1"/>
    <s v="Order assembled"/>
    <x v="0"/>
    <s v="Paid"/>
    <x v="1"/>
    <n v="140"/>
    <n v="200.2"/>
  </r>
  <r>
    <s v="AD01-9362"/>
    <x v="2"/>
    <s v="Jul"/>
    <x v="0"/>
    <x v="1"/>
    <s v="Order assembled"/>
    <x v="0"/>
    <s v="Paid"/>
    <x v="1"/>
    <n v="340"/>
    <n v="486.2"/>
  </r>
  <r>
    <s v="AD01-9362"/>
    <x v="2"/>
    <s v="Jul"/>
    <x v="0"/>
    <x v="1"/>
    <s v="Order assembled"/>
    <x v="0"/>
    <s v="Paid"/>
    <x v="1"/>
    <n v="136"/>
    <n v="194.48"/>
  </r>
  <r>
    <s v="AD01-9361"/>
    <x v="2"/>
    <s v="Jul"/>
    <x v="0"/>
    <x v="1"/>
    <s v="Order assembled"/>
    <x v="0"/>
    <s v="Paid"/>
    <x v="1"/>
    <n v="701"/>
    <n v="1002.4300000000001"/>
  </r>
  <r>
    <s v="AD01-9364"/>
    <x v="2"/>
    <s v="Jul"/>
    <x v="0"/>
    <x v="1"/>
    <s v="Order assembled"/>
    <x v="0"/>
    <s v="Paid"/>
    <x v="1"/>
    <n v="734"/>
    <n v="1049.6199999999999"/>
  </r>
  <r>
    <s v="AD01-9361"/>
    <x v="2"/>
    <s v="Jul"/>
    <x v="0"/>
    <x v="1"/>
    <s v="Order assembled"/>
    <x v="0"/>
    <s v="Paid"/>
    <x v="1"/>
    <n v="339"/>
    <n v="526.24"/>
  </r>
  <r>
    <s v="AD01-9362"/>
    <x v="2"/>
    <s v="Jul"/>
    <x v="0"/>
    <x v="1"/>
    <s v="Order assembled"/>
    <x v="0"/>
    <s v="Paid"/>
    <x v="1"/>
    <n v="773"/>
    <n v="526.24"/>
  </r>
  <r>
    <s v="AD01-9361"/>
    <x v="2"/>
    <s v="Jul"/>
    <x v="0"/>
    <x v="1"/>
    <s v="Order assembled"/>
    <x v="0"/>
    <s v="Paid"/>
    <x v="1"/>
    <n v="337"/>
    <n v="481.90999999999997"/>
  </r>
  <r>
    <s v="AD01-9362"/>
    <x v="2"/>
    <s v="Jul"/>
    <x v="0"/>
    <x v="1"/>
    <s v="Order assembled"/>
    <x v="0"/>
    <s v="Paid"/>
    <x v="1"/>
    <n v="139"/>
    <n v="198.76999999999998"/>
  </r>
  <r>
    <s v="AD01-9365"/>
    <x v="2"/>
    <s v="Jul"/>
    <x v="0"/>
    <x v="1"/>
    <s v="Order assembled"/>
    <x v="0"/>
    <s v="Paid"/>
    <x v="1"/>
    <n v="137"/>
    <n v="195.91"/>
  </r>
  <r>
    <s v="AD01-9365"/>
    <x v="2"/>
    <s v="Jun"/>
    <x v="0"/>
    <x v="1"/>
    <s v="Order assembled"/>
    <x v="0"/>
    <s v="Paid"/>
    <x v="1"/>
    <n v="344"/>
    <n v="467.84"/>
  </r>
  <r>
    <s v="AD01-9361"/>
    <x v="2"/>
    <s v="Jun"/>
    <x v="0"/>
    <x v="1"/>
    <s v="Order assembled"/>
    <x v="0"/>
    <s v="Paid"/>
    <x v="1"/>
    <n v="146"/>
    <n v="208.78"/>
  </r>
  <r>
    <s v="AD01-9362"/>
    <x v="2"/>
    <s v="Jun"/>
    <x v="0"/>
    <x v="1"/>
    <s v="Order assembled"/>
    <x v="0"/>
    <s v="Paid"/>
    <x v="1"/>
    <n v="142"/>
    <n v="203.06"/>
  </r>
  <r>
    <s v="AD01-9361"/>
    <x v="2"/>
    <s v="Jun"/>
    <x v="0"/>
    <x v="1"/>
    <s v="Order assembled"/>
    <x v="0"/>
    <s v="Paid"/>
    <x v="1"/>
    <n v="700"/>
    <n v="1001"/>
  </r>
  <r>
    <s v="AD01-9362"/>
    <x v="2"/>
    <s v="Jun"/>
    <x v="0"/>
    <x v="1"/>
    <s v="Order assembled"/>
    <x v="0"/>
    <s v="Paid"/>
    <x v="1"/>
    <n v="733"/>
    <n v="1048.19"/>
  </r>
  <r>
    <s v="AD01-9362"/>
    <x v="2"/>
    <s v="Jun"/>
    <x v="0"/>
    <x v="1"/>
    <s v="Order assembled"/>
    <x v="0"/>
    <s v="Paid"/>
    <x v="1"/>
    <n v="345"/>
    <n v="526.24"/>
  </r>
  <r>
    <s v="AD01-9362"/>
    <x v="2"/>
    <s v="Jun"/>
    <x v="0"/>
    <x v="1"/>
    <s v="Order assembled"/>
    <x v="0"/>
    <s v="Paid"/>
    <x v="1"/>
    <n v="343"/>
    <n v="490.49"/>
  </r>
  <r>
    <s v="AD01-9362"/>
    <x v="2"/>
    <s v="Jun"/>
    <x v="0"/>
    <x v="1"/>
    <s v="Order assembled"/>
    <x v="0"/>
    <s v="Paid"/>
    <x v="1"/>
    <n v="145"/>
    <n v="207.35"/>
  </r>
  <r>
    <s v="AD01-9362"/>
    <x v="2"/>
    <s v="Jun"/>
    <x v="0"/>
    <x v="1"/>
    <s v="Order assembled"/>
    <x v="0"/>
    <s v="Paid"/>
    <x v="1"/>
    <n v="341"/>
    <n v="487.63"/>
  </r>
  <r>
    <s v="AD01-9361"/>
    <x v="2"/>
    <s v="Jun"/>
    <x v="0"/>
    <x v="1"/>
    <s v="Order assembled"/>
    <x v="0"/>
    <s v="Paid"/>
    <x v="1"/>
    <n v="143"/>
    <n v="204.49"/>
  </r>
  <r>
    <s v="AD01-9365"/>
    <x v="2"/>
    <s v="Mar"/>
    <x v="0"/>
    <x v="1"/>
    <s v="Order assembled"/>
    <x v="0"/>
    <s v="Paid"/>
    <x v="1"/>
    <n v="158"/>
    <n v="225.94"/>
  </r>
  <r>
    <s v="AD01-9364"/>
    <x v="2"/>
    <s v="Mar"/>
    <x v="0"/>
    <x v="1"/>
    <s v="Order assembled"/>
    <x v="0"/>
    <s v="Paid"/>
    <x v="1"/>
    <n v="358"/>
    <n v="511.94"/>
  </r>
  <r>
    <s v="AD01-9364"/>
    <x v="2"/>
    <s v="Mar"/>
    <x v="0"/>
    <x v="1"/>
    <s v="Order assembled"/>
    <x v="0"/>
    <s v="Paid"/>
    <x v="1"/>
    <n v="160"/>
    <n v="228.8"/>
  </r>
  <r>
    <s v="AD01-9363"/>
    <x v="2"/>
    <s v="Mar"/>
    <x v="0"/>
    <x v="1"/>
    <s v="Order assembled"/>
    <x v="0"/>
    <s v="Paid"/>
    <x v="1"/>
    <n v="697"/>
    <n v="996.71"/>
  </r>
  <r>
    <s v="AD01-9363"/>
    <x v="2"/>
    <s v="Mar"/>
    <x v="0"/>
    <x v="1"/>
    <s v="Order assembled"/>
    <x v="0"/>
    <s v="Paid"/>
    <x v="1"/>
    <n v="730"/>
    <n v="1043.9000000000001"/>
  </r>
  <r>
    <s v="AD01-9361"/>
    <x v="2"/>
    <s v="Mar"/>
    <x v="0"/>
    <x v="1"/>
    <s v="Order assembled"/>
    <x v="0"/>
    <s v="Paid"/>
    <x v="1"/>
    <n v="357"/>
    <n v="510.51"/>
  </r>
  <r>
    <s v="AD01-9362"/>
    <x v="2"/>
    <s v="Mar"/>
    <x v="0"/>
    <x v="1"/>
    <s v="Order assembled"/>
    <x v="0"/>
    <s v="Paid"/>
    <x v="1"/>
    <n v="770"/>
    <n v="526.24"/>
  </r>
  <r>
    <s v="AD01-9362"/>
    <x v="2"/>
    <s v="Mar"/>
    <x v="0"/>
    <x v="1"/>
    <s v="Order assembled"/>
    <x v="0"/>
    <s v="Paid"/>
    <x v="1"/>
    <n v="361"/>
    <n v="516.23"/>
  </r>
  <r>
    <s v="AD01-9362"/>
    <x v="2"/>
    <s v="Mar"/>
    <x v="0"/>
    <x v="1"/>
    <s v="Order assembled"/>
    <x v="0"/>
    <s v="Paid"/>
    <x v="1"/>
    <n v="359"/>
    <n v="513.37"/>
  </r>
  <r>
    <s v="AD01-9362"/>
    <x v="2"/>
    <s v="Mar"/>
    <x v="0"/>
    <x v="1"/>
    <s v="Order assembled"/>
    <x v="0"/>
    <s v="Paid"/>
    <x v="1"/>
    <n v="161"/>
    <n v="230.23000000000002"/>
  </r>
  <r>
    <s v="AD01-9362"/>
    <x v="2"/>
    <s v="May"/>
    <x v="0"/>
    <x v="1"/>
    <s v="Order assembled"/>
    <x v="0"/>
    <s v="Paid"/>
    <x v="1"/>
    <n v="350"/>
    <n v="476"/>
  </r>
  <r>
    <s v="AD01-9362"/>
    <x v="2"/>
    <s v="May"/>
    <x v="0"/>
    <x v="1"/>
    <s v="Order assembled"/>
    <x v="0"/>
    <s v="Paid"/>
    <x v="1"/>
    <n v="346"/>
    <n v="494.78"/>
  </r>
  <r>
    <s v="AD01-9364"/>
    <x v="2"/>
    <s v="May"/>
    <x v="0"/>
    <x v="1"/>
    <s v="Order assembled"/>
    <x v="0"/>
    <s v="Paid"/>
    <x v="1"/>
    <n v="148"/>
    <n v="211.64"/>
  </r>
  <r>
    <s v="AD01-9362"/>
    <x v="2"/>
    <s v="May"/>
    <x v="0"/>
    <x v="1"/>
    <s v="Order assembled"/>
    <x v="0"/>
    <s v="Paid"/>
    <x v="1"/>
    <n v="699"/>
    <n v="999.56999999999994"/>
  </r>
  <r>
    <s v="AD01-9361"/>
    <x v="2"/>
    <s v="May"/>
    <x v="0"/>
    <x v="1"/>
    <s v="Order assembled"/>
    <x v="0"/>
    <s v="Paid"/>
    <x v="1"/>
    <n v="732"/>
    <n v="1046.76"/>
  </r>
  <r>
    <s v="AD01-9361"/>
    <x v="2"/>
    <s v="May"/>
    <x v="0"/>
    <x v="1"/>
    <s v="Order assembled"/>
    <x v="0"/>
    <s v="Paid"/>
    <x v="1"/>
    <n v="351"/>
    <n v="526.24"/>
  </r>
  <r>
    <s v="AD01-9362"/>
    <x v="2"/>
    <s v="May"/>
    <x v="0"/>
    <x v="1"/>
    <s v="Order assembled"/>
    <x v="0"/>
    <s v="Paid"/>
    <x v="1"/>
    <n v="772"/>
    <n v="526.24"/>
  </r>
  <r>
    <s v="AD01-9364"/>
    <x v="2"/>
    <s v="May"/>
    <x v="0"/>
    <x v="1"/>
    <s v="Order assembled"/>
    <x v="0"/>
    <s v="Paid"/>
    <x v="1"/>
    <n v="349"/>
    <n v="499.07"/>
  </r>
  <r>
    <s v="AD01-9362"/>
    <x v="2"/>
    <s v="May"/>
    <x v="0"/>
    <x v="1"/>
    <s v="Order assembled"/>
    <x v="0"/>
    <s v="Paid"/>
    <x v="1"/>
    <n v="151"/>
    <n v="215.93"/>
  </r>
  <r>
    <s v="AD01-9364"/>
    <x v="2"/>
    <s v="May"/>
    <x v="0"/>
    <x v="1"/>
    <s v="Order assembled"/>
    <x v="0"/>
    <s v="Paid"/>
    <x v="1"/>
    <n v="347"/>
    <n v="496.21000000000004"/>
  </r>
  <r>
    <s v="AD01-9362"/>
    <x v="2"/>
    <s v="May"/>
    <x v="0"/>
    <x v="1"/>
    <s v="Order assembled"/>
    <x v="0"/>
    <s v="Paid"/>
    <x v="1"/>
    <n v="149"/>
    <n v="213.07"/>
  </r>
  <r>
    <s v="AD01-9364"/>
    <x v="2"/>
    <s v="Nov"/>
    <x v="0"/>
    <x v="1"/>
    <s v="Order assembled"/>
    <x v="0"/>
    <s v="Paid"/>
    <x v="1"/>
    <n v="146"/>
    <n v="208.78"/>
  </r>
  <r>
    <s v="AD01-9365"/>
    <x v="2"/>
    <s v="Nov"/>
    <x v="0"/>
    <x v="1"/>
    <s v="Order assembled"/>
    <x v="0"/>
    <s v="Paid"/>
    <x v="1"/>
    <n v="314"/>
    <n v="449.02"/>
  </r>
  <r>
    <s v="AD01-9361"/>
    <x v="2"/>
    <s v="Nov"/>
    <x v="0"/>
    <x v="1"/>
    <s v="Order assembled"/>
    <x v="0"/>
    <s v="Paid"/>
    <x v="1"/>
    <n v="362"/>
    <n v="517.66"/>
  </r>
  <r>
    <s v="AD01-9364"/>
    <x v="2"/>
    <s v="Nov"/>
    <x v="0"/>
    <x v="1"/>
    <s v="Order assembled"/>
    <x v="0"/>
    <s v="Paid"/>
    <x v="1"/>
    <n v="142"/>
    <n v="203.06"/>
  </r>
  <r>
    <s v="AD01-9361"/>
    <x v="2"/>
    <s v="Nov"/>
    <x v="0"/>
    <x v="1"/>
    <s v="Order assembled"/>
    <x v="0"/>
    <s v="Paid"/>
    <x v="1"/>
    <n v="316"/>
    <n v="451.88"/>
  </r>
  <r>
    <s v="AD01-9362"/>
    <x v="2"/>
    <s v="Nov"/>
    <x v="0"/>
    <x v="1"/>
    <s v="Order assembled"/>
    <x v="0"/>
    <s v="Paid"/>
    <x v="1"/>
    <n v="364"/>
    <n v="520.52"/>
  </r>
  <r>
    <s v="AD01-9361"/>
    <x v="2"/>
    <s v="Nov"/>
    <x v="0"/>
    <x v="1"/>
    <s v="Order assembled"/>
    <x v="0"/>
    <s v="Paid"/>
    <x v="1"/>
    <n v="144"/>
    <n v="205.92000000000002"/>
  </r>
  <r>
    <s v="AD01-9364"/>
    <x v="2"/>
    <s v="Nov"/>
    <x v="0"/>
    <x v="1"/>
    <s v="Order assembled"/>
    <x v="0"/>
    <s v="Paid"/>
    <x v="1"/>
    <n v="704"/>
    <n v="1006.72"/>
  </r>
  <r>
    <s v="AD01-9364"/>
    <x v="2"/>
    <s v="Nov"/>
    <x v="0"/>
    <x v="1"/>
    <s v="Order assembled"/>
    <x v="0"/>
    <s v="Paid"/>
    <x v="1"/>
    <n v="315"/>
    <n v="526.24"/>
  </r>
  <r>
    <s v="AD01-9361"/>
    <x v="2"/>
    <s v="Nov"/>
    <x v="0"/>
    <x v="1"/>
    <s v="Order assembled"/>
    <x v="0"/>
    <s v="Paid"/>
    <x v="1"/>
    <n v="777"/>
    <n v="526.24"/>
  </r>
  <r>
    <s v="AD01-9362"/>
    <x v="2"/>
    <s v="Nov"/>
    <x v="0"/>
    <x v="1"/>
    <s v="Order assembled"/>
    <x v="0"/>
    <s v="Paid"/>
    <x v="1"/>
    <n v="145"/>
    <n v="207.35"/>
  </r>
  <r>
    <s v="AD01-9362"/>
    <x v="2"/>
    <s v="Nov"/>
    <x v="0"/>
    <x v="1"/>
    <s v="Order assembled"/>
    <x v="0"/>
    <s v="Paid"/>
    <x v="1"/>
    <n v="319"/>
    <n v="456.16999999999996"/>
  </r>
  <r>
    <s v="AD01-9364"/>
    <x v="2"/>
    <s v="Nov"/>
    <x v="0"/>
    <x v="1"/>
    <s v="Order assembled"/>
    <x v="0"/>
    <s v="Paid"/>
    <x v="1"/>
    <n v="361"/>
    <n v="516.23"/>
  </r>
  <r>
    <s v="AD01-9361"/>
    <x v="2"/>
    <s v="Nov"/>
    <x v="0"/>
    <x v="1"/>
    <s v="Order assembled"/>
    <x v="0"/>
    <s v="Paid"/>
    <x v="1"/>
    <n v="143"/>
    <n v="204.49"/>
  </r>
  <r>
    <s v="AD01-9361"/>
    <x v="2"/>
    <s v="Nov"/>
    <x v="0"/>
    <x v="1"/>
    <s v="Order assembled"/>
    <x v="0"/>
    <s v="Paid"/>
    <x v="1"/>
    <n v="317"/>
    <n v="453.31"/>
  </r>
  <r>
    <s v="AD01-9364"/>
    <x v="2"/>
    <s v="Nov"/>
    <x v="0"/>
    <x v="1"/>
    <s v="Order assembled"/>
    <x v="0"/>
    <s v="Paid"/>
    <x v="1"/>
    <n v="746"/>
    <n v="1066.78"/>
  </r>
  <r>
    <s v="AD01-9362"/>
    <x v="2"/>
    <s v="Oct"/>
    <x v="0"/>
    <x v="1"/>
    <s v="Order assembled"/>
    <x v="0"/>
    <s v="Paid"/>
    <x v="1"/>
    <n v="152"/>
    <n v="217.36"/>
  </r>
  <r>
    <s v="AD01-9363"/>
    <x v="2"/>
    <s v="Oct"/>
    <x v="0"/>
    <x v="1"/>
    <s v="Order assembled"/>
    <x v="0"/>
    <s v="Paid"/>
    <x v="1"/>
    <n v="320"/>
    <n v="457.6"/>
  </r>
  <r>
    <s v="AD01-9364"/>
    <x v="2"/>
    <s v="Oct"/>
    <x v="0"/>
    <x v="1"/>
    <s v="Order assembled"/>
    <x v="0"/>
    <s v="Paid"/>
    <x v="1"/>
    <n v="368"/>
    <n v="526.24"/>
  </r>
  <r>
    <s v="AD01-9361"/>
    <x v="2"/>
    <s v="Oct"/>
    <x v="0"/>
    <x v="1"/>
    <s v="Order assembled"/>
    <x v="0"/>
    <s v="Paid"/>
    <x v="1"/>
    <n v="148"/>
    <n v="211.64"/>
  </r>
  <r>
    <s v="AD01-9361"/>
    <x v="2"/>
    <s v="Oct"/>
    <x v="0"/>
    <x v="1"/>
    <s v="Order assembled"/>
    <x v="0"/>
    <s v="Paid"/>
    <x v="1"/>
    <n v="322"/>
    <n v="460.46000000000004"/>
  </r>
  <r>
    <s v="AD01-9362"/>
    <x v="2"/>
    <s v="Oct"/>
    <x v="0"/>
    <x v="1"/>
    <s v="Order assembled"/>
    <x v="0"/>
    <s v="Paid"/>
    <x v="1"/>
    <n v="370"/>
    <n v="529.1"/>
  </r>
  <r>
    <s v="AD01-9361"/>
    <x v="2"/>
    <s v="Oct"/>
    <x v="0"/>
    <x v="1"/>
    <s v="Order assembled"/>
    <x v="0"/>
    <s v="Paid"/>
    <x v="1"/>
    <n v="150"/>
    <n v="214.5"/>
  </r>
  <r>
    <s v="AD01-9364"/>
    <x v="2"/>
    <s v="Oct"/>
    <x v="0"/>
    <x v="1"/>
    <s v="Order assembled"/>
    <x v="0"/>
    <s v="Paid"/>
    <x v="1"/>
    <n v="703"/>
    <n v="1005.29"/>
  </r>
  <r>
    <s v="AD01-9365"/>
    <x v="2"/>
    <s v="Oct"/>
    <x v="0"/>
    <x v="1"/>
    <s v="Order assembled"/>
    <x v="0"/>
    <s v="Paid"/>
    <x v="1"/>
    <n v="737"/>
    <n v="1053.9099999999999"/>
  </r>
  <r>
    <s v="AD01-9365"/>
    <x v="2"/>
    <s v="Oct"/>
    <x v="0"/>
    <x v="1"/>
    <s v="Order assembled"/>
    <x v="0"/>
    <s v="Paid"/>
    <x v="1"/>
    <n v="147"/>
    <n v="210.21"/>
  </r>
  <r>
    <s v="AD01-9362"/>
    <x v="2"/>
    <s v="Oct"/>
    <x v="0"/>
    <x v="1"/>
    <s v="Order assembled"/>
    <x v="0"/>
    <s v="Paid"/>
    <x v="1"/>
    <n v="321"/>
    <n v="526.24"/>
  </r>
  <r>
    <s v="AD01-9361"/>
    <x v="2"/>
    <s v="Oct"/>
    <x v="0"/>
    <x v="1"/>
    <s v="Order assembled"/>
    <x v="0"/>
    <s v="Paid"/>
    <x v="1"/>
    <n v="776"/>
    <n v="526.24"/>
  </r>
  <r>
    <s v="AD01-9362"/>
    <x v="2"/>
    <s v="Oct"/>
    <x v="0"/>
    <x v="1"/>
    <s v="Order assembled"/>
    <x v="0"/>
    <s v="Paid"/>
    <x v="1"/>
    <n v="151"/>
    <n v="215.93"/>
  </r>
  <r>
    <s v="AD01-9361"/>
    <x v="2"/>
    <s v="Oct"/>
    <x v="0"/>
    <x v="1"/>
    <s v="Order assembled"/>
    <x v="0"/>
    <s v="Paid"/>
    <x v="1"/>
    <n v="367"/>
    <n v="524.80999999999995"/>
  </r>
  <r>
    <s v="AD01-9364"/>
    <x v="2"/>
    <s v="Oct"/>
    <x v="0"/>
    <x v="1"/>
    <s v="Order assembled"/>
    <x v="0"/>
    <s v="Paid"/>
    <x v="1"/>
    <n v="149"/>
    <n v="213.07"/>
  </r>
  <r>
    <s v="AD01-9364"/>
    <x v="2"/>
    <s v="Oct"/>
    <x v="0"/>
    <x v="1"/>
    <s v="Order assembled"/>
    <x v="0"/>
    <s v="Paid"/>
    <x v="1"/>
    <n v="323"/>
    <n v="461.89"/>
  </r>
  <r>
    <s v="AD01-9362"/>
    <x v="2"/>
    <s v="Oct"/>
    <x v="0"/>
    <x v="1"/>
    <s v="Order assembled"/>
    <x v="0"/>
    <s v="Paid"/>
    <x v="1"/>
    <n v="371"/>
    <n v="530.53"/>
  </r>
  <r>
    <s v="AD01-9361"/>
    <x v="2"/>
    <s v="Sep"/>
    <x v="0"/>
    <x v="1"/>
    <s v="Order assembled"/>
    <x v="0"/>
    <s v="Paid"/>
    <x v="1"/>
    <n v="326"/>
    <n v="443.36"/>
  </r>
  <r>
    <s v="AD01-9363"/>
    <x v="2"/>
    <s v="Sep"/>
    <x v="0"/>
    <x v="1"/>
    <s v="Order assembled"/>
    <x v="0"/>
    <s v="Paid"/>
    <x v="1"/>
    <n v="128"/>
    <n v="183.04"/>
  </r>
  <r>
    <s v="AD01-9361"/>
    <x v="2"/>
    <s v="Sep"/>
    <x v="0"/>
    <x v="1"/>
    <s v="Order assembled"/>
    <x v="0"/>
    <s v="Paid"/>
    <x v="1"/>
    <n v="328"/>
    <n v="469.03999999999996"/>
  </r>
  <r>
    <s v="AD01-9361"/>
    <x v="2"/>
    <s v="Sep"/>
    <x v="0"/>
    <x v="1"/>
    <s v="Order assembled"/>
    <x v="0"/>
    <s v="Paid"/>
    <x v="1"/>
    <n v="130"/>
    <n v="185.9"/>
  </r>
  <r>
    <s v="AD01-9362"/>
    <x v="2"/>
    <s v="Sep"/>
    <x v="0"/>
    <x v="1"/>
    <s v="Order assembled"/>
    <x v="0"/>
    <s v="Paid"/>
    <x v="1"/>
    <n v="736"/>
    <n v="1052.48"/>
  </r>
  <r>
    <s v="AD01-9361"/>
    <x v="2"/>
    <s v="Sep"/>
    <x v="0"/>
    <x v="1"/>
    <s v="Order assembled"/>
    <x v="0"/>
    <s v="Paid"/>
    <x v="1"/>
    <n v="327"/>
    <n v="526.24"/>
  </r>
  <r>
    <s v="AD01-9362"/>
    <x v="2"/>
    <s v="Sep"/>
    <x v="0"/>
    <x v="1"/>
    <s v="Order assembled"/>
    <x v="0"/>
    <s v="Paid"/>
    <x v="1"/>
    <n v="775"/>
    <n v="526.24"/>
  </r>
  <r>
    <s v="AD01-9362"/>
    <x v="2"/>
    <s v="Sep"/>
    <x v="0"/>
    <x v="1"/>
    <s v="Order assembled"/>
    <x v="0"/>
    <s v="Paid"/>
    <x v="1"/>
    <n v="325"/>
    <n v="464.75"/>
  </r>
  <r>
    <s v="AD01-9361"/>
    <x v="2"/>
    <s v="Sep"/>
    <x v="0"/>
    <x v="1"/>
    <s v="Order assembled"/>
    <x v="0"/>
    <s v="Paid"/>
    <x v="1"/>
    <n v="127"/>
    <n v="181.61"/>
  </r>
  <r>
    <s v="AD01-9361"/>
    <x v="2"/>
    <s v="Sep"/>
    <x v="0"/>
    <x v="1"/>
    <s v="Order assembled"/>
    <x v="0"/>
    <s v="Paid"/>
    <x v="1"/>
    <n v="329"/>
    <n v="470.47"/>
  </r>
  <r>
    <s v="AD01-9364"/>
    <x v="2"/>
    <s v="Apr"/>
    <x v="1"/>
    <x v="0"/>
    <s v="Order assembled"/>
    <x v="0"/>
    <s v="Paid"/>
    <x v="1"/>
    <n v="182"/>
    <n v="260.26"/>
  </r>
  <r>
    <s v="AD01-9362"/>
    <x v="2"/>
    <s v="Apr"/>
    <x v="1"/>
    <x v="0"/>
    <s v="Order assembled"/>
    <x v="0"/>
    <s v="Paid"/>
    <x v="1"/>
    <n v="176"/>
    <n v="251.68"/>
  </r>
  <r>
    <s v="AD01-9361"/>
    <x v="2"/>
    <s v="Apr"/>
    <x v="1"/>
    <x v="0"/>
    <s v="Order assembled"/>
    <x v="0"/>
    <s v="Paid"/>
    <x v="0"/>
    <n v="200"/>
    <n v="286"/>
  </r>
  <r>
    <s v="AD01-9362"/>
    <x v="2"/>
    <s v="Apr"/>
    <x v="1"/>
    <x v="0"/>
    <s v="Order assembled"/>
    <x v="0"/>
    <s v="Paid"/>
    <x v="0"/>
    <n v="248"/>
    <n v="354.64"/>
  </r>
  <r>
    <s v="AD01-9361"/>
    <x v="2"/>
    <s v="Apr"/>
    <x v="1"/>
    <x v="0"/>
    <s v="Order assembled"/>
    <x v="0"/>
    <s v="Paid"/>
    <x v="0"/>
    <n v="184"/>
    <n v="263.12"/>
  </r>
  <r>
    <s v="AD01-9361"/>
    <x v="2"/>
    <s v="Apr"/>
    <x v="1"/>
    <x v="0"/>
    <s v="Order assembled"/>
    <x v="0"/>
    <s v="Paid"/>
    <x v="0"/>
    <n v="178"/>
    <n v="254.54"/>
  </r>
  <r>
    <s v="AD01-9362"/>
    <x v="2"/>
    <s v="Apr"/>
    <x v="1"/>
    <x v="0"/>
    <s v="Order assembled"/>
    <x v="0"/>
    <s v="Paid"/>
    <x v="0"/>
    <n v="172"/>
    <n v="245.95999999999998"/>
  </r>
  <r>
    <s v="AD01-9361"/>
    <x v="2"/>
    <s v="Apr"/>
    <x v="1"/>
    <x v="0"/>
    <s v="Order assembled"/>
    <x v="0"/>
    <s v="Paid"/>
    <x v="0"/>
    <n v="202"/>
    <n v="526.24"/>
  </r>
  <r>
    <s v="AD01-9362"/>
    <x v="2"/>
    <s v="Apr"/>
    <x v="1"/>
    <x v="0"/>
    <s v="Order assembled"/>
    <x v="0"/>
    <s v="Paid"/>
    <x v="0"/>
    <n v="250"/>
    <n v="526.24"/>
  </r>
  <r>
    <s v="AD01-9363"/>
    <x v="2"/>
    <s v="Apr"/>
    <x v="1"/>
    <x v="0"/>
    <s v="Order assembled"/>
    <x v="0"/>
    <s v="Paid"/>
    <x v="0"/>
    <n v="246"/>
    <n v="351.78"/>
  </r>
  <r>
    <s v="AD01-9361"/>
    <x v="2"/>
    <s v="Apr"/>
    <x v="1"/>
    <x v="0"/>
    <s v="Order assembled"/>
    <x v="0"/>
    <s v="Paid"/>
    <x v="0"/>
    <n v="201"/>
    <n v="287.43"/>
  </r>
  <r>
    <s v="AD01-9364"/>
    <x v="2"/>
    <s v="Apr"/>
    <x v="1"/>
    <x v="0"/>
    <s v="Order assembled"/>
    <x v="0"/>
    <s v="Paid"/>
    <x v="0"/>
    <n v="249"/>
    <n v="356.07"/>
  </r>
  <r>
    <s v="AD01-9361"/>
    <x v="2"/>
    <s v="Apr"/>
    <x v="1"/>
    <x v="0"/>
    <s v="Order assembled"/>
    <x v="0"/>
    <s v="Paid"/>
    <x v="0"/>
    <n v="181"/>
    <n v="258.83"/>
  </r>
  <r>
    <s v="AD01-9361"/>
    <x v="2"/>
    <s v="Apr"/>
    <x v="1"/>
    <x v="0"/>
    <s v="Order assembled"/>
    <x v="0"/>
    <s v="Paid"/>
    <x v="0"/>
    <n v="175"/>
    <n v="250.25"/>
  </r>
  <r>
    <s v="AD01-9362"/>
    <x v="2"/>
    <s v="Apr"/>
    <x v="1"/>
    <x v="0"/>
    <s v="Order assembled"/>
    <x v="0"/>
    <s v="Paid"/>
    <x v="0"/>
    <n v="792"/>
    <n v="1132.56"/>
  </r>
  <r>
    <s v="AD01-9362"/>
    <x v="2"/>
    <s v="Apr"/>
    <x v="1"/>
    <x v="0"/>
    <s v="Order assembled"/>
    <x v="0"/>
    <s v="Paid"/>
    <x v="0"/>
    <n v="825"/>
    <n v="1179.75"/>
  </r>
  <r>
    <s v="AD01-9361"/>
    <x v="2"/>
    <s v="Apr"/>
    <x v="1"/>
    <x v="0"/>
    <s v="Order assembled"/>
    <x v="0"/>
    <s v="Paid"/>
    <x v="1"/>
    <n v="185"/>
    <n v="264.55"/>
  </r>
  <r>
    <s v="AD01-9365"/>
    <x v="2"/>
    <s v="Apr"/>
    <x v="1"/>
    <x v="0"/>
    <s v="Order assembled"/>
    <x v="0"/>
    <s v="Paid"/>
    <x v="1"/>
    <n v="179"/>
    <n v="255.97"/>
  </r>
  <r>
    <s v="AD01-9364"/>
    <x v="2"/>
    <s v="Apr"/>
    <x v="1"/>
    <x v="0"/>
    <s v="Order assembled"/>
    <x v="0"/>
    <s v="Paid"/>
    <x v="1"/>
    <n v="173"/>
    <n v="247.39"/>
  </r>
  <r>
    <s v="AD01-9361"/>
    <x v="2"/>
    <s v="Apr"/>
    <x v="1"/>
    <x v="0"/>
    <s v="Order assembled"/>
    <x v="0"/>
    <s v="Paid"/>
    <x v="0"/>
    <n v="203"/>
    <n v="290.28999999999996"/>
  </r>
  <r>
    <s v="AD01-9363"/>
    <x v="2"/>
    <s v="Aug"/>
    <x v="1"/>
    <x v="0"/>
    <s v="Order assembled"/>
    <x v="0"/>
    <s v="Paid"/>
    <x v="1"/>
    <n v="368"/>
    <n v="526.24"/>
  </r>
  <r>
    <s v="AD01-9362"/>
    <x v="2"/>
    <s v="Aug"/>
    <x v="1"/>
    <x v="0"/>
    <s v="Order assembled"/>
    <x v="0"/>
    <s v="Paid"/>
    <x v="1"/>
    <n v="362"/>
    <n v="517.66"/>
  </r>
  <r>
    <s v="AD01-9362"/>
    <x v="2"/>
    <s v="Aug"/>
    <x v="1"/>
    <x v="0"/>
    <s v="Order assembled"/>
    <x v="0"/>
    <s v="Paid"/>
    <x v="1"/>
    <n v="356"/>
    <n v="509.08"/>
  </r>
  <r>
    <s v="AD01-9362"/>
    <x v="2"/>
    <s v="Aug"/>
    <x v="1"/>
    <x v="0"/>
    <s v="Order assembled"/>
    <x v="0"/>
    <s v="Paid"/>
    <x v="0"/>
    <n v="182"/>
    <n v="260.26"/>
  </r>
  <r>
    <s v="AD01-9364"/>
    <x v="2"/>
    <s v="Aug"/>
    <x v="1"/>
    <x v="0"/>
    <s v="Order assembled"/>
    <x v="0"/>
    <s v="Paid"/>
    <x v="0"/>
    <n v="224"/>
    <n v="320.32"/>
  </r>
  <r>
    <s v="AD01-9364"/>
    <x v="2"/>
    <s v="Aug"/>
    <x v="1"/>
    <x v="0"/>
    <s v="Order assembled"/>
    <x v="0"/>
    <s v="Paid"/>
    <x v="0"/>
    <n v="364"/>
    <n v="520.52"/>
  </r>
  <r>
    <s v="AD01-9362"/>
    <x v="2"/>
    <s v="Aug"/>
    <x v="1"/>
    <x v="0"/>
    <s v="Order assembled"/>
    <x v="0"/>
    <s v="Paid"/>
    <x v="0"/>
    <n v="358"/>
    <n v="511.94"/>
  </r>
  <r>
    <s v="AD01-9365"/>
    <x v="2"/>
    <s v="Aug"/>
    <x v="1"/>
    <x v="0"/>
    <s v="Order assembled"/>
    <x v="0"/>
    <s v="Paid"/>
    <x v="0"/>
    <n v="178"/>
    <n v="526.24"/>
  </r>
  <r>
    <s v="AD01-9364"/>
    <x v="2"/>
    <s v="Aug"/>
    <x v="1"/>
    <x v="0"/>
    <s v="Order assembled"/>
    <x v="0"/>
    <s v="Paid"/>
    <x v="0"/>
    <n v="226"/>
    <n v="526.24"/>
  </r>
  <r>
    <s v="AD01-9362"/>
    <x v="2"/>
    <s v="Aug"/>
    <x v="1"/>
    <x v="0"/>
    <s v="Order assembled"/>
    <x v="0"/>
    <s v="Paid"/>
    <x v="0"/>
    <n v="1014"/>
    <n v="1450.02"/>
  </r>
  <r>
    <s v="AD01-9362"/>
    <x v="2"/>
    <s v="Aug"/>
    <x v="1"/>
    <x v="0"/>
    <s v="Order assembled"/>
    <x v="0"/>
    <s v="Paid"/>
    <x v="0"/>
    <n v="228"/>
    <n v="326.03999999999996"/>
  </r>
  <r>
    <s v="AD01-9362"/>
    <x v="2"/>
    <s v="Aug"/>
    <x v="1"/>
    <x v="0"/>
    <s v="Order assembled"/>
    <x v="0"/>
    <s v="Paid"/>
    <x v="0"/>
    <n v="225"/>
    <n v="321.75"/>
  </r>
  <r>
    <s v="AD01-9362"/>
    <x v="2"/>
    <s v="Aug"/>
    <x v="1"/>
    <x v="0"/>
    <s v="Order assembled"/>
    <x v="0"/>
    <s v="Paid"/>
    <x v="0"/>
    <n v="367"/>
    <n v="524.80999999999995"/>
  </r>
  <r>
    <s v="AD01-9362"/>
    <x v="2"/>
    <s v="Aug"/>
    <x v="1"/>
    <x v="0"/>
    <s v="Order assembled"/>
    <x v="0"/>
    <s v="Paid"/>
    <x v="0"/>
    <n v="361"/>
    <n v="516.23"/>
  </r>
  <r>
    <s v="AD01-9365"/>
    <x v="2"/>
    <s v="Aug"/>
    <x v="1"/>
    <x v="0"/>
    <s v="Order assembled"/>
    <x v="0"/>
    <s v="Paid"/>
    <x v="0"/>
    <n v="355"/>
    <n v="507.65"/>
  </r>
  <r>
    <s v="AD01-9364"/>
    <x v="2"/>
    <s v="Aug"/>
    <x v="1"/>
    <x v="0"/>
    <s v="Order assembled"/>
    <x v="0"/>
    <s v="Paid"/>
    <x v="0"/>
    <n v="795"/>
    <n v="1136.8499999999999"/>
  </r>
  <r>
    <s v="AD01-9362"/>
    <x v="2"/>
    <s v="Aug"/>
    <x v="1"/>
    <x v="0"/>
    <s v="Order assembled"/>
    <x v="0"/>
    <s v="Paid"/>
    <x v="0"/>
    <n v="828"/>
    <n v="1184.04"/>
  </r>
  <r>
    <s v="AD01-9361"/>
    <x v="2"/>
    <s v="Aug"/>
    <x v="1"/>
    <x v="0"/>
    <s v="Order assembled"/>
    <x v="0"/>
    <s v="Paid"/>
    <x v="1"/>
    <n v="365"/>
    <n v="521.95000000000005"/>
  </r>
  <r>
    <s v="AD01-9362"/>
    <x v="2"/>
    <s v="Aug"/>
    <x v="1"/>
    <x v="0"/>
    <s v="Order assembled"/>
    <x v="0"/>
    <s v="Paid"/>
    <x v="1"/>
    <n v="359"/>
    <n v="513.37"/>
  </r>
  <r>
    <s v="AD01-9362"/>
    <x v="2"/>
    <s v="Aug"/>
    <x v="1"/>
    <x v="0"/>
    <s v="Order assembled"/>
    <x v="0"/>
    <s v="Paid"/>
    <x v="1"/>
    <n v="353"/>
    <n v="504.78999999999996"/>
  </r>
  <r>
    <s v="AD01-9362"/>
    <x v="2"/>
    <s v="Aug"/>
    <x v="1"/>
    <x v="0"/>
    <s v="Order assembled"/>
    <x v="0"/>
    <s v="Paid"/>
    <x v="0"/>
    <n v="179"/>
    <n v="255.97"/>
  </r>
  <r>
    <s v="AD01-9361"/>
    <x v="2"/>
    <s v="Aug"/>
    <x v="1"/>
    <x v="0"/>
    <s v="Order assembled"/>
    <x v="0"/>
    <s v="Paid"/>
    <x v="0"/>
    <n v="227"/>
    <n v="324.61"/>
  </r>
  <r>
    <s v="AD01-9362"/>
    <x v="2"/>
    <s v="Dec"/>
    <x v="1"/>
    <x v="0"/>
    <s v="Order assembled"/>
    <x v="0"/>
    <s v="Paid"/>
    <x v="1"/>
    <n v="302"/>
    <n v="431.86"/>
  </r>
  <r>
    <s v="AD01-9361"/>
    <x v="2"/>
    <s v="Dec"/>
    <x v="1"/>
    <x v="0"/>
    <s v="Order assembled"/>
    <x v="0"/>
    <s v="Paid"/>
    <x v="1"/>
    <n v="296"/>
    <n v="423.28"/>
  </r>
  <r>
    <s v="AD01-9364"/>
    <x v="2"/>
    <s v="Dec"/>
    <x v="1"/>
    <x v="0"/>
    <s v="Order assembled"/>
    <x v="0"/>
    <s v="Paid"/>
    <x v="1"/>
    <n v="290"/>
    <n v="414.7"/>
  </r>
  <r>
    <s v="AD01-9362"/>
    <x v="2"/>
    <s v="Dec"/>
    <x v="1"/>
    <x v="0"/>
    <s v="Order assembled"/>
    <x v="0"/>
    <s v="Paid"/>
    <x v="0"/>
    <n v="230"/>
    <n v="328.9"/>
  </r>
  <r>
    <s v="AD01-9364"/>
    <x v="2"/>
    <s v="Dec"/>
    <x v="1"/>
    <x v="0"/>
    <s v="Order assembled"/>
    <x v="0"/>
    <s v="Paid"/>
    <x v="0"/>
    <n v="158"/>
    <n v="225.94"/>
  </r>
  <r>
    <s v="AD01-9361"/>
    <x v="2"/>
    <s v="Dec"/>
    <x v="1"/>
    <x v="0"/>
    <s v="Order assembled"/>
    <x v="0"/>
    <s v="Paid"/>
    <x v="0"/>
    <n v="206"/>
    <n v="294.58"/>
  </r>
  <r>
    <s v="AD01-9361"/>
    <x v="2"/>
    <s v="Dec"/>
    <x v="1"/>
    <x v="0"/>
    <s v="Order assembled"/>
    <x v="0"/>
    <s v="Paid"/>
    <x v="0"/>
    <n v="304"/>
    <n v="434.72"/>
  </r>
  <r>
    <s v="AD01-9362"/>
    <x v="2"/>
    <s v="Dec"/>
    <x v="1"/>
    <x v="0"/>
    <s v="Order assembled"/>
    <x v="0"/>
    <s v="Paid"/>
    <x v="0"/>
    <n v="298"/>
    <n v="426.14"/>
  </r>
  <r>
    <s v="AD01-9364"/>
    <x v="2"/>
    <s v="Dec"/>
    <x v="1"/>
    <x v="0"/>
    <s v="Order assembled"/>
    <x v="0"/>
    <s v="Paid"/>
    <x v="0"/>
    <n v="292"/>
    <n v="417.56"/>
  </r>
  <r>
    <s v="AD01-9362"/>
    <x v="2"/>
    <s v="Dec"/>
    <x v="1"/>
    <x v="0"/>
    <s v="Order assembled"/>
    <x v="0"/>
    <s v="Paid"/>
    <x v="0"/>
    <n v="232"/>
    <n v="526.24"/>
  </r>
  <r>
    <s v="AD01-9361"/>
    <x v="2"/>
    <s v="Dec"/>
    <x v="1"/>
    <x v="0"/>
    <s v="Order assembled"/>
    <x v="0"/>
    <s v="Paid"/>
    <x v="0"/>
    <n v="160"/>
    <n v="526.24"/>
  </r>
  <r>
    <s v="AD01-9362"/>
    <x v="2"/>
    <s v="Dec"/>
    <x v="1"/>
    <x v="0"/>
    <s v="Order assembled"/>
    <x v="0"/>
    <s v="Paid"/>
    <x v="0"/>
    <n v="964"/>
    <n v="1378.52"/>
  </r>
  <r>
    <s v="AD01-9361"/>
    <x v="2"/>
    <s v="Dec"/>
    <x v="1"/>
    <x v="0"/>
    <s v="Order assembled"/>
    <x v="0"/>
    <s v="Paid"/>
    <x v="0"/>
    <n v="1018"/>
    <n v="1455.74"/>
  </r>
  <r>
    <s v="AD01-9364"/>
    <x v="2"/>
    <s v="Dec"/>
    <x v="1"/>
    <x v="0"/>
    <s v="Order assembled"/>
    <x v="0"/>
    <s v="Paid"/>
    <x v="0"/>
    <n v="204"/>
    <n v="291.72000000000003"/>
  </r>
  <r>
    <s v="AD01-9364"/>
    <x v="2"/>
    <s v="Dec"/>
    <x v="1"/>
    <x v="0"/>
    <s v="Order assembled"/>
    <x v="0"/>
    <s v="Paid"/>
    <x v="0"/>
    <n v="231"/>
    <n v="330.33"/>
  </r>
  <r>
    <s v="AD01-9362"/>
    <x v="2"/>
    <s v="Dec"/>
    <x v="1"/>
    <x v="0"/>
    <s v="Order assembled"/>
    <x v="0"/>
    <s v="Paid"/>
    <x v="0"/>
    <n v="159"/>
    <n v="227.37"/>
  </r>
  <r>
    <s v="AD01-9362"/>
    <x v="2"/>
    <s v="Dec"/>
    <x v="1"/>
    <x v="0"/>
    <s v="Order assembled"/>
    <x v="0"/>
    <s v="Paid"/>
    <x v="0"/>
    <n v="207"/>
    <n v="296.01"/>
  </r>
  <r>
    <s v="AD01-9361"/>
    <x v="2"/>
    <s v="Dec"/>
    <x v="1"/>
    <x v="0"/>
    <s v="Order assembled"/>
    <x v="0"/>
    <s v="Paid"/>
    <x v="0"/>
    <n v="301"/>
    <n v="430.43"/>
  </r>
  <r>
    <s v="AD01-9364"/>
    <x v="2"/>
    <s v="Dec"/>
    <x v="1"/>
    <x v="0"/>
    <s v="Order assembled"/>
    <x v="0"/>
    <s v="Paid"/>
    <x v="0"/>
    <n v="295"/>
    <n v="421.85"/>
  </r>
  <r>
    <s v="AD01-9361"/>
    <x v="2"/>
    <s v="Dec"/>
    <x v="1"/>
    <x v="0"/>
    <s v="Order assembled"/>
    <x v="0"/>
    <s v="Paid"/>
    <x v="0"/>
    <n v="289"/>
    <n v="413.27"/>
  </r>
  <r>
    <s v="AD01-9364"/>
    <x v="2"/>
    <s v="Dec"/>
    <x v="1"/>
    <x v="0"/>
    <s v="Order assembled"/>
    <x v="0"/>
    <s v="Paid"/>
    <x v="0"/>
    <n v="799"/>
    <n v="1142.57"/>
  </r>
  <r>
    <s v="AD01-9362"/>
    <x v="2"/>
    <s v="Dec"/>
    <x v="1"/>
    <x v="0"/>
    <s v="Order assembled"/>
    <x v="0"/>
    <s v="Paid"/>
    <x v="0"/>
    <n v="832"/>
    <n v="1189.76"/>
  </r>
  <r>
    <s v="AD01-9364"/>
    <x v="2"/>
    <s v="Dec"/>
    <x v="1"/>
    <x v="0"/>
    <s v="Order assembled"/>
    <x v="0"/>
    <s v="Paid"/>
    <x v="1"/>
    <n v="299"/>
    <n v="427.57"/>
  </r>
  <r>
    <s v="AD01-9362"/>
    <x v="2"/>
    <s v="Dec"/>
    <x v="1"/>
    <x v="0"/>
    <s v="Order assembled"/>
    <x v="0"/>
    <s v="Paid"/>
    <x v="1"/>
    <n v="293"/>
    <n v="418.99"/>
  </r>
  <r>
    <s v="AD01-9361"/>
    <x v="2"/>
    <s v="Dec"/>
    <x v="1"/>
    <x v="0"/>
    <s v="Order assembled"/>
    <x v="0"/>
    <s v="Paid"/>
    <x v="0"/>
    <n v="233"/>
    <n v="333.19"/>
  </r>
  <r>
    <s v="AD01-9361"/>
    <x v="2"/>
    <s v="Dec"/>
    <x v="1"/>
    <x v="0"/>
    <s v="Order assembled"/>
    <x v="0"/>
    <s v="Paid"/>
    <x v="0"/>
    <n v="161"/>
    <n v="230.23000000000002"/>
  </r>
  <r>
    <s v="AD01-9362"/>
    <x v="2"/>
    <s v="Dec"/>
    <x v="1"/>
    <x v="0"/>
    <s v="Order assembled"/>
    <x v="0"/>
    <s v="Paid"/>
    <x v="0"/>
    <n v="203"/>
    <n v="290.28999999999996"/>
  </r>
  <r>
    <s v="AD01-9361"/>
    <x v="2"/>
    <s v="Feb"/>
    <x v="1"/>
    <x v="0"/>
    <s v="Order assembled"/>
    <x v="0"/>
    <s v="Paid"/>
    <x v="1"/>
    <n v="218"/>
    <n v="311.74"/>
  </r>
  <r>
    <s v="AD01-9362"/>
    <x v="2"/>
    <s v="Feb"/>
    <x v="1"/>
    <x v="0"/>
    <s v="Order assembled"/>
    <x v="0"/>
    <s v="Paid"/>
    <x v="1"/>
    <n v="212"/>
    <n v="303.15999999999997"/>
  </r>
  <r>
    <s v="AD01-9364"/>
    <x v="2"/>
    <s v="Feb"/>
    <x v="1"/>
    <x v="0"/>
    <s v="Order assembled"/>
    <x v="0"/>
    <s v="Paid"/>
    <x v="1"/>
    <n v="206"/>
    <n v="294.58"/>
  </r>
  <r>
    <s v="AD01-9361"/>
    <x v="2"/>
    <s v="Feb"/>
    <x v="1"/>
    <x v="0"/>
    <s v="Order assembled"/>
    <x v="0"/>
    <s v="Paid"/>
    <x v="0"/>
    <n v="212"/>
    <n v="303.15999999999997"/>
  </r>
  <r>
    <s v="AD01-9364"/>
    <x v="2"/>
    <s v="Feb"/>
    <x v="1"/>
    <x v="0"/>
    <s v="Order assembled"/>
    <x v="0"/>
    <s v="Paid"/>
    <x v="0"/>
    <n v="260"/>
    <n v="371.8"/>
  </r>
  <r>
    <s v="AD01-9361"/>
    <x v="2"/>
    <s v="Feb"/>
    <x v="1"/>
    <x v="0"/>
    <s v="Order assembled"/>
    <x v="0"/>
    <s v="Paid"/>
    <x v="0"/>
    <n v="214"/>
    <n v="306.02"/>
  </r>
  <r>
    <s v="AD01-9361"/>
    <x v="2"/>
    <s v="Feb"/>
    <x v="1"/>
    <x v="0"/>
    <s v="Order assembled"/>
    <x v="0"/>
    <s v="Paid"/>
    <x v="0"/>
    <n v="208"/>
    <n v="297.44"/>
  </r>
  <r>
    <s v="AD01-9362"/>
    <x v="2"/>
    <s v="Feb"/>
    <x v="1"/>
    <x v="0"/>
    <s v="Order assembled"/>
    <x v="0"/>
    <s v="Paid"/>
    <x v="0"/>
    <n v="214"/>
    <n v="526.24"/>
  </r>
  <r>
    <s v="AD01-9362"/>
    <x v="2"/>
    <s v="Feb"/>
    <x v="1"/>
    <x v="0"/>
    <s v="Order assembled"/>
    <x v="0"/>
    <s v="Paid"/>
    <x v="0"/>
    <n v="256"/>
    <n v="526.24"/>
  </r>
  <r>
    <s v="AD01-9361"/>
    <x v="2"/>
    <s v="Feb"/>
    <x v="1"/>
    <x v="0"/>
    <s v="Order assembled"/>
    <x v="0"/>
    <s v="Paid"/>
    <x v="0"/>
    <n v="1009"/>
    <n v="1442.87"/>
  </r>
  <r>
    <s v="AD01-9362"/>
    <x v="2"/>
    <s v="Feb"/>
    <x v="1"/>
    <x v="0"/>
    <s v="Order assembled"/>
    <x v="0"/>
    <s v="Paid"/>
    <x v="0"/>
    <n v="258"/>
    <n v="368.94"/>
  </r>
  <r>
    <s v="AD01-9361"/>
    <x v="2"/>
    <s v="Feb"/>
    <x v="1"/>
    <x v="0"/>
    <s v="Order assembled"/>
    <x v="0"/>
    <s v="Paid"/>
    <x v="0"/>
    <n v="213"/>
    <n v="304.59000000000003"/>
  </r>
  <r>
    <s v="AD01-9363"/>
    <x v="2"/>
    <s v="Feb"/>
    <x v="1"/>
    <x v="0"/>
    <s v="Order assembled"/>
    <x v="0"/>
    <s v="Paid"/>
    <x v="0"/>
    <n v="261"/>
    <n v="373.23"/>
  </r>
  <r>
    <s v="AD01-9362"/>
    <x v="2"/>
    <s v="Feb"/>
    <x v="1"/>
    <x v="0"/>
    <s v="Order assembled"/>
    <x v="0"/>
    <s v="Paid"/>
    <x v="0"/>
    <n v="217"/>
    <n v="310.31"/>
  </r>
  <r>
    <s v="AD01-9361"/>
    <x v="2"/>
    <s v="Feb"/>
    <x v="1"/>
    <x v="0"/>
    <s v="Order assembled"/>
    <x v="0"/>
    <s v="Paid"/>
    <x v="0"/>
    <n v="211"/>
    <n v="301.73"/>
  </r>
  <r>
    <s v="AD01-9361"/>
    <x v="2"/>
    <s v="Feb"/>
    <x v="1"/>
    <x v="0"/>
    <s v="Order assembled"/>
    <x v="0"/>
    <s v="Paid"/>
    <x v="0"/>
    <n v="205"/>
    <n v="293.14999999999998"/>
  </r>
  <r>
    <s v="AD01-9361"/>
    <x v="2"/>
    <s v="Feb"/>
    <x v="1"/>
    <x v="0"/>
    <s v="Order assembled"/>
    <x v="0"/>
    <s v="Paid"/>
    <x v="0"/>
    <n v="790"/>
    <n v="1129.7"/>
  </r>
  <r>
    <s v="AD01-9362"/>
    <x v="2"/>
    <s v="Feb"/>
    <x v="1"/>
    <x v="0"/>
    <s v="Order assembled"/>
    <x v="0"/>
    <s v="Paid"/>
    <x v="0"/>
    <n v="823"/>
    <n v="1176.8899999999999"/>
  </r>
  <r>
    <s v="AD01-9361"/>
    <x v="2"/>
    <s v="Feb"/>
    <x v="1"/>
    <x v="0"/>
    <s v="Order assembled"/>
    <x v="0"/>
    <s v="Paid"/>
    <x v="1"/>
    <n v="215"/>
    <n v="307.45"/>
  </r>
  <r>
    <s v="AD01-9364"/>
    <x v="2"/>
    <s v="Feb"/>
    <x v="1"/>
    <x v="0"/>
    <s v="Order assembled"/>
    <x v="0"/>
    <s v="Paid"/>
    <x v="1"/>
    <n v="209"/>
    <n v="298.87"/>
  </r>
  <r>
    <s v="AD01-9361"/>
    <x v="2"/>
    <s v="Feb"/>
    <x v="1"/>
    <x v="0"/>
    <s v="Order assembled"/>
    <x v="0"/>
    <s v="Paid"/>
    <x v="1"/>
    <n v="203"/>
    <n v="290.28999999999996"/>
  </r>
  <r>
    <s v="AD01-9364"/>
    <x v="2"/>
    <s v="Feb"/>
    <x v="1"/>
    <x v="0"/>
    <s v="Order assembled"/>
    <x v="0"/>
    <s v="Paid"/>
    <x v="0"/>
    <n v="257"/>
    <n v="367.51"/>
  </r>
  <r>
    <s v="AD01-9362"/>
    <x v="2"/>
    <s v="Jan"/>
    <x v="1"/>
    <x v="0"/>
    <s v="Order assembled"/>
    <x v="0"/>
    <s v="Paid"/>
    <x v="1"/>
    <n v="230"/>
    <n v="328.9"/>
  </r>
  <r>
    <s v="AD01-9361"/>
    <x v="2"/>
    <s v="Jan"/>
    <x v="1"/>
    <x v="0"/>
    <s v="Order assembled"/>
    <x v="0"/>
    <s v="Paid"/>
    <x v="1"/>
    <n v="224"/>
    <n v="320.32"/>
  </r>
  <r>
    <s v="AD01-9365"/>
    <x v="2"/>
    <s v="Jan"/>
    <x v="1"/>
    <x v="0"/>
    <s v="Order assembled"/>
    <x v="0"/>
    <s v="Paid"/>
    <x v="0"/>
    <n v="218"/>
    <n v="311.74"/>
  </r>
  <r>
    <s v="AD01-9363"/>
    <x v="2"/>
    <s v="Jan"/>
    <x v="1"/>
    <x v="0"/>
    <s v="Order assembled"/>
    <x v="0"/>
    <s v="Paid"/>
    <x v="0"/>
    <n v="266"/>
    <n v="380.38"/>
  </r>
  <r>
    <s v="AD01-9362"/>
    <x v="2"/>
    <s v="Jan"/>
    <x v="1"/>
    <x v="0"/>
    <s v="Order assembled"/>
    <x v="0"/>
    <s v="Paid"/>
    <x v="0"/>
    <n v="232"/>
    <n v="331.76"/>
  </r>
  <r>
    <s v="AD01-9362"/>
    <x v="2"/>
    <s v="Jan"/>
    <x v="1"/>
    <x v="0"/>
    <s v="Order assembled"/>
    <x v="0"/>
    <s v="Paid"/>
    <x v="0"/>
    <n v="226"/>
    <n v="323.18"/>
  </r>
  <r>
    <s v="AD01-9362"/>
    <x v="2"/>
    <s v="Jan"/>
    <x v="1"/>
    <x v="0"/>
    <s v="Order assembled"/>
    <x v="0"/>
    <s v="Paid"/>
    <x v="0"/>
    <n v="220"/>
    <n v="314.60000000000002"/>
  </r>
  <r>
    <s v="AD01-9361"/>
    <x v="2"/>
    <s v="Jan"/>
    <x v="1"/>
    <x v="0"/>
    <s v="Order assembled"/>
    <x v="0"/>
    <s v="Paid"/>
    <x v="0"/>
    <n v="262"/>
    <n v="526.24"/>
  </r>
  <r>
    <s v="AD01-9361"/>
    <x v="2"/>
    <s v="Jan"/>
    <x v="1"/>
    <x v="0"/>
    <s v="Order assembled"/>
    <x v="0"/>
    <s v="Paid"/>
    <x v="0"/>
    <n v="1008"/>
    <n v="1441.44"/>
  </r>
  <r>
    <s v="AD01-9362"/>
    <x v="2"/>
    <s v="Jan"/>
    <x v="1"/>
    <x v="0"/>
    <s v="Order assembled"/>
    <x v="0"/>
    <s v="Paid"/>
    <x v="0"/>
    <n v="1041"/>
    <n v="1488.63"/>
  </r>
  <r>
    <s v="AD01-9362"/>
    <x v="2"/>
    <s v="Jan"/>
    <x v="1"/>
    <x v="0"/>
    <s v="Order assembled"/>
    <x v="0"/>
    <s v="Paid"/>
    <x v="0"/>
    <n v="219"/>
    <n v="313.17"/>
  </r>
  <r>
    <s v="AD01-9365"/>
    <x v="2"/>
    <s v="Jan"/>
    <x v="1"/>
    <x v="0"/>
    <s v="Order assembled"/>
    <x v="0"/>
    <s v="Paid"/>
    <x v="0"/>
    <n v="229"/>
    <n v="327.47000000000003"/>
  </r>
  <r>
    <s v="AD01-9361"/>
    <x v="2"/>
    <s v="Jan"/>
    <x v="1"/>
    <x v="0"/>
    <s v="Order assembled"/>
    <x v="0"/>
    <s v="Paid"/>
    <x v="0"/>
    <n v="223"/>
    <n v="318.89"/>
  </r>
  <r>
    <s v="AD01-9362"/>
    <x v="2"/>
    <s v="Jan"/>
    <x v="1"/>
    <x v="0"/>
    <s v="Order assembled"/>
    <x v="0"/>
    <s v="Paid"/>
    <x v="0"/>
    <n v="789"/>
    <n v="1128.27"/>
  </r>
  <r>
    <s v="AD01-9362"/>
    <x v="2"/>
    <s v="Jan"/>
    <x v="1"/>
    <x v="0"/>
    <s v="Order assembled"/>
    <x v="0"/>
    <s v="Paid"/>
    <x v="0"/>
    <n v="822"/>
    <n v="1175.46"/>
  </r>
  <r>
    <s v="AD01-9362"/>
    <x v="2"/>
    <s v="Jan"/>
    <x v="1"/>
    <x v="0"/>
    <s v="Order assembled"/>
    <x v="0"/>
    <s v="Paid"/>
    <x v="1"/>
    <n v="233"/>
    <n v="333.19"/>
  </r>
  <r>
    <s v="AD01-9362"/>
    <x v="2"/>
    <s v="Jan"/>
    <x v="1"/>
    <x v="0"/>
    <s v="Order assembled"/>
    <x v="0"/>
    <s v="Paid"/>
    <x v="1"/>
    <n v="227"/>
    <n v="324.61"/>
  </r>
  <r>
    <s v="AD01-9361"/>
    <x v="2"/>
    <s v="Jan"/>
    <x v="1"/>
    <x v="0"/>
    <s v="Order assembled"/>
    <x v="0"/>
    <s v="Paid"/>
    <x v="1"/>
    <n v="221"/>
    <n v="316.02999999999997"/>
  </r>
  <r>
    <s v="AD01-9362"/>
    <x v="2"/>
    <s v="Jan"/>
    <x v="1"/>
    <x v="0"/>
    <s v="Order assembled"/>
    <x v="0"/>
    <s v="Paid"/>
    <x v="0"/>
    <n v="215"/>
    <n v="307.45"/>
  </r>
  <r>
    <s v="AD01-9364"/>
    <x v="2"/>
    <s v="Jan"/>
    <x v="1"/>
    <x v="0"/>
    <s v="Order assembled"/>
    <x v="0"/>
    <s v="Paid"/>
    <x v="0"/>
    <n v="263"/>
    <n v="376.09000000000003"/>
  </r>
  <r>
    <s v="AD01-9361"/>
    <x v="2"/>
    <s v="Jul"/>
    <x v="1"/>
    <x v="0"/>
    <s v="Order assembled"/>
    <x v="0"/>
    <s v="Paid"/>
    <x v="1"/>
    <n v="134"/>
    <n v="191.62"/>
  </r>
  <r>
    <s v="AD01-9361"/>
    <x v="2"/>
    <s v="Jul"/>
    <x v="1"/>
    <x v="0"/>
    <s v="Order assembled"/>
    <x v="0"/>
    <s v="Paid"/>
    <x v="1"/>
    <n v="128"/>
    <n v="183.04"/>
  </r>
  <r>
    <s v="AD01-9362"/>
    <x v="2"/>
    <s v="Jul"/>
    <x v="1"/>
    <x v="0"/>
    <s v="Order assembled"/>
    <x v="0"/>
    <s v="Paid"/>
    <x v="0"/>
    <n v="230"/>
    <n v="328.9"/>
  </r>
  <r>
    <s v="AD01-9362"/>
    <x v="2"/>
    <s v="Jul"/>
    <x v="1"/>
    <x v="0"/>
    <s v="Order assembled"/>
    <x v="0"/>
    <s v="Paid"/>
    <x v="0"/>
    <n v="136"/>
    <n v="194.48"/>
  </r>
  <r>
    <s v="AD01-9361"/>
    <x v="2"/>
    <s v="Jul"/>
    <x v="1"/>
    <x v="0"/>
    <s v="Order assembled"/>
    <x v="0"/>
    <s v="Paid"/>
    <x v="0"/>
    <n v="130"/>
    <n v="185.9"/>
  </r>
  <r>
    <s v="AD01-9364"/>
    <x v="2"/>
    <s v="Jul"/>
    <x v="1"/>
    <x v="0"/>
    <s v="Order assembled"/>
    <x v="0"/>
    <s v="Paid"/>
    <x v="0"/>
    <n v="370"/>
    <n v="529.1"/>
  </r>
  <r>
    <s v="AD01-9362"/>
    <x v="2"/>
    <s v="Jul"/>
    <x v="1"/>
    <x v="0"/>
    <s v="Order assembled"/>
    <x v="0"/>
    <s v="Paid"/>
    <x v="0"/>
    <n v="184"/>
    <n v="526.24"/>
  </r>
  <r>
    <s v="AD01-9362"/>
    <x v="2"/>
    <s v="Jul"/>
    <x v="1"/>
    <x v="0"/>
    <s v="Order assembled"/>
    <x v="0"/>
    <s v="Paid"/>
    <x v="0"/>
    <n v="232"/>
    <n v="526.24"/>
  </r>
  <r>
    <s v="AD01-9364"/>
    <x v="2"/>
    <s v="Jul"/>
    <x v="1"/>
    <x v="0"/>
    <s v="Order assembled"/>
    <x v="0"/>
    <s v="Paid"/>
    <x v="0"/>
    <n v="1013"/>
    <n v="1448.59"/>
  </r>
  <r>
    <s v="AD01-9363"/>
    <x v="2"/>
    <s v="Jul"/>
    <x v="1"/>
    <x v="0"/>
    <s v="Order assembled"/>
    <x v="0"/>
    <s v="Paid"/>
    <x v="0"/>
    <n v="234"/>
    <n v="334.62"/>
  </r>
  <r>
    <s v="AD01-9364"/>
    <x v="2"/>
    <s v="Jul"/>
    <x v="1"/>
    <x v="0"/>
    <s v="Order assembled"/>
    <x v="0"/>
    <s v="Paid"/>
    <x v="0"/>
    <n v="183"/>
    <n v="261.69"/>
  </r>
  <r>
    <s v="AD01-9362"/>
    <x v="2"/>
    <s v="Jul"/>
    <x v="1"/>
    <x v="0"/>
    <s v="Order assembled"/>
    <x v="0"/>
    <s v="Paid"/>
    <x v="0"/>
    <n v="231"/>
    <n v="330.33"/>
  </r>
  <r>
    <s v="AD01-9364"/>
    <x v="2"/>
    <s v="Jul"/>
    <x v="1"/>
    <x v="0"/>
    <s v="Order assembled"/>
    <x v="0"/>
    <s v="Paid"/>
    <x v="0"/>
    <n v="133"/>
    <n v="190.19"/>
  </r>
  <r>
    <s v="AD01-9362"/>
    <x v="2"/>
    <s v="Jul"/>
    <x v="1"/>
    <x v="0"/>
    <s v="Order assembled"/>
    <x v="0"/>
    <s v="Paid"/>
    <x v="0"/>
    <n v="127"/>
    <n v="181.61"/>
  </r>
  <r>
    <s v="AD01-9362"/>
    <x v="2"/>
    <s v="Jul"/>
    <x v="1"/>
    <x v="0"/>
    <s v="Order assembled"/>
    <x v="0"/>
    <s v="Paid"/>
    <x v="0"/>
    <n v="794"/>
    <n v="1135.42"/>
  </r>
  <r>
    <s v="AD01-9362"/>
    <x v="2"/>
    <s v="Jul"/>
    <x v="1"/>
    <x v="0"/>
    <s v="Order assembled"/>
    <x v="0"/>
    <s v="Paid"/>
    <x v="1"/>
    <n v="137"/>
    <n v="195.91"/>
  </r>
  <r>
    <s v="AD01-9361"/>
    <x v="2"/>
    <s v="Jul"/>
    <x v="1"/>
    <x v="0"/>
    <s v="Order assembled"/>
    <x v="0"/>
    <s v="Paid"/>
    <x v="1"/>
    <n v="131"/>
    <n v="187.32999999999998"/>
  </r>
  <r>
    <s v="AD01-9361"/>
    <x v="2"/>
    <s v="Jul"/>
    <x v="1"/>
    <x v="0"/>
    <s v="Order assembled"/>
    <x v="0"/>
    <s v="Paid"/>
    <x v="1"/>
    <n v="371"/>
    <n v="530.53"/>
  </r>
  <r>
    <s v="AD01-9361"/>
    <x v="2"/>
    <s v="Jul"/>
    <x v="1"/>
    <x v="0"/>
    <s v="Order assembled"/>
    <x v="0"/>
    <s v="Paid"/>
    <x v="0"/>
    <n v="185"/>
    <n v="264.55"/>
  </r>
  <r>
    <s v="AD01-9362"/>
    <x v="2"/>
    <s v="Jul"/>
    <x v="1"/>
    <x v="0"/>
    <s v="Order assembled"/>
    <x v="0"/>
    <s v="Paid"/>
    <x v="0"/>
    <n v="233"/>
    <n v="333.19"/>
  </r>
  <r>
    <s v="AD01-9362"/>
    <x v="2"/>
    <s v="Jun"/>
    <x v="1"/>
    <x v="0"/>
    <s v="Order assembled"/>
    <x v="0"/>
    <s v="Paid"/>
    <x v="1"/>
    <n v="152"/>
    <n v="217.36"/>
  </r>
  <r>
    <s v="AD01-9362"/>
    <x v="2"/>
    <s v="Jun"/>
    <x v="1"/>
    <x v="0"/>
    <s v="Order assembled"/>
    <x v="0"/>
    <s v="Paid"/>
    <x v="1"/>
    <n v="146"/>
    <n v="208.78"/>
  </r>
  <r>
    <s v="AD01-9362"/>
    <x v="2"/>
    <s v="Jun"/>
    <x v="1"/>
    <x v="0"/>
    <s v="Order assembled"/>
    <x v="0"/>
    <s v="Paid"/>
    <x v="1"/>
    <n v="140"/>
    <n v="200.2"/>
  </r>
  <r>
    <s v="AD01-9365"/>
    <x v="2"/>
    <s v="Jun"/>
    <x v="1"/>
    <x v="0"/>
    <s v="Order assembled"/>
    <x v="0"/>
    <s v="Paid"/>
    <x v="0"/>
    <n v="188"/>
    <n v="268.84000000000003"/>
  </r>
  <r>
    <s v="AD01-9361"/>
    <x v="2"/>
    <s v="Jun"/>
    <x v="1"/>
    <x v="0"/>
    <s v="Order assembled"/>
    <x v="0"/>
    <s v="Paid"/>
    <x v="0"/>
    <n v="236"/>
    <n v="337.48"/>
  </r>
  <r>
    <s v="AD01-9362"/>
    <x v="2"/>
    <s v="Jun"/>
    <x v="1"/>
    <x v="0"/>
    <s v="Order assembled"/>
    <x v="0"/>
    <s v="Paid"/>
    <x v="0"/>
    <n v="154"/>
    <n v="220.22"/>
  </r>
  <r>
    <s v="AD01-9361"/>
    <x v="2"/>
    <s v="Jun"/>
    <x v="1"/>
    <x v="0"/>
    <s v="Order assembled"/>
    <x v="0"/>
    <s v="Paid"/>
    <x v="0"/>
    <n v="148"/>
    <n v="211.64"/>
  </r>
  <r>
    <s v="AD01-9364"/>
    <x v="2"/>
    <s v="Jun"/>
    <x v="1"/>
    <x v="0"/>
    <s v="Order assembled"/>
    <x v="0"/>
    <s v="Paid"/>
    <x v="0"/>
    <n v="142"/>
    <n v="203.06"/>
  </r>
  <r>
    <s v="AD01-9361"/>
    <x v="2"/>
    <s v="Jun"/>
    <x v="1"/>
    <x v="0"/>
    <s v="Order assembled"/>
    <x v="0"/>
    <s v="Paid"/>
    <x v="0"/>
    <n v="190"/>
    <n v="526.24"/>
  </r>
  <r>
    <s v="AD01-9363"/>
    <x v="2"/>
    <s v="Jun"/>
    <x v="1"/>
    <x v="0"/>
    <s v="Order assembled"/>
    <x v="0"/>
    <s v="Paid"/>
    <x v="0"/>
    <n v="238"/>
    <n v="526.24"/>
  </r>
  <r>
    <s v="AD01-9364"/>
    <x v="2"/>
    <s v="Jun"/>
    <x v="1"/>
    <x v="0"/>
    <s v="Order assembled"/>
    <x v="0"/>
    <s v="Paid"/>
    <x v="0"/>
    <n v="1012"/>
    <n v="1447.1599999999999"/>
  </r>
  <r>
    <s v="AD01-9364"/>
    <x v="2"/>
    <s v="Jun"/>
    <x v="1"/>
    <x v="0"/>
    <s v="Order assembled"/>
    <x v="0"/>
    <s v="Paid"/>
    <x v="0"/>
    <n v="189"/>
    <n v="270.27"/>
  </r>
  <r>
    <s v="AD01-9362"/>
    <x v="2"/>
    <s v="Jun"/>
    <x v="1"/>
    <x v="0"/>
    <s v="Order assembled"/>
    <x v="0"/>
    <s v="Paid"/>
    <x v="0"/>
    <n v="237"/>
    <n v="338.90999999999997"/>
  </r>
  <r>
    <s v="AD01-9364"/>
    <x v="2"/>
    <s v="Jun"/>
    <x v="1"/>
    <x v="0"/>
    <s v="Order assembled"/>
    <x v="0"/>
    <s v="Paid"/>
    <x v="0"/>
    <n v="151"/>
    <n v="215.93"/>
  </r>
  <r>
    <s v="AD01-9361"/>
    <x v="2"/>
    <s v="Jun"/>
    <x v="1"/>
    <x v="0"/>
    <s v="Order assembled"/>
    <x v="0"/>
    <s v="Paid"/>
    <x v="0"/>
    <n v="145"/>
    <n v="207.35"/>
  </r>
  <r>
    <s v="AD01-9365"/>
    <x v="2"/>
    <s v="Jun"/>
    <x v="1"/>
    <x v="0"/>
    <s v="Order assembled"/>
    <x v="0"/>
    <s v="Paid"/>
    <x v="0"/>
    <n v="139"/>
    <n v="198.76999999999998"/>
  </r>
  <r>
    <s v="AD01-9362"/>
    <x v="2"/>
    <s v="Jun"/>
    <x v="1"/>
    <x v="0"/>
    <s v="Order assembled"/>
    <x v="0"/>
    <s v="Paid"/>
    <x v="0"/>
    <n v="793"/>
    <n v="1133.99"/>
  </r>
  <r>
    <s v="AD01-9362"/>
    <x v="2"/>
    <s v="Jun"/>
    <x v="1"/>
    <x v="0"/>
    <s v="Order assembled"/>
    <x v="0"/>
    <s v="Paid"/>
    <x v="0"/>
    <n v="827"/>
    <n v="1182.6100000000001"/>
  </r>
  <r>
    <s v="AD01-9365"/>
    <x v="2"/>
    <s v="Jun"/>
    <x v="1"/>
    <x v="0"/>
    <s v="Order assembled"/>
    <x v="0"/>
    <s v="Paid"/>
    <x v="1"/>
    <n v="149"/>
    <n v="213.07"/>
  </r>
  <r>
    <s v="AD01-9361"/>
    <x v="2"/>
    <s v="Jun"/>
    <x v="1"/>
    <x v="0"/>
    <s v="Order assembled"/>
    <x v="0"/>
    <s v="Paid"/>
    <x v="1"/>
    <n v="143"/>
    <n v="204.49"/>
  </r>
  <r>
    <s v="AD01-9361"/>
    <x v="2"/>
    <s v="Jun"/>
    <x v="1"/>
    <x v="0"/>
    <s v="Order assembled"/>
    <x v="0"/>
    <s v="Paid"/>
    <x v="0"/>
    <n v="191"/>
    <n v="273.13"/>
  </r>
  <r>
    <s v="AD01-9362"/>
    <x v="2"/>
    <s v="Jun"/>
    <x v="1"/>
    <x v="0"/>
    <s v="Order assembled"/>
    <x v="0"/>
    <s v="Paid"/>
    <x v="0"/>
    <n v="239"/>
    <n v="341.77"/>
  </r>
  <r>
    <s v="AD01-9362"/>
    <x v="2"/>
    <s v="Mar"/>
    <x v="1"/>
    <x v="0"/>
    <s v="Order assembled"/>
    <x v="0"/>
    <s v="Paid"/>
    <x v="1"/>
    <n v="200"/>
    <n v="286"/>
  </r>
  <r>
    <s v="AD01-9362"/>
    <x v="2"/>
    <s v="Mar"/>
    <x v="1"/>
    <x v="0"/>
    <s v="Order assembled"/>
    <x v="0"/>
    <s v="Paid"/>
    <x v="1"/>
    <n v="194"/>
    <n v="277.42"/>
  </r>
  <r>
    <s v="AD01-9361"/>
    <x v="2"/>
    <s v="Mar"/>
    <x v="1"/>
    <x v="0"/>
    <s v="Order assembled"/>
    <x v="0"/>
    <s v="Paid"/>
    <x v="1"/>
    <n v="188"/>
    <n v="268.84000000000003"/>
  </r>
  <r>
    <s v="AD01-9362"/>
    <x v="2"/>
    <s v="Mar"/>
    <x v="1"/>
    <x v="0"/>
    <s v="Order assembled"/>
    <x v="0"/>
    <s v="Paid"/>
    <x v="0"/>
    <n v="206"/>
    <n v="294.58"/>
  </r>
  <r>
    <s v="AD01-9361"/>
    <x v="2"/>
    <s v="Mar"/>
    <x v="1"/>
    <x v="0"/>
    <s v="Order assembled"/>
    <x v="0"/>
    <s v="Paid"/>
    <x v="0"/>
    <n v="254"/>
    <n v="363.22"/>
  </r>
  <r>
    <s v="AD01-9363"/>
    <x v="2"/>
    <s v="Mar"/>
    <x v="1"/>
    <x v="0"/>
    <s v="Order assembled"/>
    <x v="0"/>
    <s v="Paid"/>
    <x v="0"/>
    <n v="202"/>
    <n v="288.86"/>
  </r>
  <r>
    <s v="AD01-9362"/>
    <x v="2"/>
    <s v="Mar"/>
    <x v="1"/>
    <x v="0"/>
    <s v="Order assembled"/>
    <x v="0"/>
    <s v="Paid"/>
    <x v="0"/>
    <n v="196"/>
    <n v="280.27999999999997"/>
  </r>
  <r>
    <s v="AD01-9362"/>
    <x v="2"/>
    <s v="Mar"/>
    <x v="1"/>
    <x v="0"/>
    <s v="Order assembled"/>
    <x v="0"/>
    <s v="Paid"/>
    <x v="0"/>
    <n v="190"/>
    <n v="271.7"/>
  </r>
  <r>
    <s v="AD01-9361"/>
    <x v="2"/>
    <s v="Mar"/>
    <x v="1"/>
    <x v="0"/>
    <s v="Order assembled"/>
    <x v="0"/>
    <s v="Paid"/>
    <x v="0"/>
    <n v="208"/>
    <n v="526.24"/>
  </r>
  <r>
    <s v="AD01-9362"/>
    <x v="2"/>
    <s v="Mar"/>
    <x v="1"/>
    <x v="0"/>
    <s v="Order assembled"/>
    <x v="0"/>
    <s v="Paid"/>
    <x v="0"/>
    <n v="1010"/>
    <n v="1444.3"/>
  </r>
  <r>
    <s v="AD01-9361"/>
    <x v="2"/>
    <s v="Mar"/>
    <x v="1"/>
    <x v="0"/>
    <s v="Order assembled"/>
    <x v="0"/>
    <s v="Paid"/>
    <x v="0"/>
    <n v="252"/>
    <n v="360.36"/>
  </r>
  <r>
    <s v="AD01-9362"/>
    <x v="2"/>
    <s v="Mar"/>
    <x v="1"/>
    <x v="0"/>
    <s v="Order assembled"/>
    <x v="0"/>
    <s v="Paid"/>
    <x v="0"/>
    <n v="207"/>
    <n v="296.01"/>
  </r>
  <r>
    <s v="AD01-9361"/>
    <x v="2"/>
    <s v="Mar"/>
    <x v="1"/>
    <x v="0"/>
    <s v="Order assembled"/>
    <x v="0"/>
    <s v="Paid"/>
    <x v="0"/>
    <n v="255"/>
    <n v="364.65"/>
  </r>
  <r>
    <s v="AD01-9361"/>
    <x v="2"/>
    <s v="Mar"/>
    <x v="1"/>
    <x v="0"/>
    <s v="Order assembled"/>
    <x v="0"/>
    <s v="Paid"/>
    <x v="0"/>
    <n v="199"/>
    <n v="284.57"/>
  </r>
  <r>
    <s v="AD01-9362"/>
    <x v="2"/>
    <s v="Mar"/>
    <x v="1"/>
    <x v="0"/>
    <s v="Order assembled"/>
    <x v="0"/>
    <s v="Paid"/>
    <x v="0"/>
    <n v="193"/>
    <n v="275.99"/>
  </r>
  <r>
    <s v="AD01-9362"/>
    <x v="2"/>
    <s v="Mar"/>
    <x v="1"/>
    <x v="0"/>
    <s v="Order assembled"/>
    <x v="0"/>
    <s v="Paid"/>
    <x v="0"/>
    <n v="187"/>
    <n v="267.40999999999997"/>
  </r>
  <r>
    <s v="AD01-9362"/>
    <x v="2"/>
    <s v="Mar"/>
    <x v="1"/>
    <x v="0"/>
    <s v="Order assembled"/>
    <x v="0"/>
    <s v="Paid"/>
    <x v="0"/>
    <n v="791"/>
    <n v="1131.1300000000001"/>
  </r>
  <r>
    <s v="AD01-9362"/>
    <x v="2"/>
    <s v="Mar"/>
    <x v="1"/>
    <x v="0"/>
    <s v="Order assembled"/>
    <x v="0"/>
    <s v="Paid"/>
    <x v="0"/>
    <n v="824"/>
    <n v="1178.32"/>
  </r>
  <r>
    <s v="AD01-9363"/>
    <x v="2"/>
    <s v="Mar"/>
    <x v="1"/>
    <x v="0"/>
    <s v="Order assembled"/>
    <x v="0"/>
    <s v="Paid"/>
    <x v="1"/>
    <n v="197"/>
    <n v="281.70999999999998"/>
  </r>
  <r>
    <s v="AD01-9364"/>
    <x v="2"/>
    <s v="Mar"/>
    <x v="1"/>
    <x v="0"/>
    <s v="Order assembled"/>
    <x v="0"/>
    <s v="Paid"/>
    <x v="1"/>
    <n v="191"/>
    <n v="273.13"/>
  </r>
  <r>
    <s v="AD01-9363"/>
    <x v="2"/>
    <s v="Mar"/>
    <x v="1"/>
    <x v="0"/>
    <s v="Order assembled"/>
    <x v="0"/>
    <s v="Paid"/>
    <x v="0"/>
    <n v="209"/>
    <n v="298.87"/>
  </r>
  <r>
    <s v="AD01-9363"/>
    <x v="2"/>
    <s v="Mar"/>
    <x v="1"/>
    <x v="0"/>
    <s v="Order assembled"/>
    <x v="0"/>
    <s v="Paid"/>
    <x v="0"/>
    <n v="251"/>
    <n v="358.93"/>
  </r>
  <r>
    <s v="AD01-9361"/>
    <x v="2"/>
    <s v="May"/>
    <x v="1"/>
    <x v="0"/>
    <s v="Order assembled"/>
    <x v="0"/>
    <s v="Paid"/>
    <x v="1"/>
    <n v="170"/>
    <n v="243.1"/>
  </r>
  <r>
    <s v="AD01-9364"/>
    <x v="2"/>
    <s v="May"/>
    <x v="1"/>
    <x v="0"/>
    <s v="Order assembled"/>
    <x v="0"/>
    <s v="Paid"/>
    <x v="1"/>
    <n v="164"/>
    <n v="234.51999999999998"/>
  </r>
  <r>
    <s v="AD01-9364"/>
    <x v="2"/>
    <s v="May"/>
    <x v="1"/>
    <x v="0"/>
    <s v="Order assembled"/>
    <x v="0"/>
    <s v="Paid"/>
    <x v="1"/>
    <n v="158"/>
    <n v="225.94"/>
  </r>
  <r>
    <s v="AD01-9363"/>
    <x v="2"/>
    <s v="May"/>
    <x v="1"/>
    <x v="0"/>
    <s v="Order assembled"/>
    <x v="0"/>
    <s v="Paid"/>
    <x v="0"/>
    <n v="194"/>
    <n v="277.42"/>
  </r>
  <r>
    <s v="AD01-9364"/>
    <x v="2"/>
    <s v="May"/>
    <x v="1"/>
    <x v="0"/>
    <s v="Order assembled"/>
    <x v="0"/>
    <s v="Paid"/>
    <x v="0"/>
    <n v="242"/>
    <n v="346.06"/>
  </r>
  <r>
    <s v="AD01-9364"/>
    <x v="2"/>
    <s v="May"/>
    <x v="1"/>
    <x v="0"/>
    <s v="Order assembled"/>
    <x v="0"/>
    <s v="Paid"/>
    <x v="0"/>
    <n v="166"/>
    <n v="237.38"/>
  </r>
  <r>
    <s v="AD01-9362"/>
    <x v="2"/>
    <s v="May"/>
    <x v="1"/>
    <x v="0"/>
    <s v="Order assembled"/>
    <x v="0"/>
    <s v="Paid"/>
    <x v="0"/>
    <n v="160"/>
    <n v="228.8"/>
  </r>
  <r>
    <s v="AD01-9361"/>
    <x v="2"/>
    <s v="May"/>
    <x v="1"/>
    <x v="0"/>
    <s v="Order assembled"/>
    <x v="0"/>
    <s v="Paid"/>
    <x v="0"/>
    <n v="196"/>
    <n v="526.24"/>
  </r>
  <r>
    <s v="AD01-9364"/>
    <x v="2"/>
    <s v="May"/>
    <x v="1"/>
    <x v="0"/>
    <s v="Order assembled"/>
    <x v="0"/>
    <s v="Paid"/>
    <x v="0"/>
    <n v="244"/>
    <n v="526.24"/>
  </r>
  <r>
    <s v="AD01-9364"/>
    <x v="2"/>
    <s v="May"/>
    <x v="1"/>
    <x v="0"/>
    <s v="Order assembled"/>
    <x v="0"/>
    <s v="Paid"/>
    <x v="0"/>
    <n v="1011"/>
    <n v="1445.73"/>
  </r>
  <r>
    <s v="AD01-9364"/>
    <x v="2"/>
    <s v="May"/>
    <x v="1"/>
    <x v="0"/>
    <s v="Order assembled"/>
    <x v="0"/>
    <s v="Paid"/>
    <x v="0"/>
    <n v="240"/>
    <n v="343.2"/>
  </r>
  <r>
    <s v="AD01-9362"/>
    <x v="2"/>
    <s v="May"/>
    <x v="1"/>
    <x v="0"/>
    <s v="Order assembled"/>
    <x v="0"/>
    <s v="Paid"/>
    <x v="0"/>
    <n v="195"/>
    <n v="278.85000000000002"/>
  </r>
  <r>
    <s v="AD01-9362"/>
    <x v="2"/>
    <s v="May"/>
    <x v="1"/>
    <x v="0"/>
    <s v="Order assembled"/>
    <x v="0"/>
    <s v="Paid"/>
    <x v="0"/>
    <n v="243"/>
    <n v="347.49"/>
  </r>
  <r>
    <s v="AD01-9364"/>
    <x v="2"/>
    <s v="May"/>
    <x v="1"/>
    <x v="0"/>
    <s v="Order assembled"/>
    <x v="0"/>
    <s v="Paid"/>
    <x v="0"/>
    <n v="169"/>
    <n v="241.67000000000002"/>
  </r>
  <r>
    <s v="AD01-9361"/>
    <x v="2"/>
    <s v="May"/>
    <x v="1"/>
    <x v="0"/>
    <s v="Order assembled"/>
    <x v="0"/>
    <s v="Paid"/>
    <x v="0"/>
    <n v="163"/>
    <n v="233.09"/>
  </r>
  <r>
    <s v="AD01-9363"/>
    <x v="2"/>
    <s v="May"/>
    <x v="1"/>
    <x v="0"/>
    <s v="Order assembled"/>
    <x v="0"/>
    <s v="Paid"/>
    <x v="0"/>
    <n v="157"/>
    <n v="224.51"/>
  </r>
  <r>
    <s v="AD01-9362"/>
    <x v="2"/>
    <s v="May"/>
    <x v="1"/>
    <x v="0"/>
    <s v="Order assembled"/>
    <x v="0"/>
    <s v="Paid"/>
    <x v="0"/>
    <n v="826"/>
    <n v="1181.18"/>
  </r>
  <r>
    <s v="AD01-9362"/>
    <x v="2"/>
    <s v="May"/>
    <x v="1"/>
    <x v="0"/>
    <s v="Order assembled"/>
    <x v="0"/>
    <s v="Paid"/>
    <x v="1"/>
    <n v="167"/>
    <n v="238.81"/>
  </r>
  <r>
    <s v="AD01-9362"/>
    <x v="2"/>
    <s v="May"/>
    <x v="1"/>
    <x v="0"/>
    <s v="Order assembled"/>
    <x v="0"/>
    <s v="Paid"/>
    <x v="1"/>
    <n v="161"/>
    <n v="230.23000000000002"/>
  </r>
  <r>
    <s v="AD01-9362"/>
    <x v="2"/>
    <s v="May"/>
    <x v="1"/>
    <x v="0"/>
    <s v="Order assembled"/>
    <x v="0"/>
    <s v="Paid"/>
    <x v="1"/>
    <n v="155"/>
    <n v="221.65"/>
  </r>
  <r>
    <s v="AD01-9364"/>
    <x v="2"/>
    <s v="May"/>
    <x v="1"/>
    <x v="0"/>
    <s v="Order assembled"/>
    <x v="0"/>
    <s v="Paid"/>
    <x v="0"/>
    <n v="197"/>
    <n v="281.70999999999998"/>
  </r>
  <r>
    <s v="AD01-9361"/>
    <x v="2"/>
    <s v="May"/>
    <x v="1"/>
    <x v="0"/>
    <s v="Order assembled"/>
    <x v="0"/>
    <s v="Paid"/>
    <x v="0"/>
    <n v="245"/>
    <n v="350.35"/>
  </r>
  <r>
    <s v="AD01-9362"/>
    <x v="2"/>
    <s v="Nov"/>
    <x v="1"/>
    <x v="0"/>
    <s v="Order assembled"/>
    <x v="0"/>
    <s v="Paid"/>
    <x v="1"/>
    <n v="320"/>
    <n v="457.6"/>
  </r>
  <r>
    <s v="AD01-9361"/>
    <x v="2"/>
    <s v="Nov"/>
    <x v="1"/>
    <x v="0"/>
    <s v="Order assembled"/>
    <x v="0"/>
    <s v="Paid"/>
    <x v="1"/>
    <n v="314"/>
    <n v="449.02"/>
  </r>
  <r>
    <s v="AD01-9364"/>
    <x v="2"/>
    <s v="Nov"/>
    <x v="1"/>
    <x v="0"/>
    <s v="Order assembled"/>
    <x v="0"/>
    <s v="Paid"/>
    <x v="1"/>
    <n v="308"/>
    <n v="440.44"/>
  </r>
  <r>
    <s v="AD01-9361"/>
    <x v="2"/>
    <s v="Nov"/>
    <x v="1"/>
    <x v="0"/>
    <s v="Order assembled"/>
    <x v="0"/>
    <s v="Paid"/>
    <x v="0"/>
    <n v="236"/>
    <n v="337.48"/>
  </r>
  <r>
    <s v="AD01-9362"/>
    <x v="2"/>
    <s v="Nov"/>
    <x v="1"/>
    <x v="0"/>
    <s v="Order assembled"/>
    <x v="0"/>
    <s v="Paid"/>
    <x v="0"/>
    <n v="164"/>
    <n v="234.51999999999998"/>
  </r>
  <r>
    <s v="AD01-9361"/>
    <x v="2"/>
    <s v="Nov"/>
    <x v="1"/>
    <x v="0"/>
    <s v="Order assembled"/>
    <x v="0"/>
    <s v="Paid"/>
    <x v="0"/>
    <n v="212"/>
    <n v="303.15999999999997"/>
  </r>
  <r>
    <s v="AD01-9362"/>
    <x v="2"/>
    <s v="Nov"/>
    <x v="1"/>
    <x v="0"/>
    <s v="Order assembled"/>
    <x v="0"/>
    <s v="Paid"/>
    <x v="0"/>
    <n v="316"/>
    <n v="451.88"/>
  </r>
  <r>
    <s v="AD01-9361"/>
    <x v="2"/>
    <s v="Nov"/>
    <x v="1"/>
    <x v="0"/>
    <s v="Order assembled"/>
    <x v="0"/>
    <s v="Paid"/>
    <x v="0"/>
    <n v="310"/>
    <n v="443.3"/>
  </r>
  <r>
    <s v="AD01-9362"/>
    <x v="2"/>
    <s v="Nov"/>
    <x v="1"/>
    <x v="0"/>
    <s v="Order assembled"/>
    <x v="0"/>
    <s v="Paid"/>
    <x v="0"/>
    <n v="238"/>
    <n v="526.24"/>
  </r>
  <r>
    <s v="AD01-9362"/>
    <x v="2"/>
    <s v="Nov"/>
    <x v="1"/>
    <x v="0"/>
    <s v="Order assembled"/>
    <x v="0"/>
    <s v="Paid"/>
    <x v="0"/>
    <n v="166"/>
    <n v="526.24"/>
  </r>
  <r>
    <s v="AD01-9361"/>
    <x v="2"/>
    <s v="Nov"/>
    <x v="1"/>
    <x v="0"/>
    <s v="Order assembled"/>
    <x v="0"/>
    <s v="Paid"/>
    <x v="0"/>
    <n v="208"/>
    <n v="526.24"/>
  </r>
  <r>
    <s v="AD01-9364"/>
    <x v="2"/>
    <s v="Nov"/>
    <x v="1"/>
    <x v="0"/>
    <s v="Order assembled"/>
    <x v="0"/>
    <s v="Paid"/>
    <x v="0"/>
    <n v="963"/>
    <n v="1377.09"/>
  </r>
  <r>
    <s v="AD01-9361"/>
    <x v="2"/>
    <s v="Nov"/>
    <x v="1"/>
    <x v="0"/>
    <s v="Order assembled"/>
    <x v="0"/>
    <s v="Paid"/>
    <x v="0"/>
    <n v="1017"/>
    <n v="1454.31"/>
  </r>
  <r>
    <s v="AD01-9361"/>
    <x v="2"/>
    <s v="Nov"/>
    <x v="1"/>
    <x v="0"/>
    <s v="Order assembled"/>
    <x v="0"/>
    <s v="Paid"/>
    <x v="0"/>
    <n v="210"/>
    <n v="300.3"/>
  </r>
  <r>
    <s v="AD01-9361"/>
    <x v="2"/>
    <s v="Nov"/>
    <x v="1"/>
    <x v="0"/>
    <s v="Order assembled"/>
    <x v="0"/>
    <s v="Paid"/>
    <x v="0"/>
    <n v="237"/>
    <n v="338.90999999999997"/>
  </r>
  <r>
    <s v="AD01-9362"/>
    <x v="2"/>
    <s v="Nov"/>
    <x v="1"/>
    <x v="0"/>
    <s v="Order assembled"/>
    <x v="0"/>
    <s v="Paid"/>
    <x v="0"/>
    <n v="165"/>
    <n v="235.95"/>
  </r>
  <r>
    <s v="AD01-9364"/>
    <x v="2"/>
    <s v="Nov"/>
    <x v="1"/>
    <x v="0"/>
    <s v="Order assembled"/>
    <x v="0"/>
    <s v="Paid"/>
    <x v="0"/>
    <n v="213"/>
    <n v="304.59000000000003"/>
  </r>
  <r>
    <s v="AD01-9362"/>
    <x v="2"/>
    <s v="Nov"/>
    <x v="1"/>
    <x v="0"/>
    <s v="Order assembled"/>
    <x v="0"/>
    <s v="Paid"/>
    <x v="0"/>
    <n v="319"/>
    <n v="456.16999999999996"/>
  </r>
  <r>
    <s v="AD01-9362"/>
    <x v="2"/>
    <s v="Nov"/>
    <x v="1"/>
    <x v="0"/>
    <s v="Order assembled"/>
    <x v="0"/>
    <s v="Paid"/>
    <x v="0"/>
    <n v="313"/>
    <n v="447.59000000000003"/>
  </r>
  <r>
    <s v="AD01-9361"/>
    <x v="2"/>
    <s v="Nov"/>
    <x v="1"/>
    <x v="0"/>
    <s v="Order assembled"/>
    <x v="0"/>
    <s v="Paid"/>
    <x v="0"/>
    <n v="307"/>
    <n v="439.01"/>
  </r>
  <r>
    <s v="AD01-9361"/>
    <x v="2"/>
    <s v="Nov"/>
    <x v="1"/>
    <x v="0"/>
    <s v="Order assembled"/>
    <x v="0"/>
    <s v="Paid"/>
    <x v="0"/>
    <n v="235"/>
    <n v="336.05"/>
  </r>
  <r>
    <s v="AD01-9361"/>
    <x v="2"/>
    <s v="Nov"/>
    <x v="1"/>
    <x v="0"/>
    <s v="Order assembled"/>
    <x v="0"/>
    <s v="Paid"/>
    <x v="0"/>
    <n v="798"/>
    <n v="1141.1399999999999"/>
  </r>
  <r>
    <s v="AD01-9362"/>
    <x v="2"/>
    <s v="Nov"/>
    <x v="1"/>
    <x v="0"/>
    <s v="Order assembled"/>
    <x v="0"/>
    <s v="Paid"/>
    <x v="0"/>
    <n v="831"/>
    <n v="1188.33"/>
  </r>
  <r>
    <s v="AD01-9364"/>
    <x v="2"/>
    <s v="Nov"/>
    <x v="1"/>
    <x v="0"/>
    <s v="Order assembled"/>
    <x v="0"/>
    <s v="Paid"/>
    <x v="1"/>
    <n v="317"/>
    <n v="453.31"/>
  </r>
  <r>
    <s v="AD01-9361"/>
    <x v="2"/>
    <s v="Nov"/>
    <x v="1"/>
    <x v="0"/>
    <s v="Order assembled"/>
    <x v="0"/>
    <s v="Paid"/>
    <x v="1"/>
    <n v="311"/>
    <n v="444.73"/>
  </r>
  <r>
    <s v="AD01-9365"/>
    <x v="2"/>
    <s v="Nov"/>
    <x v="1"/>
    <x v="0"/>
    <s v="Order assembled"/>
    <x v="0"/>
    <s v="Paid"/>
    <x v="1"/>
    <n v="305"/>
    <n v="436.15"/>
  </r>
  <r>
    <s v="AD01-9361"/>
    <x v="2"/>
    <s v="Nov"/>
    <x v="1"/>
    <x v="0"/>
    <s v="Order assembled"/>
    <x v="0"/>
    <s v="Paid"/>
    <x v="0"/>
    <n v="239"/>
    <n v="341.77"/>
  </r>
  <r>
    <s v="AD01-9361"/>
    <x v="2"/>
    <s v="Nov"/>
    <x v="1"/>
    <x v="0"/>
    <s v="Order assembled"/>
    <x v="0"/>
    <s v="Paid"/>
    <x v="0"/>
    <n v="209"/>
    <n v="298.87"/>
  </r>
  <r>
    <s v="AD01-9364"/>
    <x v="2"/>
    <s v="Oct"/>
    <x v="1"/>
    <x v="0"/>
    <s v="Order assembled"/>
    <x v="0"/>
    <s v="Paid"/>
    <x v="1"/>
    <n v="332"/>
    <n v="474.76"/>
  </r>
  <r>
    <s v="AD01-9362"/>
    <x v="2"/>
    <s v="Oct"/>
    <x v="1"/>
    <x v="0"/>
    <s v="Order assembled"/>
    <x v="0"/>
    <s v="Paid"/>
    <x v="1"/>
    <n v="326"/>
    <n v="466.18"/>
  </r>
  <r>
    <s v="AD01-9361"/>
    <x v="2"/>
    <s v="Oct"/>
    <x v="1"/>
    <x v="0"/>
    <s v="Order assembled"/>
    <x v="0"/>
    <s v="Paid"/>
    <x v="0"/>
    <n v="242"/>
    <n v="346.06"/>
  </r>
  <r>
    <s v="AD01-9361"/>
    <x v="2"/>
    <s v="Oct"/>
    <x v="1"/>
    <x v="0"/>
    <s v="Order assembled"/>
    <x v="0"/>
    <s v="Paid"/>
    <x v="0"/>
    <n v="170"/>
    <n v="243.1"/>
  </r>
  <r>
    <s v="AD01-9361"/>
    <x v="2"/>
    <s v="Oct"/>
    <x v="1"/>
    <x v="0"/>
    <s v="Order assembled"/>
    <x v="0"/>
    <s v="Paid"/>
    <x v="0"/>
    <n v="218"/>
    <n v="311.74"/>
  </r>
  <r>
    <s v="AD01-9361"/>
    <x v="2"/>
    <s v="Oct"/>
    <x v="1"/>
    <x v="0"/>
    <s v="Order assembled"/>
    <x v="0"/>
    <s v="Paid"/>
    <x v="0"/>
    <n v="334"/>
    <n v="477.62"/>
  </r>
  <r>
    <s v="AD01-9363"/>
    <x v="2"/>
    <s v="Oct"/>
    <x v="1"/>
    <x v="0"/>
    <s v="Order assembled"/>
    <x v="0"/>
    <s v="Paid"/>
    <x v="0"/>
    <n v="328"/>
    <n v="469.03999999999996"/>
  </r>
  <r>
    <s v="AD01-9362"/>
    <x v="2"/>
    <s v="Oct"/>
    <x v="1"/>
    <x v="0"/>
    <s v="Order assembled"/>
    <x v="0"/>
    <s v="Paid"/>
    <x v="0"/>
    <n v="322"/>
    <n v="460.46000000000004"/>
  </r>
  <r>
    <s v="AD01-9362"/>
    <x v="2"/>
    <s v="Oct"/>
    <x v="1"/>
    <x v="0"/>
    <s v="Order assembled"/>
    <x v="0"/>
    <s v="Paid"/>
    <x v="0"/>
    <n v="244"/>
    <n v="526.24"/>
  </r>
  <r>
    <s v="AD01-9362"/>
    <x v="2"/>
    <s v="Oct"/>
    <x v="1"/>
    <x v="0"/>
    <s v="Order assembled"/>
    <x v="0"/>
    <s v="Paid"/>
    <x v="0"/>
    <n v="214"/>
    <n v="526.24"/>
  </r>
  <r>
    <s v="AD01-9361"/>
    <x v="2"/>
    <s v="Oct"/>
    <x v="1"/>
    <x v="0"/>
    <s v="Order assembled"/>
    <x v="0"/>
    <s v="Paid"/>
    <x v="0"/>
    <n v="1016"/>
    <n v="1452.88"/>
  </r>
  <r>
    <s v="AD01-9362"/>
    <x v="2"/>
    <s v="Oct"/>
    <x v="1"/>
    <x v="0"/>
    <s v="Order assembled"/>
    <x v="0"/>
    <s v="Paid"/>
    <x v="0"/>
    <n v="216"/>
    <n v="308.88"/>
  </r>
  <r>
    <s v="AD01-9362"/>
    <x v="2"/>
    <s v="Oct"/>
    <x v="1"/>
    <x v="0"/>
    <s v="Order assembled"/>
    <x v="0"/>
    <s v="Paid"/>
    <x v="0"/>
    <n v="243"/>
    <n v="347.49"/>
  </r>
  <r>
    <s v="AD01-9361"/>
    <x v="2"/>
    <s v="Oct"/>
    <x v="1"/>
    <x v="0"/>
    <s v="Order assembled"/>
    <x v="0"/>
    <s v="Paid"/>
    <x v="0"/>
    <n v="171"/>
    <n v="244.53"/>
  </r>
  <r>
    <s v="AD01-9361"/>
    <x v="2"/>
    <s v="Oct"/>
    <x v="1"/>
    <x v="0"/>
    <s v="Order assembled"/>
    <x v="0"/>
    <s v="Paid"/>
    <x v="0"/>
    <n v="331"/>
    <n v="473.33"/>
  </r>
  <r>
    <s v="AD01-9361"/>
    <x v="2"/>
    <s v="Oct"/>
    <x v="1"/>
    <x v="0"/>
    <s v="Order assembled"/>
    <x v="0"/>
    <s v="Paid"/>
    <x v="0"/>
    <n v="325"/>
    <n v="464.75"/>
  </r>
  <r>
    <s v="AD01-9362"/>
    <x v="2"/>
    <s v="Oct"/>
    <x v="1"/>
    <x v="0"/>
    <s v="Order assembled"/>
    <x v="0"/>
    <s v="Paid"/>
    <x v="0"/>
    <n v="241"/>
    <n v="344.63"/>
  </r>
  <r>
    <s v="AD01-9363"/>
    <x v="2"/>
    <s v="Oct"/>
    <x v="1"/>
    <x v="0"/>
    <s v="Order assembled"/>
    <x v="0"/>
    <s v="Paid"/>
    <x v="0"/>
    <n v="797"/>
    <n v="1139.71"/>
  </r>
  <r>
    <s v="AD01-9362"/>
    <x v="2"/>
    <s v="Oct"/>
    <x v="1"/>
    <x v="0"/>
    <s v="Order assembled"/>
    <x v="0"/>
    <s v="Paid"/>
    <x v="0"/>
    <n v="830"/>
    <n v="1186.9000000000001"/>
  </r>
  <r>
    <s v="AD01-9364"/>
    <x v="2"/>
    <s v="Oct"/>
    <x v="1"/>
    <x v="0"/>
    <s v="Order assembled"/>
    <x v="0"/>
    <s v="Paid"/>
    <x v="1"/>
    <n v="335"/>
    <n v="479.05"/>
  </r>
  <r>
    <s v="AD01-9361"/>
    <x v="2"/>
    <s v="Oct"/>
    <x v="1"/>
    <x v="0"/>
    <s v="Order assembled"/>
    <x v="0"/>
    <s v="Paid"/>
    <x v="1"/>
    <n v="329"/>
    <n v="470.47"/>
  </r>
  <r>
    <s v="AD01-9363"/>
    <x v="2"/>
    <s v="Oct"/>
    <x v="1"/>
    <x v="0"/>
    <s v="Order assembled"/>
    <x v="0"/>
    <s v="Paid"/>
    <x v="1"/>
    <n v="323"/>
    <n v="461.89"/>
  </r>
  <r>
    <s v="AD01-9361"/>
    <x v="2"/>
    <s v="Oct"/>
    <x v="1"/>
    <x v="0"/>
    <s v="Order assembled"/>
    <x v="0"/>
    <s v="Paid"/>
    <x v="0"/>
    <n v="245"/>
    <n v="350.35"/>
  </r>
  <r>
    <s v="AD01-9362"/>
    <x v="2"/>
    <s v="Oct"/>
    <x v="1"/>
    <x v="0"/>
    <s v="Order assembled"/>
    <x v="0"/>
    <s v="Paid"/>
    <x v="0"/>
    <n v="167"/>
    <n v="238.81"/>
  </r>
  <r>
    <s v="AD01-9361"/>
    <x v="2"/>
    <s v="Oct"/>
    <x v="1"/>
    <x v="0"/>
    <s v="Order assembled"/>
    <x v="0"/>
    <s v="Paid"/>
    <x v="0"/>
    <n v="215"/>
    <n v="307.45"/>
  </r>
  <r>
    <s v="AD01-9361"/>
    <x v="2"/>
    <s v="Sep"/>
    <x v="1"/>
    <x v="0"/>
    <s v="Order assembled"/>
    <x v="0"/>
    <s v="Paid"/>
    <x v="1"/>
    <n v="350"/>
    <n v="500.5"/>
  </r>
  <r>
    <s v="AD01-9361"/>
    <x v="2"/>
    <s v="Sep"/>
    <x v="1"/>
    <x v="0"/>
    <s v="Order assembled"/>
    <x v="0"/>
    <s v="Paid"/>
    <x v="1"/>
    <n v="344"/>
    <n v="491.91999999999996"/>
  </r>
  <r>
    <s v="AD01-9362"/>
    <x v="2"/>
    <s v="Sep"/>
    <x v="1"/>
    <x v="0"/>
    <s v="Order assembled"/>
    <x v="0"/>
    <s v="Paid"/>
    <x v="1"/>
    <n v="338"/>
    <n v="483.34000000000003"/>
  </r>
  <r>
    <s v="AD01-9361"/>
    <x v="2"/>
    <s v="Sep"/>
    <x v="1"/>
    <x v="0"/>
    <s v="Order assembled"/>
    <x v="0"/>
    <s v="Paid"/>
    <x v="0"/>
    <n v="176"/>
    <n v="251.68"/>
  </r>
  <r>
    <s v="AD01-9362"/>
    <x v="2"/>
    <s v="Sep"/>
    <x v="1"/>
    <x v="0"/>
    <s v="Order assembled"/>
    <x v="0"/>
    <s v="Paid"/>
    <x v="0"/>
    <n v="352"/>
    <n v="503.36"/>
  </r>
  <r>
    <s v="AD01-9362"/>
    <x v="2"/>
    <s v="Sep"/>
    <x v="1"/>
    <x v="0"/>
    <s v="Order assembled"/>
    <x v="0"/>
    <s v="Paid"/>
    <x v="0"/>
    <n v="346"/>
    <n v="494.78"/>
  </r>
  <r>
    <s v="AD01-9361"/>
    <x v="2"/>
    <s v="Sep"/>
    <x v="1"/>
    <x v="0"/>
    <s v="Order assembled"/>
    <x v="0"/>
    <s v="Paid"/>
    <x v="0"/>
    <n v="340"/>
    <n v="486.2"/>
  </r>
  <r>
    <s v="AD01-9361"/>
    <x v="2"/>
    <s v="Sep"/>
    <x v="1"/>
    <x v="0"/>
    <s v="Order assembled"/>
    <x v="0"/>
    <s v="Paid"/>
    <x v="0"/>
    <n v="172"/>
    <n v="526.24"/>
  </r>
  <r>
    <s v="AD01-9361"/>
    <x v="2"/>
    <s v="Sep"/>
    <x v="1"/>
    <x v="0"/>
    <s v="Order assembled"/>
    <x v="0"/>
    <s v="Paid"/>
    <x v="0"/>
    <n v="220"/>
    <n v="526.24"/>
  </r>
  <r>
    <s v="AD01-9362"/>
    <x v="2"/>
    <s v="Sep"/>
    <x v="1"/>
    <x v="0"/>
    <s v="Order assembled"/>
    <x v="0"/>
    <s v="Paid"/>
    <x v="0"/>
    <n v="962"/>
    <n v="1375.6599999999999"/>
  </r>
  <r>
    <s v="AD01-9362"/>
    <x v="2"/>
    <s v="Sep"/>
    <x v="1"/>
    <x v="0"/>
    <s v="Order assembled"/>
    <x v="0"/>
    <s v="Paid"/>
    <x v="0"/>
    <n v="1015"/>
    <n v="1451.45"/>
  </r>
  <r>
    <s v="AD01-9362"/>
    <x v="2"/>
    <s v="Sep"/>
    <x v="1"/>
    <x v="0"/>
    <s v="Order assembled"/>
    <x v="0"/>
    <s v="Paid"/>
    <x v="0"/>
    <n v="222"/>
    <n v="317.45999999999998"/>
  </r>
  <r>
    <s v="AD01-9362"/>
    <x v="2"/>
    <s v="Sep"/>
    <x v="1"/>
    <x v="0"/>
    <s v="Order assembled"/>
    <x v="0"/>
    <s v="Paid"/>
    <x v="0"/>
    <n v="177"/>
    <n v="253.11"/>
  </r>
  <r>
    <s v="AD01-9362"/>
    <x v="2"/>
    <s v="Sep"/>
    <x v="1"/>
    <x v="0"/>
    <s v="Order assembled"/>
    <x v="0"/>
    <s v="Paid"/>
    <x v="0"/>
    <n v="219"/>
    <n v="313.17"/>
  </r>
  <r>
    <s v="AD01-9361"/>
    <x v="2"/>
    <s v="Sep"/>
    <x v="1"/>
    <x v="0"/>
    <s v="Order assembled"/>
    <x v="0"/>
    <s v="Paid"/>
    <x v="0"/>
    <n v="349"/>
    <n v="499.07"/>
  </r>
  <r>
    <s v="AD01-9362"/>
    <x v="2"/>
    <s v="Sep"/>
    <x v="1"/>
    <x v="0"/>
    <s v="Order assembled"/>
    <x v="0"/>
    <s v="Paid"/>
    <x v="0"/>
    <n v="343"/>
    <n v="490.49"/>
  </r>
  <r>
    <s v="AD01-9361"/>
    <x v="2"/>
    <s v="Sep"/>
    <x v="1"/>
    <x v="0"/>
    <s v="Order assembled"/>
    <x v="0"/>
    <s v="Paid"/>
    <x v="0"/>
    <n v="337"/>
    <n v="481.90999999999997"/>
  </r>
  <r>
    <s v="AD01-9362"/>
    <x v="2"/>
    <s v="Sep"/>
    <x v="1"/>
    <x v="0"/>
    <s v="Order assembled"/>
    <x v="0"/>
    <s v="Paid"/>
    <x v="0"/>
    <n v="796"/>
    <n v="1138.28"/>
  </r>
  <r>
    <s v="AD01-9364"/>
    <x v="2"/>
    <s v="Sep"/>
    <x v="1"/>
    <x v="0"/>
    <s v="Order assembled"/>
    <x v="0"/>
    <s v="Paid"/>
    <x v="0"/>
    <n v="829"/>
    <n v="1185.47"/>
  </r>
  <r>
    <s v="AD01-9361"/>
    <x v="2"/>
    <s v="Sep"/>
    <x v="1"/>
    <x v="0"/>
    <s v="Order assembled"/>
    <x v="0"/>
    <s v="Paid"/>
    <x v="1"/>
    <n v="347"/>
    <n v="496.21000000000004"/>
  </r>
  <r>
    <s v="AD01-9361"/>
    <x v="2"/>
    <s v="Sep"/>
    <x v="1"/>
    <x v="0"/>
    <s v="Order assembled"/>
    <x v="0"/>
    <s v="Paid"/>
    <x v="1"/>
    <n v="341"/>
    <n v="487.63"/>
  </r>
  <r>
    <s v="AD01-9361"/>
    <x v="2"/>
    <s v="Sep"/>
    <x v="1"/>
    <x v="0"/>
    <s v="Order assembled"/>
    <x v="0"/>
    <s v="Paid"/>
    <x v="0"/>
    <n v="173"/>
    <n v="247.39"/>
  </r>
  <r>
    <s v="AD01-9361"/>
    <x v="2"/>
    <s v="Sep"/>
    <x v="1"/>
    <x v="0"/>
    <s v="Order assembled"/>
    <x v="0"/>
    <s v="Paid"/>
    <x v="0"/>
    <n v="221"/>
    <n v="316.02999999999997"/>
  </r>
  <r>
    <s v="AD01-9361"/>
    <x v="2"/>
    <s v="Apr"/>
    <x v="0"/>
    <x v="1"/>
    <s v="Cancelld"/>
    <x v="1"/>
    <s v="Paid"/>
    <x v="2"/>
    <n v="214"/>
    <n v="306.02"/>
  </r>
  <r>
    <s v="AD01-9364"/>
    <x v="2"/>
    <s v="Apr"/>
    <x v="0"/>
    <x v="1"/>
    <s v="Cancelld"/>
    <x v="1"/>
    <s v="Paid"/>
    <x v="2"/>
    <n v="208"/>
    <n v="297.44"/>
  </r>
  <r>
    <s v="AD01-9362"/>
    <x v="2"/>
    <s v="Apr"/>
    <x v="0"/>
    <x v="1"/>
    <s v="Cancelld"/>
    <x v="1"/>
    <s v="Paid"/>
    <x v="2"/>
    <n v="202"/>
    <n v="288.86"/>
  </r>
  <r>
    <s v="AD01-9365"/>
    <x v="2"/>
    <s v="Apr"/>
    <x v="0"/>
    <x v="1"/>
    <s v="Cancelld"/>
    <x v="1"/>
    <s v="Paid"/>
    <x v="2"/>
    <n v="211"/>
    <n v="301.73"/>
  </r>
  <r>
    <s v="AD01-9361"/>
    <x v="2"/>
    <s v="Apr"/>
    <x v="0"/>
    <x v="1"/>
    <s v="Cancelld"/>
    <x v="1"/>
    <s v="Paid"/>
    <x v="2"/>
    <n v="205"/>
    <n v="293.14999999999998"/>
  </r>
  <r>
    <s v="AD01-9362"/>
    <x v="2"/>
    <s v="Feb"/>
    <x v="0"/>
    <x v="1"/>
    <s v="Cancelld"/>
    <x v="1"/>
    <s v="Paid"/>
    <x v="2"/>
    <n v="244"/>
    <n v="348.92"/>
  </r>
  <r>
    <s v="AD01-9361"/>
    <x v="2"/>
    <s v="Feb"/>
    <x v="0"/>
    <x v="1"/>
    <s v="Cancelld"/>
    <x v="1"/>
    <s v="Paid"/>
    <x v="2"/>
    <n v="238"/>
    <n v="340.34000000000003"/>
  </r>
  <r>
    <s v="AD01-9361"/>
    <x v="2"/>
    <s v="Feb"/>
    <x v="0"/>
    <x v="1"/>
    <s v="Cancelld"/>
    <x v="1"/>
    <s v="Paid"/>
    <x v="2"/>
    <n v="247"/>
    <n v="353.21"/>
  </r>
  <r>
    <s v="AD01-9362"/>
    <x v="2"/>
    <s v="Feb"/>
    <x v="0"/>
    <x v="1"/>
    <s v="Cancelld"/>
    <x v="1"/>
    <s v="Paid"/>
    <x v="2"/>
    <n v="241"/>
    <n v="344.63"/>
  </r>
  <r>
    <s v="AD01-9364"/>
    <x v="2"/>
    <s v="Feb"/>
    <x v="0"/>
    <x v="1"/>
    <s v="Cancelld"/>
    <x v="1"/>
    <s v="Paid"/>
    <x v="2"/>
    <n v="235"/>
    <n v="336.05"/>
  </r>
  <r>
    <s v="AD01-9362"/>
    <x v="2"/>
    <s v="Jan"/>
    <x v="0"/>
    <x v="1"/>
    <s v="Cancelld"/>
    <x v="1"/>
    <s v="Paid"/>
    <x v="0"/>
    <n v="262"/>
    <n v="374.65999999999997"/>
  </r>
  <r>
    <s v="AD01-9362"/>
    <x v="2"/>
    <s v="Jan"/>
    <x v="0"/>
    <x v="1"/>
    <s v="Cancelld"/>
    <x v="1"/>
    <s v="Paid"/>
    <x v="2"/>
    <n v="256"/>
    <n v="366.08"/>
  </r>
  <r>
    <s v="AD01-9362"/>
    <x v="2"/>
    <s v="Jan"/>
    <x v="0"/>
    <x v="1"/>
    <s v="Cancelld"/>
    <x v="1"/>
    <s v="Paid"/>
    <x v="2"/>
    <n v="250"/>
    <n v="357.5"/>
  </r>
  <r>
    <s v="AD01-9362"/>
    <x v="2"/>
    <s v="Jan"/>
    <x v="0"/>
    <x v="1"/>
    <s v="Cancelld"/>
    <x v="1"/>
    <s v="Paid"/>
    <x v="2"/>
    <n v="259"/>
    <n v="370.37"/>
  </r>
  <r>
    <s v="AD01-9364"/>
    <x v="2"/>
    <s v="Jan"/>
    <x v="0"/>
    <x v="1"/>
    <s v="Cancelld"/>
    <x v="1"/>
    <s v="Paid"/>
    <x v="2"/>
    <n v="253"/>
    <n v="361.78999999999996"/>
  </r>
  <r>
    <s v="AD01-9362"/>
    <x v="2"/>
    <s v="Jun"/>
    <x v="0"/>
    <x v="1"/>
    <s v="Cancelld"/>
    <x v="1"/>
    <s v="Paid"/>
    <x v="2"/>
    <n v="184"/>
    <n v="263.12"/>
  </r>
  <r>
    <s v="AD01-9363"/>
    <x v="2"/>
    <s v="Jun"/>
    <x v="0"/>
    <x v="1"/>
    <s v="Cancelld"/>
    <x v="1"/>
    <s v="Paid"/>
    <x v="2"/>
    <n v="178"/>
    <n v="254.54"/>
  </r>
  <r>
    <s v="AD01-9364"/>
    <x v="2"/>
    <s v="Jun"/>
    <x v="0"/>
    <x v="1"/>
    <s v="Cancelld"/>
    <x v="1"/>
    <s v="Paid"/>
    <x v="2"/>
    <n v="172"/>
    <n v="245.95999999999998"/>
  </r>
  <r>
    <s v="AD01-9361"/>
    <x v="2"/>
    <s v="Jun"/>
    <x v="0"/>
    <x v="1"/>
    <s v="Cancelld"/>
    <x v="1"/>
    <s v="Paid"/>
    <x v="2"/>
    <n v="181"/>
    <n v="258.83"/>
  </r>
  <r>
    <s v="AD01-9363"/>
    <x v="2"/>
    <s v="Jun"/>
    <x v="0"/>
    <x v="1"/>
    <s v="Cancelld"/>
    <x v="1"/>
    <s v="Paid"/>
    <x v="2"/>
    <n v="175"/>
    <n v="250.25"/>
  </r>
  <r>
    <s v="AD01-9362"/>
    <x v="2"/>
    <s v="Jun"/>
    <x v="0"/>
    <x v="1"/>
    <s v="Cancelld"/>
    <x v="1"/>
    <s v="Paid"/>
    <x v="2"/>
    <n v="169"/>
    <n v="241.67000000000002"/>
  </r>
  <r>
    <s v="AD01-9361"/>
    <x v="2"/>
    <s v="Mar"/>
    <x v="0"/>
    <x v="1"/>
    <s v="Cancelld"/>
    <x v="1"/>
    <s v="Paid"/>
    <x v="2"/>
    <n v="232"/>
    <n v="331.76"/>
  </r>
  <r>
    <s v="AD01-9362"/>
    <x v="2"/>
    <s v="Mar"/>
    <x v="0"/>
    <x v="1"/>
    <s v="Cancelld"/>
    <x v="1"/>
    <s v="Paid"/>
    <x v="2"/>
    <n v="226"/>
    <n v="323.18"/>
  </r>
  <r>
    <s v="AD01-9362"/>
    <x v="2"/>
    <s v="Mar"/>
    <x v="0"/>
    <x v="1"/>
    <s v="Cancelld"/>
    <x v="1"/>
    <s v="Paid"/>
    <x v="2"/>
    <n v="220"/>
    <n v="314.60000000000002"/>
  </r>
  <r>
    <s v="AD01-9364"/>
    <x v="2"/>
    <s v="Mar"/>
    <x v="0"/>
    <x v="1"/>
    <s v="Cancelld"/>
    <x v="1"/>
    <s v="Paid"/>
    <x v="2"/>
    <n v="229"/>
    <n v="327.47000000000003"/>
  </r>
  <r>
    <s v="AD01-9361"/>
    <x v="2"/>
    <s v="Mar"/>
    <x v="0"/>
    <x v="1"/>
    <s v="Cancelld"/>
    <x v="1"/>
    <s v="Paid"/>
    <x v="2"/>
    <n v="223"/>
    <n v="318.89"/>
  </r>
  <r>
    <s v="AD01-9361"/>
    <x v="2"/>
    <s v="Mar"/>
    <x v="0"/>
    <x v="1"/>
    <s v="Cancelld"/>
    <x v="1"/>
    <s v="Paid"/>
    <x v="2"/>
    <n v="217"/>
    <n v="310.31"/>
  </r>
  <r>
    <s v="AD01-9362"/>
    <x v="2"/>
    <s v="May"/>
    <x v="0"/>
    <x v="1"/>
    <s v="Cancelld"/>
    <x v="1"/>
    <s v="Paid"/>
    <x v="2"/>
    <n v="196"/>
    <n v="280.27999999999997"/>
  </r>
  <r>
    <s v="AD01-9361"/>
    <x v="2"/>
    <s v="May"/>
    <x v="0"/>
    <x v="1"/>
    <s v="Cancelld"/>
    <x v="1"/>
    <s v="Paid"/>
    <x v="2"/>
    <n v="190"/>
    <n v="271.7"/>
  </r>
  <r>
    <s v="AD01-9361"/>
    <x v="2"/>
    <s v="May"/>
    <x v="0"/>
    <x v="1"/>
    <s v="Cancelld"/>
    <x v="1"/>
    <s v="Paid"/>
    <x v="2"/>
    <n v="199"/>
    <n v="284.57"/>
  </r>
  <r>
    <s v="AD01-9361"/>
    <x v="2"/>
    <s v="May"/>
    <x v="0"/>
    <x v="1"/>
    <s v="Cancelld"/>
    <x v="1"/>
    <s v="Paid"/>
    <x v="2"/>
    <n v="193"/>
    <n v="275.99"/>
  </r>
  <r>
    <s v="AD01-9361"/>
    <x v="2"/>
    <s v="May"/>
    <x v="0"/>
    <x v="1"/>
    <s v="Cancelld"/>
    <x v="1"/>
    <s v="Paid"/>
    <x v="2"/>
    <n v="187"/>
    <n v="267.40999999999997"/>
  </r>
  <r>
    <s v="AD01-9362"/>
    <x v="2"/>
    <s v="Apr"/>
    <x v="1"/>
    <x v="1"/>
    <s v="Cancelld"/>
    <x v="1"/>
    <s v="Paid"/>
    <x v="2"/>
    <n v="278"/>
    <n v="397.53999999999996"/>
  </r>
  <r>
    <s v="AD01-9365"/>
    <x v="2"/>
    <s v="Apr"/>
    <x v="1"/>
    <x v="1"/>
    <s v="Cancelld"/>
    <x v="1"/>
    <s v="Paid"/>
    <x v="2"/>
    <n v="326"/>
    <n v="466.18"/>
  </r>
  <r>
    <s v="AD01-9361"/>
    <x v="2"/>
    <s v="Apr"/>
    <x v="1"/>
    <x v="1"/>
    <s v="Cancelld"/>
    <x v="1"/>
    <s v="Paid"/>
    <x v="2"/>
    <n v="280"/>
    <n v="400.4"/>
  </r>
  <r>
    <s v="AD01-9361"/>
    <x v="2"/>
    <s v="Apr"/>
    <x v="1"/>
    <x v="1"/>
    <s v="Cancelld"/>
    <x v="1"/>
    <s v="Paid"/>
    <x v="2"/>
    <n v="834"/>
    <n v="1192.6199999999999"/>
  </r>
  <r>
    <s v="AD01-9361"/>
    <x v="2"/>
    <s v="Apr"/>
    <x v="1"/>
    <x v="1"/>
    <s v="Cancelld"/>
    <x v="1"/>
    <s v="Paid"/>
    <x v="2"/>
    <n v="867"/>
    <n v="1239.81"/>
  </r>
  <r>
    <s v="AD01-9362"/>
    <x v="2"/>
    <s v="Apr"/>
    <x v="1"/>
    <x v="1"/>
    <s v="Cancelld"/>
    <x v="1"/>
    <s v="Paid"/>
    <x v="2"/>
    <n v="931"/>
    <n v="1331.33"/>
  </r>
  <r>
    <s v="AD01-9362"/>
    <x v="2"/>
    <s v="Apr"/>
    <x v="1"/>
    <x v="1"/>
    <s v="Cancelld"/>
    <x v="1"/>
    <s v="Paid"/>
    <x v="2"/>
    <n v="932"/>
    <n v="1332.76"/>
  </r>
  <r>
    <s v="AD01-9361"/>
    <x v="2"/>
    <s v="Apr"/>
    <x v="1"/>
    <x v="1"/>
    <s v="Cancelld"/>
    <x v="1"/>
    <s v="Paid"/>
    <x v="2"/>
    <n v="933"/>
    <n v="1334.19"/>
  </r>
  <r>
    <s v="AD01-9362"/>
    <x v="2"/>
    <s v="Apr"/>
    <x v="1"/>
    <x v="1"/>
    <s v="Cancelld"/>
    <x v="1"/>
    <s v="Paid"/>
    <x v="2"/>
    <n v="873"/>
    <n v="526.24"/>
  </r>
  <r>
    <s v="AD01-9361"/>
    <x v="2"/>
    <s v="Apr"/>
    <x v="1"/>
    <x v="1"/>
    <s v="Cancelld"/>
    <x v="1"/>
    <s v="Paid"/>
    <x v="2"/>
    <n v="327"/>
    <n v="467.61"/>
  </r>
  <r>
    <s v="AD01-9361"/>
    <x v="2"/>
    <s v="Apr"/>
    <x v="1"/>
    <x v="1"/>
    <s v="Cancelld"/>
    <x v="1"/>
    <s v="Paid"/>
    <x v="2"/>
    <n v="183"/>
    <n v="261.69"/>
  </r>
  <r>
    <s v="AD01-9362"/>
    <x v="2"/>
    <s v="Apr"/>
    <x v="1"/>
    <x v="1"/>
    <s v="Cancelld"/>
    <x v="1"/>
    <s v="Paid"/>
    <x v="2"/>
    <n v="177"/>
    <n v="253.11"/>
  </r>
  <r>
    <s v="AD01-9361"/>
    <x v="2"/>
    <s v="Apr"/>
    <x v="1"/>
    <x v="1"/>
    <s v="Cancelld"/>
    <x v="1"/>
    <s v="Paid"/>
    <x v="2"/>
    <n v="171"/>
    <n v="244.53"/>
  </r>
  <r>
    <s v="AD01-9361"/>
    <x v="2"/>
    <s v="Apr"/>
    <x v="1"/>
    <x v="1"/>
    <s v="Cancelld"/>
    <x v="1"/>
    <s v="Paid"/>
    <x v="2"/>
    <n v="277"/>
    <n v="396.11"/>
  </r>
  <r>
    <s v="AD01-9364"/>
    <x v="2"/>
    <s v="Apr"/>
    <x v="1"/>
    <x v="1"/>
    <s v="Cancelld"/>
    <x v="1"/>
    <s v="Paid"/>
    <x v="2"/>
    <n v="325"/>
    <n v="464.75"/>
  </r>
  <r>
    <s v="AD01-9362"/>
    <x v="2"/>
    <s v="Apr"/>
    <x v="1"/>
    <x v="1"/>
    <s v="Cancelld"/>
    <x v="1"/>
    <s v="Paid"/>
    <x v="2"/>
    <n v="842"/>
    <n v="1204.06"/>
  </r>
  <r>
    <s v="AD01-9362"/>
    <x v="2"/>
    <s v="Apr"/>
    <x v="1"/>
    <x v="1"/>
    <s v="Cancelld"/>
    <x v="1"/>
    <s v="Paid"/>
    <x v="2"/>
    <n v="876"/>
    <n v="1252.68"/>
  </r>
  <r>
    <s v="AD01-9362"/>
    <x v="2"/>
    <s v="Aug"/>
    <x v="1"/>
    <x v="1"/>
    <s v="Cancelld"/>
    <x v="1"/>
    <s v="Paid"/>
    <x v="2"/>
    <n v="332"/>
    <n v="474.76"/>
  </r>
  <r>
    <s v="AD01-9362"/>
    <x v="2"/>
    <s v="Aug"/>
    <x v="1"/>
    <x v="1"/>
    <s v="Cancelld"/>
    <x v="1"/>
    <s v="Paid"/>
    <x v="2"/>
    <n v="302"/>
    <n v="431.86"/>
  </r>
  <r>
    <s v="AD01-9364"/>
    <x v="2"/>
    <s v="Aug"/>
    <x v="1"/>
    <x v="1"/>
    <s v="Cancelld"/>
    <x v="1"/>
    <s v="Paid"/>
    <x v="2"/>
    <n v="256"/>
    <n v="366.08"/>
  </r>
  <r>
    <s v="AD01-9363"/>
    <x v="2"/>
    <s v="Aug"/>
    <x v="1"/>
    <x v="1"/>
    <s v="Cancelld"/>
    <x v="1"/>
    <s v="Paid"/>
    <x v="2"/>
    <n v="304"/>
    <n v="434.72"/>
  </r>
  <r>
    <s v="AD01-9361"/>
    <x v="2"/>
    <s v="Aug"/>
    <x v="1"/>
    <x v="1"/>
    <s v="Cancelld"/>
    <x v="1"/>
    <s v="Paid"/>
    <x v="2"/>
    <n v="784"/>
    <n v="1121.1199999999999"/>
  </r>
  <r>
    <s v="AD01-9363"/>
    <x v="2"/>
    <s v="Aug"/>
    <x v="1"/>
    <x v="1"/>
    <s v="Cancelld"/>
    <x v="1"/>
    <s v="Paid"/>
    <x v="2"/>
    <n v="837"/>
    <n v="1196.9099999999999"/>
  </r>
  <r>
    <s v="AD01-9362"/>
    <x v="2"/>
    <s v="Aug"/>
    <x v="1"/>
    <x v="1"/>
    <s v="Cancelld"/>
    <x v="1"/>
    <s v="Paid"/>
    <x v="2"/>
    <n v="870"/>
    <n v="1244.0999999999999"/>
  </r>
  <r>
    <s v="AD01-9362"/>
    <x v="2"/>
    <s v="Aug"/>
    <x v="1"/>
    <x v="1"/>
    <s v="Cancelld"/>
    <x v="1"/>
    <s v="Paid"/>
    <x v="2"/>
    <n v="942"/>
    <n v="1347.06"/>
  </r>
  <r>
    <s v="AD01-9362"/>
    <x v="2"/>
    <s v="Aug"/>
    <x v="1"/>
    <x v="1"/>
    <s v="Cancelld"/>
    <x v="1"/>
    <s v="Paid"/>
    <x v="2"/>
    <n v="943"/>
    <n v="1348.49"/>
  </r>
  <r>
    <s v="AD01-9361"/>
    <x v="2"/>
    <s v="Aug"/>
    <x v="1"/>
    <x v="1"/>
    <s v="Cancelld"/>
    <x v="1"/>
    <s v="Paid"/>
    <x v="2"/>
    <n v="944"/>
    <n v="1349.92"/>
  </r>
  <r>
    <s v="AD01-9362"/>
    <x v="2"/>
    <s v="Aug"/>
    <x v="1"/>
    <x v="1"/>
    <s v="Cancelld"/>
    <x v="1"/>
    <s v="Paid"/>
    <x v="2"/>
    <n v="823"/>
    <n v="526.24"/>
  </r>
  <r>
    <s v="AD01-9361"/>
    <x v="2"/>
    <s v="Aug"/>
    <x v="1"/>
    <x v="1"/>
    <s v="Cancelld"/>
    <x v="1"/>
    <s v="Paid"/>
    <x v="2"/>
    <n v="877"/>
    <n v="526.24"/>
  </r>
  <r>
    <s v="AD01-9361"/>
    <x v="2"/>
    <s v="Aug"/>
    <x v="1"/>
    <x v="1"/>
    <s v="Cancelld"/>
    <x v="1"/>
    <s v="Paid"/>
    <x v="2"/>
    <n v="303"/>
    <n v="433.28999999999996"/>
  </r>
  <r>
    <s v="AD01-9363"/>
    <x v="2"/>
    <s v="Aug"/>
    <x v="1"/>
    <x v="1"/>
    <s v="Cancelld"/>
    <x v="1"/>
    <s v="Paid"/>
    <x v="2"/>
    <n v="363"/>
    <n v="519.09"/>
  </r>
  <r>
    <s v="AD01-9364"/>
    <x v="2"/>
    <s v="Aug"/>
    <x v="1"/>
    <x v="1"/>
    <s v="Cancelld"/>
    <x v="1"/>
    <s v="Paid"/>
    <x v="2"/>
    <n v="357"/>
    <n v="510.51"/>
  </r>
  <r>
    <s v="AD01-9363"/>
    <x v="2"/>
    <s v="Aug"/>
    <x v="1"/>
    <x v="1"/>
    <s v="Cancelld"/>
    <x v="1"/>
    <s v="Paid"/>
    <x v="2"/>
    <n v="331"/>
    <n v="473.33"/>
  </r>
  <r>
    <s v="AD01-9362"/>
    <x v="2"/>
    <s v="Aug"/>
    <x v="1"/>
    <x v="1"/>
    <s v="Cancelld"/>
    <x v="1"/>
    <s v="Paid"/>
    <x v="2"/>
    <n v="259"/>
    <n v="370.37"/>
  </r>
  <r>
    <s v="AD01-9362"/>
    <x v="2"/>
    <s v="Aug"/>
    <x v="1"/>
    <x v="1"/>
    <s v="Cancelld"/>
    <x v="1"/>
    <s v="Paid"/>
    <x v="2"/>
    <n v="793"/>
    <n v="1133.99"/>
  </r>
  <r>
    <s v="AD01-9362"/>
    <x v="2"/>
    <s v="Aug"/>
    <x v="1"/>
    <x v="1"/>
    <s v="Cancelld"/>
    <x v="1"/>
    <s v="Paid"/>
    <x v="2"/>
    <n v="846"/>
    <n v="1209.78"/>
  </r>
  <r>
    <s v="AD01-9362"/>
    <x v="2"/>
    <s v="Aug"/>
    <x v="1"/>
    <x v="1"/>
    <s v="Cancelld"/>
    <x v="1"/>
    <s v="Paid"/>
    <x v="2"/>
    <n v="879"/>
    <n v="1256.97"/>
  </r>
  <r>
    <s v="AD01-9362"/>
    <x v="2"/>
    <s v="Dec"/>
    <x v="1"/>
    <x v="1"/>
    <s v="Cancelld"/>
    <x v="1"/>
    <s v="Paid"/>
    <x v="2"/>
    <n v="308"/>
    <n v="440.44"/>
  </r>
  <r>
    <s v="AD01-9361"/>
    <x v="2"/>
    <s v="Dec"/>
    <x v="1"/>
    <x v="1"/>
    <s v="Cancelld"/>
    <x v="1"/>
    <s v="Paid"/>
    <x v="2"/>
    <n v="236"/>
    <n v="337.48"/>
  </r>
  <r>
    <s v="AD01-9362"/>
    <x v="2"/>
    <s v="Dec"/>
    <x v="1"/>
    <x v="1"/>
    <s v="Cancelld"/>
    <x v="1"/>
    <s v="Paid"/>
    <x v="2"/>
    <n v="284"/>
    <n v="406.12"/>
  </r>
  <r>
    <s v="AD01-9362"/>
    <x v="2"/>
    <s v="Dec"/>
    <x v="1"/>
    <x v="1"/>
    <s v="Cancelld"/>
    <x v="1"/>
    <s v="Paid"/>
    <x v="2"/>
    <n v="310"/>
    <n v="443.3"/>
  </r>
  <r>
    <s v="AD01-9362"/>
    <x v="2"/>
    <s v="Dec"/>
    <x v="1"/>
    <x v="1"/>
    <s v="Cancelld"/>
    <x v="1"/>
    <s v="Paid"/>
    <x v="2"/>
    <n v="238"/>
    <n v="340.34000000000003"/>
  </r>
  <r>
    <s v="AD01-9362"/>
    <x v="2"/>
    <s v="Dec"/>
    <x v="1"/>
    <x v="1"/>
    <s v="Cancelld"/>
    <x v="1"/>
    <s v="Paid"/>
    <x v="2"/>
    <n v="280"/>
    <n v="400.4"/>
  </r>
  <r>
    <s v="AD01-9361"/>
    <x v="2"/>
    <s v="Dec"/>
    <x v="1"/>
    <x v="1"/>
    <s v="Cancelld"/>
    <x v="1"/>
    <s v="Paid"/>
    <x v="2"/>
    <n v="787"/>
    <n v="1125.4099999999999"/>
  </r>
  <r>
    <s v="AD01-9361"/>
    <x v="2"/>
    <s v="Dec"/>
    <x v="1"/>
    <x v="1"/>
    <s v="Cancelld"/>
    <x v="1"/>
    <s v="Paid"/>
    <x v="2"/>
    <n v="841"/>
    <n v="1202.6300000000001"/>
  </r>
  <r>
    <s v="AD01-9364"/>
    <x v="2"/>
    <s v="Dec"/>
    <x v="1"/>
    <x v="1"/>
    <s v="Cancelld"/>
    <x v="1"/>
    <s v="Paid"/>
    <x v="2"/>
    <n v="874"/>
    <n v="1249.82"/>
  </r>
  <r>
    <s v="AD01-9361"/>
    <x v="2"/>
    <s v="Dec"/>
    <x v="1"/>
    <x v="1"/>
    <s v="Cancelld"/>
    <x v="1"/>
    <s v="Paid"/>
    <x v="2"/>
    <n v="953"/>
    <n v="1362.79"/>
  </r>
  <r>
    <s v="AD01-9361"/>
    <x v="2"/>
    <s v="Dec"/>
    <x v="1"/>
    <x v="1"/>
    <s v="Cancelld"/>
    <x v="1"/>
    <s v="Paid"/>
    <x v="2"/>
    <n v="954"/>
    <n v="1364.22"/>
  </r>
  <r>
    <s v="AD01-9364"/>
    <x v="2"/>
    <s v="Dec"/>
    <x v="1"/>
    <x v="1"/>
    <s v="Cancelld"/>
    <x v="1"/>
    <s v="Paid"/>
    <x v="2"/>
    <n v="827"/>
    <n v="526.24"/>
  </r>
  <r>
    <s v="AD01-9361"/>
    <x v="2"/>
    <s v="Dec"/>
    <x v="1"/>
    <x v="1"/>
    <s v="Cancelld"/>
    <x v="1"/>
    <s v="Paid"/>
    <x v="2"/>
    <n v="880"/>
    <n v="526.24"/>
  </r>
  <r>
    <s v="AD01-9361"/>
    <x v="2"/>
    <s v="Dec"/>
    <x v="1"/>
    <x v="1"/>
    <s v="Cancelld"/>
    <x v="1"/>
    <s v="Paid"/>
    <x v="2"/>
    <n v="285"/>
    <n v="407.55"/>
  </r>
  <r>
    <s v="AD01-9362"/>
    <x v="2"/>
    <s v="Dec"/>
    <x v="1"/>
    <x v="1"/>
    <s v="Cancelld"/>
    <x v="1"/>
    <s v="Paid"/>
    <x v="2"/>
    <n v="303"/>
    <n v="433.28999999999996"/>
  </r>
  <r>
    <s v="AD01-9361"/>
    <x v="2"/>
    <s v="Dec"/>
    <x v="1"/>
    <x v="1"/>
    <s v="Cancelld"/>
    <x v="1"/>
    <s v="Paid"/>
    <x v="2"/>
    <n v="297"/>
    <n v="424.71"/>
  </r>
  <r>
    <s v="AD01-9361"/>
    <x v="2"/>
    <s v="Dec"/>
    <x v="1"/>
    <x v="1"/>
    <s v="Cancelld"/>
    <x v="1"/>
    <s v="Paid"/>
    <x v="2"/>
    <n v="291"/>
    <n v="416.13"/>
  </r>
  <r>
    <s v="AD01-9362"/>
    <x v="2"/>
    <s v="Dec"/>
    <x v="1"/>
    <x v="1"/>
    <s v="Cancelld"/>
    <x v="1"/>
    <s v="Paid"/>
    <x v="2"/>
    <n v="307"/>
    <n v="439.01"/>
  </r>
  <r>
    <s v="AD01-9361"/>
    <x v="2"/>
    <s v="Dec"/>
    <x v="1"/>
    <x v="1"/>
    <s v="Cancelld"/>
    <x v="1"/>
    <s v="Paid"/>
    <x v="2"/>
    <n v="235"/>
    <n v="336.05"/>
  </r>
  <r>
    <s v="AD01-9362"/>
    <x v="2"/>
    <s v="Dec"/>
    <x v="1"/>
    <x v="1"/>
    <s v="Cancelld"/>
    <x v="1"/>
    <s v="Paid"/>
    <x v="2"/>
    <n v="283"/>
    <n v="404.69"/>
  </r>
  <r>
    <s v="AD01-9362"/>
    <x v="2"/>
    <s v="Dec"/>
    <x v="1"/>
    <x v="1"/>
    <s v="Cancelld"/>
    <x v="1"/>
    <s v="Paid"/>
    <x v="2"/>
    <n v="796"/>
    <n v="1138.28"/>
  </r>
  <r>
    <s v="AD01-9362"/>
    <x v="2"/>
    <s v="Dec"/>
    <x v="1"/>
    <x v="1"/>
    <s v="Cancelld"/>
    <x v="1"/>
    <s v="Paid"/>
    <x v="2"/>
    <n v="883"/>
    <n v="1262.69"/>
  </r>
  <r>
    <s v="AD01-9364"/>
    <x v="2"/>
    <s v="Feb"/>
    <x v="1"/>
    <x v="1"/>
    <s v="Cancelld"/>
    <x v="1"/>
    <s v="Paid"/>
    <x v="2"/>
    <n v="290"/>
    <n v="414.7"/>
  </r>
  <r>
    <s v="AD01-9361"/>
    <x v="2"/>
    <s v="Feb"/>
    <x v="1"/>
    <x v="1"/>
    <s v="Cancelld"/>
    <x v="1"/>
    <s v="Paid"/>
    <x v="2"/>
    <n v="338"/>
    <n v="483.34000000000003"/>
  </r>
  <r>
    <s v="AD01-9364"/>
    <x v="2"/>
    <s v="Feb"/>
    <x v="1"/>
    <x v="1"/>
    <s v="Cancelld"/>
    <x v="1"/>
    <s v="Paid"/>
    <x v="2"/>
    <n v="334"/>
    <n v="477.62"/>
  </r>
  <r>
    <s v="AD01-9362"/>
    <x v="2"/>
    <s v="Feb"/>
    <x v="1"/>
    <x v="1"/>
    <s v="Cancelld"/>
    <x v="1"/>
    <s v="Paid"/>
    <x v="2"/>
    <n v="832"/>
    <n v="1189.76"/>
  </r>
  <r>
    <s v="AD01-9362"/>
    <x v="2"/>
    <s v="Feb"/>
    <x v="1"/>
    <x v="1"/>
    <s v="Cancelld"/>
    <x v="1"/>
    <s v="Paid"/>
    <x v="2"/>
    <n v="865"/>
    <n v="1236.95"/>
  </r>
  <r>
    <s v="AD01-9362"/>
    <x v="2"/>
    <s v="Feb"/>
    <x v="1"/>
    <x v="1"/>
    <s v="Cancelld"/>
    <x v="1"/>
    <s v="Paid"/>
    <x v="2"/>
    <n v="926"/>
    <n v="1324.18"/>
  </r>
  <r>
    <s v="AD01-9361"/>
    <x v="2"/>
    <s v="Feb"/>
    <x v="1"/>
    <x v="1"/>
    <s v="Cancelld"/>
    <x v="1"/>
    <s v="Paid"/>
    <x v="2"/>
    <n v="927"/>
    <n v="1325.6100000000001"/>
  </r>
  <r>
    <s v="AD01-9364"/>
    <x v="2"/>
    <s v="Feb"/>
    <x v="1"/>
    <x v="1"/>
    <s v="Cancelld"/>
    <x v="1"/>
    <s v="Paid"/>
    <x v="2"/>
    <n v="928"/>
    <n v="1327.04"/>
  </r>
  <r>
    <s v="AD01-9362"/>
    <x v="2"/>
    <s v="Feb"/>
    <x v="1"/>
    <x v="1"/>
    <s v="Cancelld"/>
    <x v="1"/>
    <s v="Paid"/>
    <x v="2"/>
    <n v="871"/>
    <n v="526.24"/>
  </r>
  <r>
    <s v="AD01-9364"/>
    <x v="2"/>
    <s v="Feb"/>
    <x v="1"/>
    <x v="1"/>
    <s v="Cancelld"/>
    <x v="1"/>
    <s v="Paid"/>
    <x v="2"/>
    <n v="213"/>
    <n v="304.59000000000003"/>
  </r>
  <r>
    <s v="AD01-9362"/>
    <x v="2"/>
    <s v="Feb"/>
    <x v="1"/>
    <x v="1"/>
    <s v="Cancelld"/>
    <x v="1"/>
    <s v="Paid"/>
    <x v="2"/>
    <n v="207"/>
    <n v="296.01"/>
  </r>
  <r>
    <s v="AD01-9361"/>
    <x v="2"/>
    <s v="Feb"/>
    <x v="1"/>
    <x v="1"/>
    <s v="Cancelld"/>
    <x v="1"/>
    <s v="Paid"/>
    <x v="2"/>
    <n v="289"/>
    <n v="413.27"/>
  </r>
  <r>
    <s v="AD01-9362"/>
    <x v="2"/>
    <s v="Feb"/>
    <x v="1"/>
    <x v="1"/>
    <s v="Cancelld"/>
    <x v="1"/>
    <s v="Paid"/>
    <x v="2"/>
    <n v="337"/>
    <n v="481.90999999999997"/>
  </r>
  <r>
    <s v="AD01-9364"/>
    <x v="2"/>
    <s v="Feb"/>
    <x v="1"/>
    <x v="1"/>
    <s v="Cancelld"/>
    <x v="1"/>
    <s v="Paid"/>
    <x v="2"/>
    <n v="841"/>
    <n v="1202.6300000000001"/>
  </r>
  <r>
    <s v="AD01-9361"/>
    <x v="2"/>
    <s v="Feb"/>
    <x v="1"/>
    <x v="1"/>
    <s v="Cancelld"/>
    <x v="1"/>
    <s v="Paid"/>
    <x v="2"/>
    <n v="874"/>
    <n v="1249.82"/>
  </r>
  <r>
    <s v="AD01-9364"/>
    <x v="2"/>
    <s v="Jan"/>
    <x v="1"/>
    <x v="1"/>
    <s v="Cancelld"/>
    <x v="1"/>
    <s v="Paid"/>
    <x v="2"/>
    <n v="296"/>
    <n v="423.28"/>
  </r>
  <r>
    <s v="AD01-9365"/>
    <x v="2"/>
    <s v="Jan"/>
    <x v="1"/>
    <x v="1"/>
    <s v="Cancelld"/>
    <x v="1"/>
    <s v="Paid"/>
    <x v="2"/>
    <n v="292"/>
    <n v="417.56"/>
  </r>
  <r>
    <s v="AD01-9364"/>
    <x v="2"/>
    <s v="Jan"/>
    <x v="1"/>
    <x v="1"/>
    <s v="Cancelld"/>
    <x v="1"/>
    <s v="Paid"/>
    <x v="2"/>
    <n v="340"/>
    <n v="486.2"/>
  </r>
  <r>
    <s v="AD01-9361"/>
    <x v="2"/>
    <s v="Jan"/>
    <x v="1"/>
    <x v="1"/>
    <s v="Cancelld"/>
    <x v="1"/>
    <s v="Paid"/>
    <x v="2"/>
    <n v="831"/>
    <n v="1188.33"/>
  </r>
  <r>
    <s v="AD01-9362"/>
    <x v="2"/>
    <s v="Jan"/>
    <x v="1"/>
    <x v="1"/>
    <s v="Cancelld"/>
    <x v="1"/>
    <s v="Paid"/>
    <x v="2"/>
    <n v="864"/>
    <n v="1235.52"/>
  </r>
  <r>
    <s v="AD01-9362"/>
    <x v="2"/>
    <s v="Jan"/>
    <x v="1"/>
    <x v="1"/>
    <s v="Cancelld"/>
    <x v="1"/>
    <s v="Paid"/>
    <x v="2"/>
    <n v="923"/>
    <n v="1319.8899999999999"/>
  </r>
  <r>
    <s v="AD01-9361"/>
    <x v="2"/>
    <s v="Jan"/>
    <x v="1"/>
    <x v="1"/>
    <s v="Cancelld"/>
    <x v="1"/>
    <s v="Paid"/>
    <x v="2"/>
    <n v="924"/>
    <n v="1321.32"/>
  </r>
  <r>
    <s v="AD01-9364"/>
    <x v="2"/>
    <s v="Jan"/>
    <x v="1"/>
    <x v="1"/>
    <s v="Cancelld"/>
    <x v="1"/>
    <s v="Paid"/>
    <x v="2"/>
    <n v="925"/>
    <n v="1322.75"/>
  </r>
  <r>
    <s v="AD01-9362"/>
    <x v="2"/>
    <s v="Jan"/>
    <x v="1"/>
    <x v="1"/>
    <s v="Cancelld"/>
    <x v="1"/>
    <s v="Paid"/>
    <x v="2"/>
    <n v="870"/>
    <n v="526.24"/>
  </r>
  <r>
    <s v="AD01-9362"/>
    <x v="2"/>
    <s v="Jan"/>
    <x v="1"/>
    <x v="1"/>
    <s v="Cancelld"/>
    <x v="1"/>
    <s v="Paid"/>
    <x v="2"/>
    <n v="339"/>
    <n v="484.77"/>
  </r>
  <r>
    <s v="AD01-9364"/>
    <x v="2"/>
    <s v="Jan"/>
    <x v="1"/>
    <x v="1"/>
    <s v="Cancelld"/>
    <x v="1"/>
    <s v="Paid"/>
    <x v="2"/>
    <n v="231"/>
    <n v="330.33"/>
  </r>
  <r>
    <s v="AD01-9361"/>
    <x v="2"/>
    <s v="Jan"/>
    <x v="1"/>
    <x v="1"/>
    <s v="Cancelld"/>
    <x v="1"/>
    <s v="Paid"/>
    <x v="2"/>
    <n v="225"/>
    <n v="321.75"/>
  </r>
  <r>
    <s v="AD01-9365"/>
    <x v="2"/>
    <s v="Jan"/>
    <x v="1"/>
    <x v="1"/>
    <s v="Cancelld"/>
    <x v="1"/>
    <s v="Paid"/>
    <x v="2"/>
    <n v="219"/>
    <n v="313.17"/>
  </r>
  <r>
    <s v="AD01-9361"/>
    <x v="2"/>
    <s v="Jan"/>
    <x v="1"/>
    <x v="1"/>
    <s v="Cancelld"/>
    <x v="1"/>
    <s v="Paid"/>
    <x v="2"/>
    <n v="295"/>
    <n v="421.85"/>
  </r>
  <r>
    <s v="AD01-9362"/>
    <x v="2"/>
    <s v="Jan"/>
    <x v="1"/>
    <x v="1"/>
    <s v="Cancelld"/>
    <x v="1"/>
    <s v="Paid"/>
    <x v="2"/>
    <n v="343"/>
    <n v="490.49"/>
  </r>
  <r>
    <s v="AD01-9364"/>
    <x v="2"/>
    <s v="Jan"/>
    <x v="1"/>
    <x v="1"/>
    <s v="Cancelld"/>
    <x v="1"/>
    <s v="Paid"/>
    <x v="2"/>
    <n v="840"/>
    <n v="1201.2"/>
  </r>
  <r>
    <s v="AD01-9362"/>
    <x v="2"/>
    <s v="Jan"/>
    <x v="1"/>
    <x v="1"/>
    <s v="Cancelld"/>
    <x v="1"/>
    <s v="Refunded"/>
    <x v="2"/>
    <n v="873"/>
    <n v="1248.3899999999999"/>
  </r>
  <r>
    <s v="AD01-9363"/>
    <x v="2"/>
    <s v="Jul"/>
    <x v="1"/>
    <x v="1"/>
    <s v="Cancelld"/>
    <x v="1"/>
    <s v="Refunded"/>
    <x v="2"/>
    <n v="338"/>
    <n v="483.34000000000003"/>
  </r>
  <r>
    <s v="AD01-9361"/>
    <x v="2"/>
    <s v="Jul"/>
    <x v="1"/>
    <x v="1"/>
    <s v="Cancelld"/>
    <x v="1"/>
    <s v="Refunded"/>
    <x v="2"/>
    <n v="260"/>
    <n v="371.8"/>
  </r>
  <r>
    <s v="AD01-9364"/>
    <x v="2"/>
    <s v="Jul"/>
    <x v="1"/>
    <x v="1"/>
    <s v="Cancelld"/>
    <x v="1"/>
    <s v="Refunded"/>
    <x v="2"/>
    <n v="308"/>
    <n v="440.44"/>
  </r>
  <r>
    <s v="AD01-9365"/>
    <x v="2"/>
    <s v="Jul"/>
    <x v="1"/>
    <x v="1"/>
    <s v="Cancelld"/>
    <x v="1"/>
    <s v="Refunded"/>
    <x v="2"/>
    <n v="334"/>
    <n v="477.62"/>
  </r>
  <r>
    <s v="AD01-9364"/>
    <x v="2"/>
    <s v="Jul"/>
    <x v="1"/>
    <x v="1"/>
    <s v="Cancelld"/>
    <x v="1"/>
    <s v="Refunded"/>
    <x v="2"/>
    <n v="262"/>
    <n v="374.65999999999997"/>
  </r>
  <r>
    <s v="AD01-9362"/>
    <x v="2"/>
    <s v="Jul"/>
    <x v="1"/>
    <x v="1"/>
    <s v="Cancelld"/>
    <x v="1"/>
    <s v="Refunded"/>
    <x v="2"/>
    <n v="310"/>
    <n v="443.3"/>
  </r>
  <r>
    <s v="AD01-9362"/>
    <x v="2"/>
    <s v="Jul"/>
    <x v="1"/>
    <x v="1"/>
    <s v="Cancelld"/>
    <x v="1"/>
    <s v="Refunded"/>
    <x v="2"/>
    <n v="783"/>
    <n v="1119.69"/>
  </r>
  <r>
    <s v="AD01-9361"/>
    <x v="2"/>
    <s v="Jul"/>
    <x v="1"/>
    <x v="1"/>
    <s v="Cancelld"/>
    <x v="1"/>
    <s v="Refunded"/>
    <x v="2"/>
    <n v="836"/>
    <n v="1195.48"/>
  </r>
  <r>
    <s v="AD01-9361"/>
    <x v="2"/>
    <s v="Jul"/>
    <x v="1"/>
    <x v="1"/>
    <s v="Cancelld"/>
    <x v="1"/>
    <s v="Refunded"/>
    <x v="2"/>
    <n v="939"/>
    <n v="1342.77"/>
  </r>
  <r>
    <s v="AD01-9362"/>
    <x v="2"/>
    <s v="Jul"/>
    <x v="1"/>
    <x v="1"/>
    <s v="Cancelld"/>
    <x v="1"/>
    <s v="Refunded"/>
    <x v="2"/>
    <n v="940"/>
    <n v="1344.2"/>
  </r>
  <r>
    <s v="AD01-9364"/>
    <x v="2"/>
    <s v="Jul"/>
    <x v="1"/>
    <x v="1"/>
    <s v="Cancelld"/>
    <x v="1"/>
    <s v="Refunded"/>
    <x v="2"/>
    <n v="941"/>
    <n v="1345.63"/>
  </r>
  <r>
    <s v="AD01-9364"/>
    <x v="2"/>
    <s v="Jul"/>
    <x v="1"/>
    <x v="1"/>
    <s v="Cancelld"/>
    <x v="1"/>
    <s v="Refunded"/>
    <x v="2"/>
    <n v="876"/>
    <n v="526.24"/>
  </r>
  <r>
    <s v="AD01-9362"/>
    <x v="2"/>
    <s v="Jul"/>
    <x v="1"/>
    <x v="1"/>
    <s v="Cancelld"/>
    <x v="1"/>
    <s v="Refunded"/>
    <x v="2"/>
    <n v="309"/>
    <n v="441.87"/>
  </r>
  <r>
    <s v="AD01-9361"/>
    <x v="2"/>
    <s v="Jul"/>
    <x v="1"/>
    <x v="1"/>
    <s v="Cancelld"/>
    <x v="1"/>
    <s v="Refunded"/>
    <x v="2"/>
    <n v="135"/>
    <n v="193.05"/>
  </r>
  <r>
    <s v="AD01-9364"/>
    <x v="2"/>
    <s v="Jul"/>
    <x v="1"/>
    <x v="1"/>
    <s v="Cancelld"/>
    <x v="1"/>
    <s v="Refunded"/>
    <x v="2"/>
    <n v="129"/>
    <n v="184.47"/>
  </r>
  <r>
    <s v="AD01-9361"/>
    <x v="2"/>
    <s v="Jul"/>
    <x v="1"/>
    <x v="1"/>
    <s v="Cancelld"/>
    <x v="1"/>
    <s v="Refunded"/>
    <x v="2"/>
    <n v="369"/>
    <n v="527.66999999999996"/>
  </r>
  <r>
    <s v="AD01-9362"/>
    <x v="2"/>
    <s v="Jul"/>
    <x v="1"/>
    <x v="1"/>
    <s v="Cancelld"/>
    <x v="1"/>
    <s v="Refunded"/>
    <x v="2"/>
    <n v="337"/>
    <n v="481.90999999999997"/>
  </r>
  <r>
    <s v="AD01-9361"/>
    <x v="2"/>
    <s v="Jul"/>
    <x v="1"/>
    <x v="1"/>
    <s v="Cancelld"/>
    <x v="1"/>
    <s v="Refunded"/>
    <x v="2"/>
    <n v="265"/>
    <n v="378.95"/>
  </r>
  <r>
    <s v="AD01-9365"/>
    <x v="2"/>
    <s v="Jul"/>
    <x v="1"/>
    <x v="1"/>
    <s v="Cancelld"/>
    <x v="1"/>
    <s v="Refunded"/>
    <x v="2"/>
    <n v="307"/>
    <n v="439.01"/>
  </r>
  <r>
    <s v="AD01-9364"/>
    <x v="2"/>
    <s v="Jul"/>
    <x v="1"/>
    <x v="1"/>
    <s v="Cancelld"/>
    <x v="1"/>
    <s v="Refunded"/>
    <x v="2"/>
    <n v="792"/>
    <n v="1132.56"/>
  </r>
  <r>
    <s v="AD01-9362"/>
    <x v="2"/>
    <s v="Jul"/>
    <x v="1"/>
    <x v="1"/>
    <s v="Cancelld"/>
    <x v="1"/>
    <s v="Refunded"/>
    <x v="2"/>
    <n v="845"/>
    <n v="1208.3499999999999"/>
  </r>
  <r>
    <s v="AD01-9363"/>
    <x v="2"/>
    <s v="Jul"/>
    <x v="1"/>
    <x v="1"/>
    <s v="Cancelld"/>
    <x v="1"/>
    <s v="Refunded"/>
    <x v="2"/>
    <n v="878"/>
    <n v="1255.54"/>
  </r>
  <r>
    <s v="AD01-9361"/>
    <x v="2"/>
    <s v="Jun"/>
    <x v="1"/>
    <x v="1"/>
    <s v="Cancelld"/>
    <x v="1"/>
    <s v="Refunded"/>
    <x v="2"/>
    <n v="266"/>
    <n v="380.38"/>
  </r>
  <r>
    <s v="AD01-9363"/>
    <x v="2"/>
    <s v="Jun"/>
    <x v="1"/>
    <x v="1"/>
    <s v="Cancelld"/>
    <x v="1"/>
    <s v="Refunded"/>
    <x v="2"/>
    <n v="314"/>
    <n v="449.02"/>
  </r>
  <r>
    <s v="AD01-9362"/>
    <x v="2"/>
    <s v="Jun"/>
    <x v="1"/>
    <x v="1"/>
    <s v="Cancelld"/>
    <x v="1"/>
    <s v="Refunded"/>
    <x v="2"/>
    <n v="268"/>
    <n v="383.24"/>
  </r>
  <r>
    <s v="AD01-9361"/>
    <x v="2"/>
    <s v="Jun"/>
    <x v="1"/>
    <x v="1"/>
    <s v="Cancelld"/>
    <x v="1"/>
    <s v="Refunded"/>
    <x v="2"/>
    <n v="316"/>
    <n v="451.88"/>
  </r>
  <r>
    <s v="AD01-9362"/>
    <x v="2"/>
    <s v="Jun"/>
    <x v="1"/>
    <x v="1"/>
    <s v="Cancelld"/>
    <x v="1"/>
    <s v="Refunded"/>
    <x v="2"/>
    <n v="835"/>
    <n v="1194.05"/>
  </r>
  <r>
    <s v="AD01-9362"/>
    <x v="2"/>
    <s v="Jun"/>
    <x v="1"/>
    <x v="1"/>
    <s v="Cancelld"/>
    <x v="1"/>
    <s v="Refunded"/>
    <x v="2"/>
    <n v="869"/>
    <n v="1242.67"/>
  </r>
  <r>
    <s v="AD01-9362"/>
    <x v="2"/>
    <s v="Jun"/>
    <x v="1"/>
    <x v="1"/>
    <s v="Cancelld"/>
    <x v="1"/>
    <s v="Refunded"/>
    <x v="2"/>
    <n v="937"/>
    <n v="1339.9099999999999"/>
  </r>
  <r>
    <s v="AD01-9361"/>
    <x v="2"/>
    <s v="Jun"/>
    <x v="1"/>
    <x v="1"/>
    <s v="Cancelld"/>
    <x v="1"/>
    <s v="Refunded"/>
    <x v="2"/>
    <n v="938"/>
    <n v="1341.34"/>
  </r>
  <r>
    <s v="AD01-9361"/>
    <x v="2"/>
    <s v="Jun"/>
    <x v="1"/>
    <x v="1"/>
    <s v="Cancelld"/>
    <x v="1"/>
    <s v="Refunded"/>
    <x v="2"/>
    <n v="875"/>
    <n v="526.24"/>
  </r>
  <r>
    <s v="AD01-9363"/>
    <x v="2"/>
    <s v="Jun"/>
    <x v="1"/>
    <x v="1"/>
    <s v="Cancelld"/>
    <x v="1"/>
    <s v="Refunded"/>
    <x v="2"/>
    <n v="315"/>
    <n v="450.45"/>
  </r>
  <r>
    <s v="AD01-9362"/>
    <x v="2"/>
    <s v="Jun"/>
    <x v="1"/>
    <x v="1"/>
    <s v="Cancelld"/>
    <x v="1"/>
    <s v="Refunded"/>
    <x v="2"/>
    <n v="153"/>
    <n v="218.79"/>
  </r>
  <r>
    <s v="AD01-9362"/>
    <x v="2"/>
    <s v="Jun"/>
    <x v="1"/>
    <x v="1"/>
    <s v="Cancelld"/>
    <x v="1"/>
    <s v="Refunded"/>
    <x v="2"/>
    <n v="147"/>
    <n v="210.21"/>
  </r>
  <r>
    <s v="AD01-9361"/>
    <x v="2"/>
    <s v="Jun"/>
    <x v="1"/>
    <x v="1"/>
    <s v="Cancelld"/>
    <x v="1"/>
    <s v="Refunded"/>
    <x v="2"/>
    <n v="141"/>
    <n v="201.63"/>
  </r>
  <r>
    <s v="AD01-9364"/>
    <x v="2"/>
    <s v="Jun"/>
    <x v="1"/>
    <x v="1"/>
    <s v="Cancelld"/>
    <x v="1"/>
    <s v="Refunded"/>
    <x v="2"/>
    <n v="313"/>
    <n v="447.59000000000003"/>
  </r>
  <r>
    <s v="AD01-9362"/>
    <x v="2"/>
    <s v="Jun"/>
    <x v="1"/>
    <x v="1"/>
    <s v="Cancelld"/>
    <x v="1"/>
    <s v="Refunded"/>
    <x v="2"/>
    <n v="844"/>
    <n v="1206.92"/>
  </r>
  <r>
    <s v="AD01-9362"/>
    <x v="2"/>
    <s v="Jun"/>
    <x v="1"/>
    <x v="1"/>
    <s v="Cancelld"/>
    <x v="1"/>
    <s v="Refunded"/>
    <x v="2"/>
    <n v="877"/>
    <n v="1254.1100000000001"/>
  </r>
  <r>
    <s v="AD01-9362"/>
    <x v="2"/>
    <s v="Mar"/>
    <x v="1"/>
    <x v="1"/>
    <s v="Cancelld"/>
    <x v="1"/>
    <s v="Refunded"/>
    <x v="2"/>
    <n v="284"/>
    <n v="406.12"/>
  </r>
  <r>
    <s v="AD01-9364"/>
    <x v="2"/>
    <s v="Mar"/>
    <x v="1"/>
    <x v="1"/>
    <s v="Cancelld"/>
    <x v="1"/>
    <s v="Refunded"/>
    <x v="2"/>
    <n v="332"/>
    <n v="474.76"/>
  </r>
  <r>
    <s v="AD01-9362"/>
    <x v="2"/>
    <s v="Mar"/>
    <x v="1"/>
    <x v="1"/>
    <s v="Cancelld"/>
    <x v="1"/>
    <s v="Refunded"/>
    <x v="2"/>
    <n v="286"/>
    <n v="408.98"/>
  </r>
  <r>
    <s v="AD01-9361"/>
    <x v="2"/>
    <s v="Mar"/>
    <x v="1"/>
    <x v="1"/>
    <s v="Cancelld"/>
    <x v="1"/>
    <s v="Refunded"/>
    <x v="2"/>
    <n v="328"/>
    <n v="469.03999999999996"/>
  </r>
  <r>
    <s v="AD01-9365"/>
    <x v="2"/>
    <s v="Mar"/>
    <x v="1"/>
    <x v="1"/>
    <s v="Cancelld"/>
    <x v="1"/>
    <s v="Refunded"/>
    <x v="2"/>
    <n v="833"/>
    <n v="1191.19"/>
  </r>
  <r>
    <s v="AD01-9361"/>
    <x v="2"/>
    <s v="Mar"/>
    <x v="1"/>
    <x v="1"/>
    <s v="Cancelld"/>
    <x v="1"/>
    <s v="Refunded"/>
    <x v="2"/>
    <n v="866"/>
    <n v="1238.3800000000001"/>
  </r>
  <r>
    <s v="AD01-9364"/>
    <x v="2"/>
    <s v="Mar"/>
    <x v="1"/>
    <x v="1"/>
    <s v="Cancelld"/>
    <x v="1"/>
    <s v="Refunded"/>
    <x v="2"/>
    <n v="929"/>
    <n v="1328.47"/>
  </r>
  <r>
    <s v="AD01-9362"/>
    <x v="2"/>
    <s v="Mar"/>
    <x v="1"/>
    <x v="1"/>
    <s v="Cancelld"/>
    <x v="1"/>
    <s v="Refunded"/>
    <x v="2"/>
    <n v="930"/>
    <n v="1329.9"/>
  </r>
  <r>
    <s v="AD01-9364"/>
    <x v="2"/>
    <s v="Mar"/>
    <x v="1"/>
    <x v="1"/>
    <s v="Cancelld"/>
    <x v="1"/>
    <s v="Refunded"/>
    <x v="2"/>
    <n v="872"/>
    <n v="526.24"/>
  </r>
  <r>
    <s v="AD01-9361"/>
    <x v="2"/>
    <s v="Mar"/>
    <x v="1"/>
    <x v="1"/>
    <s v="Cancelld"/>
    <x v="1"/>
    <s v="Refunded"/>
    <x v="2"/>
    <n v="333"/>
    <n v="476.19"/>
  </r>
  <r>
    <s v="AD01-9362"/>
    <x v="2"/>
    <s v="Mar"/>
    <x v="1"/>
    <x v="1"/>
    <s v="Cancelld"/>
    <x v="1"/>
    <s v="Refunded"/>
    <x v="2"/>
    <n v="201"/>
    <n v="287.43"/>
  </r>
  <r>
    <s v="AD01-9362"/>
    <x v="2"/>
    <s v="Mar"/>
    <x v="1"/>
    <x v="1"/>
    <s v="Cancelld"/>
    <x v="1"/>
    <s v="Refunded"/>
    <x v="2"/>
    <n v="195"/>
    <n v="278.85000000000002"/>
  </r>
  <r>
    <s v="AD01-9365"/>
    <x v="2"/>
    <s v="Mar"/>
    <x v="1"/>
    <x v="1"/>
    <s v="Cancelld"/>
    <x v="1"/>
    <s v="Refunded"/>
    <x v="2"/>
    <n v="189"/>
    <n v="270.27"/>
  </r>
  <r>
    <s v="AD01-9362"/>
    <x v="2"/>
    <s v="Mar"/>
    <x v="1"/>
    <x v="1"/>
    <s v="Cancelld"/>
    <x v="1"/>
    <s v="Refunded"/>
    <x v="2"/>
    <n v="283"/>
    <n v="404.69"/>
  </r>
  <r>
    <s v="AD01-9362"/>
    <x v="2"/>
    <s v="Mar"/>
    <x v="1"/>
    <x v="1"/>
    <s v="Cancelld"/>
    <x v="1"/>
    <s v="Refunded"/>
    <x v="2"/>
    <n v="331"/>
    <n v="473.33"/>
  </r>
  <r>
    <s v="AD01-9362"/>
    <x v="2"/>
    <s v="Mar"/>
    <x v="1"/>
    <x v="1"/>
    <s v="Cancelld"/>
    <x v="1"/>
    <s v="Refunded"/>
    <x v="2"/>
    <n v="875"/>
    <n v="1251.25"/>
  </r>
  <r>
    <s v="AD01-9361"/>
    <x v="2"/>
    <s v="May"/>
    <x v="1"/>
    <x v="1"/>
    <s v="Cancelld"/>
    <x v="1"/>
    <s v="Refunded"/>
    <x v="2"/>
    <n v="272"/>
    <n v="388.96"/>
  </r>
  <r>
    <s v="AD01-9361"/>
    <x v="2"/>
    <s v="May"/>
    <x v="1"/>
    <x v="1"/>
    <s v="Cancelld"/>
    <x v="1"/>
    <s v="Refunded"/>
    <x v="2"/>
    <n v="320"/>
    <n v="457.6"/>
  </r>
  <r>
    <s v="AD01-9361"/>
    <x v="2"/>
    <s v="May"/>
    <x v="1"/>
    <x v="1"/>
    <s v="Cancelld"/>
    <x v="1"/>
    <s v="Refunded"/>
    <x v="2"/>
    <n v="274"/>
    <n v="391.82"/>
  </r>
  <r>
    <s v="AD01-9361"/>
    <x v="2"/>
    <s v="May"/>
    <x v="1"/>
    <x v="1"/>
    <s v="Cancelld"/>
    <x v="1"/>
    <s v="Refunded"/>
    <x v="2"/>
    <n v="322"/>
    <n v="460.46000000000004"/>
  </r>
  <r>
    <s v="AD01-9361"/>
    <x v="2"/>
    <s v="May"/>
    <x v="1"/>
    <x v="1"/>
    <s v="Cancelld"/>
    <x v="1"/>
    <s v="Refunded"/>
    <x v="2"/>
    <n v="868"/>
    <n v="1241.24"/>
  </r>
  <r>
    <s v="AD01-9361"/>
    <x v="2"/>
    <s v="May"/>
    <x v="1"/>
    <x v="1"/>
    <s v="Cancelld"/>
    <x v="1"/>
    <s v="Refunded"/>
    <x v="2"/>
    <n v="934"/>
    <n v="1335.62"/>
  </r>
  <r>
    <s v="AD01-9363"/>
    <x v="2"/>
    <s v="May"/>
    <x v="1"/>
    <x v="1"/>
    <s v="Cancelld"/>
    <x v="1"/>
    <s v="Refunded"/>
    <x v="2"/>
    <n v="935"/>
    <n v="1337.05"/>
  </r>
  <r>
    <s v="AD01-9362"/>
    <x v="2"/>
    <s v="May"/>
    <x v="1"/>
    <x v="1"/>
    <s v="Cancelld"/>
    <x v="1"/>
    <s v="Refunded"/>
    <x v="2"/>
    <n v="936"/>
    <n v="1338.48"/>
  </r>
  <r>
    <s v="AD01-9363"/>
    <x v="2"/>
    <s v="May"/>
    <x v="1"/>
    <x v="1"/>
    <s v="Cancelld"/>
    <x v="1"/>
    <s v="Refunded"/>
    <x v="2"/>
    <n v="874"/>
    <n v="526.24"/>
  </r>
  <r>
    <s v="AD01-9362"/>
    <x v="2"/>
    <s v="May"/>
    <x v="1"/>
    <x v="1"/>
    <s v="Cancelld"/>
    <x v="1"/>
    <s v="Refunded"/>
    <x v="2"/>
    <n v="321"/>
    <n v="459.03"/>
  </r>
  <r>
    <s v="AD01-9361"/>
    <x v="2"/>
    <s v="May"/>
    <x v="1"/>
    <x v="1"/>
    <s v="Cancelld"/>
    <x v="1"/>
    <s v="Refunded"/>
    <x v="2"/>
    <n v="165"/>
    <n v="235.95"/>
  </r>
  <r>
    <s v="AD01-9361"/>
    <x v="2"/>
    <s v="May"/>
    <x v="1"/>
    <x v="1"/>
    <s v="Cancelld"/>
    <x v="1"/>
    <s v="Refunded"/>
    <x v="2"/>
    <n v="159"/>
    <n v="227.37"/>
  </r>
  <r>
    <s v="AD01-9362"/>
    <x v="2"/>
    <s v="May"/>
    <x v="1"/>
    <x v="1"/>
    <s v="Cancelld"/>
    <x v="1"/>
    <s v="Refunded"/>
    <x v="2"/>
    <n v="271"/>
    <n v="387.53"/>
  </r>
  <r>
    <s v="AD01-9361"/>
    <x v="2"/>
    <s v="May"/>
    <x v="1"/>
    <x v="1"/>
    <s v="Cancelld"/>
    <x v="1"/>
    <s v="Refunded"/>
    <x v="2"/>
    <n v="319"/>
    <n v="456.16999999999996"/>
  </r>
  <r>
    <s v="AD01-9361"/>
    <x v="2"/>
    <s v="May"/>
    <x v="1"/>
    <x v="1"/>
    <s v="Cancelld"/>
    <x v="1"/>
    <s v="Refunded"/>
    <x v="2"/>
    <n v="843"/>
    <n v="1205.49"/>
  </r>
  <r>
    <s v="AD01-9362"/>
    <x v="2"/>
    <s v="Nov"/>
    <x v="1"/>
    <x v="1"/>
    <s v="Cancelld"/>
    <x v="1"/>
    <s v="Refunded"/>
    <x v="2"/>
    <n v="314"/>
    <n v="449.02"/>
  </r>
  <r>
    <s v="AD01-9365"/>
    <x v="2"/>
    <s v="Nov"/>
    <x v="1"/>
    <x v="1"/>
    <s v="Cancelld"/>
    <x v="1"/>
    <s v="Refunded"/>
    <x v="2"/>
    <n v="242"/>
    <n v="346.06"/>
  </r>
  <r>
    <s v="AD01-9362"/>
    <x v="2"/>
    <s v="Nov"/>
    <x v="1"/>
    <x v="1"/>
    <s v="Cancelld"/>
    <x v="1"/>
    <s v="Refunded"/>
    <x v="2"/>
    <n v="290"/>
    <n v="414.7"/>
  </r>
  <r>
    <s v="AD01-9362"/>
    <x v="2"/>
    <s v="Nov"/>
    <x v="1"/>
    <x v="1"/>
    <s v="Cancelld"/>
    <x v="1"/>
    <s v="Refunded"/>
    <x v="2"/>
    <n v="316"/>
    <n v="451.88"/>
  </r>
  <r>
    <s v="AD01-9362"/>
    <x v="2"/>
    <s v="Nov"/>
    <x v="1"/>
    <x v="1"/>
    <s v="Cancelld"/>
    <x v="1"/>
    <s v="Refunded"/>
    <x v="2"/>
    <n v="286"/>
    <n v="408.98"/>
  </r>
  <r>
    <s v="AD01-9361"/>
    <x v="2"/>
    <s v="Nov"/>
    <x v="1"/>
    <x v="1"/>
    <s v="Cancelld"/>
    <x v="1"/>
    <s v="Refunded"/>
    <x v="2"/>
    <n v="840"/>
    <n v="1201.2"/>
  </r>
  <r>
    <s v="AD01-9361"/>
    <x v="2"/>
    <s v="Nov"/>
    <x v="1"/>
    <x v="1"/>
    <s v="Cancelld"/>
    <x v="1"/>
    <s v="Refunded"/>
    <x v="2"/>
    <n v="873"/>
    <n v="1248.3899999999999"/>
  </r>
  <r>
    <s v="AD01-9362"/>
    <x v="2"/>
    <s v="Nov"/>
    <x v="1"/>
    <x v="1"/>
    <s v="Cancelld"/>
    <x v="1"/>
    <s v="Refunded"/>
    <x v="2"/>
    <n v="950"/>
    <n v="1358.5"/>
  </r>
  <r>
    <s v="AD01-9362"/>
    <x v="2"/>
    <s v="Nov"/>
    <x v="1"/>
    <x v="1"/>
    <s v="Cancelld"/>
    <x v="1"/>
    <s v="Refunded"/>
    <x v="2"/>
    <n v="951"/>
    <n v="1359.93"/>
  </r>
  <r>
    <s v="AD01-9362"/>
    <x v="2"/>
    <s v="Nov"/>
    <x v="1"/>
    <x v="1"/>
    <s v="Cancelld"/>
    <x v="1"/>
    <s v="Refunded"/>
    <x v="2"/>
    <n v="952"/>
    <n v="1361.3600000000001"/>
  </r>
  <r>
    <s v="AD01-9361"/>
    <x v="2"/>
    <s v="Nov"/>
    <x v="1"/>
    <x v="1"/>
    <s v="Cancelld"/>
    <x v="1"/>
    <s v="Refunded"/>
    <x v="2"/>
    <n v="826"/>
    <n v="526.24"/>
  </r>
  <r>
    <s v="AD01-9362"/>
    <x v="2"/>
    <s v="Nov"/>
    <x v="1"/>
    <x v="1"/>
    <s v="Cancelld"/>
    <x v="1"/>
    <s v="Refunded"/>
    <x v="2"/>
    <n v="879"/>
    <n v="526.24"/>
  </r>
  <r>
    <s v="AD01-9365"/>
    <x v="2"/>
    <s v="Nov"/>
    <x v="1"/>
    <x v="1"/>
    <s v="Cancelld"/>
    <x v="1"/>
    <s v="Refunded"/>
    <x v="2"/>
    <n v="315"/>
    <n v="450.45"/>
  </r>
  <r>
    <s v="AD01-9361"/>
    <x v="2"/>
    <s v="Nov"/>
    <x v="1"/>
    <x v="1"/>
    <s v="Cancelld"/>
    <x v="1"/>
    <s v="Refunded"/>
    <x v="2"/>
    <n v="309"/>
    <n v="441.87"/>
  </r>
  <r>
    <s v="AD01-9362"/>
    <x v="2"/>
    <s v="Nov"/>
    <x v="1"/>
    <x v="1"/>
    <s v="Cancelld"/>
    <x v="1"/>
    <s v="Refunded"/>
    <x v="2"/>
    <n v="313"/>
    <n v="447.59000000000003"/>
  </r>
  <r>
    <s v="AD01-9362"/>
    <x v="2"/>
    <s v="Nov"/>
    <x v="1"/>
    <x v="1"/>
    <s v="Cancelld"/>
    <x v="1"/>
    <s v="Refunded"/>
    <x v="2"/>
    <n v="241"/>
    <n v="344.63"/>
  </r>
  <r>
    <s v="AD01-9362"/>
    <x v="2"/>
    <s v="Nov"/>
    <x v="1"/>
    <x v="1"/>
    <s v="Cancelld"/>
    <x v="1"/>
    <s v="Refunded"/>
    <x v="2"/>
    <n v="289"/>
    <n v="413.27"/>
  </r>
  <r>
    <s v="AD01-9362"/>
    <x v="2"/>
    <s v="Nov"/>
    <x v="1"/>
    <x v="1"/>
    <s v="Cancelld"/>
    <x v="1"/>
    <s v="Refunded"/>
    <x v="2"/>
    <n v="795"/>
    <n v="1136.8499999999999"/>
  </r>
  <r>
    <s v="AD01-9362"/>
    <x v="2"/>
    <s v="Nov"/>
    <x v="1"/>
    <x v="1"/>
    <s v="Cancelld"/>
    <x v="1"/>
    <s v="Refunded"/>
    <x v="2"/>
    <n v="849"/>
    <n v="1214.07"/>
  </r>
  <r>
    <s v="AD01-9362"/>
    <x v="2"/>
    <s v="Nov"/>
    <x v="1"/>
    <x v="1"/>
    <s v="Cancelld"/>
    <x v="1"/>
    <s v="Refunded"/>
    <x v="2"/>
    <n v="882"/>
    <n v="1261.26"/>
  </r>
  <r>
    <s v="AD01-9362"/>
    <x v="2"/>
    <s v="Oct"/>
    <x v="1"/>
    <x v="1"/>
    <s v="Cancelld"/>
    <x v="1"/>
    <s v="Refunded"/>
    <x v="2"/>
    <n v="320"/>
    <n v="457.6"/>
  </r>
  <r>
    <s v="AD01-9362"/>
    <x v="2"/>
    <s v="Oct"/>
    <x v="1"/>
    <x v="1"/>
    <s v="Cancelld"/>
    <x v="1"/>
    <s v="Refunded"/>
    <x v="2"/>
    <n v="248"/>
    <n v="354.64"/>
  </r>
  <r>
    <s v="AD01-9362"/>
    <x v="2"/>
    <s v="Oct"/>
    <x v="1"/>
    <x v="1"/>
    <s v="Cancelld"/>
    <x v="1"/>
    <s v="Refunded"/>
    <x v="2"/>
    <n v="322"/>
    <n v="460.46000000000004"/>
  </r>
  <r>
    <s v="AD01-9362"/>
    <x v="2"/>
    <s v="Oct"/>
    <x v="1"/>
    <x v="1"/>
    <s v="Cancelld"/>
    <x v="1"/>
    <s v="Refunded"/>
    <x v="2"/>
    <n v="244"/>
    <n v="348.92"/>
  </r>
  <r>
    <s v="AD01-9364"/>
    <x v="2"/>
    <s v="Oct"/>
    <x v="1"/>
    <x v="1"/>
    <s v="Cancelld"/>
    <x v="1"/>
    <s v="Refunded"/>
    <x v="2"/>
    <n v="292"/>
    <n v="417.56"/>
  </r>
  <r>
    <s v="AD01-9362"/>
    <x v="2"/>
    <s v="Oct"/>
    <x v="1"/>
    <x v="1"/>
    <s v="Cancelld"/>
    <x v="1"/>
    <s v="Refunded"/>
    <x v="2"/>
    <n v="786"/>
    <n v="1123.98"/>
  </r>
  <r>
    <s v="AD01-9362"/>
    <x v="2"/>
    <s v="Oct"/>
    <x v="1"/>
    <x v="1"/>
    <s v="Cancelld"/>
    <x v="1"/>
    <s v="Refunded"/>
    <x v="2"/>
    <n v="839"/>
    <n v="1199.77"/>
  </r>
  <r>
    <s v="AD01-9361"/>
    <x v="2"/>
    <s v="Oct"/>
    <x v="1"/>
    <x v="1"/>
    <s v="Cancelld"/>
    <x v="1"/>
    <s v="Refunded"/>
    <x v="2"/>
    <n v="872"/>
    <n v="1246.96"/>
  </r>
  <r>
    <s v="AD01-9361"/>
    <x v="2"/>
    <s v="Oct"/>
    <x v="1"/>
    <x v="1"/>
    <s v="Cancelld"/>
    <x v="1"/>
    <s v="Refunded"/>
    <x v="2"/>
    <n v="947"/>
    <n v="1354.21"/>
  </r>
  <r>
    <s v="AD01-9364"/>
    <x v="2"/>
    <s v="Oct"/>
    <x v="1"/>
    <x v="1"/>
    <s v="Cancelld"/>
    <x v="1"/>
    <s v="Refunded"/>
    <x v="2"/>
    <n v="948"/>
    <n v="1355.6399999999999"/>
  </r>
  <r>
    <s v="AD01-9364"/>
    <x v="2"/>
    <s v="Oct"/>
    <x v="1"/>
    <x v="1"/>
    <s v="Cancelld"/>
    <x v="1"/>
    <s v="Refunded"/>
    <x v="2"/>
    <n v="949"/>
    <n v="1357.07"/>
  </r>
  <r>
    <s v="AD01-9361"/>
    <x v="2"/>
    <s v="Oct"/>
    <x v="1"/>
    <x v="1"/>
    <s v="Cancelld"/>
    <x v="1"/>
    <s v="Refunded"/>
    <x v="2"/>
    <n v="825"/>
    <n v="526.24"/>
  </r>
  <r>
    <s v="AD01-9361"/>
    <x v="2"/>
    <s v="Oct"/>
    <x v="1"/>
    <x v="1"/>
    <s v="Cancelld"/>
    <x v="1"/>
    <s v="Refunded"/>
    <x v="2"/>
    <n v="878"/>
    <n v="526.24"/>
  </r>
  <r>
    <s v="AD01-9362"/>
    <x v="2"/>
    <s v="Oct"/>
    <x v="1"/>
    <x v="1"/>
    <s v="Cancelld"/>
    <x v="1"/>
    <s v="Refunded"/>
    <x v="2"/>
    <n v="291"/>
    <n v="416.13"/>
  </r>
  <r>
    <s v="AD01-9362"/>
    <x v="2"/>
    <s v="Oct"/>
    <x v="1"/>
    <x v="1"/>
    <s v="Cancelld"/>
    <x v="1"/>
    <s v="Refunded"/>
    <x v="2"/>
    <n v="333"/>
    <n v="476.19"/>
  </r>
  <r>
    <s v="AD01-9362"/>
    <x v="2"/>
    <s v="Oct"/>
    <x v="1"/>
    <x v="1"/>
    <s v="Cancelld"/>
    <x v="1"/>
    <s v="Refunded"/>
    <x v="2"/>
    <n v="327"/>
    <n v="467.61"/>
  </r>
  <r>
    <s v="AD01-9362"/>
    <x v="2"/>
    <s v="Oct"/>
    <x v="1"/>
    <x v="1"/>
    <s v="Cancelld"/>
    <x v="1"/>
    <s v="Refunded"/>
    <x v="2"/>
    <n v="321"/>
    <n v="459.03"/>
  </r>
  <r>
    <s v="AD01-9364"/>
    <x v="2"/>
    <s v="Oct"/>
    <x v="1"/>
    <x v="1"/>
    <s v="Cancelld"/>
    <x v="1"/>
    <s v="Refunded"/>
    <x v="2"/>
    <n v="319"/>
    <n v="456.16999999999996"/>
  </r>
  <r>
    <s v="AD01-9364"/>
    <x v="2"/>
    <s v="Oct"/>
    <x v="1"/>
    <x v="1"/>
    <s v="Cancelld"/>
    <x v="1"/>
    <s v="Refunded"/>
    <x v="2"/>
    <n v="247"/>
    <n v="353.21"/>
  </r>
  <r>
    <s v="AD01-9362"/>
    <x v="2"/>
    <s v="Oct"/>
    <x v="1"/>
    <x v="1"/>
    <s v="Cancelld"/>
    <x v="1"/>
    <s v="Refunded"/>
    <x v="2"/>
    <n v="295"/>
    <n v="421.85"/>
  </r>
  <r>
    <s v="AD01-9364"/>
    <x v="2"/>
    <s v="Oct"/>
    <x v="1"/>
    <x v="1"/>
    <s v="Cancelld"/>
    <x v="1"/>
    <s v="Refunded"/>
    <x v="2"/>
    <n v="848"/>
    <n v="1212.6399999999999"/>
  </r>
  <r>
    <s v="AD01-9362"/>
    <x v="2"/>
    <s v="Oct"/>
    <x v="1"/>
    <x v="1"/>
    <s v="Cancelld"/>
    <x v="1"/>
    <s v="Refunded"/>
    <x v="2"/>
    <n v="881"/>
    <n v="1259.83"/>
  </r>
  <r>
    <s v="AD01-9361"/>
    <x v="2"/>
    <s v="Sep"/>
    <x v="1"/>
    <x v="1"/>
    <s v="Cancelld"/>
    <x v="1"/>
    <s v="Refunded"/>
    <x v="2"/>
    <n v="326"/>
    <n v="466.18"/>
  </r>
  <r>
    <s v="AD01-9361"/>
    <x v="2"/>
    <s v="Sep"/>
    <x v="1"/>
    <x v="1"/>
    <s v="Cancelld"/>
    <x v="1"/>
    <s v="Refunded"/>
    <x v="2"/>
    <n v="254"/>
    <n v="363.22"/>
  </r>
  <r>
    <s v="AD01-9362"/>
    <x v="2"/>
    <s v="Sep"/>
    <x v="1"/>
    <x v="1"/>
    <s v="Cancelld"/>
    <x v="1"/>
    <s v="Refunded"/>
    <x v="2"/>
    <n v="296"/>
    <n v="423.28"/>
  </r>
  <r>
    <s v="AD01-9361"/>
    <x v="2"/>
    <s v="Sep"/>
    <x v="1"/>
    <x v="1"/>
    <s v="Cancelld"/>
    <x v="1"/>
    <s v="Refunded"/>
    <x v="2"/>
    <n v="328"/>
    <n v="469.03999999999996"/>
  </r>
  <r>
    <s v="AD01-9364"/>
    <x v="2"/>
    <s v="Sep"/>
    <x v="1"/>
    <x v="1"/>
    <s v="Cancelld"/>
    <x v="1"/>
    <s v="Refunded"/>
    <x v="2"/>
    <n v="250"/>
    <n v="357.5"/>
  </r>
  <r>
    <s v="AD01-9362"/>
    <x v="2"/>
    <s v="Sep"/>
    <x v="1"/>
    <x v="1"/>
    <s v="Cancelld"/>
    <x v="1"/>
    <s v="Refunded"/>
    <x v="2"/>
    <n v="298"/>
    <n v="426.14"/>
  </r>
  <r>
    <s v="AD01-9361"/>
    <x v="2"/>
    <s v="Sep"/>
    <x v="1"/>
    <x v="1"/>
    <s v="Cancelld"/>
    <x v="1"/>
    <s v="Refunded"/>
    <x v="2"/>
    <n v="785"/>
    <n v="1122.55"/>
  </r>
  <r>
    <s v="AD01-9365"/>
    <x v="2"/>
    <s v="Sep"/>
    <x v="1"/>
    <x v="1"/>
    <s v="Cancelld"/>
    <x v="1"/>
    <s v="Refunded"/>
    <x v="2"/>
    <n v="838"/>
    <n v="1198.3399999999999"/>
  </r>
  <r>
    <s v="AD01-9365"/>
    <x v="2"/>
    <s v="Sep"/>
    <x v="1"/>
    <x v="1"/>
    <s v="Cancelld"/>
    <x v="1"/>
    <s v="Refunded"/>
    <x v="2"/>
    <n v="871"/>
    <n v="1245.53"/>
  </r>
  <r>
    <s v="AD01-9364"/>
    <x v="2"/>
    <s v="Sep"/>
    <x v="1"/>
    <x v="1"/>
    <s v="Cancelld"/>
    <x v="1"/>
    <s v="Refunded"/>
    <x v="2"/>
    <n v="945"/>
    <n v="1351.35"/>
  </r>
  <r>
    <s v="AD01-9362"/>
    <x v="2"/>
    <s v="Sep"/>
    <x v="1"/>
    <x v="1"/>
    <s v="Cancelld"/>
    <x v="1"/>
    <s v="Refunded"/>
    <x v="2"/>
    <n v="946"/>
    <n v="1352.78"/>
  </r>
  <r>
    <s v="AD01-9365"/>
    <x v="2"/>
    <s v="Sep"/>
    <x v="1"/>
    <x v="1"/>
    <s v="Cancelld"/>
    <x v="1"/>
    <s v="Refunded"/>
    <x v="2"/>
    <n v="824"/>
    <n v="526.24"/>
  </r>
  <r>
    <s v="AD01-9361"/>
    <x v="2"/>
    <s v="Sep"/>
    <x v="1"/>
    <x v="1"/>
    <s v="Cancelld"/>
    <x v="1"/>
    <s v="Refunded"/>
    <x v="2"/>
    <n v="297"/>
    <n v="424.71"/>
  </r>
  <r>
    <s v="AD01-9361"/>
    <x v="2"/>
    <s v="Sep"/>
    <x v="1"/>
    <x v="1"/>
    <s v="Cancelld"/>
    <x v="1"/>
    <s v="Refunded"/>
    <x v="2"/>
    <n v="351"/>
    <n v="501.93"/>
  </r>
  <r>
    <s v="AD01-9365"/>
    <x v="2"/>
    <s v="Sep"/>
    <x v="1"/>
    <x v="1"/>
    <s v="Cancelld"/>
    <x v="1"/>
    <s v="Refunded"/>
    <x v="2"/>
    <n v="345"/>
    <n v="493.35"/>
  </r>
  <r>
    <s v="AD01-9364"/>
    <x v="2"/>
    <s v="Sep"/>
    <x v="1"/>
    <x v="1"/>
    <s v="Cancelld"/>
    <x v="1"/>
    <s v="Refunded"/>
    <x v="2"/>
    <n v="339"/>
    <n v="484.77"/>
  </r>
  <r>
    <s v="AD01-9362"/>
    <x v="2"/>
    <s v="Sep"/>
    <x v="1"/>
    <x v="1"/>
    <s v="Cancelld"/>
    <x v="1"/>
    <s v="Refunded"/>
    <x v="2"/>
    <n v="325"/>
    <n v="464.75"/>
  </r>
  <r>
    <s v="AD01-9364"/>
    <x v="2"/>
    <s v="Sep"/>
    <x v="1"/>
    <x v="1"/>
    <s v="Cancelld"/>
    <x v="1"/>
    <s v="Refunded"/>
    <x v="2"/>
    <n v="253"/>
    <n v="361.78999999999996"/>
  </r>
  <r>
    <s v="AD01-9361"/>
    <x v="2"/>
    <s v="Sep"/>
    <x v="1"/>
    <x v="1"/>
    <s v="Cancelld"/>
    <x v="1"/>
    <s v="Refunded"/>
    <x v="2"/>
    <n v="301"/>
    <n v="430.43"/>
  </r>
  <r>
    <s v="AD01-9362"/>
    <x v="2"/>
    <s v="Sep"/>
    <x v="1"/>
    <x v="1"/>
    <s v="Cancelld"/>
    <x v="1"/>
    <s v="Refunded"/>
    <x v="2"/>
    <n v="794"/>
    <n v="1135.42"/>
  </r>
  <r>
    <s v="AD01-9362"/>
    <x v="2"/>
    <s v="Sep"/>
    <x v="1"/>
    <x v="1"/>
    <s v="Cancelld"/>
    <x v="1"/>
    <s v="Refunded"/>
    <x v="2"/>
    <n v="847"/>
    <n v="1211.21"/>
  </r>
  <r>
    <s v="AD01-9361"/>
    <x v="2"/>
    <s v="Sep"/>
    <x v="1"/>
    <x v="1"/>
    <s v="Cancelld"/>
    <x v="1"/>
    <s v="Refunded"/>
    <x v="2"/>
    <n v="880"/>
    <n v="1258.4000000000001"/>
  </r>
  <r>
    <s v="AD01-9361"/>
    <x v="3"/>
    <s v="Apr"/>
    <x v="0"/>
    <x v="1"/>
    <s v="Order assembled"/>
    <x v="0"/>
    <s v="Paid"/>
    <x v="1"/>
    <n v="362"/>
    <n v="553.86"/>
  </r>
  <r>
    <s v="AD01-9362"/>
    <x v="3"/>
    <s v="Apr"/>
    <x v="0"/>
    <x v="1"/>
    <s v="Order assembled"/>
    <x v="0"/>
    <s v="Paid"/>
    <x v="1"/>
    <n v="338"/>
    <n v="483.34000000000003"/>
  </r>
  <r>
    <s v="AD01-9363"/>
    <x v="3"/>
    <s v="Apr"/>
    <x v="0"/>
    <x v="1"/>
    <s v="Order assembled"/>
    <x v="0"/>
    <s v="Paid"/>
    <x v="1"/>
    <n v="364"/>
    <n v="520.52"/>
  </r>
  <r>
    <s v="AD01-9362"/>
    <x v="3"/>
    <s v="Apr"/>
    <x v="0"/>
    <x v="1"/>
    <s v="Order assembled"/>
    <x v="0"/>
    <s v="Paid"/>
    <x v="1"/>
    <n v="334"/>
    <n v="477.62"/>
  </r>
  <r>
    <s v="AD01-9362"/>
    <x v="3"/>
    <s v="Apr"/>
    <x v="0"/>
    <x v="1"/>
    <s v="Order assembled"/>
    <x v="0"/>
    <s v="Paid"/>
    <x v="1"/>
    <n v="655"/>
    <n v="936.65"/>
  </r>
  <r>
    <s v="AD01-9361"/>
    <x v="3"/>
    <s v="Apr"/>
    <x v="0"/>
    <x v="1"/>
    <s v="Order assembled"/>
    <x v="0"/>
    <s v="Paid"/>
    <x v="1"/>
    <n v="742"/>
    <n v="1061.06"/>
  </r>
  <r>
    <s v="AD01-9361"/>
    <x v="3"/>
    <s v="Apr"/>
    <x v="0"/>
    <x v="1"/>
    <s v="Order assembled"/>
    <x v="0"/>
    <s v="Paid"/>
    <x v="1"/>
    <n v="363"/>
    <n v="519.09"/>
  </r>
  <r>
    <s v="AD01-9362"/>
    <x v="3"/>
    <s v="Apr"/>
    <x v="0"/>
    <x v="1"/>
    <s v="Order assembled"/>
    <x v="0"/>
    <s v="Paid"/>
    <x v="1"/>
    <n v="781"/>
    <n v="526.24"/>
  </r>
  <r>
    <s v="AD01-9362"/>
    <x v="3"/>
    <s v="Apr"/>
    <x v="0"/>
    <x v="1"/>
    <s v="Order assembled"/>
    <x v="0"/>
    <s v="Paid"/>
    <x v="1"/>
    <n v="361"/>
    <n v="516.23"/>
  </r>
  <r>
    <s v="AD01-9363"/>
    <x v="3"/>
    <s v="Apr"/>
    <x v="0"/>
    <x v="1"/>
    <s v="Order assembled"/>
    <x v="0"/>
    <s v="Paid"/>
    <x v="1"/>
    <n v="337"/>
    <n v="481.90999999999997"/>
  </r>
  <r>
    <s v="AD01-9362"/>
    <x v="3"/>
    <s v="Apr"/>
    <x v="0"/>
    <x v="1"/>
    <s v="Order assembled"/>
    <x v="0"/>
    <s v="Paid"/>
    <x v="1"/>
    <n v="365"/>
    <n v="521.95000000000005"/>
  </r>
  <r>
    <s v="AD01-9361"/>
    <x v="3"/>
    <s v="Apr"/>
    <x v="0"/>
    <x v="1"/>
    <s v="Order assembled"/>
    <x v="0"/>
    <s v="Paid"/>
    <x v="1"/>
    <n v="751"/>
    <n v="1073.93"/>
  </r>
  <r>
    <s v="AD01-9363"/>
    <x v="3"/>
    <s v="Aug"/>
    <x v="0"/>
    <x v="1"/>
    <s v="Order assembled"/>
    <x v="0"/>
    <s v="Paid"/>
    <x v="1"/>
    <n v="344"/>
    <n v="526.32000000000005"/>
  </r>
  <r>
    <s v="AD01-9361"/>
    <x v="3"/>
    <s v="Aug"/>
    <x v="0"/>
    <x v="1"/>
    <s v="Order assembled"/>
    <x v="0"/>
    <s v="Paid"/>
    <x v="1"/>
    <n v="314"/>
    <n v="449.02"/>
  </r>
  <r>
    <s v="AD01-9362"/>
    <x v="3"/>
    <s v="Aug"/>
    <x v="0"/>
    <x v="0"/>
    <s v="Order assembled"/>
    <x v="0"/>
    <s v="Paid"/>
    <x v="1"/>
    <n v="340"/>
    <n v="486.2"/>
  </r>
  <r>
    <s v="AD01-9361"/>
    <x v="3"/>
    <s v="Aug"/>
    <x v="0"/>
    <x v="0"/>
    <s v="Order assembled"/>
    <x v="0"/>
    <s v="Paid"/>
    <x v="1"/>
    <n v="316"/>
    <n v="451.88"/>
  </r>
  <r>
    <s v="AD01-9362"/>
    <x v="3"/>
    <s v="Aug"/>
    <x v="0"/>
    <x v="0"/>
    <s v="Order assembled"/>
    <x v="0"/>
    <s v="Paid"/>
    <x v="1"/>
    <n v="659"/>
    <n v="942.37"/>
  </r>
  <r>
    <s v="AD01-9362"/>
    <x v="3"/>
    <s v="Aug"/>
    <x v="0"/>
    <x v="0"/>
    <s v="Order assembled"/>
    <x v="0"/>
    <s v="Paid"/>
    <x v="1"/>
    <n v="785"/>
    <n v="526.24"/>
  </r>
  <r>
    <s v="AD01-9361"/>
    <x v="3"/>
    <s v="Aug"/>
    <x v="0"/>
    <x v="0"/>
    <s v="Order assembled"/>
    <x v="0"/>
    <s v="Paid"/>
    <x v="1"/>
    <n v="343"/>
    <n v="490.49"/>
  </r>
  <r>
    <s v="AD01-9362"/>
    <x v="3"/>
    <s v="Aug"/>
    <x v="0"/>
    <x v="0"/>
    <s v="Order assembled"/>
    <x v="0"/>
    <s v="Paid"/>
    <x v="1"/>
    <n v="313"/>
    <n v="447.59000000000003"/>
  </r>
  <r>
    <s v="AD01-9361"/>
    <x v="3"/>
    <s v="Aug"/>
    <x v="0"/>
    <x v="0"/>
    <s v="Order assembled"/>
    <x v="0"/>
    <s v="Paid"/>
    <x v="1"/>
    <n v="341"/>
    <n v="487.63"/>
  </r>
  <r>
    <s v="AD01-9363"/>
    <x v="3"/>
    <s v="Aug"/>
    <x v="0"/>
    <x v="0"/>
    <s v="Order assembled"/>
    <x v="0"/>
    <s v="Paid"/>
    <x v="1"/>
    <n v="754"/>
    <n v="1078.22"/>
  </r>
  <r>
    <s v="AD01-9363"/>
    <x v="3"/>
    <s v="Dec"/>
    <x v="0"/>
    <x v="0"/>
    <s v="Order assembled"/>
    <x v="0"/>
    <s v="Paid"/>
    <x v="1"/>
    <n v="320"/>
    <n v="489.6"/>
  </r>
  <r>
    <s v="AD01-9361"/>
    <x v="3"/>
    <s v="Dec"/>
    <x v="0"/>
    <x v="0"/>
    <s v="Order assembled"/>
    <x v="0"/>
    <s v="Paid"/>
    <x v="1"/>
    <n v="296"/>
    <n v="423.28"/>
  </r>
  <r>
    <s v="AD01-9362"/>
    <x v="3"/>
    <s v="Dec"/>
    <x v="0"/>
    <x v="0"/>
    <s v="Order assembled"/>
    <x v="0"/>
    <s v="Paid"/>
    <x v="1"/>
    <n v="322"/>
    <n v="460.46000000000004"/>
  </r>
  <r>
    <s v="AD01-9362"/>
    <x v="3"/>
    <s v="Dec"/>
    <x v="0"/>
    <x v="0"/>
    <s v="Order assembled"/>
    <x v="0"/>
    <s v="Paid"/>
    <x v="1"/>
    <n v="292"/>
    <n v="417.56"/>
  </r>
  <r>
    <s v="AD01-9362"/>
    <x v="3"/>
    <s v="Dec"/>
    <x v="0"/>
    <x v="0"/>
    <s v="Order assembled"/>
    <x v="0"/>
    <s v="Paid"/>
    <x v="1"/>
    <n v="749"/>
    <n v="1071.07"/>
  </r>
  <r>
    <s v="AD01-9362"/>
    <x v="3"/>
    <s v="Dec"/>
    <x v="0"/>
    <x v="0"/>
    <s v="Order assembled"/>
    <x v="0"/>
    <s v="Paid"/>
    <x v="1"/>
    <n v="321"/>
    <n v="459.03"/>
  </r>
  <r>
    <s v="AD01-9362"/>
    <x v="3"/>
    <s v="Dec"/>
    <x v="0"/>
    <x v="0"/>
    <s v="Order assembled"/>
    <x v="0"/>
    <s v="Paid"/>
    <x v="1"/>
    <n v="319"/>
    <n v="456.16999999999996"/>
  </r>
  <r>
    <s v="AD01-9362"/>
    <x v="3"/>
    <s v="Dec"/>
    <x v="0"/>
    <x v="0"/>
    <s v="Order assembled"/>
    <x v="0"/>
    <s v="Paid"/>
    <x v="1"/>
    <n v="295"/>
    <n v="421.85"/>
  </r>
  <r>
    <s v="AD01-9361"/>
    <x v="3"/>
    <s v="Dec"/>
    <x v="0"/>
    <x v="0"/>
    <s v="Order assembled"/>
    <x v="0"/>
    <s v="Paid"/>
    <x v="1"/>
    <n v="323"/>
    <n v="461.89"/>
  </r>
  <r>
    <s v="AD01-9363"/>
    <x v="3"/>
    <s v="Dec"/>
    <x v="0"/>
    <x v="0"/>
    <s v="Order assembled"/>
    <x v="0"/>
    <s v="Paid"/>
    <x v="1"/>
    <n v="758"/>
    <n v="1083.94"/>
  </r>
  <r>
    <s v="AD01-9365"/>
    <x v="3"/>
    <s v="Feb"/>
    <x v="0"/>
    <x v="0"/>
    <s v="Order assembled"/>
    <x v="0"/>
    <s v="Paid"/>
    <x v="1"/>
    <n v="128"/>
    <n v="195.84"/>
  </r>
  <r>
    <s v="AD01-9361"/>
    <x v="3"/>
    <s v="Feb"/>
    <x v="0"/>
    <x v="0"/>
    <s v="Order assembled"/>
    <x v="0"/>
    <s v="Paid"/>
    <x v="1"/>
    <n v="302"/>
    <n v="431.86"/>
  </r>
  <r>
    <s v="AD01-9361"/>
    <x v="3"/>
    <s v="Feb"/>
    <x v="0"/>
    <x v="0"/>
    <s v="Order assembled"/>
    <x v="0"/>
    <s v="Paid"/>
    <x v="1"/>
    <n v="130"/>
    <n v="185.9"/>
  </r>
  <r>
    <s v="AD01-9361"/>
    <x v="3"/>
    <s v="Feb"/>
    <x v="0"/>
    <x v="0"/>
    <s v="Order assembled"/>
    <x v="0"/>
    <s v="Paid"/>
    <x v="1"/>
    <n v="346"/>
    <n v="494.78"/>
  </r>
  <r>
    <s v="AD01-9362"/>
    <x v="3"/>
    <s v="Feb"/>
    <x v="0"/>
    <x v="0"/>
    <s v="Order assembled"/>
    <x v="0"/>
    <s v="Paid"/>
    <x v="1"/>
    <n v="372"/>
    <n v="531.96"/>
  </r>
  <r>
    <s v="AD01-9364"/>
    <x v="3"/>
    <s v="Feb"/>
    <x v="0"/>
    <x v="0"/>
    <s v="Order assembled"/>
    <x v="0"/>
    <s v="Paid"/>
    <x v="1"/>
    <n v="740"/>
    <n v="1058.2"/>
  </r>
  <r>
    <s v="AD01-9364"/>
    <x v="3"/>
    <s v="Feb"/>
    <x v="0"/>
    <x v="0"/>
    <s v="Order assembled"/>
    <x v="0"/>
    <s v="Paid"/>
    <x v="1"/>
    <n v="129"/>
    <n v="184.47"/>
  </r>
  <r>
    <s v="AD01-9362"/>
    <x v="3"/>
    <s v="Feb"/>
    <x v="0"/>
    <x v="0"/>
    <s v="Order assembled"/>
    <x v="0"/>
    <s v="Paid"/>
    <x v="1"/>
    <n v="746"/>
    <n v="526.24"/>
  </r>
  <r>
    <s v="AD01-9362"/>
    <x v="3"/>
    <s v="Feb"/>
    <x v="0"/>
    <x v="0"/>
    <s v="Order assembled"/>
    <x v="0"/>
    <s v="Paid"/>
    <x v="1"/>
    <n v="780"/>
    <n v="526.24"/>
  </r>
  <r>
    <s v="AD01-9361"/>
    <x v="3"/>
    <s v="Feb"/>
    <x v="0"/>
    <x v="0"/>
    <s v="Order assembled"/>
    <x v="0"/>
    <s v="Paid"/>
    <x v="1"/>
    <n v="127"/>
    <n v="181.61"/>
  </r>
  <r>
    <s v="AD01-9362"/>
    <x v="3"/>
    <s v="Feb"/>
    <x v="0"/>
    <x v="0"/>
    <s v="Order assembled"/>
    <x v="0"/>
    <s v="Paid"/>
    <x v="1"/>
    <n v="301"/>
    <n v="430.43"/>
  </r>
  <r>
    <s v="AD01-9361"/>
    <x v="3"/>
    <s v="Feb"/>
    <x v="0"/>
    <x v="0"/>
    <s v="Order assembled"/>
    <x v="0"/>
    <s v="Paid"/>
    <x v="1"/>
    <n v="349"/>
    <n v="499.07"/>
  </r>
  <r>
    <s v="AD01-9365"/>
    <x v="3"/>
    <s v="Feb"/>
    <x v="0"/>
    <x v="0"/>
    <s v="Order assembled"/>
    <x v="0"/>
    <s v="Paid"/>
    <x v="1"/>
    <n v="749"/>
    <n v="1071.07"/>
  </r>
  <r>
    <s v="AD01-9364"/>
    <x v="3"/>
    <s v="Jan"/>
    <x v="0"/>
    <x v="0"/>
    <s v="Order assembled"/>
    <x v="0"/>
    <s v="Paid"/>
    <x v="1"/>
    <n v="134"/>
    <n v="191.62"/>
  </r>
  <r>
    <s v="AD01-9362"/>
    <x v="3"/>
    <s v="Jan"/>
    <x v="0"/>
    <x v="0"/>
    <s v="Order assembled"/>
    <x v="0"/>
    <s v="Paid"/>
    <x v="1"/>
    <n v="308"/>
    <n v="440.44"/>
  </r>
  <r>
    <s v="AD01-9361"/>
    <x v="3"/>
    <s v="Jan"/>
    <x v="0"/>
    <x v="0"/>
    <s v="Order assembled"/>
    <x v="0"/>
    <s v="Paid"/>
    <x v="1"/>
    <n v="350"/>
    <n v="500.5"/>
  </r>
  <r>
    <s v="AD01-9361"/>
    <x v="3"/>
    <s v="Jan"/>
    <x v="0"/>
    <x v="0"/>
    <s v="Order assembled"/>
    <x v="0"/>
    <s v="Paid"/>
    <x v="1"/>
    <n v="136"/>
    <n v="194.48"/>
  </r>
  <r>
    <s v="AD01-9365"/>
    <x v="3"/>
    <s v="Jan"/>
    <x v="0"/>
    <x v="0"/>
    <s v="Order assembled"/>
    <x v="0"/>
    <s v="Paid"/>
    <x v="1"/>
    <n v="304"/>
    <n v="434.72"/>
  </r>
  <r>
    <s v="AD01-9361"/>
    <x v="3"/>
    <s v="Jan"/>
    <x v="0"/>
    <x v="0"/>
    <s v="Order assembled"/>
    <x v="0"/>
    <s v="Paid"/>
    <x v="1"/>
    <n v="352"/>
    <n v="503.36"/>
  </r>
  <r>
    <s v="AD01-9361"/>
    <x v="3"/>
    <s v="Jan"/>
    <x v="0"/>
    <x v="0"/>
    <s v="Order assembled"/>
    <x v="0"/>
    <s v="Paid"/>
    <x v="1"/>
    <n v="132"/>
    <n v="188.76"/>
  </r>
  <r>
    <s v="AD01-9362"/>
    <x v="3"/>
    <s v="Jan"/>
    <x v="0"/>
    <x v="0"/>
    <s v="Order assembled"/>
    <x v="0"/>
    <s v="Paid"/>
    <x v="1"/>
    <n v="706"/>
    <n v="1009.5799999999999"/>
  </r>
  <r>
    <s v="AD01-9361"/>
    <x v="3"/>
    <s v="Jan"/>
    <x v="0"/>
    <x v="0"/>
    <s v="Order assembled"/>
    <x v="0"/>
    <s v="Paid"/>
    <x v="1"/>
    <n v="739"/>
    <n v="1056.77"/>
  </r>
  <r>
    <s v="AD01-9361"/>
    <x v="3"/>
    <s v="Jan"/>
    <x v="0"/>
    <x v="0"/>
    <s v="Order assembled"/>
    <x v="0"/>
    <s v="Paid"/>
    <x v="1"/>
    <n v="135"/>
    <n v="193.05"/>
  </r>
  <r>
    <s v="AD01-9361"/>
    <x v="3"/>
    <s v="Jan"/>
    <x v="0"/>
    <x v="0"/>
    <s v="Order assembled"/>
    <x v="0"/>
    <s v="Paid"/>
    <x v="1"/>
    <n v="779"/>
    <n v="526.24"/>
  </r>
  <r>
    <s v="AD01-9361"/>
    <x v="3"/>
    <s v="Jan"/>
    <x v="0"/>
    <x v="0"/>
    <s v="Order assembled"/>
    <x v="0"/>
    <s v="Paid"/>
    <x v="1"/>
    <n v="133"/>
    <n v="190.19"/>
  </r>
  <r>
    <s v="AD01-9364"/>
    <x v="3"/>
    <s v="Jan"/>
    <x v="0"/>
    <x v="0"/>
    <s v="Order assembled"/>
    <x v="0"/>
    <s v="Paid"/>
    <x v="1"/>
    <n v="307"/>
    <n v="439.01"/>
  </r>
  <r>
    <s v="AD01-9361"/>
    <x v="3"/>
    <s v="Jan"/>
    <x v="0"/>
    <x v="0"/>
    <s v="Order assembled"/>
    <x v="0"/>
    <s v="Paid"/>
    <x v="1"/>
    <n v="355"/>
    <n v="507.65"/>
  </r>
  <r>
    <s v="AD01-9361"/>
    <x v="3"/>
    <s v="Jan"/>
    <x v="0"/>
    <x v="0"/>
    <s v="Order assembled"/>
    <x v="0"/>
    <s v="Paid"/>
    <x v="1"/>
    <n v="131"/>
    <n v="187.32999999999998"/>
  </r>
  <r>
    <s v="AD01-9362"/>
    <x v="3"/>
    <s v="Jan"/>
    <x v="0"/>
    <x v="0"/>
    <s v="Order assembled"/>
    <x v="0"/>
    <s v="Paid"/>
    <x v="1"/>
    <n v="305"/>
    <n v="436.15"/>
  </r>
  <r>
    <s v="AD01-9364"/>
    <x v="3"/>
    <s v="Jan"/>
    <x v="0"/>
    <x v="0"/>
    <s v="Order assembled"/>
    <x v="0"/>
    <s v="Paid"/>
    <x v="1"/>
    <n v="748"/>
    <n v="1069.6399999999999"/>
  </r>
  <r>
    <s v="AD01-9361"/>
    <x v="3"/>
    <s v="Jul"/>
    <x v="0"/>
    <x v="0"/>
    <s v="Order assembled"/>
    <x v="0"/>
    <s v="Paid"/>
    <x v="1"/>
    <n v="350"/>
    <n v="535.5"/>
  </r>
  <r>
    <s v="AD01-9361"/>
    <x v="3"/>
    <s v="Jul"/>
    <x v="0"/>
    <x v="0"/>
    <s v="Order assembled"/>
    <x v="0"/>
    <s v="Paid"/>
    <x v="1"/>
    <n v="320"/>
    <n v="457.6"/>
  </r>
  <r>
    <s v="AD01-9364"/>
    <x v="3"/>
    <s v="Jul"/>
    <x v="0"/>
    <x v="0"/>
    <s v="Order assembled"/>
    <x v="0"/>
    <s v="Paid"/>
    <x v="1"/>
    <n v="346"/>
    <n v="494.78"/>
  </r>
  <r>
    <s v="AD01-9363"/>
    <x v="3"/>
    <s v="Jul"/>
    <x v="0"/>
    <x v="0"/>
    <s v="Order assembled"/>
    <x v="0"/>
    <s v="Paid"/>
    <x v="1"/>
    <n v="322"/>
    <n v="460.46000000000004"/>
  </r>
  <r>
    <s v="AD01-9361"/>
    <x v="3"/>
    <s v="Jul"/>
    <x v="0"/>
    <x v="0"/>
    <s v="Order assembled"/>
    <x v="0"/>
    <s v="Paid"/>
    <x v="1"/>
    <n v="658"/>
    <n v="940.94"/>
  </r>
  <r>
    <s v="AD01-9364"/>
    <x v="3"/>
    <s v="Jul"/>
    <x v="0"/>
    <x v="0"/>
    <s v="Order assembled"/>
    <x v="0"/>
    <s v="Paid"/>
    <x v="1"/>
    <n v="745"/>
    <n v="1065.3499999999999"/>
  </r>
  <r>
    <s v="AD01-9364"/>
    <x v="3"/>
    <s v="Jul"/>
    <x v="0"/>
    <x v="0"/>
    <s v="Order assembled"/>
    <x v="0"/>
    <s v="Paid"/>
    <x v="1"/>
    <n v="345"/>
    <n v="493.35"/>
  </r>
  <r>
    <s v="AD01-9361"/>
    <x v="3"/>
    <s v="Jul"/>
    <x v="0"/>
    <x v="0"/>
    <s v="Order assembled"/>
    <x v="0"/>
    <s v="Paid"/>
    <x v="1"/>
    <n v="784"/>
    <n v="526.24"/>
  </r>
  <r>
    <s v="AD01-9363"/>
    <x v="3"/>
    <s v="Jul"/>
    <x v="0"/>
    <x v="0"/>
    <s v="Order assembled"/>
    <x v="0"/>
    <s v="Paid"/>
    <x v="1"/>
    <n v="349"/>
    <n v="499.07"/>
  </r>
  <r>
    <s v="AD01-9364"/>
    <x v="3"/>
    <s v="Jul"/>
    <x v="0"/>
    <x v="0"/>
    <s v="Order assembled"/>
    <x v="0"/>
    <s v="Paid"/>
    <x v="1"/>
    <n v="319"/>
    <n v="456.16999999999996"/>
  </r>
  <r>
    <s v="AD01-9361"/>
    <x v="3"/>
    <s v="Jul"/>
    <x v="0"/>
    <x v="0"/>
    <s v="Order assembled"/>
    <x v="0"/>
    <s v="Paid"/>
    <x v="1"/>
    <n v="347"/>
    <n v="496.21000000000004"/>
  </r>
  <r>
    <s v="AD01-9361"/>
    <x v="3"/>
    <s v="Jul"/>
    <x v="0"/>
    <x v="0"/>
    <s v="Order assembled"/>
    <x v="0"/>
    <s v="Paid"/>
    <x v="1"/>
    <n v="753"/>
    <n v="1076.79"/>
  </r>
  <r>
    <s v="AD01-9361"/>
    <x v="3"/>
    <s v="Jun"/>
    <x v="0"/>
    <x v="0"/>
    <s v="Order assembled"/>
    <x v="0"/>
    <s v="Paid"/>
    <x v="1"/>
    <n v="326"/>
    <n v="466.18"/>
  </r>
  <r>
    <s v="AD01-9362"/>
    <x v="3"/>
    <s v="Jun"/>
    <x v="0"/>
    <x v="0"/>
    <s v="Order assembled"/>
    <x v="0"/>
    <s v="Paid"/>
    <x v="1"/>
    <n v="352"/>
    <n v="503.36"/>
  </r>
  <r>
    <s v="AD01-9361"/>
    <x v="3"/>
    <s v="Jun"/>
    <x v="0"/>
    <x v="0"/>
    <s v="Order assembled"/>
    <x v="0"/>
    <s v="Paid"/>
    <x v="1"/>
    <n v="328"/>
    <n v="469.03999999999996"/>
  </r>
  <r>
    <s v="AD01-9362"/>
    <x v="3"/>
    <s v="Jun"/>
    <x v="0"/>
    <x v="0"/>
    <s v="Order assembled"/>
    <x v="0"/>
    <s v="Paid"/>
    <x v="1"/>
    <n v="657"/>
    <n v="939.51"/>
  </r>
  <r>
    <s v="AD01-9361"/>
    <x v="3"/>
    <s v="Jun"/>
    <x v="0"/>
    <x v="0"/>
    <s v="Order assembled"/>
    <x v="0"/>
    <s v="Paid"/>
    <x v="1"/>
    <n v="744"/>
    <n v="1063.92"/>
  </r>
  <r>
    <s v="AD01-9361"/>
    <x v="3"/>
    <s v="Jun"/>
    <x v="0"/>
    <x v="0"/>
    <s v="Order assembled"/>
    <x v="0"/>
    <s v="Paid"/>
    <x v="1"/>
    <n v="351"/>
    <n v="501.93"/>
  </r>
  <r>
    <s v="AD01-9362"/>
    <x v="3"/>
    <s v="Jun"/>
    <x v="0"/>
    <x v="0"/>
    <s v="Order assembled"/>
    <x v="0"/>
    <s v="Paid"/>
    <x v="1"/>
    <n v="783"/>
    <n v="526.24"/>
  </r>
  <r>
    <s v="AD01-9361"/>
    <x v="3"/>
    <s v="Jun"/>
    <x v="0"/>
    <x v="0"/>
    <s v="Order assembled"/>
    <x v="0"/>
    <s v="Paid"/>
    <x v="1"/>
    <n v="355"/>
    <n v="507.65"/>
  </r>
  <r>
    <s v="AD01-9362"/>
    <x v="3"/>
    <s v="Jun"/>
    <x v="0"/>
    <x v="0"/>
    <s v="Order assembled"/>
    <x v="0"/>
    <s v="Paid"/>
    <x v="1"/>
    <n v="325"/>
    <n v="464.75"/>
  </r>
  <r>
    <s v="AD01-9361"/>
    <x v="3"/>
    <s v="Jun"/>
    <x v="0"/>
    <x v="0"/>
    <s v="Order assembled"/>
    <x v="0"/>
    <s v="Paid"/>
    <x v="1"/>
    <n v="353"/>
    <n v="504.78999999999996"/>
  </r>
  <r>
    <s v="AD01-9362"/>
    <x v="3"/>
    <s v="Mar"/>
    <x v="0"/>
    <x v="0"/>
    <s v="Order assembled"/>
    <x v="0"/>
    <s v="Paid"/>
    <x v="1"/>
    <n v="368"/>
    <n v="563.04"/>
  </r>
  <r>
    <s v="AD01-9362"/>
    <x v="3"/>
    <s v="Mar"/>
    <x v="0"/>
    <x v="0"/>
    <s v="Order assembled"/>
    <x v="0"/>
    <s v="Paid"/>
    <x v="1"/>
    <n v="344"/>
    <n v="491.91999999999996"/>
  </r>
  <r>
    <s v="AD01-9362"/>
    <x v="3"/>
    <s v="Mar"/>
    <x v="0"/>
    <x v="0"/>
    <s v="Order assembled"/>
    <x v="0"/>
    <s v="Paid"/>
    <x v="1"/>
    <n v="370"/>
    <n v="529.1"/>
  </r>
  <r>
    <s v="AD01-9362"/>
    <x v="3"/>
    <s v="Mar"/>
    <x v="0"/>
    <x v="0"/>
    <s v="Order assembled"/>
    <x v="0"/>
    <s v="Paid"/>
    <x v="1"/>
    <n v="340"/>
    <n v="486.2"/>
  </r>
  <r>
    <s v="AD01-9361"/>
    <x v="3"/>
    <s v="Mar"/>
    <x v="0"/>
    <x v="0"/>
    <s v="Order assembled"/>
    <x v="0"/>
    <s v="Paid"/>
    <x v="1"/>
    <n v="741"/>
    <n v="1059.6300000000001"/>
  </r>
  <r>
    <s v="AD01-9361"/>
    <x v="3"/>
    <s v="Mar"/>
    <x v="0"/>
    <x v="0"/>
    <s v="Order assembled"/>
    <x v="0"/>
    <s v="Paid"/>
    <x v="1"/>
    <n v="369"/>
    <n v="527.66999999999996"/>
  </r>
  <r>
    <s v="AD01-9362"/>
    <x v="3"/>
    <s v="Mar"/>
    <x v="0"/>
    <x v="0"/>
    <s v="Order assembled"/>
    <x v="0"/>
    <s v="Paid"/>
    <x v="1"/>
    <n v="367"/>
    <n v="524.80999999999995"/>
  </r>
  <r>
    <s v="AD01-9362"/>
    <x v="3"/>
    <s v="Mar"/>
    <x v="0"/>
    <x v="0"/>
    <s v="Order assembled"/>
    <x v="0"/>
    <s v="Paid"/>
    <x v="1"/>
    <n v="343"/>
    <n v="490.49"/>
  </r>
  <r>
    <s v="AD01-9362"/>
    <x v="3"/>
    <s v="Mar"/>
    <x v="0"/>
    <x v="0"/>
    <s v="Order assembled"/>
    <x v="0"/>
    <s v="Paid"/>
    <x v="1"/>
    <n v="371"/>
    <n v="530.53"/>
  </r>
  <r>
    <s v="AD01-9362"/>
    <x v="3"/>
    <s v="Mar"/>
    <x v="0"/>
    <x v="0"/>
    <s v="Order assembled"/>
    <x v="0"/>
    <s v="Paid"/>
    <x v="1"/>
    <n v="750"/>
    <n v="1072.5"/>
  </r>
  <r>
    <s v="AD01-9362"/>
    <x v="3"/>
    <s v="May"/>
    <x v="0"/>
    <x v="0"/>
    <s v="Order assembled"/>
    <x v="0"/>
    <s v="Paid"/>
    <x v="1"/>
    <n v="356"/>
    <n v="544.68000000000006"/>
  </r>
  <r>
    <s v="AD01-9361"/>
    <x v="3"/>
    <s v="May"/>
    <x v="0"/>
    <x v="0"/>
    <s v="Order assembled"/>
    <x v="0"/>
    <s v="Paid"/>
    <x v="1"/>
    <n v="332"/>
    <n v="474.76"/>
  </r>
  <r>
    <s v="AD01-9362"/>
    <x v="3"/>
    <s v="May"/>
    <x v="0"/>
    <x v="0"/>
    <s v="Order assembled"/>
    <x v="0"/>
    <s v="Paid"/>
    <x v="1"/>
    <n v="358"/>
    <n v="511.94"/>
  </r>
  <r>
    <s v="AD01-9361"/>
    <x v="3"/>
    <s v="May"/>
    <x v="0"/>
    <x v="0"/>
    <s v="Order assembled"/>
    <x v="0"/>
    <s v="Paid"/>
    <x v="1"/>
    <n v="656"/>
    <n v="938.07999999999993"/>
  </r>
  <r>
    <s v="AD01-9364"/>
    <x v="3"/>
    <s v="May"/>
    <x v="0"/>
    <x v="0"/>
    <s v="Order assembled"/>
    <x v="0"/>
    <s v="Paid"/>
    <x v="1"/>
    <n v="743"/>
    <n v="1062.49"/>
  </r>
  <r>
    <s v="AD01-9364"/>
    <x v="3"/>
    <s v="May"/>
    <x v="0"/>
    <x v="0"/>
    <s v="Order assembled"/>
    <x v="0"/>
    <s v="Paid"/>
    <x v="1"/>
    <n v="357"/>
    <n v="510.51"/>
  </r>
  <r>
    <s v="AD01-9361"/>
    <x v="3"/>
    <s v="May"/>
    <x v="0"/>
    <x v="0"/>
    <s v="Order assembled"/>
    <x v="0"/>
    <s v="Paid"/>
    <x v="1"/>
    <n v="782"/>
    <n v="526.24"/>
  </r>
  <r>
    <s v="AD01-9362"/>
    <x v="3"/>
    <s v="May"/>
    <x v="0"/>
    <x v="0"/>
    <s v="Order assembled"/>
    <x v="0"/>
    <s v="Paid"/>
    <x v="1"/>
    <n v="331"/>
    <n v="473.33"/>
  </r>
  <r>
    <s v="AD01-9361"/>
    <x v="3"/>
    <s v="May"/>
    <x v="0"/>
    <x v="0"/>
    <s v="Order assembled"/>
    <x v="0"/>
    <s v="Paid"/>
    <x v="1"/>
    <n v="359"/>
    <n v="513.37"/>
  </r>
  <r>
    <s v="AD01-9362"/>
    <x v="3"/>
    <s v="May"/>
    <x v="0"/>
    <x v="0"/>
    <s v="Order assembled"/>
    <x v="0"/>
    <s v="Paid"/>
    <x v="1"/>
    <n v="752"/>
    <n v="1075.3600000000001"/>
  </r>
  <r>
    <s v="AD01-9361"/>
    <x v="3"/>
    <s v="Nov"/>
    <x v="0"/>
    <x v="0"/>
    <s v="Order assembled"/>
    <x v="0"/>
    <s v="Paid"/>
    <x v="1"/>
    <n v="326"/>
    <n v="498.78"/>
  </r>
  <r>
    <s v="AD01-9364"/>
    <x v="3"/>
    <s v="Nov"/>
    <x v="0"/>
    <x v="0"/>
    <s v="Order assembled"/>
    <x v="0"/>
    <s v="Paid"/>
    <x v="1"/>
    <n v="328"/>
    <n v="469.03999999999996"/>
  </r>
  <r>
    <s v="AD01-9362"/>
    <x v="3"/>
    <s v="Nov"/>
    <x v="0"/>
    <x v="0"/>
    <s v="Order assembled"/>
    <x v="0"/>
    <s v="Paid"/>
    <x v="1"/>
    <n v="298"/>
    <n v="426.14"/>
  </r>
  <r>
    <s v="AD01-9364"/>
    <x v="3"/>
    <s v="Nov"/>
    <x v="0"/>
    <x v="0"/>
    <s v="Order assembled"/>
    <x v="0"/>
    <s v="Paid"/>
    <x v="1"/>
    <n v="662"/>
    <n v="946.66"/>
  </r>
  <r>
    <s v="AD01-9364"/>
    <x v="3"/>
    <s v="Nov"/>
    <x v="0"/>
    <x v="0"/>
    <s v="Order assembled"/>
    <x v="0"/>
    <s v="Paid"/>
    <x v="1"/>
    <n v="748"/>
    <n v="1069.6399999999999"/>
  </r>
  <r>
    <s v="AD01-9364"/>
    <x v="3"/>
    <s v="Nov"/>
    <x v="0"/>
    <x v="0"/>
    <s v="Order assembled"/>
    <x v="0"/>
    <s v="Paid"/>
    <x v="1"/>
    <n v="327"/>
    <n v="467.61"/>
  </r>
  <r>
    <s v="AD01-9364"/>
    <x v="3"/>
    <s v="Nov"/>
    <x v="0"/>
    <x v="0"/>
    <s v="Order assembled"/>
    <x v="0"/>
    <s v="Paid"/>
    <x v="1"/>
    <n v="788"/>
    <n v="526.24"/>
  </r>
  <r>
    <s v="AD01-9362"/>
    <x v="3"/>
    <s v="Nov"/>
    <x v="0"/>
    <x v="0"/>
    <s v="Order assembled"/>
    <x v="0"/>
    <s v="Paid"/>
    <x v="1"/>
    <n v="325"/>
    <n v="464.75"/>
  </r>
  <r>
    <s v="AD01-9364"/>
    <x v="3"/>
    <s v="Nov"/>
    <x v="0"/>
    <x v="0"/>
    <s v="Order assembled"/>
    <x v="0"/>
    <s v="Paid"/>
    <x v="1"/>
    <n v="301"/>
    <n v="430.43"/>
  </r>
  <r>
    <s v="AD01-9361"/>
    <x v="3"/>
    <s v="Nov"/>
    <x v="0"/>
    <x v="0"/>
    <s v="Order assembled"/>
    <x v="0"/>
    <s v="Paid"/>
    <x v="1"/>
    <n v="757"/>
    <n v="1082.51"/>
  </r>
  <r>
    <s v="AD01-9364"/>
    <x v="3"/>
    <s v="Oct"/>
    <x v="0"/>
    <x v="0"/>
    <s v="Order assembled"/>
    <x v="0"/>
    <s v="Paid"/>
    <x v="1"/>
    <n v="332"/>
    <n v="507.96000000000004"/>
  </r>
  <r>
    <s v="AD01-9362"/>
    <x v="3"/>
    <s v="Oct"/>
    <x v="0"/>
    <x v="0"/>
    <s v="Order assembled"/>
    <x v="0"/>
    <s v="Paid"/>
    <x v="1"/>
    <n v="302"/>
    <n v="431.86"/>
  </r>
  <r>
    <s v="AD01-9361"/>
    <x v="3"/>
    <s v="Oct"/>
    <x v="0"/>
    <x v="0"/>
    <s v="Order assembled"/>
    <x v="0"/>
    <s v="Paid"/>
    <x v="1"/>
    <n v="334"/>
    <n v="477.62"/>
  </r>
  <r>
    <s v="AD01-9365"/>
    <x v="3"/>
    <s v="Oct"/>
    <x v="0"/>
    <x v="0"/>
    <s v="Order assembled"/>
    <x v="0"/>
    <s v="Paid"/>
    <x v="1"/>
    <n v="304"/>
    <n v="434.72"/>
  </r>
  <r>
    <s v="AD01-9362"/>
    <x v="3"/>
    <s v="Oct"/>
    <x v="0"/>
    <x v="0"/>
    <s v="Order assembled"/>
    <x v="0"/>
    <s v="Paid"/>
    <x v="1"/>
    <n v="661"/>
    <n v="945.23"/>
  </r>
  <r>
    <s v="AD01-9361"/>
    <x v="3"/>
    <s v="Oct"/>
    <x v="0"/>
    <x v="0"/>
    <s v="Order assembled"/>
    <x v="0"/>
    <s v="Paid"/>
    <x v="1"/>
    <n v="747"/>
    <n v="1068.21"/>
  </r>
  <r>
    <s v="AD01-9361"/>
    <x v="3"/>
    <s v="Oct"/>
    <x v="0"/>
    <x v="0"/>
    <s v="Order assembled"/>
    <x v="0"/>
    <s v="Paid"/>
    <x v="1"/>
    <n v="333"/>
    <n v="476.19"/>
  </r>
  <r>
    <s v="AD01-9362"/>
    <x v="3"/>
    <s v="Oct"/>
    <x v="0"/>
    <x v="0"/>
    <s v="Order assembled"/>
    <x v="0"/>
    <s v="Paid"/>
    <x v="1"/>
    <n v="787"/>
    <n v="526.24"/>
  </r>
  <r>
    <s v="AD01-9365"/>
    <x v="3"/>
    <s v="Oct"/>
    <x v="0"/>
    <x v="0"/>
    <s v="Order assembled"/>
    <x v="0"/>
    <s v="Paid"/>
    <x v="1"/>
    <n v="331"/>
    <n v="473.33"/>
  </r>
  <r>
    <s v="AD01-9361"/>
    <x v="3"/>
    <s v="Oct"/>
    <x v="0"/>
    <x v="0"/>
    <s v="Order assembled"/>
    <x v="0"/>
    <s v="Paid"/>
    <x v="1"/>
    <n v="307"/>
    <n v="439.01"/>
  </r>
  <r>
    <s v="AD01-9362"/>
    <x v="3"/>
    <s v="Oct"/>
    <x v="0"/>
    <x v="0"/>
    <s v="Order assembled"/>
    <x v="0"/>
    <s v="Paid"/>
    <x v="1"/>
    <n v="329"/>
    <n v="470.47"/>
  </r>
  <r>
    <s v="AD01-9364"/>
    <x v="3"/>
    <s v="Oct"/>
    <x v="0"/>
    <x v="0"/>
    <s v="Order assembled"/>
    <x v="0"/>
    <s v="Paid"/>
    <x v="1"/>
    <n v="756"/>
    <n v="1081.08"/>
  </r>
  <r>
    <s v="AD01-9362"/>
    <x v="3"/>
    <s v="Sep"/>
    <x v="0"/>
    <x v="0"/>
    <s v="Order assembled"/>
    <x v="0"/>
    <s v="Paid"/>
    <x v="1"/>
    <n v="338"/>
    <n v="517.14"/>
  </r>
  <r>
    <s v="AD01-9362"/>
    <x v="3"/>
    <s v="Sep"/>
    <x v="0"/>
    <x v="0"/>
    <s v="Order assembled"/>
    <x v="0"/>
    <s v="Paid"/>
    <x v="1"/>
    <n v="308"/>
    <n v="440.44"/>
  </r>
  <r>
    <s v="AD01-9365"/>
    <x v="3"/>
    <s v="Sep"/>
    <x v="0"/>
    <x v="0"/>
    <s v="Order assembled"/>
    <x v="0"/>
    <s v="Paid"/>
    <x v="1"/>
    <n v="310"/>
    <n v="443.3"/>
  </r>
  <r>
    <s v="AD01-9361"/>
    <x v="3"/>
    <s v="Sep"/>
    <x v="0"/>
    <x v="0"/>
    <s v="Order assembled"/>
    <x v="0"/>
    <s v="Paid"/>
    <x v="1"/>
    <n v="660"/>
    <n v="943.8"/>
  </r>
  <r>
    <s v="AD01-9364"/>
    <x v="3"/>
    <s v="Sep"/>
    <x v="0"/>
    <x v="0"/>
    <s v="Order assembled"/>
    <x v="0"/>
    <s v="Paid"/>
    <x v="1"/>
    <n v="746"/>
    <n v="1066.78"/>
  </r>
  <r>
    <s v="AD01-9364"/>
    <x v="3"/>
    <s v="Sep"/>
    <x v="0"/>
    <x v="0"/>
    <s v="Order assembled"/>
    <x v="0"/>
    <s v="Paid"/>
    <x v="1"/>
    <n v="339"/>
    <n v="484.77"/>
  </r>
  <r>
    <s v="AD01-9361"/>
    <x v="3"/>
    <s v="Sep"/>
    <x v="0"/>
    <x v="0"/>
    <s v="Order assembled"/>
    <x v="0"/>
    <s v="Paid"/>
    <x v="1"/>
    <n v="786"/>
    <n v="526.24"/>
  </r>
  <r>
    <s v="AD01-9365"/>
    <x v="3"/>
    <s v="Sep"/>
    <x v="0"/>
    <x v="0"/>
    <s v="Order assembled"/>
    <x v="0"/>
    <s v="Paid"/>
    <x v="1"/>
    <n v="337"/>
    <n v="481.90999999999997"/>
  </r>
  <r>
    <s v="AD01-9362"/>
    <x v="3"/>
    <s v="Sep"/>
    <x v="0"/>
    <x v="0"/>
    <s v="Order assembled"/>
    <x v="0"/>
    <s v="Paid"/>
    <x v="1"/>
    <n v="335"/>
    <n v="479.05"/>
  </r>
  <r>
    <s v="AD01-9362"/>
    <x v="3"/>
    <s v="Sep"/>
    <x v="0"/>
    <x v="0"/>
    <s v="Order assembled"/>
    <x v="0"/>
    <s v="Paid"/>
    <x v="1"/>
    <n v="755"/>
    <n v="1079.6500000000001"/>
  </r>
  <r>
    <s v="AD01-9362"/>
    <x v="3"/>
    <s v="Apr"/>
    <x v="1"/>
    <x v="0"/>
    <s v="Order assembled"/>
    <x v="0"/>
    <s v="Paid"/>
    <x v="0"/>
    <n v="212"/>
    <n v="303.15999999999997"/>
  </r>
  <r>
    <s v="AD01-9361"/>
    <x v="3"/>
    <s v="Apr"/>
    <x v="1"/>
    <x v="0"/>
    <s v="Order assembled"/>
    <x v="0"/>
    <s v="Paid"/>
    <x v="0"/>
    <n v="182"/>
    <n v="260.26"/>
  </r>
  <r>
    <s v="AD01-9362"/>
    <x v="3"/>
    <s v="Apr"/>
    <x v="1"/>
    <x v="0"/>
    <s v="Order assembled"/>
    <x v="0"/>
    <s v="Paid"/>
    <x v="0"/>
    <n v="184"/>
    <n v="526.24"/>
  </r>
  <r>
    <s v="AD01-9362"/>
    <x v="3"/>
    <s v="Apr"/>
    <x v="1"/>
    <x v="0"/>
    <s v="Order assembled"/>
    <x v="0"/>
    <s v="Paid"/>
    <x v="0"/>
    <n v="968"/>
    <n v="1384.24"/>
  </r>
  <r>
    <s v="AD01-9365"/>
    <x v="3"/>
    <s v="Apr"/>
    <x v="1"/>
    <x v="0"/>
    <s v="Order assembled"/>
    <x v="0"/>
    <s v="Paid"/>
    <x v="0"/>
    <n v="186"/>
    <n v="265.98"/>
  </r>
  <r>
    <s v="AD01-9365"/>
    <x v="3"/>
    <s v="Apr"/>
    <x v="1"/>
    <x v="0"/>
    <s v="Order assembled"/>
    <x v="0"/>
    <s v="Paid"/>
    <x v="0"/>
    <n v="213"/>
    <n v="304.59000000000003"/>
  </r>
  <r>
    <s v="AD01-9362"/>
    <x v="3"/>
    <s v="Apr"/>
    <x v="1"/>
    <x v="0"/>
    <s v="Order assembled"/>
    <x v="0"/>
    <s v="Paid"/>
    <x v="0"/>
    <n v="183"/>
    <n v="261.69"/>
  </r>
  <r>
    <s v="AD01-9362"/>
    <x v="3"/>
    <s v="Apr"/>
    <x v="1"/>
    <x v="0"/>
    <s v="Order assembled"/>
    <x v="0"/>
    <s v="Paid"/>
    <x v="0"/>
    <n v="749"/>
    <n v="1071.07"/>
  </r>
  <r>
    <s v="AD01-9361"/>
    <x v="3"/>
    <s v="Apr"/>
    <x v="1"/>
    <x v="0"/>
    <s v="Order assembled"/>
    <x v="0"/>
    <s v="Paid"/>
    <x v="0"/>
    <n v="209"/>
    <n v="298.87"/>
  </r>
  <r>
    <s v="AD01-9362"/>
    <x v="3"/>
    <s v="Apr"/>
    <x v="1"/>
    <x v="0"/>
    <s v="Order assembled"/>
    <x v="0"/>
    <s v="Paid"/>
    <x v="0"/>
    <n v="185"/>
    <n v="264.55"/>
  </r>
  <r>
    <s v="AD01-9362"/>
    <x v="3"/>
    <s v="Aug"/>
    <x v="1"/>
    <x v="0"/>
    <s v="Order assembled"/>
    <x v="0"/>
    <s v="Paid"/>
    <x v="0"/>
    <n v="188"/>
    <n v="268.84000000000003"/>
  </r>
  <r>
    <s v="AD01-9361"/>
    <x v="3"/>
    <s v="Aug"/>
    <x v="1"/>
    <x v="0"/>
    <s v="Order assembled"/>
    <x v="0"/>
    <s v="Paid"/>
    <x v="0"/>
    <n v="164"/>
    <n v="234.51999999999998"/>
  </r>
  <r>
    <s v="AD01-9364"/>
    <x v="3"/>
    <s v="Aug"/>
    <x v="1"/>
    <x v="0"/>
    <s v="Order assembled"/>
    <x v="0"/>
    <s v="Paid"/>
    <x v="0"/>
    <n v="190"/>
    <n v="526.24"/>
  </r>
  <r>
    <s v="AD01-9361"/>
    <x v="3"/>
    <s v="Aug"/>
    <x v="1"/>
    <x v="0"/>
    <s v="Order assembled"/>
    <x v="0"/>
    <s v="Paid"/>
    <x v="0"/>
    <n v="160"/>
    <n v="526.24"/>
  </r>
  <r>
    <s v="AD01-9362"/>
    <x v="3"/>
    <s v="Aug"/>
    <x v="1"/>
    <x v="0"/>
    <s v="Order assembled"/>
    <x v="0"/>
    <s v="Paid"/>
    <x v="0"/>
    <n v="971"/>
    <n v="1388.53"/>
  </r>
  <r>
    <s v="AD01-9361"/>
    <x v="3"/>
    <s v="Aug"/>
    <x v="1"/>
    <x v="0"/>
    <s v="Order assembled"/>
    <x v="0"/>
    <s v="Paid"/>
    <x v="0"/>
    <n v="162"/>
    <n v="231.66"/>
  </r>
  <r>
    <s v="AD01-9361"/>
    <x v="3"/>
    <s v="Aug"/>
    <x v="1"/>
    <x v="0"/>
    <s v="Order assembled"/>
    <x v="0"/>
    <s v="Paid"/>
    <x v="0"/>
    <n v="189"/>
    <n v="270.27"/>
  </r>
  <r>
    <s v="AD01-9362"/>
    <x v="3"/>
    <s v="Aug"/>
    <x v="1"/>
    <x v="0"/>
    <s v="Order assembled"/>
    <x v="0"/>
    <s v="Paid"/>
    <x v="0"/>
    <n v="165"/>
    <n v="235.95"/>
  </r>
  <r>
    <s v="AD01-9361"/>
    <x v="3"/>
    <s v="Aug"/>
    <x v="1"/>
    <x v="0"/>
    <s v="Order assembled"/>
    <x v="0"/>
    <s v="Paid"/>
    <x v="0"/>
    <n v="753"/>
    <n v="1076.79"/>
  </r>
  <r>
    <s v="AD01-9364"/>
    <x v="3"/>
    <s v="Aug"/>
    <x v="1"/>
    <x v="0"/>
    <s v="Order assembled"/>
    <x v="0"/>
    <s v="Paid"/>
    <x v="0"/>
    <n v="839"/>
    <n v="1199.77"/>
  </r>
  <r>
    <s v="AD01-9361"/>
    <x v="3"/>
    <s v="Aug"/>
    <x v="1"/>
    <x v="0"/>
    <s v="Order assembled"/>
    <x v="0"/>
    <s v="Paid"/>
    <x v="0"/>
    <n v="191"/>
    <n v="273.13"/>
  </r>
  <r>
    <s v="AD01-9362"/>
    <x v="3"/>
    <s v="Aug"/>
    <x v="1"/>
    <x v="0"/>
    <s v="Order assembled"/>
    <x v="0"/>
    <s v="Paid"/>
    <x v="0"/>
    <n v="161"/>
    <n v="230.23000000000002"/>
  </r>
  <r>
    <s v="AD01-9361"/>
    <x v="3"/>
    <s v="Dec"/>
    <x v="1"/>
    <x v="0"/>
    <s v="Order assembled"/>
    <x v="0"/>
    <s v="Paid"/>
    <x v="0"/>
    <n v="170"/>
    <n v="243.1"/>
  </r>
  <r>
    <s v="AD01-9361"/>
    <x v="3"/>
    <s v="Dec"/>
    <x v="1"/>
    <x v="0"/>
    <s v="Order assembled"/>
    <x v="0"/>
    <s v="Paid"/>
    <x v="0"/>
    <n v="140"/>
    <n v="200.2"/>
  </r>
  <r>
    <s v="AD01-9361"/>
    <x v="3"/>
    <s v="Dec"/>
    <x v="1"/>
    <x v="0"/>
    <s v="Order assembled"/>
    <x v="0"/>
    <s v="Paid"/>
    <x v="0"/>
    <n v="166"/>
    <n v="526.24"/>
  </r>
  <r>
    <s v="AD01-9361"/>
    <x v="3"/>
    <s v="Dec"/>
    <x v="1"/>
    <x v="0"/>
    <s v="Order assembled"/>
    <x v="0"/>
    <s v="Paid"/>
    <x v="0"/>
    <n v="142"/>
    <n v="526.24"/>
  </r>
  <r>
    <s v="AD01-9362"/>
    <x v="3"/>
    <s v="Dec"/>
    <x v="1"/>
    <x v="0"/>
    <s v="Order assembled"/>
    <x v="0"/>
    <s v="Paid"/>
    <x v="0"/>
    <n v="975"/>
    <n v="1394.25"/>
  </r>
  <r>
    <s v="AD01-9362"/>
    <x v="3"/>
    <s v="Dec"/>
    <x v="1"/>
    <x v="0"/>
    <s v="Order assembled"/>
    <x v="0"/>
    <s v="Paid"/>
    <x v="0"/>
    <n v="141"/>
    <n v="201.63"/>
  </r>
  <r>
    <s v="AD01-9361"/>
    <x v="3"/>
    <s v="Dec"/>
    <x v="1"/>
    <x v="0"/>
    <s v="Order assembled"/>
    <x v="0"/>
    <s v="Paid"/>
    <x v="0"/>
    <n v="756"/>
    <n v="1081.08"/>
  </r>
  <r>
    <s v="AD01-9361"/>
    <x v="3"/>
    <s v="Dec"/>
    <x v="1"/>
    <x v="0"/>
    <s v="Order assembled"/>
    <x v="0"/>
    <s v="Paid"/>
    <x v="0"/>
    <n v="843"/>
    <n v="1205.49"/>
  </r>
  <r>
    <s v="AD01-9361"/>
    <x v="3"/>
    <s v="Dec"/>
    <x v="1"/>
    <x v="0"/>
    <s v="Order assembled"/>
    <x v="0"/>
    <s v="Paid"/>
    <x v="0"/>
    <n v="167"/>
    <n v="238.81"/>
  </r>
  <r>
    <s v="AD01-9361"/>
    <x v="3"/>
    <s v="Dec"/>
    <x v="1"/>
    <x v="0"/>
    <s v="Order assembled"/>
    <x v="0"/>
    <s v="Paid"/>
    <x v="0"/>
    <n v="143"/>
    <n v="204.49"/>
  </r>
  <r>
    <s v="AD01-9362"/>
    <x v="3"/>
    <s v="Feb"/>
    <x v="1"/>
    <x v="0"/>
    <s v="Order assembled"/>
    <x v="0"/>
    <s v="Paid"/>
    <x v="1"/>
    <n v="272"/>
    <n v="388.96"/>
  </r>
  <r>
    <s v="AD01-9362"/>
    <x v="3"/>
    <s v="Feb"/>
    <x v="1"/>
    <x v="0"/>
    <s v="Order assembled"/>
    <x v="0"/>
    <s v="Paid"/>
    <x v="1"/>
    <n v="266"/>
    <n v="380.38"/>
  </r>
  <r>
    <s v="AD01-9361"/>
    <x v="3"/>
    <s v="Feb"/>
    <x v="1"/>
    <x v="0"/>
    <s v="Order assembled"/>
    <x v="0"/>
    <s v="Paid"/>
    <x v="0"/>
    <n v="224"/>
    <n v="320.32"/>
  </r>
  <r>
    <s v="AD01-9361"/>
    <x v="3"/>
    <s v="Feb"/>
    <x v="1"/>
    <x v="0"/>
    <s v="Order assembled"/>
    <x v="0"/>
    <s v="Paid"/>
    <x v="0"/>
    <n v="194"/>
    <n v="277.42"/>
  </r>
  <r>
    <s v="AD01-9364"/>
    <x v="3"/>
    <s v="Feb"/>
    <x v="1"/>
    <x v="0"/>
    <s v="Order assembled"/>
    <x v="0"/>
    <s v="Paid"/>
    <x v="0"/>
    <n v="268"/>
    <n v="383.24"/>
  </r>
  <r>
    <s v="AD01-9364"/>
    <x v="3"/>
    <s v="Feb"/>
    <x v="1"/>
    <x v="0"/>
    <s v="Order assembled"/>
    <x v="0"/>
    <s v="Paid"/>
    <x v="0"/>
    <n v="220"/>
    <n v="526.24"/>
  </r>
  <r>
    <s v="AD01-9364"/>
    <x v="3"/>
    <s v="Feb"/>
    <x v="1"/>
    <x v="0"/>
    <s v="Order assembled"/>
    <x v="0"/>
    <s v="Paid"/>
    <x v="0"/>
    <n v="196"/>
    <n v="526.24"/>
  </r>
  <r>
    <s v="AD01-9365"/>
    <x v="3"/>
    <s v="Feb"/>
    <x v="1"/>
    <x v="0"/>
    <s v="Order assembled"/>
    <x v="0"/>
    <s v="Paid"/>
    <x v="0"/>
    <n v="966"/>
    <n v="1381.38"/>
  </r>
  <r>
    <s v="AD01-9361"/>
    <x v="3"/>
    <s v="Feb"/>
    <x v="1"/>
    <x v="0"/>
    <s v="Order assembled"/>
    <x v="0"/>
    <s v="Paid"/>
    <x v="0"/>
    <n v="1019"/>
    <n v="1457.17"/>
  </r>
  <r>
    <s v="AD01-9361"/>
    <x v="3"/>
    <s v="Feb"/>
    <x v="1"/>
    <x v="0"/>
    <s v="Order assembled"/>
    <x v="0"/>
    <s v="Paid"/>
    <x v="0"/>
    <n v="192"/>
    <n v="274.56"/>
  </r>
  <r>
    <s v="AD01-9361"/>
    <x v="3"/>
    <s v="Feb"/>
    <x v="1"/>
    <x v="0"/>
    <s v="Order assembled"/>
    <x v="0"/>
    <s v="Paid"/>
    <x v="0"/>
    <n v="219"/>
    <n v="313.17"/>
  </r>
  <r>
    <s v="AD01-9365"/>
    <x v="3"/>
    <s v="Feb"/>
    <x v="1"/>
    <x v="0"/>
    <s v="Order assembled"/>
    <x v="0"/>
    <s v="Paid"/>
    <x v="0"/>
    <n v="195"/>
    <n v="278.85000000000002"/>
  </r>
  <r>
    <s v="AD01-9361"/>
    <x v="3"/>
    <s v="Feb"/>
    <x v="1"/>
    <x v="0"/>
    <s v="Order assembled"/>
    <x v="0"/>
    <s v="Paid"/>
    <x v="0"/>
    <n v="271"/>
    <n v="387.53"/>
  </r>
  <r>
    <s v="AD01-9364"/>
    <x v="3"/>
    <s v="Feb"/>
    <x v="1"/>
    <x v="0"/>
    <s v="Order assembled"/>
    <x v="0"/>
    <s v="Paid"/>
    <x v="0"/>
    <n v="747"/>
    <n v="1068.21"/>
  </r>
  <r>
    <s v="AD01-9364"/>
    <x v="3"/>
    <s v="Feb"/>
    <x v="1"/>
    <x v="0"/>
    <s v="Order assembled"/>
    <x v="0"/>
    <s v="Paid"/>
    <x v="0"/>
    <n v="834"/>
    <n v="1192.6199999999999"/>
  </r>
  <r>
    <s v="AD01-9361"/>
    <x v="3"/>
    <s v="Feb"/>
    <x v="1"/>
    <x v="0"/>
    <s v="Order assembled"/>
    <x v="0"/>
    <s v="Paid"/>
    <x v="1"/>
    <n v="269"/>
    <n v="384.67"/>
  </r>
  <r>
    <s v="AD01-9361"/>
    <x v="3"/>
    <s v="Feb"/>
    <x v="1"/>
    <x v="0"/>
    <s v="Order assembled"/>
    <x v="0"/>
    <s v="Paid"/>
    <x v="0"/>
    <n v="221"/>
    <n v="316.02999999999997"/>
  </r>
  <r>
    <s v="AD01-9364"/>
    <x v="3"/>
    <s v="Feb"/>
    <x v="1"/>
    <x v="0"/>
    <s v="Order assembled"/>
    <x v="0"/>
    <s v="Paid"/>
    <x v="0"/>
    <n v="149"/>
    <n v="213.07"/>
  </r>
  <r>
    <s v="AD01-9361"/>
    <x v="3"/>
    <s v="Feb"/>
    <x v="1"/>
    <x v="0"/>
    <s v="Order assembled"/>
    <x v="0"/>
    <s v="Paid"/>
    <x v="0"/>
    <n v="197"/>
    <n v="281.70999999999998"/>
  </r>
  <r>
    <s v="AD01-9364"/>
    <x v="3"/>
    <s v="Jan"/>
    <x v="1"/>
    <x v="0"/>
    <s v="Order assembled"/>
    <x v="0"/>
    <s v="Paid"/>
    <x v="1"/>
    <n v="284"/>
    <n v="406.12"/>
  </r>
  <r>
    <s v="AD01-9362"/>
    <x v="3"/>
    <s v="Jan"/>
    <x v="1"/>
    <x v="0"/>
    <s v="Order assembled"/>
    <x v="0"/>
    <s v="Paid"/>
    <x v="1"/>
    <n v="278"/>
    <n v="397.53999999999996"/>
  </r>
  <r>
    <s v="AD01-9364"/>
    <x v="3"/>
    <s v="Jan"/>
    <x v="1"/>
    <x v="0"/>
    <s v="Order assembled"/>
    <x v="0"/>
    <s v="Paid"/>
    <x v="0"/>
    <n v="152"/>
    <n v="217.36"/>
  </r>
  <r>
    <s v="AD01-9361"/>
    <x v="3"/>
    <s v="Jan"/>
    <x v="1"/>
    <x v="0"/>
    <s v="Order assembled"/>
    <x v="0"/>
    <s v="Paid"/>
    <x v="0"/>
    <n v="200"/>
    <n v="286"/>
  </r>
  <r>
    <s v="AD01-9362"/>
    <x v="3"/>
    <s v="Jan"/>
    <x v="1"/>
    <x v="0"/>
    <s v="Order assembled"/>
    <x v="0"/>
    <s v="Paid"/>
    <x v="0"/>
    <n v="286"/>
    <n v="408.98"/>
  </r>
  <r>
    <s v="AD01-9362"/>
    <x v="3"/>
    <s v="Jan"/>
    <x v="1"/>
    <x v="0"/>
    <s v="Order assembled"/>
    <x v="0"/>
    <s v="Paid"/>
    <x v="0"/>
    <n v="280"/>
    <n v="400.4"/>
  </r>
  <r>
    <s v="AD01-9361"/>
    <x v="3"/>
    <s v="Jan"/>
    <x v="1"/>
    <x v="0"/>
    <s v="Order assembled"/>
    <x v="0"/>
    <s v="Paid"/>
    <x v="0"/>
    <n v="274"/>
    <n v="391.82"/>
  </r>
  <r>
    <s v="AD01-9362"/>
    <x v="3"/>
    <s v="Jan"/>
    <x v="1"/>
    <x v="0"/>
    <s v="Order assembled"/>
    <x v="0"/>
    <s v="Paid"/>
    <x v="0"/>
    <n v="226"/>
    <n v="526.24"/>
  </r>
  <r>
    <s v="AD01-9363"/>
    <x v="3"/>
    <s v="Jan"/>
    <x v="1"/>
    <x v="0"/>
    <s v="Order assembled"/>
    <x v="0"/>
    <s v="Paid"/>
    <x v="0"/>
    <n v="154"/>
    <n v="526.24"/>
  </r>
  <r>
    <s v="AD01-9361"/>
    <x v="3"/>
    <s v="Jan"/>
    <x v="1"/>
    <x v="0"/>
    <s v="Order assembled"/>
    <x v="0"/>
    <s v="Paid"/>
    <x v="0"/>
    <n v="202"/>
    <n v="526.24"/>
  </r>
  <r>
    <s v="AD01-9364"/>
    <x v="3"/>
    <s v="Jan"/>
    <x v="1"/>
    <x v="0"/>
    <s v="Order assembled"/>
    <x v="0"/>
    <s v="Paid"/>
    <x v="0"/>
    <n v="965"/>
    <n v="1379.95"/>
  </r>
  <r>
    <s v="AD01-9362"/>
    <x v="3"/>
    <s v="Jan"/>
    <x v="1"/>
    <x v="0"/>
    <s v="Order assembled"/>
    <x v="0"/>
    <s v="Paid"/>
    <x v="0"/>
    <n v="198"/>
    <n v="283.14"/>
  </r>
  <r>
    <s v="AD01-9362"/>
    <x v="3"/>
    <s v="Jan"/>
    <x v="1"/>
    <x v="0"/>
    <s v="Order assembled"/>
    <x v="0"/>
    <s v="Paid"/>
    <x v="0"/>
    <n v="225"/>
    <n v="321.75"/>
  </r>
  <r>
    <s v="AD01-9362"/>
    <x v="3"/>
    <s v="Jan"/>
    <x v="1"/>
    <x v="0"/>
    <s v="Order assembled"/>
    <x v="0"/>
    <s v="Paid"/>
    <x v="0"/>
    <n v="153"/>
    <n v="218.79"/>
  </r>
  <r>
    <s v="AD01-9364"/>
    <x v="3"/>
    <s v="Jan"/>
    <x v="1"/>
    <x v="0"/>
    <s v="Order assembled"/>
    <x v="0"/>
    <s v="Paid"/>
    <x v="0"/>
    <n v="201"/>
    <n v="287.43"/>
  </r>
  <r>
    <s v="AD01-9363"/>
    <x v="3"/>
    <s v="Jan"/>
    <x v="1"/>
    <x v="0"/>
    <s v="Order assembled"/>
    <x v="0"/>
    <s v="Paid"/>
    <x v="0"/>
    <n v="283"/>
    <n v="404.69"/>
  </r>
  <r>
    <s v="AD01-9364"/>
    <x v="3"/>
    <s v="Jan"/>
    <x v="1"/>
    <x v="0"/>
    <s v="Order assembled"/>
    <x v="0"/>
    <s v="Paid"/>
    <x v="0"/>
    <n v="277"/>
    <n v="396.11"/>
  </r>
  <r>
    <s v="AD01-9361"/>
    <x v="3"/>
    <s v="Jan"/>
    <x v="1"/>
    <x v="0"/>
    <s v="Order assembled"/>
    <x v="0"/>
    <s v="Paid"/>
    <x v="0"/>
    <n v="746"/>
    <n v="1066.78"/>
  </r>
  <r>
    <s v="AD01-9361"/>
    <x v="3"/>
    <s v="Jan"/>
    <x v="1"/>
    <x v="0"/>
    <s v="Order assembled"/>
    <x v="0"/>
    <s v="Paid"/>
    <x v="0"/>
    <n v="800"/>
    <n v="1144"/>
  </r>
  <r>
    <s v="AD01-9362"/>
    <x v="3"/>
    <s v="Jan"/>
    <x v="1"/>
    <x v="0"/>
    <s v="Order assembled"/>
    <x v="0"/>
    <s v="Paid"/>
    <x v="0"/>
    <n v="833"/>
    <n v="1191.19"/>
  </r>
  <r>
    <s v="AD01-9362"/>
    <x v="3"/>
    <s v="Jan"/>
    <x v="1"/>
    <x v="0"/>
    <s v="Order assembled"/>
    <x v="0"/>
    <s v="Paid"/>
    <x v="1"/>
    <n v="287"/>
    <n v="410.40999999999997"/>
  </r>
  <r>
    <s v="AD01-9362"/>
    <x v="3"/>
    <s v="Jan"/>
    <x v="1"/>
    <x v="0"/>
    <s v="Order assembled"/>
    <x v="0"/>
    <s v="Paid"/>
    <x v="1"/>
    <n v="281"/>
    <n v="401.83"/>
  </r>
  <r>
    <s v="AD01-9365"/>
    <x v="3"/>
    <s v="Jan"/>
    <x v="1"/>
    <x v="0"/>
    <s v="Order assembled"/>
    <x v="0"/>
    <s v="Paid"/>
    <x v="1"/>
    <n v="275"/>
    <n v="393.25"/>
  </r>
  <r>
    <s v="AD01-9361"/>
    <x v="3"/>
    <s v="Jan"/>
    <x v="1"/>
    <x v="0"/>
    <s v="Order assembled"/>
    <x v="0"/>
    <s v="Paid"/>
    <x v="0"/>
    <n v="227"/>
    <n v="324.61"/>
  </r>
  <r>
    <s v="AD01-9362"/>
    <x v="3"/>
    <s v="Jan"/>
    <x v="1"/>
    <x v="0"/>
    <s v="Order assembled"/>
    <x v="0"/>
    <s v="Paid"/>
    <x v="0"/>
    <n v="155"/>
    <n v="221.65"/>
  </r>
  <r>
    <s v="AD01-9361"/>
    <x v="3"/>
    <s v="Jul"/>
    <x v="1"/>
    <x v="0"/>
    <s v="Order assembled"/>
    <x v="0"/>
    <s v="Paid"/>
    <x v="0"/>
    <n v="194"/>
    <n v="277.42"/>
  </r>
  <r>
    <s v="AD01-9364"/>
    <x v="3"/>
    <s v="Jul"/>
    <x v="1"/>
    <x v="0"/>
    <s v="Order assembled"/>
    <x v="0"/>
    <s v="Paid"/>
    <x v="0"/>
    <n v="170"/>
    <n v="243.1"/>
  </r>
  <r>
    <s v="AD01-9364"/>
    <x v="3"/>
    <s v="Jul"/>
    <x v="1"/>
    <x v="0"/>
    <s v="Order assembled"/>
    <x v="0"/>
    <s v="Paid"/>
    <x v="0"/>
    <n v="196"/>
    <n v="526.24"/>
  </r>
  <r>
    <s v="AD01-9364"/>
    <x v="3"/>
    <s v="Jul"/>
    <x v="1"/>
    <x v="0"/>
    <s v="Order assembled"/>
    <x v="0"/>
    <s v="Paid"/>
    <x v="0"/>
    <n v="166"/>
    <n v="526.24"/>
  </r>
  <r>
    <s v="AD01-9365"/>
    <x v="3"/>
    <s v="Jul"/>
    <x v="1"/>
    <x v="0"/>
    <s v="Order assembled"/>
    <x v="0"/>
    <s v="Paid"/>
    <x v="0"/>
    <n v="168"/>
    <n v="240.24"/>
  </r>
  <r>
    <s v="AD01-9365"/>
    <x v="3"/>
    <s v="Jul"/>
    <x v="1"/>
    <x v="0"/>
    <s v="Order assembled"/>
    <x v="0"/>
    <s v="Paid"/>
    <x v="0"/>
    <n v="195"/>
    <n v="278.85000000000002"/>
  </r>
  <r>
    <s v="AD01-9364"/>
    <x v="3"/>
    <s v="Jul"/>
    <x v="1"/>
    <x v="0"/>
    <s v="Order assembled"/>
    <x v="0"/>
    <s v="Paid"/>
    <x v="0"/>
    <n v="752"/>
    <n v="1075.3600000000001"/>
  </r>
  <r>
    <s v="AD01-9364"/>
    <x v="3"/>
    <s v="Jul"/>
    <x v="1"/>
    <x v="0"/>
    <s v="Order assembled"/>
    <x v="0"/>
    <s v="Paid"/>
    <x v="0"/>
    <n v="838"/>
    <n v="1198.3399999999999"/>
  </r>
  <r>
    <s v="AD01-9364"/>
    <x v="3"/>
    <s v="Jul"/>
    <x v="1"/>
    <x v="0"/>
    <s v="Order assembled"/>
    <x v="0"/>
    <s v="Paid"/>
    <x v="0"/>
    <n v="197"/>
    <n v="281.70999999999998"/>
  </r>
  <r>
    <s v="AD01-9361"/>
    <x v="3"/>
    <s v="Jul"/>
    <x v="1"/>
    <x v="0"/>
    <s v="Order assembled"/>
    <x v="0"/>
    <s v="Paid"/>
    <x v="0"/>
    <n v="167"/>
    <n v="238.81"/>
  </r>
  <r>
    <s v="AD01-9363"/>
    <x v="3"/>
    <s v="Jun"/>
    <x v="1"/>
    <x v="0"/>
    <s v="Order assembled"/>
    <x v="0"/>
    <s v="Paid"/>
    <x v="0"/>
    <n v="200"/>
    <n v="286"/>
  </r>
  <r>
    <s v="AD01-9361"/>
    <x v="3"/>
    <s v="Jun"/>
    <x v="1"/>
    <x v="0"/>
    <s v="Order assembled"/>
    <x v="0"/>
    <s v="Paid"/>
    <x v="0"/>
    <n v="202"/>
    <n v="526.24"/>
  </r>
  <r>
    <s v="AD01-9361"/>
    <x v="3"/>
    <s v="Jun"/>
    <x v="1"/>
    <x v="0"/>
    <s v="Order assembled"/>
    <x v="0"/>
    <s v="Paid"/>
    <x v="0"/>
    <n v="172"/>
    <n v="526.24"/>
  </r>
  <r>
    <s v="AD01-9361"/>
    <x v="3"/>
    <s v="Jun"/>
    <x v="1"/>
    <x v="0"/>
    <s v="Order assembled"/>
    <x v="0"/>
    <s v="Paid"/>
    <x v="0"/>
    <n v="970"/>
    <n v="1387.1"/>
  </r>
  <r>
    <s v="AD01-9361"/>
    <x v="3"/>
    <s v="Jun"/>
    <x v="1"/>
    <x v="0"/>
    <s v="Order assembled"/>
    <x v="0"/>
    <s v="Paid"/>
    <x v="0"/>
    <n v="174"/>
    <n v="248.82"/>
  </r>
  <r>
    <s v="AD01-9361"/>
    <x v="3"/>
    <s v="Jun"/>
    <x v="1"/>
    <x v="0"/>
    <s v="Order assembled"/>
    <x v="0"/>
    <s v="Paid"/>
    <x v="0"/>
    <n v="201"/>
    <n v="287.43"/>
  </r>
  <r>
    <s v="AD01-9361"/>
    <x v="3"/>
    <s v="Jun"/>
    <x v="1"/>
    <x v="0"/>
    <s v="Order assembled"/>
    <x v="0"/>
    <s v="Paid"/>
    <x v="0"/>
    <n v="171"/>
    <n v="244.53"/>
  </r>
  <r>
    <s v="AD01-9361"/>
    <x v="3"/>
    <s v="Jun"/>
    <x v="1"/>
    <x v="0"/>
    <s v="Order assembled"/>
    <x v="0"/>
    <s v="Paid"/>
    <x v="0"/>
    <n v="751"/>
    <n v="1073.93"/>
  </r>
  <r>
    <s v="AD01-9361"/>
    <x v="3"/>
    <s v="Jun"/>
    <x v="1"/>
    <x v="0"/>
    <s v="Order assembled"/>
    <x v="0"/>
    <s v="Paid"/>
    <x v="0"/>
    <n v="837"/>
    <n v="1196.9099999999999"/>
  </r>
  <r>
    <s v="AD01-9363"/>
    <x v="3"/>
    <s v="Jun"/>
    <x v="1"/>
    <x v="0"/>
    <s v="Order assembled"/>
    <x v="0"/>
    <s v="Paid"/>
    <x v="0"/>
    <n v="173"/>
    <n v="247.39"/>
  </r>
  <r>
    <s v="AD01-9362"/>
    <x v="3"/>
    <s v="Mar"/>
    <x v="1"/>
    <x v="0"/>
    <s v="Order assembled"/>
    <x v="0"/>
    <s v="Paid"/>
    <x v="0"/>
    <n v="218"/>
    <n v="311.74"/>
  </r>
  <r>
    <s v="AD01-9362"/>
    <x v="3"/>
    <s v="Mar"/>
    <x v="1"/>
    <x v="0"/>
    <s v="Order assembled"/>
    <x v="0"/>
    <s v="Paid"/>
    <x v="0"/>
    <n v="188"/>
    <n v="268.84000000000003"/>
  </r>
  <r>
    <s v="AD01-9362"/>
    <x v="3"/>
    <s v="Mar"/>
    <x v="1"/>
    <x v="0"/>
    <s v="Order assembled"/>
    <x v="0"/>
    <s v="Paid"/>
    <x v="0"/>
    <n v="214"/>
    <n v="526.24"/>
  </r>
  <r>
    <s v="AD01-9362"/>
    <x v="3"/>
    <s v="Mar"/>
    <x v="1"/>
    <x v="0"/>
    <s v="Order assembled"/>
    <x v="0"/>
    <s v="Paid"/>
    <x v="0"/>
    <n v="190"/>
    <n v="526.24"/>
  </r>
  <r>
    <s v="AD01-9362"/>
    <x v="3"/>
    <s v="Mar"/>
    <x v="1"/>
    <x v="0"/>
    <s v="Order assembled"/>
    <x v="0"/>
    <s v="Paid"/>
    <x v="0"/>
    <n v="967"/>
    <n v="1382.81"/>
  </r>
  <r>
    <s v="AD01-9362"/>
    <x v="3"/>
    <s v="Mar"/>
    <x v="1"/>
    <x v="0"/>
    <s v="Order assembled"/>
    <x v="0"/>
    <s v="Paid"/>
    <x v="0"/>
    <n v="189"/>
    <n v="270.27"/>
  </r>
  <r>
    <s v="AD01-9362"/>
    <x v="3"/>
    <s v="Mar"/>
    <x v="1"/>
    <x v="0"/>
    <s v="Order assembled"/>
    <x v="0"/>
    <s v="Paid"/>
    <x v="0"/>
    <n v="748"/>
    <n v="1069.6399999999999"/>
  </r>
  <r>
    <s v="AD01-9362"/>
    <x v="3"/>
    <s v="Mar"/>
    <x v="1"/>
    <x v="0"/>
    <s v="Order assembled"/>
    <x v="0"/>
    <s v="Paid"/>
    <x v="0"/>
    <n v="835"/>
    <n v="1194.05"/>
  </r>
  <r>
    <s v="AD01-9362"/>
    <x v="3"/>
    <s v="Mar"/>
    <x v="1"/>
    <x v="0"/>
    <s v="Order assembled"/>
    <x v="0"/>
    <s v="Paid"/>
    <x v="0"/>
    <n v="215"/>
    <n v="307.45"/>
  </r>
  <r>
    <s v="AD01-9362"/>
    <x v="3"/>
    <s v="Mar"/>
    <x v="1"/>
    <x v="0"/>
    <s v="Order assembled"/>
    <x v="0"/>
    <s v="Paid"/>
    <x v="0"/>
    <n v="191"/>
    <n v="273.13"/>
  </r>
  <r>
    <s v="AD01-9365"/>
    <x v="3"/>
    <s v="May"/>
    <x v="1"/>
    <x v="0"/>
    <s v="Order assembled"/>
    <x v="0"/>
    <s v="Paid"/>
    <x v="0"/>
    <n v="206"/>
    <n v="294.58"/>
  </r>
  <r>
    <s v="AD01-9362"/>
    <x v="3"/>
    <s v="May"/>
    <x v="1"/>
    <x v="0"/>
    <s v="Order assembled"/>
    <x v="0"/>
    <s v="Paid"/>
    <x v="0"/>
    <n v="176"/>
    <n v="251.68"/>
  </r>
  <r>
    <s v="AD01-9362"/>
    <x v="3"/>
    <s v="May"/>
    <x v="1"/>
    <x v="0"/>
    <s v="Order assembled"/>
    <x v="0"/>
    <s v="Paid"/>
    <x v="0"/>
    <n v="208"/>
    <n v="526.24"/>
  </r>
  <r>
    <s v="AD01-9362"/>
    <x v="3"/>
    <s v="May"/>
    <x v="1"/>
    <x v="0"/>
    <s v="Order assembled"/>
    <x v="0"/>
    <s v="Paid"/>
    <x v="0"/>
    <n v="178"/>
    <n v="526.24"/>
  </r>
  <r>
    <s v="AD01-9362"/>
    <x v="3"/>
    <s v="May"/>
    <x v="1"/>
    <x v="0"/>
    <s v="Order assembled"/>
    <x v="0"/>
    <s v="Paid"/>
    <x v="0"/>
    <n v="969"/>
    <n v="1385.67"/>
  </r>
  <r>
    <s v="AD01-9362"/>
    <x v="3"/>
    <s v="May"/>
    <x v="1"/>
    <x v="0"/>
    <s v="Order assembled"/>
    <x v="0"/>
    <s v="Paid"/>
    <x v="0"/>
    <n v="180"/>
    <n v="257.39999999999998"/>
  </r>
  <r>
    <s v="AD01-9362"/>
    <x v="3"/>
    <s v="May"/>
    <x v="1"/>
    <x v="0"/>
    <s v="Order assembled"/>
    <x v="0"/>
    <s v="Paid"/>
    <x v="0"/>
    <n v="207"/>
    <n v="296.01"/>
  </r>
  <r>
    <s v="AD01-9362"/>
    <x v="3"/>
    <s v="May"/>
    <x v="1"/>
    <x v="0"/>
    <s v="Order assembled"/>
    <x v="0"/>
    <s v="Paid"/>
    <x v="0"/>
    <n v="177"/>
    <n v="253.11"/>
  </r>
  <r>
    <s v="AD01-9362"/>
    <x v="3"/>
    <s v="May"/>
    <x v="1"/>
    <x v="0"/>
    <s v="Order assembled"/>
    <x v="0"/>
    <s v="Paid"/>
    <x v="0"/>
    <n v="750"/>
    <n v="1072.5"/>
  </r>
  <r>
    <s v="AD01-9362"/>
    <x v="3"/>
    <s v="May"/>
    <x v="1"/>
    <x v="0"/>
    <s v="Order assembled"/>
    <x v="0"/>
    <s v="Paid"/>
    <x v="0"/>
    <n v="836"/>
    <n v="1195.48"/>
  </r>
  <r>
    <s v="AD01-9362"/>
    <x v="3"/>
    <s v="May"/>
    <x v="1"/>
    <x v="0"/>
    <s v="Order assembled"/>
    <x v="0"/>
    <s v="Paid"/>
    <x v="0"/>
    <n v="203"/>
    <n v="290.28999999999996"/>
  </r>
  <r>
    <s v="AD01-9365"/>
    <x v="3"/>
    <s v="May"/>
    <x v="1"/>
    <x v="0"/>
    <s v="Order assembled"/>
    <x v="0"/>
    <s v="Paid"/>
    <x v="0"/>
    <n v="179"/>
    <n v="255.97"/>
  </r>
  <r>
    <s v="AD01-9361"/>
    <x v="3"/>
    <s v="Nov"/>
    <x v="1"/>
    <x v="0"/>
    <s v="Order assembled"/>
    <x v="0"/>
    <s v="Paid"/>
    <x v="0"/>
    <n v="176"/>
    <n v="251.68"/>
  </r>
  <r>
    <s v="AD01-9361"/>
    <x v="3"/>
    <s v="Nov"/>
    <x v="1"/>
    <x v="0"/>
    <s v="Order assembled"/>
    <x v="0"/>
    <s v="Paid"/>
    <x v="0"/>
    <n v="146"/>
    <n v="208.78"/>
  </r>
  <r>
    <s v="AD01-9361"/>
    <x v="3"/>
    <s v="Nov"/>
    <x v="1"/>
    <x v="0"/>
    <s v="Order assembled"/>
    <x v="0"/>
    <s v="Paid"/>
    <x v="0"/>
    <n v="172"/>
    <n v="526.24"/>
  </r>
  <r>
    <s v="AD01-9364"/>
    <x v="3"/>
    <s v="Nov"/>
    <x v="1"/>
    <x v="0"/>
    <s v="Order assembled"/>
    <x v="0"/>
    <s v="Paid"/>
    <x v="0"/>
    <n v="148"/>
    <n v="526.24"/>
  </r>
  <r>
    <s v="AD01-9364"/>
    <x v="3"/>
    <s v="Nov"/>
    <x v="1"/>
    <x v="0"/>
    <s v="Order assembled"/>
    <x v="0"/>
    <s v="Paid"/>
    <x v="0"/>
    <n v="974"/>
    <n v="1392.82"/>
  </r>
  <r>
    <s v="AD01-9361"/>
    <x v="3"/>
    <s v="Nov"/>
    <x v="1"/>
    <x v="0"/>
    <s v="Order assembled"/>
    <x v="0"/>
    <s v="Paid"/>
    <x v="0"/>
    <n v="144"/>
    <n v="205.92000000000002"/>
  </r>
  <r>
    <s v="AD01-9361"/>
    <x v="3"/>
    <s v="Nov"/>
    <x v="1"/>
    <x v="0"/>
    <s v="Order assembled"/>
    <x v="0"/>
    <s v="Paid"/>
    <x v="0"/>
    <n v="171"/>
    <n v="244.53"/>
  </r>
  <r>
    <s v="AD01-9364"/>
    <x v="3"/>
    <s v="Nov"/>
    <x v="1"/>
    <x v="0"/>
    <s v="Order assembled"/>
    <x v="0"/>
    <s v="Paid"/>
    <x v="0"/>
    <n v="147"/>
    <n v="210.21"/>
  </r>
  <r>
    <s v="AD01-9364"/>
    <x v="3"/>
    <s v="Nov"/>
    <x v="1"/>
    <x v="0"/>
    <s v="Order assembled"/>
    <x v="0"/>
    <s v="Paid"/>
    <x v="0"/>
    <n v="755"/>
    <n v="1079.6500000000001"/>
  </r>
  <r>
    <s v="AD01-9361"/>
    <x v="3"/>
    <s v="Nov"/>
    <x v="1"/>
    <x v="0"/>
    <s v="Order assembled"/>
    <x v="0"/>
    <s v="Paid"/>
    <x v="0"/>
    <n v="842"/>
    <n v="1204.06"/>
  </r>
  <r>
    <s v="AD01-9361"/>
    <x v="3"/>
    <s v="Nov"/>
    <x v="1"/>
    <x v="0"/>
    <s v="Order assembled"/>
    <x v="0"/>
    <s v="Paid"/>
    <x v="0"/>
    <n v="173"/>
    <n v="247.39"/>
  </r>
  <r>
    <s v="AD01-9361"/>
    <x v="3"/>
    <s v="Nov"/>
    <x v="1"/>
    <x v="0"/>
    <s v="Order assembled"/>
    <x v="0"/>
    <s v="Paid"/>
    <x v="0"/>
    <n v="149"/>
    <n v="213.07"/>
  </r>
  <r>
    <s v="AD01-9365"/>
    <x v="3"/>
    <s v="Oct"/>
    <x v="1"/>
    <x v="0"/>
    <s v="Order assembled"/>
    <x v="0"/>
    <s v="Paid"/>
    <x v="0"/>
    <n v="152"/>
    <n v="217.36"/>
  </r>
  <r>
    <s v="AD01-9361"/>
    <x v="3"/>
    <s v="Oct"/>
    <x v="1"/>
    <x v="0"/>
    <s v="Order assembled"/>
    <x v="0"/>
    <s v="Paid"/>
    <x v="0"/>
    <n v="178"/>
    <n v="526.24"/>
  </r>
  <r>
    <s v="AD01-9361"/>
    <x v="3"/>
    <s v="Oct"/>
    <x v="1"/>
    <x v="0"/>
    <s v="Order assembled"/>
    <x v="0"/>
    <s v="Paid"/>
    <x v="0"/>
    <n v="154"/>
    <n v="526.24"/>
  </r>
  <r>
    <s v="AD01-9364"/>
    <x v="3"/>
    <s v="Oct"/>
    <x v="1"/>
    <x v="0"/>
    <s v="Order assembled"/>
    <x v="0"/>
    <s v="Paid"/>
    <x v="0"/>
    <n v="973"/>
    <n v="1391.3899999999999"/>
  </r>
  <r>
    <s v="AD01-9362"/>
    <x v="3"/>
    <s v="Oct"/>
    <x v="1"/>
    <x v="0"/>
    <s v="Order assembled"/>
    <x v="0"/>
    <s v="Paid"/>
    <x v="0"/>
    <n v="150"/>
    <n v="214.5"/>
  </r>
  <r>
    <s v="AD01-9362"/>
    <x v="3"/>
    <s v="Oct"/>
    <x v="1"/>
    <x v="0"/>
    <s v="Order assembled"/>
    <x v="0"/>
    <s v="Paid"/>
    <x v="0"/>
    <n v="177"/>
    <n v="253.11"/>
  </r>
  <r>
    <s v="AD01-9364"/>
    <x v="3"/>
    <s v="Oct"/>
    <x v="1"/>
    <x v="0"/>
    <s v="Order assembled"/>
    <x v="0"/>
    <s v="Paid"/>
    <x v="0"/>
    <n v="153"/>
    <n v="218.79"/>
  </r>
  <r>
    <s v="AD01-9361"/>
    <x v="3"/>
    <s v="Oct"/>
    <x v="1"/>
    <x v="0"/>
    <s v="Order assembled"/>
    <x v="0"/>
    <s v="Paid"/>
    <x v="0"/>
    <n v="754"/>
    <n v="1078.22"/>
  </r>
  <r>
    <s v="AD01-9361"/>
    <x v="3"/>
    <s v="Oct"/>
    <x v="1"/>
    <x v="0"/>
    <s v="Order assembled"/>
    <x v="0"/>
    <s v="Paid"/>
    <x v="0"/>
    <n v="841"/>
    <n v="1202.6300000000001"/>
  </r>
  <r>
    <s v="AD01-9365"/>
    <x v="3"/>
    <s v="Oct"/>
    <x v="1"/>
    <x v="0"/>
    <s v="Order assembled"/>
    <x v="0"/>
    <s v="Paid"/>
    <x v="0"/>
    <n v="179"/>
    <n v="255.97"/>
  </r>
  <r>
    <s v="AD01-9361"/>
    <x v="3"/>
    <s v="Sep"/>
    <x v="1"/>
    <x v="0"/>
    <s v="Order assembled"/>
    <x v="0"/>
    <s v="Paid"/>
    <x v="0"/>
    <n v="182"/>
    <n v="260.26"/>
  </r>
  <r>
    <s v="AD01-9362"/>
    <x v="3"/>
    <s v="Sep"/>
    <x v="1"/>
    <x v="0"/>
    <s v="Order assembled"/>
    <x v="0"/>
    <s v="Paid"/>
    <x v="0"/>
    <n v="158"/>
    <n v="225.94"/>
  </r>
  <r>
    <s v="AD01-9362"/>
    <x v="3"/>
    <s v="Sep"/>
    <x v="1"/>
    <x v="0"/>
    <s v="Order assembled"/>
    <x v="0"/>
    <s v="Paid"/>
    <x v="0"/>
    <n v="184"/>
    <n v="526.24"/>
  </r>
  <r>
    <s v="AD01-9364"/>
    <x v="3"/>
    <s v="Sep"/>
    <x v="1"/>
    <x v="0"/>
    <s v="Order assembled"/>
    <x v="0"/>
    <s v="Paid"/>
    <x v="0"/>
    <n v="972"/>
    <n v="1389.96"/>
  </r>
  <r>
    <s v="AD01-9361"/>
    <x v="3"/>
    <s v="Sep"/>
    <x v="1"/>
    <x v="0"/>
    <s v="Order assembled"/>
    <x v="0"/>
    <s v="Paid"/>
    <x v="0"/>
    <n v="156"/>
    <n v="223.07999999999998"/>
  </r>
  <r>
    <s v="AD01-9361"/>
    <x v="3"/>
    <s v="Sep"/>
    <x v="1"/>
    <x v="0"/>
    <s v="Order assembled"/>
    <x v="0"/>
    <s v="Paid"/>
    <x v="0"/>
    <n v="183"/>
    <n v="261.69"/>
  </r>
  <r>
    <s v="AD01-9364"/>
    <x v="3"/>
    <s v="Sep"/>
    <x v="1"/>
    <x v="0"/>
    <s v="Order assembled"/>
    <x v="0"/>
    <s v="Paid"/>
    <x v="0"/>
    <n v="159"/>
    <n v="227.37"/>
  </r>
  <r>
    <s v="AD01-9362"/>
    <x v="3"/>
    <s v="Sep"/>
    <x v="1"/>
    <x v="0"/>
    <s v="Order assembled"/>
    <x v="0"/>
    <s v="Paid"/>
    <x v="0"/>
    <n v="840"/>
    <n v="1201.2"/>
  </r>
  <r>
    <s v="AD01-9362"/>
    <x v="3"/>
    <s v="Sep"/>
    <x v="1"/>
    <x v="0"/>
    <s v="Order assembled"/>
    <x v="0"/>
    <s v="Paid"/>
    <x v="0"/>
    <n v="185"/>
    <n v="264.55"/>
  </r>
  <r>
    <s v="AD01-9361"/>
    <x v="3"/>
    <s v="Sep"/>
    <x v="1"/>
    <x v="0"/>
    <s v="Order assembled"/>
    <x v="0"/>
    <s v="Paid"/>
    <x v="0"/>
    <n v="155"/>
    <n v="221.65"/>
  </r>
  <r>
    <s v="AD01-9362"/>
    <x v="3"/>
    <s v="Apr"/>
    <x v="1"/>
    <x v="1"/>
    <s v="Cancelld"/>
    <x v="1"/>
    <s v="Refunded"/>
    <x v="2"/>
    <n v="290"/>
    <n v="414.7"/>
  </r>
  <r>
    <s v="AD01-9364"/>
    <x v="3"/>
    <s v="Apr"/>
    <x v="1"/>
    <x v="1"/>
    <s v="Cancelld"/>
    <x v="1"/>
    <s v="Refunded"/>
    <x v="2"/>
    <n v="260"/>
    <n v="371.8"/>
  </r>
  <r>
    <s v="AD01-9362"/>
    <x v="3"/>
    <s v="Apr"/>
    <x v="1"/>
    <x v="1"/>
    <s v="Cancelld"/>
    <x v="1"/>
    <s v="Refunded"/>
    <x v="2"/>
    <n v="286"/>
    <n v="408.98"/>
  </r>
  <r>
    <s v="AD01-9362"/>
    <x v="3"/>
    <s v="Apr"/>
    <x v="1"/>
    <x v="1"/>
    <s v="Cancelld"/>
    <x v="1"/>
    <s v="Refunded"/>
    <x v="2"/>
    <n v="262"/>
    <n v="374.65999999999997"/>
  </r>
  <r>
    <s v="AD01-9364"/>
    <x v="3"/>
    <s v="Apr"/>
    <x v="1"/>
    <x v="1"/>
    <s v="Cancelld"/>
    <x v="1"/>
    <s v="Refunded"/>
    <x v="2"/>
    <n v="791"/>
    <n v="1131.1300000000001"/>
  </r>
  <r>
    <s v="AD01-9364"/>
    <x v="3"/>
    <s v="Apr"/>
    <x v="1"/>
    <x v="1"/>
    <s v="Cancelld"/>
    <x v="1"/>
    <s v="Refunded"/>
    <x v="2"/>
    <n v="261"/>
    <n v="373.23"/>
  </r>
  <r>
    <s v="AD01-9362"/>
    <x v="3"/>
    <s v="Apr"/>
    <x v="1"/>
    <x v="1"/>
    <s v="Cancelld"/>
    <x v="1"/>
    <s v="Refunded"/>
    <x v="2"/>
    <n v="289"/>
    <n v="413.27"/>
  </r>
  <r>
    <s v="AD01-9362"/>
    <x v="3"/>
    <s v="Apr"/>
    <x v="1"/>
    <x v="1"/>
    <s v="Cancelld"/>
    <x v="1"/>
    <s v="Refunded"/>
    <x v="2"/>
    <n v="259"/>
    <n v="370.37"/>
  </r>
  <r>
    <s v="AD01-9364"/>
    <x v="3"/>
    <s v="Apr"/>
    <x v="1"/>
    <x v="1"/>
    <s v="Cancelld"/>
    <x v="1"/>
    <s v="Refunded"/>
    <x v="2"/>
    <n v="800"/>
    <n v="1144"/>
  </r>
  <r>
    <s v="AD01-9362"/>
    <x v="3"/>
    <s v="Apr"/>
    <x v="1"/>
    <x v="1"/>
    <s v="Cancelld"/>
    <x v="1"/>
    <s v="Refunded"/>
    <x v="2"/>
    <n v="886"/>
    <n v="1266.98"/>
  </r>
  <r>
    <s v="AD01-9362"/>
    <x v="3"/>
    <s v="Aug"/>
    <x v="1"/>
    <x v="1"/>
    <s v="Cancelld"/>
    <x v="1"/>
    <s v="Refunded"/>
    <x v="2"/>
    <n v="266"/>
    <n v="380.38"/>
  </r>
  <r>
    <s v="AD01-9361"/>
    <x v="3"/>
    <s v="Aug"/>
    <x v="1"/>
    <x v="1"/>
    <s v="Cancelld"/>
    <x v="1"/>
    <s v="Refunded"/>
    <x v="2"/>
    <n v="242"/>
    <n v="346.06"/>
  </r>
  <r>
    <s v="AD01-9361"/>
    <x v="3"/>
    <s v="Aug"/>
    <x v="1"/>
    <x v="1"/>
    <s v="Cancelld"/>
    <x v="1"/>
    <s v="Refunded"/>
    <x v="2"/>
    <n v="268"/>
    <n v="383.24"/>
  </r>
  <r>
    <s v="AD01-9361"/>
    <x v="3"/>
    <s v="Aug"/>
    <x v="1"/>
    <x v="1"/>
    <s v="Cancelld"/>
    <x v="1"/>
    <s v="Refunded"/>
    <x v="2"/>
    <n v="238"/>
    <n v="340.34000000000003"/>
  </r>
  <r>
    <s v="AD01-9361"/>
    <x v="3"/>
    <s v="Aug"/>
    <x v="1"/>
    <x v="1"/>
    <s v="Cancelld"/>
    <x v="1"/>
    <s v="Refunded"/>
    <x v="2"/>
    <n v="881"/>
    <n v="1259.83"/>
  </r>
  <r>
    <s v="AD01-9361"/>
    <x v="3"/>
    <s v="Aug"/>
    <x v="1"/>
    <x v="1"/>
    <s v="Cancelld"/>
    <x v="1"/>
    <s v="Refunded"/>
    <x v="2"/>
    <n v="834"/>
    <n v="526.24"/>
  </r>
  <r>
    <s v="AD01-9361"/>
    <x v="3"/>
    <s v="Aug"/>
    <x v="1"/>
    <x v="1"/>
    <s v="Cancelld"/>
    <x v="1"/>
    <s v="Refunded"/>
    <x v="2"/>
    <n v="265"/>
    <n v="378.95"/>
  </r>
  <r>
    <s v="AD01-9361"/>
    <x v="3"/>
    <s v="Aug"/>
    <x v="1"/>
    <x v="1"/>
    <s v="Cancelld"/>
    <x v="1"/>
    <s v="Refunded"/>
    <x v="2"/>
    <n v="241"/>
    <n v="344.63"/>
  </r>
  <r>
    <s v="AD01-9361"/>
    <x v="3"/>
    <s v="Aug"/>
    <x v="1"/>
    <x v="1"/>
    <s v="Cancelld"/>
    <x v="1"/>
    <s v="Refunded"/>
    <x v="2"/>
    <n v="803"/>
    <n v="1148.29"/>
  </r>
  <r>
    <s v="AD01-9362"/>
    <x v="3"/>
    <s v="Aug"/>
    <x v="1"/>
    <x v="1"/>
    <s v="Cancelld"/>
    <x v="1"/>
    <s v="Refunded"/>
    <x v="2"/>
    <n v="239"/>
    <n v="341.77"/>
  </r>
  <r>
    <s v="AD01-9362"/>
    <x v="3"/>
    <s v="Dec"/>
    <x v="1"/>
    <x v="1"/>
    <s v="Cancelld"/>
    <x v="1"/>
    <s v="Refunded"/>
    <x v="2"/>
    <n v="248"/>
    <n v="354.64"/>
  </r>
  <r>
    <s v="AD01-9363"/>
    <x v="3"/>
    <s v="Dec"/>
    <x v="1"/>
    <x v="1"/>
    <s v="Cancelld"/>
    <x v="1"/>
    <s v="Refunded"/>
    <x v="2"/>
    <n v="218"/>
    <n v="311.74"/>
  </r>
  <r>
    <s v="AD01-9362"/>
    <x v="3"/>
    <s v="Dec"/>
    <x v="1"/>
    <x v="1"/>
    <s v="Cancelld"/>
    <x v="1"/>
    <s v="Refunded"/>
    <x v="2"/>
    <n v="244"/>
    <n v="348.92"/>
  </r>
  <r>
    <s v="AD01-9362"/>
    <x v="3"/>
    <s v="Dec"/>
    <x v="1"/>
    <x v="1"/>
    <s v="Cancelld"/>
    <x v="1"/>
    <s v="Refunded"/>
    <x v="2"/>
    <n v="220"/>
    <n v="314.60000000000002"/>
  </r>
  <r>
    <s v="AD01-9364"/>
    <x v="3"/>
    <s v="Dec"/>
    <x v="1"/>
    <x v="1"/>
    <s v="Cancelld"/>
    <x v="1"/>
    <s v="Refunded"/>
    <x v="2"/>
    <n v="798"/>
    <n v="1141.1399999999999"/>
  </r>
  <r>
    <s v="AD01-9362"/>
    <x v="3"/>
    <s v="Dec"/>
    <x v="1"/>
    <x v="1"/>
    <s v="Cancelld"/>
    <x v="1"/>
    <s v="Refunded"/>
    <x v="2"/>
    <n v="885"/>
    <n v="1265.55"/>
  </r>
  <r>
    <s v="AD01-9362"/>
    <x v="3"/>
    <s v="Dec"/>
    <x v="1"/>
    <x v="1"/>
    <s v="Cancelld"/>
    <x v="1"/>
    <s v="Refunded"/>
    <x v="2"/>
    <n v="838"/>
    <n v="526.24"/>
  </r>
  <r>
    <s v="AD01-9364"/>
    <x v="3"/>
    <s v="Dec"/>
    <x v="1"/>
    <x v="1"/>
    <s v="Cancelld"/>
    <x v="1"/>
    <s v="Refunded"/>
    <x v="2"/>
    <n v="219"/>
    <n v="313.17"/>
  </r>
  <r>
    <s v="AD01-9362"/>
    <x v="3"/>
    <s v="Dec"/>
    <x v="1"/>
    <x v="1"/>
    <s v="Cancelld"/>
    <x v="1"/>
    <s v="Refunded"/>
    <x v="2"/>
    <n v="247"/>
    <n v="353.21"/>
  </r>
  <r>
    <s v="AD01-9362"/>
    <x v="3"/>
    <s v="Dec"/>
    <x v="1"/>
    <x v="1"/>
    <s v="Cancelld"/>
    <x v="1"/>
    <s v="Refunded"/>
    <x v="2"/>
    <n v="217"/>
    <n v="310.31"/>
  </r>
  <r>
    <s v="AD01-9363"/>
    <x v="3"/>
    <s v="Dec"/>
    <x v="1"/>
    <x v="1"/>
    <s v="Cancelld"/>
    <x v="1"/>
    <s v="Refunded"/>
    <x v="2"/>
    <n v="807"/>
    <n v="1154.01"/>
  </r>
  <r>
    <s v="AD01-9362"/>
    <x v="3"/>
    <s v="Dec"/>
    <x v="1"/>
    <x v="1"/>
    <s v="Cancelld"/>
    <x v="1"/>
    <s v="Refunded"/>
    <x v="2"/>
    <n v="221"/>
    <n v="316.02999999999997"/>
  </r>
  <r>
    <s v="AD01-9362"/>
    <x v="3"/>
    <s v="Feb"/>
    <x v="1"/>
    <x v="1"/>
    <s v="Cancelld"/>
    <x v="1"/>
    <s v="Refunded"/>
    <x v="2"/>
    <n v="272"/>
    <n v="388.96"/>
  </r>
  <r>
    <s v="AD01-9362"/>
    <x v="3"/>
    <s v="Feb"/>
    <x v="1"/>
    <x v="1"/>
    <s v="Cancelld"/>
    <x v="1"/>
    <s v="Refunded"/>
    <x v="2"/>
    <n v="298"/>
    <n v="426.14"/>
  </r>
  <r>
    <s v="AD01-9361"/>
    <x v="3"/>
    <s v="Feb"/>
    <x v="1"/>
    <x v="1"/>
    <s v="Cancelld"/>
    <x v="1"/>
    <s v="Refunded"/>
    <x v="2"/>
    <n v="226"/>
    <n v="323.18"/>
  </r>
  <r>
    <s v="AD01-9362"/>
    <x v="3"/>
    <s v="Feb"/>
    <x v="1"/>
    <x v="1"/>
    <s v="Cancelld"/>
    <x v="1"/>
    <s v="Refunded"/>
    <x v="2"/>
    <n v="274"/>
    <n v="391.82"/>
  </r>
  <r>
    <s v="AD01-9362"/>
    <x v="3"/>
    <s v="Feb"/>
    <x v="1"/>
    <x v="1"/>
    <s v="Cancelld"/>
    <x v="1"/>
    <s v="Refunded"/>
    <x v="2"/>
    <n v="789"/>
    <n v="1128.27"/>
  </r>
  <r>
    <s v="AD01-9364"/>
    <x v="3"/>
    <s v="Feb"/>
    <x v="1"/>
    <x v="1"/>
    <s v="Cancelld"/>
    <x v="1"/>
    <s v="Refunded"/>
    <x v="2"/>
    <n v="876"/>
    <n v="1252.68"/>
  </r>
  <r>
    <s v="AD01-9361"/>
    <x v="3"/>
    <s v="Feb"/>
    <x v="1"/>
    <x v="1"/>
    <s v="Cancelld"/>
    <x v="1"/>
    <s v="Refunded"/>
    <x v="2"/>
    <n v="958"/>
    <n v="1369.94"/>
  </r>
  <r>
    <s v="AD01-9364"/>
    <x v="3"/>
    <s v="Feb"/>
    <x v="1"/>
    <x v="1"/>
    <s v="Cancelld"/>
    <x v="1"/>
    <s v="Refunded"/>
    <x v="2"/>
    <n v="829"/>
    <n v="526.24"/>
  </r>
  <r>
    <s v="AD01-9362"/>
    <x v="3"/>
    <s v="Feb"/>
    <x v="1"/>
    <x v="1"/>
    <s v="Cancelld"/>
    <x v="1"/>
    <s v="Refunded"/>
    <x v="2"/>
    <n v="273"/>
    <n v="390.39"/>
  </r>
  <r>
    <s v="AD01-9361"/>
    <x v="3"/>
    <s v="Feb"/>
    <x v="1"/>
    <x v="1"/>
    <s v="Cancelld"/>
    <x v="1"/>
    <s v="Refunded"/>
    <x v="2"/>
    <n v="267"/>
    <n v="381.81"/>
  </r>
  <r>
    <s v="AD01-9362"/>
    <x v="3"/>
    <s v="Feb"/>
    <x v="1"/>
    <x v="1"/>
    <s v="Cancelld"/>
    <x v="1"/>
    <s v="Refunded"/>
    <x v="2"/>
    <n v="301"/>
    <n v="430.43"/>
  </r>
  <r>
    <s v="AD01-9362"/>
    <x v="3"/>
    <s v="Feb"/>
    <x v="1"/>
    <x v="1"/>
    <s v="Cancelld"/>
    <x v="1"/>
    <s v="Refunded"/>
    <x v="2"/>
    <n v="271"/>
    <n v="387.53"/>
  </r>
  <r>
    <s v="AD01-9362"/>
    <x v="3"/>
    <s v="Feb"/>
    <x v="1"/>
    <x v="1"/>
    <s v="Cancelld"/>
    <x v="1"/>
    <s v="Refunded"/>
    <x v="2"/>
    <n v="798"/>
    <n v="1141.1399999999999"/>
  </r>
  <r>
    <s v="AD01-9361"/>
    <x v="3"/>
    <s v="Feb"/>
    <x v="1"/>
    <x v="1"/>
    <s v="Cancelld"/>
    <x v="1"/>
    <s v="Refunded"/>
    <x v="2"/>
    <n v="851"/>
    <n v="1216.93"/>
  </r>
  <r>
    <s v="AD01-9361"/>
    <x v="3"/>
    <s v="Jan"/>
    <x v="1"/>
    <x v="1"/>
    <s v="Cancelld"/>
    <x v="1"/>
    <s v="Refunded"/>
    <x v="2"/>
    <n v="302"/>
    <n v="431.86"/>
  </r>
  <r>
    <s v="AD01-9362"/>
    <x v="3"/>
    <s v="Jan"/>
    <x v="1"/>
    <x v="1"/>
    <s v="Cancelld"/>
    <x v="1"/>
    <s v="Refunded"/>
    <x v="2"/>
    <n v="230"/>
    <n v="328.9"/>
  </r>
  <r>
    <s v="AD01-9364"/>
    <x v="3"/>
    <s v="Jan"/>
    <x v="1"/>
    <x v="1"/>
    <s v="Cancelld"/>
    <x v="1"/>
    <s v="Refunded"/>
    <x v="2"/>
    <n v="278"/>
    <n v="397.53999999999996"/>
  </r>
  <r>
    <s v="AD01-9361"/>
    <x v="3"/>
    <s v="Jan"/>
    <x v="1"/>
    <x v="1"/>
    <s v="Cancelld"/>
    <x v="1"/>
    <s v="Refunded"/>
    <x v="2"/>
    <n v="304"/>
    <n v="434.72"/>
  </r>
  <r>
    <s v="AD01-9361"/>
    <x v="3"/>
    <s v="Jan"/>
    <x v="1"/>
    <x v="1"/>
    <s v="Cancelld"/>
    <x v="1"/>
    <s v="Refunded"/>
    <x v="2"/>
    <n v="232"/>
    <n v="331.76"/>
  </r>
  <r>
    <s v="AD01-9362"/>
    <x v="3"/>
    <s v="Jan"/>
    <x v="1"/>
    <x v="1"/>
    <s v="Cancelld"/>
    <x v="1"/>
    <s v="Refunded"/>
    <x v="2"/>
    <n v="788"/>
    <n v="1126.8399999999999"/>
  </r>
  <r>
    <s v="AD01-9362"/>
    <x v="3"/>
    <s v="Jan"/>
    <x v="1"/>
    <x v="1"/>
    <s v="Cancelld"/>
    <x v="1"/>
    <s v="Refunded"/>
    <x v="2"/>
    <n v="842"/>
    <n v="1204.06"/>
  </r>
  <r>
    <s v="AD01-9361"/>
    <x v="3"/>
    <s v="Jan"/>
    <x v="1"/>
    <x v="1"/>
    <s v="Cancelld"/>
    <x v="1"/>
    <s v="Refunded"/>
    <x v="2"/>
    <n v="875"/>
    <n v="1251.25"/>
  </r>
  <r>
    <s v="AD01-9363"/>
    <x v="3"/>
    <s v="Jan"/>
    <x v="1"/>
    <x v="1"/>
    <s v="Cancelld"/>
    <x v="1"/>
    <s v="Refunded"/>
    <x v="2"/>
    <n v="955"/>
    <n v="1365.65"/>
  </r>
  <r>
    <s v="AD01-9362"/>
    <x v="3"/>
    <s v="Jan"/>
    <x v="1"/>
    <x v="1"/>
    <s v="Cancelld"/>
    <x v="1"/>
    <s v="Refunded"/>
    <x v="2"/>
    <n v="956"/>
    <n v="1367.08"/>
  </r>
  <r>
    <s v="AD01-9362"/>
    <x v="3"/>
    <s v="Jan"/>
    <x v="1"/>
    <x v="1"/>
    <s v="Cancelld"/>
    <x v="1"/>
    <s v="Refunded"/>
    <x v="2"/>
    <n v="957"/>
    <n v="1368.51"/>
  </r>
  <r>
    <s v="AD01-9361"/>
    <x v="3"/>
    <s v="Jan"/>
    <x v="1"/>
    <x v="1"/>
    <s v="Cancelld"/>
    <x v="1"/>
    <s v="Refunded"/>
    <x v="2"/>
    <n v="828"/>
    <n v="526.24"/>
  </r>
  <r>
    <s v="AD01-9362"/>
    <x v="3"/>
    <s v="Jan"/>
    <x v="1"/>
    <x v="1"/>
    <s v="Cancelld"/>
    <x v="1"/>
    <s v="Refunded"/>
    <x v="2"/>
    <n v="881"/>
    <n v="526.24"/>
  </r>
  <r>
    <s v="AD01-9362"/>
    <x v="3"/>
    <s v="Jan"/>
    <x v="1"/>
    <x v="1"/>
    <s v="Cancelld"/>
    <x v="1"/>
    <s v="Refunded"/>
    <x v="2"/>
    <n v="279"/>
    <n v="398.97"/>
  </r>
  <r>
    <s v="AD01-9361"/>
    <x v="3"/>
    <s v="Jan"/>
    <x v="1"/>
    <x v="1"/>
    <s v="Cancelld"/>
    <x v="1"/>
    <s v="Refunded"/>
    <x v="2"/>
    <n v="285"/>
    <n v="407.55"/>
  </r>
  <r>
    <s v="AD01-9362"/>
    <x v="3"/>
    <s v="Jan"/>
    <x v="1"/>
    <x v="1"/>
    <s v="Cancelld"/>
    <x v="1"/>
    <s v="Refunded"/>
    <x v="2"/>
    <n v="279"/>
    <n v="398.97"/>
  </r>
  <r>
    <s v="AD01-9362"/>
    <x v="3"/>
    <s v="Jan"/>
    <x v="1"/>
    <x v="1"/>
    <s v="Cancelld"/>
    <x v="1"/>
    <s v="Refunded"/>
    <x v="2"/>
    <n v="273"/>
    <n v="390.39"/>
  </r>
  <r>
    <s v="AD01-9362"/>
    <x v="3"/>
    <s v="Jan"/>
    <x v="1"/>
    <x v="1"/>
    <s v="Cancelld"/>
    <x v="1"/>
    <s v="Refunded"/>
    <x v="2"/>
    <n v="229"/>
    <n v="327.47000000000003"/>
  </r>
  <r>
    <s v="AD01-9361"/>
    <x v="3"/>
    <s v="Jan"/>
    <x v="1"/>
    <x v="1"/>
    <s v="Cancelld"/>
    <x v="1"/>
    <s v="Refunded"/>
    <x v="2"/>
    <n v="277"/>
    <n v="396.11"/>
  </r>
  <r>
    <s v="AD01-9364"/>
    <x v="3"/>
    <s v="Jan"/>
    <x v="1"/>
    <x v="1"/>
    <s v="Cancelld"/>
    <x v="1"/>
    <s v="Refunded"/>
    <x v="2"/>
    <n v="797"/>
    <n v="1139.71"/>
  </r>
  <r>
    <s v="AD01-9363"/>
    <x v="3"/>
    <s v="Jan"/>
    <x v="1"/>
    <x v="1"/>
    <s v="Cancelld"/>
    <x v="1"/>
    <s v="Refunded"/>
    <x v="2"/>
    <n v="850"/>
    <n v="1215.5"/>
  </r>
  <r>
    <s v="AD01-9361"/>
    <x v="3"/>
    <s v="Jan"/>
    <x v="1"/>
    <x v="1"/>
    <s v="Cancelld"/>
    <x v="1"/>
    <s v="Refunded"/>
    <x v="2"/>
    <n v="884"/>
    <n v="1264.1199999999999"/>
  </r>
  <r>
    <s v="AD01-9364"/>
    <x v="3"/>
    <s v="Jul"/>
    <x v="1"/>
    <x v="1"/>
    <s v="Cancelld"/>
    <x v="1"/>
    <s v="Refunded"/>
    <x v="2"/>
    <n v="272"/>
    <n v="388.96"/>
  </r>
  <r>
    <s v="AD01-9364"/>
    <x v="3"/>
    <s v="Jul"/>
    <x v="1"/>
    <x v="1"/>
    <s v="Cancelld"/>
    <x v="1"/>
    <s v="Refunded"/>
    <x v="2"/>
    <n v="274"/>
    <n v="391.82"/>
  </r>
  <r>
    <s v="AD01-9364"/>
    <x v="3"/>
    <s v="Jul"/>
    <x v="1"/>
    <x v="1"/>
    <s v="Cancelld"/>
    <x v="1"/>
    <s v="Refunded"/>
    <x v="2"/>
    <n v="244"/>
    <n v="348.92"/>
  </r>
  <r>
    <s v="AD01-9362"/>
    <x v="3"/>
    <s v="Jul"/>
    <x v="1"/>
    <x v="1"/>
    <s v="Cancelld"/>
    <x v="1"/>
    <s v="Refunded"/>
    <x v="2"/>
    <n v="794"/>
    <n v="1135.42"/>
  </r>
  <r>
    <s v="AD01-9362"/>
    <x v="3"/>
    <s v="Jul"/>
    <x v="1"/>
    <x v="1"/>
    <s v="Cancelld"/>
    <x v="1"/>
    <s v="Refunded"/>
    <x v="2"/>
    <n v="880"/>
    <n v="1258.4000000000001"/>
  </r>
  <r>
    <s v="AD01-9362"/>
    <x v="3"/>
    <s v="Jul"/>
    <x v="1"/>
    <x v="1"/>
    <s v="Cancelld"/>
    <x v="1"/>
    <s v="Refunded"/>
    <x v="2"/>
    <n v="833"/>
    <n v="526.24"/>
  </r>
  <r>
    <s v="AD01-9362"/>
    <x v="3"/>
    <s v="Jul"/>
    <x v="1"/>
    <x v="1"/>
    <s v="Cancelld"/>
    <x v="1"/>
    <s v="Refunded"/>
    <x v="2"/>
    <n v="243"/>
    <n v="347.49"/>
  </r>
  <r>
    <s v="AD01-9364"/>
    <x v="3"/>
    <s v="Jul"/>
    <x v="1"/>
    <x v="1"/>
    <s v="Cancelld"/>
    <x v="1"/>
    <s v="Refunded"/>
    <x v="2"/>
    <n v="271"/>
    <n v="387.53"/>
  </r>
  <r>
    <s v="AD01-9364"/>
    <x v="3"/>
    <s v="Jul"/>
    <x v="1"/>
    <x v="1"/>
    <s v="Cancelld"/>
    <x v="1"/>
    <s v="Refunded"/>
    <x v="2"/>
    <n v="247"/>
    <n v="353.21"/>
  </r>
  <r>
    <s v="AD01-9364"/>
    <x v="3"/>
    <s v="Jul"/>
    <x v="1"/>
    <x v="1"/>
    <s v="Cancelld"/>
    <x v="1"/>
    <s v="Refunded"/>
    <x v="2"/>
    <n v="245"/>
    <n v="350.35"/>
  </r>
  <r>
    <s v="AD01-9365"/>
    <x v="3"/>
    <s v="Jun"/>
    <x v="1"/>
    <x v="1"/>
    <s v="Cancelld"/>
    <x v="1"/>
    <s v="Refunded"/>
    <x v="2"/>
    <n v="278"/>
    <n v="397.53999999999996"/>
  </r>
  <r>
    <s v="AD01-9361"/>
    <x v="3"/>
    <s v="Jun"/>
    <x v="1"/>
    <x v="1"/>
    <s v="Cancelld"/>
    <x v="1"/>
    <s v="Refunded"/>
    <x v="2"/>
    <n v="248"/>
    <n v="354.64"/>
  </r>
  <r>
    <s v="AD01-9364"/>
    <x v="3"/>
    <s v="Jun"/>
    <x v="1"/>
    <x v="1"/>
    <s v="Cancelld"/>
    <x v="1"/>
    <s v="Refunded"/>
    <x v="2"/>
    <n v="280"/>
    <n v="400.4"/>
  </r>
  <r>
    <s v="AD01-9361"/>
    <x v="3"/>
    <s v="Jun"/>
    <x v="1"/>
    <x v="1"/>
    <s v="Cancelld"/>
    <x v="1"/>
    <s v="Refunded"/>
    <x v="2"/>
    <n v="250"/>
    <n v="357.5"/>
  </r>
  <r>
    <s v="AD01-9362"/>
    <x v="3"/>
    <s v="Jun"/>
    <x v="1"/>
    <x v="1"/>
    <s v="Cancelld"/>
    <x v="1"/>
    <s v="Refunded"/>
    <x v="2"/>
    <n v="793"/>
    <n v="1133.99"/>
  </r>
  <r>
    <s v="AD01-9361"/>
    <x v="3"/>
    <s v="Jun"/>
    <x v="1"/>
    <x v="1"/>
    <s v="Cancelld"/>
    <x v="1"/>
    <s v="Refunded"/>
    <x v="2"/>
    <n v="879"/>
    <n v="1256.97"/>
  </r>
  <r>
    <s v="AD01-9361"/>
    <x v="3"/>
    <s v="Jun"/>
    <x v="1"/>
    <x v="1"/>
    <s v="Cancelld"/>
    <x v="1"/>
    <s v="Refunded"/>
    <x v="2"/>
    <n v="832"/>
    <n v="526.24"/>
  </r>
  <r>
    <s v="AD01-9362"/>
    <x v="3"/>
    <s v="Jun"/>
    <x v="1"/>
    <x v="1"/>
    <s v="Cancelld"/>
    <x v="1"/>
    <s v="Refunded"/>
    <x v="2"/>
    <n v="249"/>
    <n v="356.07"/>
  </r>
  <r>
    <s v="AD01-9361"/>
    <x v="3"/>
    <s v="Jun"/>
    <x v="1"/>
    <x v="1"/>
    <s v="Cancelld"/>
    <x v="1"/>
    <s v="Refunded"/>
    <x v="2"/>
    <n v="277"/>
    <n v="396.11"/>
  </r>
  <r>
    <s v="AD01-9364"/>
    <x v="3"/>
    <s v="Jun"/>
    <x v="1"/>
    <x v="1"/>
    <s v="Cancelld"/>
    <x v="1"/>
    <s v="Refunded"/>
    <x v="2"/>
    <n v="253"/>
    <n v="361.78999999999996"/>
  </r>
  <r>
    <s v="AD01-9361"/>
    <x v="3"/>
    <s v="Jun"/>
    <x v="1"/>
    <x v="1"/>
    <s v="Cancelld"/>
    <x v="1"/>
    <s v="Refunded"/>
    <x v="2"/>
    <n v="802"/>
    <n v="1146.8600000000001"/>
  </r>
  <r>
    <s v="AD01-9365"/>
    <x v="3"/>
    <s v="Jun"/>
    <x v="1"/>
    <x v="1"/>
    <s v="Cancelld"/>
    <x v="1"/>
    <s v="Refunded"/>
    <x v="2"/>
    <n v="251"/>
    <n v="358.93"/>
  </r>
  <r>
    <s v="AD01-9364"/>
    <x v="3"/>
    <s v="Mar"/>
    <x v="1"/>
    <x v="1"/>
    <s v="Cancelld"/>
    <x v="1"/>
    <s v="Refunded"/>
    <x v="2"/>
    <n v="296"/>
    <n v="423.28"/>
  </r>
  <r>
    <s v="AD01-9364"/>
    <x v="3"/>
    <s v="Mar"/>
    <x v="1"/>
    <x v="1"/>
    <s v="Cancelld"/>
    <x v="1"/>
    <s v="Refunded"/>
    <x v="2"/>
    <n v="266"/>
    <n v="380.38"/>
  </r>
  <r>
    <s v="AD01-9362"/>
    <x v="3"/>
    <s v="Mar"/>
    <x v="1"/>
    <x v="1"/>
    <s v="Cancelld"/>
    <x v="1"/>
    <s v="Refunded"/>
    <x v="2"/>
    <n v="292"/>
    <n v="417.56"/>
  </r>
  <r>
    <s v="AD01-9364"/>
    <x v="3"/>
    <s v="Mar"/>
    <x v="1"/>
    <x v="1"/>
    <s v="Cancelld"/>
    <x v="1"/>
    <s v="Refunded"/>
    <x v="2"/>
    <n v="268"/>
    <n v="383.24"/>
  </r>
  <r>
    <s v="AD01-9364"/>
    <x v="3"/>
    <s v="Mar"/>
    <x v="1"/>
    <x v="1"/>
    <s v="Cancelld"/>
    <x v="1"/>
    <s v="Refunded"/>
    <x v="2"/>
    <n v="790"/>
    <n v="1129.7"/>
  </r>
  <r>
    <s v="AD01-9362"/>
    <x v="3"/>
    <s v="Mar"/>
    <x v="1"/>
    <x v="1"/>
    <s v="Cancelld"/>
    <x v="1"/>
    <s v="Refunded"/>
    <x v="2"/>
    <n v="877"/>
    <n v="1254.1100000000001"/>
  </r>
  <r>
    <s v="AD01-9362"/>
    <x v="3"/>
    <s v="Mar"/>
    <x v="1"/>
    <x v="1"/>
    <s v="Cancelld"/>
    <x v="1"/>
    <s v="Refunded"/>
    <x v="2"/>
    <n v="830"/>
    <n v="526.24"/>
  </r>
  <r>
    <s v="AD01-9364"/>
    <x v="3"/>
    <s v="Mar"/>
    <x v="1"/>
    <x v="1"/>
    <s v="Cancelld"/>
    <x v="1"/>
    <s v="Refunded"/>
    <x v="2"/>
    <n v="267"/>
    <n v="381.81"/>
  </r>
  <r>
    <s v="AD01-9364"/>
    <x v="3"/>
    <s v="Mar"/>
    <x v="1"/>
    <x v="1"/>
    <s v="Cancelld"/>
    <x v="1"/>
    <s v="Refunded"/>
    <x v="2"/>
    <n v="295"/>
    <n v="421.85"/>
  </r>
  <r>
    <s v="AD01-9362"/>
    <x v="3"/>
    <s v="Mar"/>
    <x v="1"/>
    <x v="1"/>
    <s v="Cancelld"/>
    <x v="1"/>
    <s v="Refunded"/>
    <x v="2"/>
    <n v="265"/>
    <n v="378.95"/>
  </r>
  <r>
    <s v="AD01-9364"/>
    <x v="3"/>
    <s v="Mar"/>
    <x v="1"/>
    <x v="1"/>
    <s v="Cancelld"/>
    <x v="1"/>
    <s v="Refunded"/>
    <x v="2"/>
    <n v="799"/>
    <n v="1142.57"/>
  </r>
  <r>
    <s v="AD01-9364"/>
    <x v="3"/>
    <s v="Mar"/>
    <x v="1"/>
    <x v="1"/>
    <s v="Cancelld"/>
    <x v="1"/>
    <s v="Refunded"/>
    <x v="2"/>
    <n v="885"/>
    <n v="1265.55"/>
  </r>
  <r>
    <s v="AD01-9362"/>
    <x v="3"/>
    <s v="May"/>
    <x v="1"/>
    <x v="1"/>
    <s v="Cancelld"/>
    <x v="1"/>
    <s v="Refunded"/>
    <x v="2"/>
    <n v="284"/>
    <n v="406.12"/>
  </r>
  <r>
    <s v="AD01-9364"/>
    <x v="3"/>
    <s v="May"/>
    <x v="1"/>
    <x v="1"/>
    <s v="Cancelld"/>
    <x v="1"/>
    <s v="Refunded"/>
    <x v="2"/>
    <n v="254"/>
    <n v="363.22"/>
  </r>
  <r>
    <s v="AD01-9362"/>
    <x v="3"/>
    <s v="May"/>
    <x v="1"/>
    <x v="1"/>
    <s v="Cancelld"/>
    <x v="1"/>
    <s v="Refunded"/>
    <x v="2"/>
    <n v="256"/>
    <n v="366.08"/>
  </r>
  <r>
    <s v="AD01-9362"/>
    <x v="3"/>
    <s v="May"/>
    <x v="1"/>
    <x v="1"/>
    <s v="Cancelld"/>
    <x v="1"/>
    <s v="Refunded"/>
    <x v="2"/>
    <n v="792"/>
    <n v="1132.56"/>
  </r>
  <r>
    <s v="AD01-9362"/>
    <x v="3"/>
    <s v="May"/>
    <x v="1"/>
    <x v="1"/>
    <s v="Cancelld"/>
    <x v="1"/>
    <s v="Refunded"/>
    <x v="2"/>
    <n v="878"/>
    <n v="1255.54"/>
  </r>
  <r>
    <s v="AD01-9362"/>
    <x v="3"/>
    <s v="May"/>
    <x v="1"/>
    <x v="1"/>
    <s v="Cancelld"/>
    <x v="1"/>
    <s v="Refunded"/>
    <x v="2"/>
    <n v="831"/>
    <n v="526.24"/>
  </r>
  <r>
    <s v="AD01-9362"/>
    <x v="3"/>
    <s v="May"/>
    <x v="1"/>
    <x v="1"/>
    <s v="Cancelld"/>
    <x v="1"/>
    <s v="Refunded"/>
    <x v="2"/>
    <n v="255"/>
    <n v="364.65"/>
  </r>
  <r>
    <s v="AD01-9362"/>
    <x v="3"/>
    <s v="May"/>
    <x v="1"/>
    <x v="1"/>
    <s v="Cancelld"/>
    <x v="1"/>
    <s v="Refunded"/>
    <x v="2"/>
    <n v="283"/>
    <n v="404.69"/>
  </r>
  <r>
    <s v="AD01-9364"/>
    <x v="3"/>
    <s v="May"/>
    <x v="1"/>
    <x v="1"/>
    <s v="Cancelld"/>
    <x v="1"/>
    <s v="Refunded"/>
    <x v="2"/>
    <n v="801"/>
    <n v="1145.43"/>
  </r>
  <r>
    <s v="AD01-9362"/>
    <x v="3"/>
    <s v="May"/>
    <x v="1"/>
    <x v="1"/>
    <s v="Cancelld"/>
    <x v="1"/>
    <s v="Refunded"/>
    <x v="2"/>
    <n v="257"/>
    <n v="367.51"/>
  </r>
  <r>
    <s v="AD01-9361"/>
    <x v="3"/>
    <s v="Nov"/>
    <x v="1"/>
    <x v="1"/>
    <s v="Cancelld"/>
    <x v="1"/>
    <s v="Refunded"/>
    <x v="2"/>
    <n v="224"/>
    <n v="320.32"/>
  </r>
  <r>
    <s v="AD01-9361"/>
    <x v="3"/>
    <s v="Nov"/>
    <x v="1"/>
    <x v="1"/>
    <s v="Cancelld"/>
    <x v="1"/>
    <s v="Refunded"/>
    <x v="2"/>
    <n v="250"/>
    <n v="357.5"/>
  </r>
  <r>
    <s v="AD01-9361"/>
    <x v="3"/>
    <s v="Nov"/>
    <x v="1"/>
    <x v="1"/>
    <s v="Cancelld"/>
    <x v="1"/>
    <s v="Refunded"/>
    <x v="2"/>
    <n v="226"/>
    <n v="323.18"/>
  </r>
  <r>
    <s v="AD01-9361"/>
    <x v="3"/>
    <s v="Nov"/>
    <x v="1"/>
    <x v="1"/>
    <s v="Cancelld"/>
    <x v="1"/>
    <s v="Refunded"/>
    <x v="2"/>
    <n v="797"/>
    <n v="1139.71"/>
  </r>
  <r>
    <s v="AD01-9361"/>
    <x v="3"/>
    <s v="Nov"/>
    <x v="1"/>
    <x v="1"/>
    <s v="Cancelld"/>
    <x v="1"/>
    <s v="Refunded"/>
    <x v="2"/>
    <n v="884"/>
    <n v="1264.1199999999999"/>
  </r>
  <r>
    <s v="AD01-9361"/>
    <x v="3"/>
    <s v="Nov"/>
    <x v="1"/>
    <x v="1"/>
    <s v="Cancelld"/>
    <x v="1"/>
    <s v="Refunded"/>
    <x v="2"/>
    <n v="837"/>
    <n v="526.24"/>
  </r>
  <r>
    <s v="AD01-9361"/>
    <x v="3"/>
    <s v="Nov"/>
    <x v="1"/>
    <x v="1"/>
    <s v="Cancelld"/>
    <x v="1"/>
    <s v="Refunded"/>
    <x v="2"/>
    <n v="225"/>
    <n v="321.75"/>
  </r>
  <r>
    <s v="AD01-9361"/>
    <x v="3"/>
    <s v="Nov"/>
    <x v="1"/>
    <x v="1"/>
    <s v="Cancelld"/>
    <x v="1"/>
    <s v="Refunded"/>
    <x v="2"/>
    <n v="253"/>
    <n v="361.78999999999996"/>
  </r>
  <r>
    <s v="AD01-9361"/>
    <x v="3"/>
    <s v="Nov"/>
    <x v="1"/>
    <x v="1"/>
    <s v="Cancelld"/>
    <x v="1"/>
    <s v="Refunded"/>
    <x v="2"/>
    <n v="223"/>
    <n v="318.89"/>
  </r>
  <r>
    <s v="AD01-9361"/>
    <x v="3"/>
    <s v="Nov"/>
    <x v="1"/>
    <x v="1"/>
    <s v="Cancelld"/>
    <x v="1"/>
    <s v="Refunded"/>
    <x v="2"/>
    <n v="806"/>
    <n v="1152.58"/>
  </r>
  <r>
    <s v="AD01-9362"/>
    <x v="3"/>
    <s v="Oct"/>
    <x v="1"/>
    <x v="1"/>
    <s v="Cancelld"/>
    <x v="1"/>
    <s v="Refunded"/>
    <x v="2"/>
    <n v="254"/>
    <n v="363.22"/>
  </r>
  <r>
    <s v="AD01-9362"/>
    <x v="3"/>
    <s v="Oct"/>
    <x v="1"/>
    <x v="1"/>
    <s v="Cancelld"/>
    <x v="1"/>
    <s v="Refunded"/>
    <x v="2"/>
    <n v="230"/>
    <n v="328.9"/>
  </r>
  <r>
    <s v="AD01-9362"/>
    <x v="3"/>
    <s v="Oct"/>
    <x v="1"/>
    <x v="1"/>
    <s v="Cancelld"/>
    <x v="1"/>
    <s v="Refunded"/>
    <x v="2"/>
    <n v="256"/>
    <n v="366.08"/>
  </r>
  <r>
    <s v="AD01-9362"/>
    <x v="3"/>
    <s v="Oct"/>
    <x v="1"/>
    <x v="1"/>
    <s v="Cancelld"/>
    <x v="1"/>
    <s v="Refunded"/>
    <x v="2"/>
    <n v="796"/>
    <n v="1138.28"/>
  </r>
  <r>
    <s v="AD01-9361"/>
    <x v="3"/>
    <s v="Oct"/>
    <x v="1"/>
    <x v="1"/>
    <s v="Cancelld"/>
    <x v="1"/>
    <s v="Refunded"/>
    <x v="2"/>
    <n v="883"/>
    <n v="1262.69"/>
  </r>
  <r>
    <s v="AD01-9361"/>
    <x v="3"/>
    <s v="Oct"/>
    <x v="1"/>
    <x v="1"/>
    <s v="Cancelld"/>
    <x v="1"/>
    <s v="Refunded"/>
    <x v="2"/>
    <n v="836"/>
    <n v="526.24"/>
  </r>
  <r>
    <s v="AD01-9362"/>
    <x v="3"/>
    <s v="Oct"/>
    <x v="1"/>
    <x v="1"/>
    <s v="Cancelld"/>
    <x v="1"/>
    <s v="Refunded"/>
    <x v="2"/>
    <n v="231"/>
    <n v="330.33"/>
  </r>
  <r>
    <s v="AD01-9362"/>
    <x v="3"/>
    <s v="Oct"/>
    <x v="1"/>
    <x v="1"/>
    <s v="Cancelld"/>
    <x v="1"/>
    <s v="Refunded"/>
    <x v="2"/>
    <n v="229"/>
    <n v="327.47000000000003"/>
  </r>
  <r>
    <s v="AD01-9362"/>
    <x v="3"/>
    <s v="Oct"/>
    <x v="1"/>
    <x v="1"/>
    <s v="Cancelld"/>
    <x v="1"/>
    <s v="Refunded"/>
    <x v="2"/>
    <n v="805"/>
    <n v="1151.1500000000001"/>
  </r>
  <r>
    <s v="AD01-9362"/>
    <x v="3"/>
    <s v="Oct"/>
    <x v="1"/>
    <x v="1"/>
    <s v="Cancelld"/>
    <x v="1"/>
    <s v="Refunded"/>
    <x v="2"/>
    <n v="227"/>
    <n v="324.61"/>
  </r>
  <r>
    <s v="AD01-9364"/>
    <x v="3"/>
    <s v="Sep"/>
    <x v="1"/>
    <x v="1"/>
    <s v="Cancelld"/>
    <x v="1"/>
    <s v="Refunded"/>
    <x v="2"/>
    <n v="260"/>
    <n v="371.8"/>
  </r>
  <r>
    <s v="AD01-9361"/>
    <x v="3"/>
    <s v="Sep"/>
    <x v="1"/>
    <x v="1"/>
    <s v="Cancelld"/>
    <x v="1"/>
    <s v="Refunded"/>
    <x v="2"/>
    <n v="236"/>
    <n v="337.48"/>
  </r>
  <r>
    <s v="AD01-9362"/>
    <x v="3"/>
    <s v="Sep"/>
    <x v="1"/>
    <x v="1"/>
    <s v="Cancelld"/>
    <x v="1"/>
    <s v="Refunded"/>
    <x v="2"/>
    <n v="262"/>
    <n v="374.65999999999997"/>
  </r>
  <r>
    <s v="AD01-9365"/>
    <x v="3"/>
    <s v="Sep"/>
    <x v="1"/>
    <x v="1"/>
    <s v="Cancelld"/>
    <x v="1"/>
    <s v="Refunded"/>
    <x v="2"/>
    <n v="232"/>
    <n v="331.76"/>
  </r>
  <r>
    <s v="AD01-9361"/>
    <x v="3"/>
    <s v="Sep"/>
    <x v="1"/>
    <x v="1"/>
    <s v="Cancelld"/>
    <x v="1"/>
    <s v="Refunded"/>
    <x v="2"/>
    <n v="795"/>
    <n v="1136.8499999999999"/>
  </r>
  <r>
    <s v="AD01-9362"/>
    <x v="3"/>
    <s v="Sep"/>
    <x v="1"/>
    <x v="1"/>
    <s v="Cancelld"/>
    <x v="1"/>
    <s v="Refunded"/>
    <x v="2"/>
    <n v="882"/>
    <n v="1261.26"/>
  </r>
  <r>
    <s v="AD01-9362"/>
    <x v="3"/>
    <s v="Sep"/>
    <x v="1"/>
    <x v="1"/>
    <s v="Cancelld"/>
    <x v="1"/>
    <s v="Refunded"/>
    <x v="2"/>
    <n v="835"/>
    <n v="526.24"/>
  </r>
  <r>
    <s v="AD01-9361"/>
    <x v="3"/>
    <s v="Sep"/>
    <x v="1"/>
    <x v="1"/>
    <s v="Cancelld"/>
    <x v="1"/>
    <s v="Refunded"/>
    <x v="2"/>
    <n v="237"/>
    <n v="338.90999999999997"/>
  </r>
  <r>
    <s v="AD01-9365"/>
    <x v="3"/>
    <s v="Sep"/>
    <x v="1"/>
    <x v="1"/>
    <s v="Cancelld"/>
    <x v="1"/>
    <s v="Refunded"/>
    <x v="2"/>
    <n v="259"/>
    <n v="370.37"/>
  </r>
  <r>
    <s v="AD01-9362"/>
    <x v="3"/>
    <s v="Sep"/>
    <x v="1"/>
    <x v="1"/>
    <s v="Cancelld"/>
    <x v="1"/>
    <s v="Refunded"/>
    <x v="2"/>
    <n v="235"/>
    <n v="336.05"/>
  </r>
  <r>
    <s v="AD01-9361"/>
    <x v="3"/>
    <s v="Sep"/>
    <x v="1"/>
    <x v="1"/>
    <s v="Cancelld"/>
    <x v="1"/>
    <s v="Refunded"/>
    <x v="2"/>
    <n v="804"/>
    <n v="1149.72"/>
  </r>
  <r>
    <s v="AD01-9364"/>
    <x v="3"/>
    <s v="Sep"/>
    <x v="1"/>
    <x v="1"/>
    <s v="Cancelld"/>
    <x v="1"/>
    <s v="Refunded"/>
    <x v="2"/>
    <n v="233"/>
    <n v="333.19"/>
  </r>
  <r>
    <s v="AD01-9362"/>
    <x v="4"/>
    <s v="Apr"/>
    <x v="0"/>
    <x v="0"/>
    <s v="Order assembled"/>
    <x v="0"/>
    <s v="Paid"/>
    <x v="1"/>
    <n v="302"/>
    <n v="462.06"/>
  </r>
  <r>
    <s v="AD01-9361"/>
    <x v="4"/>
    <s v="Apr"/>
    <x v="0"/>
    <x v="0"/>
    <s v="Order assembled"/>
    <x v="0"/>
    <s v="Paid"/>
    <x v="1"/>
    <n v="272"/>
    <n v="388.96"/>
  </r>
  <r>
    <s v="AD01-9362"/>
    <x v="4"/>
    <s v="Apr"/>
    <x v="0"/>
    <x v="0"/>
    <s v="Order assembled"/>
    <x v="0"/>
    <s v="Paid"/>
    <x v="1"/>
    <n v="298"/>
    <n v="426.14"/>
  </r>
  <r>
    <s v="AD01-9362"/>
    <x v="4"/>
    <s v="Apr"/>
    <x v="0"/>
    <x v="0"/>
    <s v="Order assembled"/>
    <x v="0"/>
    <s v="Paid"/>
    <x v="1"/>
    <n v="274"/>
    <n v="391.82"/>
  </r>
  <r>
    <s v="AD01-9361"/>
    <x v="4"/>
    <s v="Apr"/>
    <x v="0"/>
    <x v="0"/>
    <s v="Order assembled"/>
    <x v="0"/>
    <s v="Paid"/>
    <x v="1"/>
    <n v="666"/>
    <n v="952.38"/>
  </r>
  <r>
    <s v="AD01-9364"/>
    <x v="4"/>
    <s v="Apr"/>
    <x v="0"/>
    <x v="0"/>
    <s v="Order assembled"/>
    <x v="0"/>
    <s v="Paid"/>
    <x v="1"/>
    <n v="753"/>
    <n v="1076.79"/>
  </r>
  <r>
    <s v="AD01-9364"/>
    <x v="4"/>
    <s v="Apr"/>
    <x v="0"/>
    <x v="0"/>
    <s v="Order assembled"/>
    <x v="0"/>
    <s v="Paid"/>
    <x v="1"/>
    <n v="297"/>
    <n v="424.71"/>
  </r>
  <r>
    <s v="AD01-9361"/>
    <x v="4"/>
    <s v="Apr"/>
    <x v="0"/>
    <x v="0"/>
    <s v="Order assembled"/>
    <x v="0"/>
    <s v="Paid"/>
    <x v="1"/>
    <n v="792"/>
    <n v="526.24"/>
  </r>
  <r>
    <s v="AD01-9362"/>
    <x v="4"/>
    <s v="Apr"/>
    <x v="0"/>
    <x v="0"/>
    <s v="Order assembled"/>
    <x v="0"/>
    <s v="Paid"/>
    <x v="1"/>
    <n v="301"/>
    <n v="430.43"/>
  </r>
  <r>
    <s v="AD01-9362"/>
    <x v="4"/>
    <s v="Apr"/>
    <x v="0"/>
    <x v="0"/>
    <s v="Order assembled"/>
    <x v="0"/>
    <s v="Paid"/>
    <x v="1"/>
    <n v="271"/>
    <n v="387.53"/>
  </r>
  <r>
    <s v="AD01-9361"/>
    <x v="4"/>
    <s v="Apr"/>
    <x v="0"/>
    <x v="0"/>
    <s v="Order assembled"/>
    <x v="0"/>
    <s v="Paid"/>
    <x v="1"/>
    <n v="299"/>
    <n v="427.57"/>
  </r>
  <r>
    <s v="AD01-9362"/>
    <x v="4"/>
    <s v="Apr"/>
    <x v="0"/>
    <x v="0"/>
    <s v="Order assembled"/>
    <x v="0"/>
    <s v="Paid"/>
    <x v="1"/>
    <n v="761"/>
    <n v="1088.23"/>
  </r>
  <r>
    <s v="AD01-9361"/>
    <x v="4"/>
    <s v="Aug"/>
    <x v="0"/>
    <x v="0"/>
    <s v="Order assembled"/>
    <x v="0"/>
    <s v="Paid"/>
    <x v="1"/>
    <n v="278"/>
    <n v="425.34000000000003"/>
  </r>
  <r>
    <s v="AD01-9362"/>
    <x v="4"/>
    <s v="Aug"/>
    <x v="0"/>
    <x v="0"/>
    <s v="Order assembled"/>
    <x v="0"/>
    <s v="Paid"/>
    <x v="1"/>
    <n v="280"/>
    <n v="400.4"/>
  </r>
  <r>
    <s v="AD01-9361"/>
    <x v="4"/>
    <s v="Aug"/>
    <x v="0"/>
    <x v="0"/>
    <s v="Order assembled"/>
    <x v="0"/>
    <s v="Paid"/>
    <x v="1"/>
    <n v="250"/>
    <n v="357.5"/>
  </r>
  <r>
    <s v="AD01-9362"/>
    <x v="4"/>
    <s v="Aug"/>
    <x v="0"/>
    <x v="0"/>
    <s v="Order assembled"/>
    <x v="0"/>
    <s v="Paid"/>
    <x v="1"/>
    <n v="670"/>
    <n v="958.1"/>
  </r>
  <r>
    <s v="AD01-9361"/>
    <x v="4"/>
    <s v="Aug"/>
    <x v="0"/>
    <x v="0"/>
    <s v="Order assembled"/>
    <x v="0"/>
    <s v="Paid"/>
    <x v="1"/>
    <n v="756"/>
    <n v="1081.08"/>
  </r>
  <r>
    <s v="AD01-9361"/>
    <x v="4"/>
    <s v="Aug"/>
    <x v="0"/>
    <x v="0"/>
    <s v="Order assembled"/>
    <x v="0"/>
    <s v="Paid"/>
    <x v="1"/>
    <n v="279"/>
    <n v="398.97"/>
  </r>
  <r>
    <s v="AD01-9362"/>
    <x v="4"/>
    <s v="Aug"/>
    <x v="0"/>
    <x v="0"/>
    <s v="Order assembled"/>
    <x v="0"/>
    <s v="Paid"/>
    <x v="1"/>
    <n v="796"/>
    <n v="526.24"/>
  </r>
  <r>
    <s v="AD01-9361"/>
    <x v="4"/>
    <s v="Aug"/>
    <x v="0"/>
    <x v="0"/>
    <s v="Order assembled"/>
    <x v="0"/>
    <s v="Paid"/>
    <x v="1"/>
    <n v="277"/>
    <n v="396.11"/>
  </r>
  <r>
    <s v="AD01-9362"/>
    <x v="4"/>
    <s v="Aug"/>
    <x v="0"/>
    <x v="0"/>
    <s v="Order assembled"/>
    <x v="0"/>
    <s v="Paid"/>
    <x v="1"/>
    <n v="253"/>
    <n v="361.78999999999996"/>
  </r>
  <r>
    <s v="AD01-9361"/>
    <x v="4"/>
    <s v="Aug"/>
    <x v="0"/>
    <x v="0"/>
    <s v="Order assembled"/>
    <x v="0"/>
    <s v="Paid"/>
    <x v="1"/>
    <n v="765"/>
    <n v="1093.95"/>
  </r>
  <r>
    <s v="AD01-9361"/>
    <x v="4"/>
    <s v="Dec"/>
    <x v="0"/>
    <x v="0"/>
    <s v="Order assembled"/>
    <x v="0"/>
    <s v="Paid"/>
    <x v="1"/>
    <n v="230"/>
    <n v="328.9"/>
  </r>
  <r>
    <s v="AD01-9362"/>
    <x v="4"/>
    <s v="Dec"/>
    <x v="0"/>
    <x v="0"/>
    <s v="Order assembled"/>
    <x v="0"/>
    <s v="Paid"/>
    <x v="1"/>
    <n v="256"/>
    <n v="366.08"/>
  </r>
  <r>
    <s v="AD01-9363"/>
    <x v="4"/>
    <s v="Dec"/>
    <x v="0"/>
    <x v="0"/>
    <s v="Order assembled"/>
    <x v="0"/>
    <s v="Paid"/>
    <x v="1"/>
    <n v="232"/>
    <n v="331.76"/>
  </r>
  <r>
    <s v="AD01-9364"/>
    <x v="4"/>
    <s v="Dec"/>
    <x v="0"/>
    <x v="0"/>
    <s v="Order assembled"/>
    <x v="0"/>
    <s v="Paid"/>
    <x v="1"/>
    <n v="673"/>
    <n v="962.39"/>
  </r>
  <r>
    <s v="AD01-9362"/>
    <x v="4"/>
    <s v="Dec"/>
    <x v="0"/>
    <x v="0"/>
    <s v="Order assembled"/>
    <x v="0"/>
    <s v="Paid"/>
    <x v="1"/>
    <n v="760"/>
    <n v="1086.8"/>
  </r>
  <r>
    <s v="AD01-9362"/>
    <x v="4"/>
    <s v="Dec"/>
    <x v="0"/>
    <x v="0"/>
    <s v="Order assembled"/>
    <x v="0"/>
    <s v="Paid"/>
    <x v="1"/>
    <n v="255"/>
    <n v="364.65"/>
  </r>
  <r>
    <s v="AD01-9364"/>
    <x v="4"/>
    <s v="Dec"/>
    <x v="0"/>
    <x v="0"/>
    <s v="Order assembled"/>
    <x v="0"/>
    <s v="Paid"/>
    <x v="1"/>
    <n v="799"/>
    <n v="526.24"/>
  </r>
  <r>
    <s v="AD01-9363"/>
    <x v="4"/>
    <s v="Dec"/>
    <x v="0"/>
    <x v="0"/>
    <s v="Order assembled"/>
    <x v="0"/>
    <s v="Paid"/>
    <x v="1"/>
    <n v="259"/>
    <n v="370.37"/>
  </r>
  <r>
    <s v="AD01-9362"/>
    <x v="4"/>
    <s v="Dec"/>
    <x v="0"/>
    <x v="0"/>
    <s v="Order assembled"/>
    <x v="0"/>
    <s v="Paid"/>
    <x v="1"/>
    <n v="229"/>
    <n v="327.47000000000003"/>
  </r>
  <r>
    <s v="AD01-9361"/>
    <x v="4"/>
    <s v="Dec"/>
    <x v="0"/>
    <x v="0"/>
    <s v="Order assembled"/>
    <x v="0"/>
    <s v="Paid"/>
    <x v="1"/>
    <n v="257"/>
    <n v="367.51"/>
  </r>
  <r>
    <s v="AD01-9364"/>
    <x v="4"/>
    <s v="Feb"/>
    <x v="0"/>
    <x v="0"/>
    <s v="Order assembled"/>
    <x v="0"/>
    <s v="Paid"/>
    <x v="1"/>
    <n v="308"/>
    <n v="471.24"/>
  </r>
  <r>
    <s v="AD01-9361"/>
    <x v="4"/>
    <s v="Feb"/>
    <x v="0"/>
    <x v="0"/>
    <s v="Order assembled"/>
    <x v="0"/>
    <s v="Paid"/>
    <x v="1"/>
    <n v="284"/>
    <n v="406.12"/>
  </r>
  <r>
    <s v="AD01-9361"/>
    <x v="4"/>
    <s v="Feb"/>
    <x v="0"/>
    <x v="0"/>
    <s v="Order assembled"/>
    <x v="0"/>
    <s v="Paid"/>
    <x v="1"/>
    <n v="310"/>
    <n v="443.3"/>
  </r>
  <r>
    <s v="AD01-9362"/>
    <x v="4"/>
    <s v="Feb"/>
    <x v="0"/>
    <x v="0"/>
    <s v="Order assembled"/>
    <x v="0"/>
    <s v="Paid"/>
    <x v="1"/>
    <n v="664"/>
    <n v="949.52"/>
  </r>
  <r>
    <s v="AD01-9361"/>
    <x v="4"/>
    <s v="Feb"/>
    <x v="0"/>
    <x v="0"/>
    <s v="Order assembled"/>
    <x v="0"/>
    <s v="Paid"/>
    <x v="1"/>
    <n v="751"/>
    <n v="1073.93"/>
  </r>
  <r>
    <s v="AD01-9361"/>
    <x v="4"/>
    <s v="Feb"/>
    <x v="0"/>
    <x v="0"/>
    <s v="Order assembled"/>
    <x v="0"/>
    <s v="Paid"/>
    <x v="1"/>
    <n v="309"/>
    <n v="441.87"/>
  </r>
  <r>
    <s v="AD01-9362"/>
    <x v="4"/>
    <s v="Feb"/>
    <x v="0"/>
    <x v="0"/>
    <s v="Order assembled"/>
    <x v="0"/>
    <s v="Paid"/>
    <x v="1"/>
    <n v="790"/>
    <n v="526.24"/>
  </r>
  <r>
    <s v="AD01-9361"/>
    <x v="4"/>
    <s v="Feb"/>
    <x v="0"/>
    <x v="0"/>
    <s v="Order assembled"/>
    <x v="0"/>
    <s v="Paid"/>
    <x v="1"/>
    <n v="283"/>
    <n v="404.69"/>
  </r>
  <r>
    <s v="AD01-9361"/>
    <x v="4"/>
    <s v="Feb"/>
    <x v="0"/>
    <x v="0"/>
    <s v="Order assembled"/>
    <x v="0"/>
    <s v="Paid"/>
    <x v="1"/>
    <n v="311"/>
    <n v="444.73"/>
  </r>
  <r>
    <s v="AD01-9364"/>
    <x v="4"/>
    <s v="Feb"/>
    <x v="0"/>
    <x v="0"/>
    <s v="Order assembled"/>
    <x v="0"/>
    <s v="Paid"/>
    <x v="1"/>
    <n v="760"/>
    <n v="1086.8"/>
  </r>
  <r>
    <s v="AD01-9362"/>
    <x v="4"/>
    <s v="Jan"/>
    <x v="0"/>
    <x v="0"/>
    <s v="Order assembled"/>
    <x v="0"/>
    <s v="Paid"/>
    <x v="1"/>
    <n v="314"/>
    <n v="480.42"/>
  </r>
  <r>
    <s v="AD01-9362"/>
    <x v="4"/>
    <s v="Jan"/>
    <x v="0"/>
    <x v="0"/>
    <s v="Order assembled"/>
    <x v="0"/>
    <s v="Paid"/>
    <x v="1"/>
    <n v="290"/>
    <n v="414.7"/>
  </r>
  <r>
    <s v="AD01-9362"/>
    <x v="4"/>
    <s v="Jan"/>
    <x v="0"/>
    <x v="0"/>
    <s v="Order assembled"/>
    <x v="0"/>
    <s v="Paid"/>
    <x v="1"/>
    <n v="316"/>
    <n v="451.88"/>
  </r>
  <r>
    <s v="AD01-9363"/>
    <x v="4"/>
    <s v="Jan"/>
    <x v="0"/>
    <x v="0"/>
    <s v="Order assembled"/>
    <x v="0"/>
    <s v="Paid"/>
    <x v="1"/>
    <n v="286"/>
    <n v="408.98"/>
  </r>
  <r>
    <s v="AD01-9362"/>
    <x v="4"/>
    <s v="Jan"/>
    <x v="0"/>
    <x v="0"/>
    <s v="Order assembled"/>
    <x v="0"/>
    <s v="Paid"/>
    <x v="1"/>
    <n v="663"/>
    <n v="948.08999999999992"/>
  </r>
  <r>
    <s v="AD01-9362"/>
    <x v="4"/>
    <s v="Jan"/>
    <x v="0"/>
    <x v="0"/>
    <s v="Order assembled"/>
    <x v="0"/>
    <s v="Paid"/>
    <x v="1"/>
    <n v="750"/>
    <n v="1072.5"/>
  </r>
  <r>
    <s v="AD01-9362"/>
    <x v="4"/>
    <s v="Jan"/>
    <x v="0"/>
    <x v="0"/>
    <s v="Order assembled"/>
    <x v="0"/>
    <s v="Paid"/>
    <x v="1"/>
    <n v="315"/>
    <n v="450.45"/>
  </r>
  <r>
    <s v="AD01-9362"/>
    <x v="4"/>
    <s v="Jan"/>
    <x v="0"/>
    <x v="0"/>
    <s v="Order assembled"/>
    <x v="0"/>
    <s v="Paid"/>
    <x v="1"/>
    <n v="789"/>
    <n v="526.24"/>
  </r>
  <r>
    <s v="AD01-9363"/>
    <x v="4"/>
    <s v="Jan"/>
    <x v="0"/>
    <x v="0"/>
    <s v="Order assembled"/>
    <x v="0"/>
    <s v="Paid"/>
    <x v="1"/>
    <n v="313"/>
    <n v="447.59000000000003"/>
  </r>
  <r>
    <s v="AD01-9362"/>
    <x v="4"/>
    <s v="Jan"/>
    <x v="0"/>
    <x v="0"/>
    <s v="Order assembled"/>
    <x v="0"/>
    <s v="Paid"/>
    <x v="1"/>
    <n v="289"/>
    <n v="413.27"/>
  </r>
  <r>
    <s v="AD01-9362"/>
    <x v="4"/>
    <s v="Jan"/>
    <x v="0"/>
    <x v="0"/>
    <s v="Order assembled"/>
    <x v="0"/>
    <s v="Paid"/>
    <x v="1"/>
    <n v="317"/>
    <n v="453.31"/>
  </r>
  <r>
    <s v="AD01-9362"/>
    <x v="4"/>
    <s v="Jan"/>
    <x v="0"/>
    <x v="0"/>
    <s v="Order assembled"/>
    <x v="0"/>
    <s v="Paid"/>
    <x v="1"/>
    <n v="759"/>
    <n v="1085.3699999999999"/>
  </r>
  <r>
    <s v="AD01-9362"/>
    <x v="4"/>
    <s v="Jul"/>
    <x v="0"/>
    <x v="0"/>
    <s v="Order assembled"/>
    <x v="0"/>
    <s v="Paid"/>
    <x v="1"/>
    <n v="284"/>
    <n v="434.52"/>
  </r>
  <r>
    <s v="AD01-9362"/>
    <x v="4"/>
    <s v="Jul"/>
    <x v="0"/>
    <x v="0"/>
    <s v="Order assembled"/>
    <x v="0"/>
    <s v="Paid"/>
    <x v="1"/>
    <n v="254"/>
    <n v="363.22"/>
  </r>
  <r>
    <s v="AD01-9362"/>
    <x v="4"/>
    <s v="Jul"/>
    <x v="0"/>
    <x v="0"/>
    <s v="Order assembled"/>
    <x v="0"/>
    <s v="Paid"/>
    <x v="1"/>
    <n v="286"/>
    <n v="408.98"/>
  </r>
  <r>
    <s v="AD01-9361"/>
    <x v="4"/>
    <s v="Jul"/>
    <x v="0"/>
    <x v="0"/>
    <s v="Order assembled"/>
    <x v="0"/>
    <s v="Paid"/>
    <x v="1"/>
    <n v="256"/>
    <n v="366.08"/>
  </r>
  <r>
    <s v="AD01-9362"/>
    <x v="4"/>
    <s v="Jul"/>
    <x v="0"/>
    <x v="0"/>
    <s v="Order assembled"/>
    <x v="0"/>
    <s v="Paid"/>
    <x v="1"/>
    <n v="669"/>
    <n v="956.67000000000007"/>
  </r>
  <r>
    <s v="AD01-9361"/>
    <x v="4"/>
    <s v="Jul"/>
    <x v="0"/>
    <x v="0"/>
    <s v="Order assembled"/>
    <x v="0"/>
    <s v="Paid"/>
    <x v="1"/>
    <n v="755"/>
    <n v="1079.6500000000001"/>
  </r>
  <r>
    <s v="AD01-9361"/>
    <x v="4"/>
    <s v="Jul"/>
    <x v="0"/>
    <x v="0"/>
    <s v="Order assembled"/>
    <x v="0"/>
    <s v="Paid"/>
    <x v="1"/>
    <n v="285"/>
    <n v="407.55"/>
  </r>
  <r>
    <s v="AD01-9362"/>
    <x v="4"/>
    <s v="Jul"/>
    <x v="0"/>
    <x v="0"/>
    <s v="Order assembled"/>
    <x v="0"/>
    <s v="Paid"/>
    <x v="1"/>
    <n v="795"/>
    <n v="526.24"/>
  </r>
  <r>
    <s v="AD01-9361"/>
    <x v="4"/>
    <s v="Jul"/>
    <x v="0"/>
    <x v="0"/>
    <s v="Order assembled"/>
    <x v="0"/>
    <s v="Paid"/>
    <x v="1"/>
    <n v="283"/>
    <n v="404.69"/>
  </r>
  <r>
    <s v="AD01-9362"/>
    <x v="4"/>
    <s v="Jul"/>
    <x v="0"/>
    <x v="0"/>
    <s v="Order assembled"/>
    <x v="0"/>
    <s v="Paid"/>
    <x v="1"/>
    <n v="259"/>
    <n v="370.37"/>
  </r>
  <r>
    <s v="AD01-9362"/>
    <x v="4"/>
    <s v="Jul"/>
    <x v="0"/>
    <x v="0"/>
    <s v="Order assembled"/>
    <x v="0"/>
    <s v="Paid"/>
    <x v="1"/>
    <n v="281"/>
    <n v="401.83"/>
  </r>
  <r>
    <s v="AD01-9362"/>
    <x v="4"/>
    <s v="Jul"/>
    <x v="0"/>
    <x v="0"/>
    <s v="Order assembled"/>
    <x v="0"/>
    <s v="Paid"/>
    <x v="1"/>
    <n v="764"/>
    <n v="1092.52"/>
  </r>
  <r>
    <s v="AD01-9364"/>
    <x v="4"/>
    <s v="Jun"/>
    <x v="0"/>
    <x v="0"/>
    <s v="Order assembled"/>
    <x v="0"/>
    <s v="Paid"/>
    <x v="1"/>
    <n v="290"/>
    <n v="443.70000000000005"/>
  </r>
  <r>
    <s v="AD01-9364"/>
    <x v="4"/>
    <s v="Jun"/>
    <x v="0"/>
    <x v="0"/>
    <s v="Order assembled"/>
    <x v="0"/>
    <s v="Paid"/>
    <x v="1"/>
    <n v="260"/>
    <n v="371.8"/>
  </r>
  <r>
    <s v="AD01-9362"/>
    <x v="4"/>
    <s v="Jun"/>
    <x v="0"/>
    <x v="0"/>
    <s v="Order assembled"/>
    <x v="0"/>
    <s v="Paid"/>
    <x v="1"/>
    <n v="262"/>
    <n v="374.65999999999997"/>
  </r>
  <r>
    <s v="AD01-9364"/>
    <x v="4"/>
    <s v="Jun"/>
    <x v="0"/>
    <x v="0"/>
    <s v="Order assembled"/>
    <x v="0"/>
    <s v="Paid"/>
    <x v="1"/>
    <n v="668"/>
    <n v="955.24"/>
  </r>
  <r>
    <s v="AD01-9364"/>
    <x v="4"/>
    <s v="Jun"/>
    <x v="0"/>
    <x v="0"/>
    <s v="Order assembled"/>
    <x v="0"/>
    <s v="Paid"/>
    <x v="1"/>
    <n v="754"/>
    <n v="1078.22"/>
  </r>
  <r>
    <s v="AD01-9364"/>
    <x v="4"/>
    <s v="Jun"/>
    <x v="0"/>
    <x v="0"/>
    <s v="Order assembled"/>
    <x v="0"/>
    <s v="Paid"/>
    <x v="1"/>
    <n v="291"/>
    <n v="416.13"/>
  </r>
  <r>
    <s v="AD01-9364"/>
    <x v="4"/>
    <s v="Jun"/>
    <x v="0"/>
    <x v="0"/>
    <s v="Order assembled"/>
    <x v="0"/>
    <s v="Paid"/>
    <x v="1"/>
    <n v="794"/>
    <n v="526.24"/>
  </r>
  <r>
    <s v="AD01-9362"/>
    <x v="4"/>
    <s v="Jun"/>
    <x v="0"/>
    <x v="0"/>
    <s v="Order assembled"/>
    <x v="0"/>
    <s v="Paid"/>
    <x v="1"/>
    <n v="289"/>
    <n v="413.27"/>
  </r>
  <r>
    <s v="AD01-9364"/>
    <x v="4"/>
    <s v="Jun"/>
    <x v="0"/>
    <x v="0"/>
    <s v="Order assembled"/>
    <x v="0"/>
    <s v="Paid"/>
    <x v="1"/>
    <n v="287"/>
    <n v="410.40999999999997"/>
  </r>
  <r>
    <s v="AD01-9364"/>
    <x v="4"/>
    <s v="Jun"/>
    <x v="0"/>
    <x v="0"/>
    <s v="Order assembled"/>
    <x v="0"/>
    <s v="Paid"/>
    <x v="1"/>
    <n v="763"/>
    <n v="1091.0899999999999"/>
  </r>
  <r>
    <s v="AD01-9361"/>
    <x v="4"/>
    <s v="Mar"/>
    <x v="0"/>
    <x v="0"/>
    <s v="Order assembled"/>
    <x v="0"/>
    <s v="Paid"/>
    <x v="1"/>
    <n v="278"/>
    <n v="397.53999999999996"/>
  </r>
  <r>
    <s v="AD01-9362"/>
    <x v="4"/>
    <s v="Mar"/>
    <x v="0"/>
    <x v="0"/>
    <s v="Order assembled"/>
    <x v="0"/>
    <s v="Paid"/>
    <x v="1"/>
    <n v="304"/>
    <n v="434.72"/>
  </r>
  <r>
    <s v="AD01-9362"/>
    <x v="4"/>
    <s v="Mar"/>
    <x v="0"/>
    <x v="0"/>
    <s v="Order assembled"/>
    <x v="0"/>
    <s v="Paid"/>
    <x v="1"/>
    <n v="280"/>
    <n v="400.4"/>
  </r>
  <r>
    <s v="AD01-9362"/>
    <x v="4"/>
    <s v="Mar"/>
    <x v="0"/>
    <x v="0"/>
    <s v="Order assembled"/>
    <x v="0"/>
    <s v="Paid"/>
    <x v="1"/>
    <n v="665"/>
    <n v="950.95"/>
  </r>
  <r>
    <s v="AD01-9364"/>
    <x v="4"/>
    <s v="Mar"/>
    <x v="0"/>
    <x v="0"/>
    <s v="Order assembled"/>
    <x v="0"/>
    <s v="Paid"/>
    <x v="1"/>
    <n v="752"/>
    <n v="1075.3600000000001"/>
  </r>
  <r>
    <s v="AD01-9364"/>
    <x v="4"/>
    <s v="Mar"/>
    <x v="0"/>
    <x v="0"/>
    <s v="Order assembled"/>
    <x v="0"/>
    <s v="Paid"/>
    <x v="1"/>
    <n v="303"/>
    <n v="433.28999999999996"/>
  </r>
  <r>
    <s v="AD01-9362"/>
    <x v="4"/>
    <s v="Mar"/>
    <x v="0"/>
    <x v="0"/>
    <s v="Order assembled"/>
    <x v="0"/>
    <s v="Paid"/>
    <x v="1"/>
    <n v="791"/>
    <n v="526.24"/>
  </r>
  <r>
    <s v="AD01-9362"/>
    <x v="4"/>
    <s v="Mar"/>
    <x v="0"/>
    <x v="0"/>
    <s v="Order assembled"/>
    <x v="0"/>
    <s v="Paid"/>
    <x v="1"/>
    <n v="307"/>
    <n v="439.01"/>
  </r>
  <r>
    <s v="AD01-9362"/>
    <x v="4"/>
    <s v="Mar"/>
    <x v="0"/>
    <x v="0"/>
    <s v="Order assembled"/>
    <x v="0"/>
    <s v="Paid"/>
    <x v="1"/>
    <n v="277"/>
    <n v="396.11"/>
  </r>
  <r>
    <s v="AD01-9361"/>
    <x v="4"/>
    <s v="Mar"/>
    <x v="0"/>
    <x v="0"/>
    <s v="Order assembled"/>
    <x v="0"/>
    <s v="Paid"/>
    <x v="1"/>
    <n v="305"/>
    <n v="436.15"/>
  </r>
  <r>
    <s v="AD01-9362"/>
    <x v="4"/>
    <s v="May"/>
    <x v="0"/>
    <x v="0"/>
    <s v="Order assembled"/>
    <x v="0"/>
    <s v="Paid"/>
    <x v="1"/>
    <n v="296"/>
    <n v="452.88"/>
  </r>
  <r>
    <s v="AD01-9362"/>
    <x v="4"/>
    <s v="May"/>
    <x v="0"/>
    <x v="0"/>
    <s v="Order assembled"/>
    <x v="0"/>
    <s v="Paid"/>
    <x v="1"/>
    <n v="266"/>
    <n v="380.38"/>
  </r>
  <r>
    <s v="AD01-9362"/>
    <x v="4"/>
    <s v="May"/>
    <x v="0"/>
    <x v="0"/>
    <s v="Order assembled"/>
    <x v="0"/>
    <s v="Paid"/>
    <x v="1"/>
    <n v="292"/>
    <n v="417.56"/>
  </r>
  <r>
    <s v="AD01-9362"/>
    <x v="4"/>
    <s v="May"/>
    <x v="0"/>
    <x v="0"/>
    <s v="Order assembled"/>
    <x v="0"/>
    <s v="Paid"/>
    <x v="1"/>
    <n v="268"/>
    <n v="383.24"/>
  </r>
  <r>
    <s v="AD01-9361"/>
    <x v="4"/>
    <s v="May"/>
    <x v="0"/>
    <x v="0"/>
    <s v="Order assembled"/>
    <x v="0"/>
    <s v="Paid"/>
    <x v="1"/>
    <n v="667"/>
    <n v="953.81"/>
  </r>
  <r>
    <s v="AD01-9361"/>
    <x v="4"/>
    <s v="May"/>
    <x v="0"/>
    <x v="0"/>
    <s v="Order assembled"/>
    <x v="0"/>
    <s v="Paid"/>
    <x v="1"/>
    <n v="793"/>
    <n v="526.24"/>
  </r>
  <r>
    <s v="AD01-9362"/>
    <x v="4"/>
    <s v="May"/>
    <x v="0"/>
    <x v="0"/>
    <s v="Order assembled"/>
    <x v="0"/>
    <s v="Paid"/>
    <x v="1"/>
    <n v="295"/>
    <n v="421.85"/>
  </r>
  <r>
    <s v="AD01-9362"/>
    <x v="4"/>
    <s v="May"/>
    <x v="0"/>
    <x v="0"/>
    <s v="Order assembled"/>
    <x v="0"/>
    <s v="Paid"/>
    <x v="1"/>
    <n v="265"/>
    <n v="378.95"/>
  </r>
  <r>
    <s v="AD01-9362"/>
    <x v="4"/>
    <s v="May"/>
    <x v="0"/>
    <x v="0"/>
    <s v="Order assembled"/>
    <x v="0"/>
    <s v="Paid"/>
    <x v="1"/>
    <n v="293"/>
    <n v="418.99"/>
  </r>
  <r>
    <s v="AD01-9362"/>
    <x v="4"/>
    <s v="May"/>
    <x v="0"/>
    <x v="0"/>
    <s v="Order assembled"/>
    <x v="0"/>
    <s v="Paid"/>
    <x v="1"/>
    <n v="762"/>
    <n v="1089.6599999999999"/>
  </r>
  <r>
    <s v="AD01-9361"/>
    <x v="4"/>
    <s v="Nov"/>
    <x v="0"/>
    <x v="0"/>
    <s v="Order assembled"/>
    <x v="0"/>
    <s v="Paid"/>
    <x v="1"/>
    <n v="260"/>
    <n v="397.8"/>
  </r>
  <r>
    <s v="AD01-9362"/>
    <x v="4"/>
    <s v="Nov"/>
    <x v="0"/>
    <x v="0"/>
    <s v="Order assembled"/>
    <x v="0"/>
    <s v="Paid"/>
    <x v="1"/>
    <n v="236"/>
    <n v="337.48"/>
  </r>
  <r>
    <s v="AD01-9361"/>
    <x v="4"/>
    <s v="Nov"/>
    <x v="0"/>
    <x v="0"/>
    <s v="Order assembled"/>
    <x v="0"/>
    <s v="Paid"/>
    <x v="1"/>
    <n v="262"/>
    <n v="374.65999999999997"/>
  </r>
  <r>
    <s v="AD01-9365"/>
    <x v="4"/>
    <s v="Nov"/>
    <x v="0"/>
    <x v="0"/>
    <s v="Order assembled"/>
    <x v="0"/>
    <s v="Paid"/>
    <x v="1"/>
    <n v="672"/>
    <n v="960.96"/>
  </r>
  <r>
    <s v="AD01-9362"/>
    <x v="4"/>
    <s v="Nov"/>
    <x v="0"/>
    <x v="0"/>
    <s v="Order assembled"/>
    <x v="0"/>
    <s v="Paid"/>
    <x v="1"/>
    <n v="759"/>
    <n v="1085.3699999999999"/>
  </r>
  <r>
    <s v="AD01-9362"/>
    <x v="4"/>
    <s v="Nov"/>
    <x v="0"/>
    <x v="0"/>
    <s v="Order assembled"/>
    <x v="0"/>
    <s v="Paid"/>
    <x v="1"/>
    <n v="261"/>
    <n v="373.23"/>
  </r>
  <r>
    <s v="AD01-9365"/>
    <x v="4"/>
    <s v="Nov"/>
    <x v="0"/>
    <x v="0"/>
    <s v="Order assembled"/>
    <x v="0"/>
    <s v="Paid"/>
    <x v="1"/>
    <n v="798"/>
    <n v="526.24"/>
  </r>
  <r>
    <s v="AD01-9361"/>
    <x v="4"/>
    <s v="Nov"/>
    <x v="0"/>
    <x v="0"/>
    <s v="Order assembled"/>
    <x v="0"/>
    <s v="Paid"/>
    <x v="1"/>
    <n v="235"/>
    <n v="336.05"/>
  </r>
  <r>
    <s v="AD01-9362"/>
    <x v="4"/>
    <s v="Nov"/>
    <x v="0"/>
    <x v="0"/>
    <s v="Order assembled"/>
    <x v="0"/>
    <s v="Paid"/>
    <x v="1"/>
    <n v="263"/>
    <n v="376.09000000000003"/>
  </r>
  <r>
    <s v="AD01-9361"/>
    <x v="4"/>
    <s v="Nov"/>
    <x v="0"/>
    <x v="0"/>
    <s v="Order assembled"/>
    <x v="0"/>
    <s v="Paid"/>
    <x v="1"/>
    <n v="768"/>
    <n v="1098.24"/>
  </r>
  <r>
    <s v="AD01-9362"/>
    <x v="4"/>
    <s v="Oct"/>
    <x v="0"/>
    <x v="0"/>
    <s v="Order assembled"/>
    <x v="0"/>
    <s v="Paid"/>
    <x v="1"/>
    <n v="266"/>
    <n v="406.98"/>
  </r>
  <r>
    <s v="AD01-9364"/>
    <x v="4"/>
    <s v="Oct"/>
    <x v="0"/>
    <x v="0"/>
    <s v="Order assembled"/>
    <x v="0"/>
    <s v="Paid"/>
    <x v="1"/>
    <n v="242"/>
    <n v="346.06"/>
  </r>
  <r>
    <s v="AD01-9362"/>
    <x v="4"/>
    <s v="Oct"/>
    <x v="0"/>
    <x v="0"/>
    <s v="Order assembled"/>
    <x v="0"/>
    <s v="Paid"/>
    <x v="1"/>
    <n v="268"/>
    <n v="383.24"/>
  </r>
  <r>
    <s v="AD01-9362"/>
    <x v="4"/>
    <s v="Oct"/>
    <x v="0"/>
    <x v="0"/>
    <s v="Order assembled"/>
    <x v="0"/>
    <s v="Paid"/>
    <x v="1"/>
    <n v="238"/>
    <n v="340.34000000000003"/>
  </r>
  <r>
    <s v="AD01-9362"/>
    <x v="4"/>
    <s v="Oct"/>
    <x v="0"/>
    <x v="0"/>
    <s v="Order assembled"/>
    <x v="0"/>
    <s v="Paid"/>
    <x v="1"/>
    <n v="671"/>
    <n v="959.53"/>
  </r>
  <r>
    <s v="AD01-9364"/>
    <x v="4"/>
    <s v="Oct"/>
    <x v="0"/>
    <x v="0"/>
    <s v="Order assembled"/>
    <x v="0"/>
    <s v="Paid"/>
    <x v="1"/>
    <n v="758"/>
    <n v="1083.94"/>
  </r>
  <r>
    <s v="AD01-9364"/>
    <x v="4"/>
    <s v="Oct"/>
    <x v="0"/>
    <x v="0"/>
    <s v="Order assembled"/>
    <x v="0"/>
    <s v="Paid"/>
    <x v="1"/>
    <n v="267"/>
    <n v="381.81"/>
  </r>
  <r>
    <s v="AD01-9362"/>
    <x v="4"/>
    <s v="Oct"/>
    <x v="0"/>
    <x v="0"/>
    <s v="Order assembled"/>
    <x v="0"/>
    <s v="Paid"/>
    <x v="1"/>
    <n v="797"/>
    <n v="526.24"/>
  </r>
  <r>
    <s v="AD01-9362"/>
    <x v="4"/>
    <s v="Oct"/>
    <x v="0"/>
    <x v="0"/>
    <s v="Order assembled"/>
    <x v="0"/>
    <s v="Paid"/>
    <x v="1"/>
    <n v="265"/>
    <n v="378.95"/>
  </r>
  <r>
    <s v="AD01-9362"/>
    <x v="4"/>
    <s v="Oct"/>
    <x v="0"/>
    <x v="0"/>
    <s v="Order assembled"/>
    <x v="0"/>
    <s v="Paid"/>
    <x v="1"/>
    <n v="241"/>
    <n v="344.63"/>
  </r>
  <r>
    <s v="AD01-9364"/>
    <x v="4"/>
    <s v="Oct"/>
    <x v="0"/>
    <x v="0"/>
    <s v="Order assembled"/>
    <x v="0"/>
    <s v="Paid"/>
    <x v="1"/>
    <n v="269"/>
    <n v="384.67"/>
  </r>
  <r>
    <s v="AD01-9362"/>
    <x v="4"/>
    <s v="Oct"/>
    <x v="0"/>
    <x v="0"/>
    <s v="Order assembled"/>
    <x v="0"/>
    <s v="Paid"/>
    <x v="1"/>
    <n v="767"/>
    <n v="1096.81"/>
  </r>
  <r>
    <s v="AD01-9364"/>
    <x v="4"/>
    <s v="Sep"/>
    <x v="0"/>
    <x v="0"/>
    <s v="Order assembled"/>
    <x v="0"/>
    <s v="Paid"/>
    <x v="1"/>
    <n v="272"/>
    <n v="416.15999999999997"/>
  </r>
  <r>
    <s v="AD01-9364"/>
    <x v="4"/>
    <s v="Sep"/>
    <x v="0"/>
    <x v="0"/>
    <s v="Order assembled"/>
    <x v="0"/>
    <s v="Paid"/>
    <x v="1"/>
    <n v="248"/>
    <n v="354.64"/>
  </r>
  <r>
    <s v="AD01-9365"/>
    <x v="4"/>
    <s v="Sep"/>
    <x v="0"/>
    <x v="0"/>
    <s v="Order assembled"/>
    <x v="0"/>
    <s v="Paid"/>
    <x v="1"/>
    <n v="274"/>
    <n v="391.82"/>
  </r>
  <r>
    <s v="AD01-9361"/>
    <x v="4"/>
    <s v="Sep"/>
    <x v="0"/>
    <x v="0"/>
    <s v="Order assembled"/>
    <x v="0"/>
    <s v="Paid"/>
    <x v="1"/>
    <n v="244"/>
    <n v="348.92"/>
  </r>
  <r>
    <s v="AD01-9362"/>
    <x v="4"/>
    <s v="Sep"/>
    <x v="0"/>
    <x v="0"/>
    <s v="Order assembled"/>
    <x v="0"/>
    <s v="Paid"/>
    <x v="1"/>
    <n v="757"/>
    <n v="1082.51"/>
  </r>
  <r>
    <s v="AD01-9362"/>
    <x v="4"/>
    <s v="Sep"/>
    <x v="0"/>
    <x v="0"/>
    <s v="Order assembled"/>
    <x v="0"/>
    <s v="Paid"/>
    <x v="1"/>
    <n v="273"/>
    <n v="390.39"/>
  </r>
  <r>
    <s v="AD01-9361"/>
    <x v="4"/>
    <s v="Sep"/>
    <x v="0"/>
    <x v="0"/>
    <s v="Order assembled"/>
    <x v="0"/>
    <s v="Paid"/>
    <x v="1"/>
    <n v="271"/>
    <n v="387.53"/>
  </r>
  <r>
    <s v="AD01-9365"/>
    <x v="4"/>
    <s v="Sep"/>
    <x v="0"/>
    <x v="0"/>
    <s v="Order assembled"/>
    <x v="0"/>
    <s v="Paid"/>
    <x v="1"/>
    <n v="247"/>
    <n v="353.21"/>
  </r>
  <r>
    <s v="AD01-9364"/>
    <x v="4"/>
    <s v="Sep"/>
    <x v="0"/>
    <x v="0"/>
    <s v="Order assembled"/>
    <x v="0"/>
    <s v="Paid"/>
    <x v="1"/>
    <n v="275"/>
    <n v="393.25"/>
  </r>
  <r>
    <s v="AD01-9364"/>
    <x v="4"/>
    <s v="Sep"/>
    <x v="0"/>
    <x v="0"/>
    <s v="Order assembled"/>
    <x v="0"/>
    <s v="Paid"/>
    <x v="1"/>
    <n v="766"/>
    <n v="1095.3800000000001"/>
  </r>
  <r>
    <s v="AD01-9362"/>
    <x v="4"/>
    <s v="Apr"/>
    <x v="1"/>
    <x v="0"/>
    <s v="Order assembled"/>
    <x v="0"/>
    <s v="Paid"/>
    <x v="0"/>
    <n v="146"/>
    <n v="208.78"/>
  </r>
  <r>
    <s v="AD01-9364"/>
    <x v="4"/>
    <s v="Apr"/>
    <x v="1"/>
    <x v="0"/>
    <s v="Order assembled"/>
    <x v="0"/>
    <s v="Paid"/>
    <x v="0"/>
    <n v="368"/>
    <n v="526.24"/>
  </r>
  <r>
    <s v="AD01-9361"/>
    <x v="4"/>
    <s v="Apr"/>
    <x v="1"/>
    <x v="0"/>
    <s v="Order assembled"/>
    <x v="0"/>
    <s v="Paid"/>
    <x v="0"/>
    <n v="148"/>
    <n v="526.24"/>
  </r>
  <r>
    <s v="AD01-9363"/>
    <x v="4"/>
    <s v="Apr"/>
    <x v="1"/>
    <x v="0"/>
    <s v="Order assembled"/>
    <x v="0"/>
    <s v="Paid"/>
    <x v="0"/>
    <n v="364"/>
    <n v="526.24"/>
  </r>
  <r>
    <s v="AD01-9363"/>
    <x v="4"/>
    <s v="Apr"/>
    <x v="1"/>
    <x v="0"/>
    <s v="Order assembled"/>
    <x v="0"/>
    <s v="Paid"/>
    <x v="0"/>
    <n v="366"/>
    <n v="523.38"/>
  </r>
  <r>
    <s v="AD01-9363"/>
    <x v="4"/>
    <s v="Apr"/>
    <x v="1"/>
    <x v="0"/>
    <s v="Order assembled"/>
    <x v="0"/>
    <s v="Paid"/>
    <x v="0"/>
    <n v="147"/>
    <n v="210.21"/>
  </r>
  <r>
    <s v="AD01-9363"/>
    <x v="4"/>
    <s v="Apr"/>
    <x v="1"/>
    <x v="0"/>
    <s v="Order assembled"/>
    <x v="0"/>
    <s v="Paid"/>
    <x v="0"/>
    <n v="760"/>
    <n v="1086.8"/>
  </r>
  <r>
    <s v="AD01-9361"/>
    <x v="4"/>
    <s v="Apr"/>
    <x v="1"/>
    <x v="0"/>
    <s v="Order assembled"/>
    <x v="0"/>
    <s v="Paid"/>
    <x v="0"/>
    <n v="846"/>
    <n v="1209.78"/>
  </r>
  <r>
    <s v="AD01-9364"/>
    <x v="4"/>
    <s v="Apr"/>
    <x v="1"/>
    <x v="0"/>
    <s v="Order assembled"/>
    <x v="0"/>
    <s v="Paid"/>
    <x v="0"/>
    <n v="149"/>
    <n v="213.07"/>
  </r>
  <r>
    <s v="AD01-9362"/>
    <x v="4"/>
    <s v="Apr"/>
    <x v="1"/>
    <x v="0"/>
    <s v="Order assembled"/>
    <x v="0"/>
    <s v="Paid"/>
    <x v="0"/>
    <n v="365"/>
    <n v="521.95000000000005"/>
  </r>
  <r>
    <s v="AD01-9361"/>
    <x v="4"/>
    <s v="Aug"/>
    <x v="1"/>
    <x v="0"/>
    <s v="Order assembled"/>
    <x v="0"/>
    <s v="Paid"/>
    <x v="0"/>
    <n v="128"/>
    <n v="183.04"/>
  </r>
  <r>
    <s v="AD01-9361"/>
    <x v="4"/>
    <s v="Aug"/>
    <x v="1"/>
    <x v="0"/>
    <s v="Order assembled"/>
    <x v="0"/>
    <s v="Paid"/>
    <x v="0"/>
    <n v="344"/>
    <n v="491.91999999999996"/>
  </r>
  <r>
    <s v="AD01-9361"/>
    <x v="4"/>
    <s v="Aug"/>
    <x v="1"/>
    <x v="0"/>
    <s v="Order assembled"/>
    <x v="0"/>
    <s v="Paid"/>
    <x v="0"/>
    <n v="370"/>
    <n v="526.24"/>
  </r>
  <r>
    <s v="AD01-9361"/>
    <x v="4"/>
    <s v="Aug"/>
    <x v="1"/>
    <x v="0"/>
    <s v="Order assembled"/>
    <x v="0"/>
    <s v="Paid"/>
    <x v="0"/>
    <n v="346"/>
    <n v="526.24"/>
  </r>
  <r>
    <s v="AD01-9362"/>
    <x v="4"/>
    <s v="Aug"/>
    <x v="1"/>
    <x v="0"/>
    <s v="Order assembled"/>
    <x v="0"/>
    <s v="Paid"/>
    <x v="0"/>
    <n v="982"/>
    <n v="1404.26"/>
  </r>
  <r>
    <s v="AD01-9361"/>
    <x v="4"/>
    <s v="Aug"/>
    <x v="1"/>
    <x v="0"/>
    <s v="Order assembled"/>
    <x v="0"/>
    <s v="Paid"/>
    <x v="0"/>
    <n v="342"/>
    <n v="489.06"/>
  </r>
  <r>
    <s v="AD01-9361"/>
    <x v="4"/>
    <s v="Aug"/>
    <x v="1"/>
    <x v="0"/>
    <s v="Order assembled"/>
    <x v="0"/>
    <s v="Paid"/>
    <x v="0"/>
    <n v="369"/>
    <n v="527.66999999999996"/>
  </r>
  <r>
    <s v="AD01-9362"/>
    <x v="4"/>
    <s v="Aug"/>
    <x v="1"/>
    <x v="0"/>
    <s v="Order assembled"/>
    <x v="0"/>
    <s v="Paid"/>
    <x v="0"/>
    <n v="345"/>
    <n v="493.35"/>
  </r>
  <r>
    <s v="AD01-9361"/>
    <x v="4"/>
    <s v="Aug"/>
    <x v="1"/>
    <x v="0"/>
    <s v="Order assembled"/>
    <x v="0"/>
    <s v="Paid"/>
    <x v="0"/>
    <n v="763"/>
    <n v="1091.0899999999999"/>
  </r>
  <r>
    <s v="AD01-9361"/>
    <x v="4"/>
    <s v="Aug"/>
    <x v="1"/>
    <x v="0"/>
    <s v="Order assembled"/>
    <x v="0"/>
    <s v="Paid"/>
    <x v="0"/>
    <n v="850"/>
    <n v="1215.5"/>
  </r>
  <r>
    <s v="AD01-9361"/>
    <x v="4"/>
    <s v="Aug"/>
    <x v="1"/>
    <x v="0"/>
    <s v="Order assembled"/>
    <x v="0"/>
    <s v="Paid"/>
    <x v="0"/>
    <n v="371"/>
    <n v="530.53"/>
  </r>
  <r>
    <s v="AD01-9361"/>
    <x v="4"/>
    <s v="Aug"/>
    <x v="1"/>
    <x v="0"/>
    <s v="Order assembled"/>
    <x v="0"/>
    <s v="Paid"/>
    <x v="0"/>
    <n v="347"/>
    <n v="496.21000000000004"/>
  </r>
  <r>
    <s v="AD01-9361"/>
    <x v="4"/>
    <s v="Dec"/>
    <x v="1"/>
    <x v="0"/>
    <s v="Order assembled"/>
    <x v="0"/>
    <s v="Paid"/>
    <x v="0"/>
    <n v="350"/>
    <n v="500.5"/>
  </r>
  <r>
    <s v="AD01-9364"/>
    <x v="4"/>
    <s v="Dec"/>
    <x v="1"/>
    <x v="0"/>
    <s v="Order assembled"/>
    <x v="0"/>
    <s v="Paid"/>
    <x v="0"/>
    <n v="352"/>
    <n v="526.24"/>
  </r>
  <r>
    <s v="AD01-9362"/>
    <x v="4"/>
    <s v="Dec"/>
    <x v="1"/>
    <x v="0"/>
    <s v="Order assembled"/>
    <x v="0"/>
    <s v="Paid"/>
    <x v="0"/>
    <n v="322"/>
    <n v="526.24"/>
  </r>
  <r>
    <s v="AD01-9362"/>
    <x v="4"/>
    <s v="Dec"/>
    <x v="1"/>
    <x v="0"/>
    <s v="Order assembled"/>
    <x v="0"/>
    <s v="Paid"/>
    <x v="0"/>
    <n v="986"/>
    <n v="1409.98"/>
  </r>
  <r>
    <s v="AD01-9361"/>
    <x v="4"/>
    <s v="Dec"/>
    <x v="1"/>
    <x v="0"/>
    <s v="Order assembled"/>
    <x v="0"/>
    <s v="Paid"/>
    <x v="0"/>
    <n v="324"/>
    <n v="463.32"/>
  </r>
  <r>
    <s v="AD01-9361"/>
    <x v="4"/>
    <s v="Dec"/>
    <x v="1"/>
    <x v="0"/>
    <s v="Order assembled"/>
    <x v="0"/>
    <s v="Paid"/>
    <x v="0"/>
    <n v="351"/>
    <n v="501.93"/>
  </r>
  <r>
    <s v="AD01-9362"/>
    <x v="4"/>
    <s v="Dec"/>
    <x v="1"/>
    <x v="0"/>
    <s v="Order assembled"/>
    <x v="0"/>
    <s v="Paid"/>
    <x v="0"/>
    <n v="321"/>
    <n v="459.03"/>
  </r>
  <r>
    <s v="AD01-9362"/>
    <x v="4"/>
    <s v="Dec"/>
    <x v="1"/>
    <x v="0"/>
    <s v="Order assembled"/>
    <x v="0"/>
    <s v="Paid"/>
    <x v="0"/>
    <n v="767"/>
    <n v="1096.81"/>
  </r>
  <r>
    <s v="AD01-9364"/>
    <x v="4"/>
    <s v="Dec"/>
    <x v="1"/>
    <x v="0"/>
    <s v="Order assembled"/>
    <x v="0"/>
    <s v="Paid"/>
    <x v="0"/>
    <n v="853"/>
    <n v="1219.79"/>
  </r>
  <r>
    <s v="AD01-9361"/>
    <x v="4"/>
    <s v="Dec"/>
    <x v="1"/>
    <x v="0"/>
    <s v="Order assembled"/>
    <x v="0"/>
    <s v="Paid"/>
    <x v="0"/>
    <n v="323"/>
    <n v="461.89"/>
  </r>
  <r>
    <s v="AD01-9364"/>
    <x v="4"/>
    <s v="Feb"/>
    <x v="1"/>
    <x v="0"/>
    <s v="Order assembled"/>
    <x v="0"/>
    <s v="Paid"/>
    <x v="0"/>
    <n v="158"/>
    <n v="225.94"/>
  </r>
  <r>
    <s v="AD01-9361"/>
    <x v="4"/>
    <s v="Feb"/>
    <x v="1"/>
    <x v="0"/>
    <s v="Order assembled"/>
    <x v="0"/>
    <s v="Paid"/>
    <x v="0"/>
    <n v="128"/>
    <n v="183.04"/>
  </r>
  <r>
    <s v="AD01-9364"/>
    <x v="4"/>
    <s v="Feb"/>
    <x v="1"/>
    <x v="0"/>
    <s v="Order assembled"/>
    <x v="0"/>
    <s v="Paid"/>
    <x v="0"/>
    <n v="160"/>
    <n v="526.24"/>
  </r>
  <r>
    <s v="AD01-9362"/>
    <x v="4"/>
    <s v="Feb"/>
    <x v="1"/>
    <x v="0"/>
    <s v="Order assembled"/>
    <x v="0"/>
    <s v="Paid"/>
    <x v="0"/>
    <n v="130"/>
    <n v="526.24"/>
  </r>
  <r>
    <s v="AD01-9362"/>
    <x v="4"/>
    <s v="Feb"/>
    <x v="1"/>
    <x v="0"/>
    <s v="Order assembled"/>
    <x v="0"/>
    <s v="Paid"/>
    <x v="0"/>
    <n v="977"/>
    <n v="1397.1100000000001"/>
  </r>
  <r>
    <s v="AD01-9361"/>
    <x v="4"/>
    <s v="Feb"/>
    <x v="1"/>
    <x v="0"/>
    <s v="Order assembled"/>
    <x v="0"/>
    <s v="Paid"/>
    <x v="0"/>
    <n v="132"/>
    <n v="188.76"/>
  </r>
  <r>
    <s v="AD01-9361"/>
    <x v="4"/>
    <s v="Feb"/>
    <x v="1"/>
    <x v="0"/>
    <s v="Order assembled"/>
    <x v="0"/>
    <s v="Paid"/>
    <x v="0"/>
    <n v="159"/>
    <n v="227.37"/>
  </r>
  <r>
    <s v="AD01-9362"/>
    <x v="4"/>
    <s v="Feb"/>
    <x v="1"/>
    <x v="0"/>
    <s v="Order assembled"/>
    <x v="0"/>
    <s v="Paid"/>
    <x v="0"/>
    <n v="129"/>
    <n v="184.47"/>
  </r>
  <r>
    <s v="AD01-9362"/>
    <x v="4"/>
    <s v="Feb"/>
    <x v="1"/>
    <x v="0"/>
    <s v="Order assembled"/>
    <x v="0"/>
    <s v="Paid"/>
    <x v="0"/>
    <n v="758"/>
    <n v="1083.94"/>
  </r>
  <r>
    <s v="AD01-9364"/>
    <x v="4"/>
    <s v="Feb"/>
    <x v="1"/>
    <x v="0"/>
    <s v="Order assembled"/>
    <x v="0"/>
    <s v="Paid"/>
    <x v="0"/>
    <n v="844"/>
    <n v="1206.92"/>
  </r>
  <r>
    <s v="AD01-9361"/>
    <x v="4"/>
    <s v="Feb"/>
    <x v="1"/>
    <x v="0"/>
    <s v="Order assembled"/>
    <x v="0"/>
    <s v="Paid"/>
    <x v="0"/>
    <n v="155"/>
    <n v="221.65"/>
  </r>
  <r>
    <s v="AD01-9364"/>
    <x v="4"/>
    <s v="Feb"/>
    <x v="1"/>
    <x v="0"/>
    <s v="Order assembled"/>
    <x v="0"/>
    <s v="Paid"/>
    <x v="0"/>
    <n v="131"/>
    <n v="187.32999999999998"/>
  </r>
  <r>
    <s v="AD01-9361"/>
    <x v="4"/>
    <s v="Jan"/>
    <x v="1"/>
    <x v="0"/>
    <s v="Order assembled"/>
    <x v="0"/>
    <s v="Paid"/>
    <x v="0"/>
    <n v="164"/>
    <n v="234.51999999999998"/>
  </r>
  <r>
    <s v="AD01-9363"/>
    <x v="4"/>
    <s v="Jan"/>
    <x v="1"/>
    <x v="0"/>
    <s v="Order assembled"/>
    <x v="0"/>
    <s v="Paid"/>
    <x v="0"/>
    <n v="134"/>
    <n v="191.62"/>
  </r>
  <r>
    <s v="AD01-9362"/>
    <x v="4"/>
    <s v="Jan"/>
    <x v="1"/>
    <x v="0"/>
    <s v="Order assembled"/>
    <x v="0"/>
    <s v="Paid"/>
    <x v="0"/>
    <n v="136"/>
    <n v="526.24"/>
  </r>
  <r>
    <s v="AD01-9362"/>
    <x v="4"/>
    <s v="Jan"/>
    <x v="1"/>
    <x v="0"/>
    <s v="Order assembled"/>
    <x v="0"/>
    <s v="Paid"/>
    <x v="0"/>
    <n v="976"/>
    <n v="1395.68"/>
  </r>
  <r>
    <s v="AD01-9362"/>
    <x v="4"/>
    <s v="Jan"/>
    <x v="1"/>
    <x v="0"/>
    <s v="Order assembled"/>
    <x v="0"/>
    <s v="Paid"/>
    <x v="0"/>
    <n v="138"/>
    <n v="197.34"/>
  </r>
  <r>
    <s v="AD01-9362"/>
    <x v="4"/>
    <s v="Jan"/>
    <x v="1"/>
    <x v="0"/>
    <s v="Order assembled"/>
    <x v="0"/>
    <s v="Paid"/>
    <x v="0"/>
    <n v="165"/>
    <n v="235.95"/>
  </r>
  <r>
    <s v="AD01-9362"/>
    <x v="4"/>
    <s v="Jan"/>
    <x v="1"/>
    <x v="0"/>
    <s v="Order assembled"/>
    <x v="0"/>
    <s v="Paid"/>
    <x v="0"/>
    <n v="135"/>
    <n v="193.05"/>
  </r>
  <r>
    <s v="AD01-9362"/>
    <x v="4"/>
    <s v="Jan"/>
    <x v="1"/>
    <x v="0"/>
    <s v="Order assembled"/>
    <x v="0"/>
    <s v="Paid"/>
    <x v="0"/>
    <n v="757"/>
    <n v="1082.51"/>
  </r>
  <r>
    <s v="AD01-9363"/>
    <x v="4"/>
    <s v="Jan"/>
    <x v="1"/>
    <x v="0"/>
    <s v="Order assembled"/>
    <x v="0"/>
    <s v="Paid"/>
    <x v="0"/>
    <n v="161"/>
    <n v="230.23000000000002"/>
  </r>
  <r>
    <s v="AD01-9361"/>
    <x v="4"/>
    <s v="Jan"/>
    <x v="1"/>
    <x v="0"/>
    <s v="Order assembled"/>
    <x v="0"/>
    <s v="Paid"/>
    <x v="0"/>
    <n v="137"/>
    <n v="195.91"/>
  </r>
  <r>
    <s v="AD01-9362"/>
    <x v="4"/>
    <s v="Jul"/>
    <x v="1"/>
    <x v="0"/>
    <s v="Order assembled"/>
    <x v="0"/>
    <s v="Paid"/>
    <x v="0"/>
    <n v="350"/>
    <n v="500.5"/>
  </r>
  <r>
    <s v="AD01-9361"/>
    <x v="4"/>
    <s v="Jul"/>
    <x v="1"/>
    <x v="0"/>
    <s v="Order assembled"/>
    <x v="0"/>
    <s v="Paid"/>
    <x v="0"/>
    <n v="130"/>
    <n v="526.24"/>
  </r>
  <r>
    <s v="AD01-9362"/>
    <x v="4"/>
    <s v="Jul"/>
    <x v="1"/>
    <x v="0"/>
    <s v="Order assembled"/>
    <x v="0"/>
    <s v="Paid"/>
    <x v="0"/>
    <n v="352"/>
    <n v="526.24"/>
  </r>
  <r>
    <s v="AD01-9364"/>
    <x v="4"/>
    <s v="Jul"/>
    <x v="1"/>
    <x v="0"/>
    <s v="Order assembled"/>
    <x v="0"/>
    <s v="Paid"/>
    <x v="0"/>
    <n v="981"/>
    <n v="1402.83"/>
  </r>
  <r>
    <s v="AD01-9362"/>
    <x v="4"/>
    <s v="Jul"/>
    <x v="1"/>
    <x v="0"/>
    <s v="Order assembled"/>
    <x v="0"/>
    <s v="Paid"/>
    <x v="0"/>
    <n v="348"/>
    <n v="497.64"/>
  </r>
  <r>
    <s v="AD01-9362"/>
    <x v="4"/>
    <s v="Jul"/>
    <x v="1"/>
    <x v="0"/>
    <s v="Order assembled"/>
    <x v="0"/>
    <s v="Paid"/>
    <x v="0"/>
    <n v="129"/>
    <n v="184.47"/>
  </r>
  <r>
    <s v="AD01-9364"/>
    <x v="4"/>
    <s v="Jul"/>
    <x v="1"/>
    <x v="0"/>
    <s v="Order assembled"/>
    <x v="0"/>
    <s v="Paid"/>
    <x v="0"/>
    <n v="351"/>
    <n v="501.93"/>
  </r>
  <r>
    <s v="AD01-9362"/>
    <x v="4"/>
    <s v="Jul"/>
    <x v="1"/>
    <x v="0"/>
    <s v="Order assembled"/>
    <x v="0"/>
    <s v="Paid"/>
    <x v="0"/>
    <n v="762"/>
    <n v="1089.6599999999999"/>
  </r>
  <r>
    <s v="AD01-9361"/>
    <x v="4"/>
    <s v="Jul"/>
    <x v="1"/>
    <x v="0"/>
    <s v="Order assembled"/>
    <x v="0"/>
    <s v="Paid"/>
    <x v="0"/>
    <n v="849"/>
    <n v="1214.07"/>
  </r>
  <r>
    <s v="AD01-9362"/>
    <x v="4"/>
    <s v="Jul"/>
    <x v="1"/>
    <x v="0"/>
    <s v="Order assembled"/>
    <x v="0"/>
    <s v="Paid"/>
    <x v="0"/>
    <n v="131"/>
    <n v="187.32999999999998"/>
  </r>
  <r>
    <s v="AD01-9364"/>
    <x v="4"/>
    <s v="Jun"/>
    <x v="1"/>
    <x v="0"/>
    <s v="Order assembled"/>
    <x v="0"/>
    <s v="Paid"/>
    <x v="0"/>
    <n v="134"/>
    <n v="191.62"/>
  </r>
  <r>
    <s v="AD01-9364"/>
    <x v="4"/>
    <s v="Jun"/>
    <x v="1"/>
    <x v="0"/>
    <s v="Order assembled"/>
    <x v="0"/>
    <s v="Paid"/>
    <x v="0"/>
    <n v="356"/>
    <n v="509.08"/>
  </r>
  <r>
    <s v="AD01-9364"/>
    <x v="4"/>
    <s v="Jun"/>
    <x v="1"/>
    <x v="0"/>
    <s v="Order assembled"/>
    <x v="0"/>
    <s v="Paid"/>
    <x v="0"/>
    <n v="136"/>
    <n v="526.24"/>
  </r>
  <r>
    <s v="AD01-9364"/>
    <x v="4"/>
    <s v="Jun"/>
    <x v="1"/>
    <x v="0"/>
    <s v="Order assembled"/>
    <x v="0"/>
    <s v="Paid"/>
    <x v="0"/>
    <n v="980"/>
    <n v="1401.4"/>
  </r>
  <r>
    <s v="AD01-9362"/>
    <x v="4"/>
    <s v="Jun"/>
    <x v="1"/>
    <x v="0"/>
    <s v="Order assembled"/>
    <x v="0"/>
    <s v="Paid"/>
    <x v="0"/>
    <n v="354"/>
    <n v="506.22"/>
  </r>
  <r>
    <s v="AD01-9362"/>
    <x v="4"/>
    <s v="Jun"/>
    <x v="1"/>
    <x v="0"/>
    <s v="Order assembled"/>
    <x v="0"/>
    <s v="Paid"/>
    <x v="0"/>
    <n v="135"/>
    <n v="193.05"/>
  </r>
  <r>
    <s v="AD01-9364"/>
    <x v="4"/>
    <s v="Jun"/>
    <x v="1"/>
    <x v="0"/>
    <s v="Order assembled"/>
    <x v="0"/>
    <s v="Paid"/>
    <x v="0"/>
    <n v="357"/>
    <n v="510.51"/>
  </r>
  <r>
    <s v="AD01-9364"/>
    <x v="4"/>
    <s v="Jun"/>
    <x v="1"/>
    <x v="0"/>
    <s v="Order assembled"/>
    <x v="0"/>
    <s v="Paid"/>
    <x v="0"/>
    <n v="848"/>
    <n v="1212.6399999999999"/>
  </r>
  <r>
    <s v="AD01-9364"/>
    <x v="4"/>
    <s v="Jun"/>
    <x v="1"/>
    <x v="0"/>
    <s v="Order assembled"/>
    <x v="0"/>
    <s v="Paid"/>
    <x v="0"/>
    <n v="137"/>
    <n v="195.91"/>
  </r>
  <r>
    <s v="AD01-9364"/>
    <x v="4"/>
    <s v="Jun"/>
    <x v="1"/>
    <x v="0"/>
    <s v="Order assembled"/>
    <x v="0"/>
    <s v="Paid"/>
    <x v="0"/>
    <n v="353"/>
    <n v="504.78999999999996"/>
  </r>
  <r>
    <s v="AD01-9362"/>
    <x v="4"/>
    <s v="Mar"/>
    <x v="1"/>
    <x v="0"/>
    <s v="Order assembled"/>
    <x v="0"/>
    <s v="Paid"/>
    <x v="0"/>
    <n v="152"/>
    <n v="217.36"/>
  </r>
  <r>
    <s v="AD01-9362"/>
    <x v="4"/>
    <s v="Mar"/>
    <x v="1"/>
    <x v="0"/>
    <s v="Order assembled"/>
    <x v="0"/>
    <s v="Paid"/>
    <x v="0"/>
    <n v="154"/>
    <n v="526.24"/>
  </r>
  <r>
    <s v="AD01-9362"/>
    <x v="4"/>
    <s v="Mar"/>
    <x v="1"/>
    <x v="0"/>
    <s v="Order assembled"/>
    <x v="0"/>
    <s v="Paid"/>
    <x v="0"/>
    <n v="370"/>
    <n v="526.24"/>
  </r>
  <r>
    <s v="AD01-9362"/>
    <x v="4"/>
    <s v="Mar"/>
    <x v="1"/>
    <x v="0"/>
    <s v="Order assembled"/>
    <x v="0"/>
    <s v="Paid"/>
    <x v="0"/>
    <n v="978"/>
    <n v="1398.54"/>
  </r>
  <r>
    <s v="AD01-9361"/>
    <x v="4"/>
    <s v="Mar"/>
    <x v="1"/>
    <x v="0"/>
    <s v="Order assembled"/>
    <x v="0"/>
    <s v="Paid"/>
    <x v="0"/>
    <n v="372"/>
    <n v="531.96"/>
  </r>
  <r>
    <s v="AD01-9361"/>
    <x v="4"/>
    <s v="Mar"/>
    <x v="1"/>
    <x v="0"/>
    <s v="Order assembled"/>
    <x v="0"/>
    <s v="Paid"/>
    <x v="0"/>
    <n v="153"/>
    <n v="218.79"/>
  </r>
  <r>
    <s v="AD01-9362"/>
    <x v="4"/>
    <s v="Mar"/>
    <x v="1"/>
    <x v="0"/>
    <s v="Order assembled"/>
    <x v="0"/>
    <s v="Paid"/>
    <x v="0"/>
    <n v="369"/>
    <n v="527.66999999999996"/>
  </r>
  <r>
    <s v="AD01-9362"/>
    <x v="4"/>
    <s v="Mar"/>
    <x v="1"/>
    <x v="0"/>
    <s v="Order assembled"/>
    <x v="0"/>
    <s v="Paid"/>
    <x v="0"/>
    <n v="759"/>
    <n v="1085.3699999999999"/>
  </r>
  <r>
    <s v="AD01-9362"/>
    <x v="4"/>
    <s v="Mar"/>
    <x v="1"/>
    <x v="0"/>
    <s v="Order assembled"/>
    <x v="0"/>
    <s v="Paid"/>
    <x v="0"/>
    <n v="845"/>
    <n v="1208.3499999999999"/>
  </r>
  <r>
    <s v="AD01-9362"/>
    <x v="4"/>
    <s v="Mar"/>
    <x v="1"/>
    <x v="0"/>
    <s v="Order assembled"/>
    <x v="0"/>
    <s v="Paid"/>
    <x v="0"/>
    <n v="371"/>
    <n v="530.53"/>
  </r>
  <r>
    <s v="AD01-9364"/>
    <x v="4"/>
    <s v="May"/>
    <x v="1"/>
    <x v="0"/>
    <s v="Order assembled"/>
    <x v="0"/>
    <s v="Paid"/>
    <x v="0"/>
    <n v="140"/>
    <n v="200.2"/>
  </r>
  <r>
    <s v="AD01-9361"/>
    <x v="4"/>
    <s v="May"/>
    <x v="1"/>
    <x v="0"/>
    <s v="Order assembled"/>
    <x v="0"/>
    <s v="Paid"/>
    <x v="0"/>
    <n v="362"/>
    <n v="517.66"/>
  </r>
  <r>
    <s v="AD01-9364"/>
    <x v="4"/>
    <s v="May"/>
    <x v="1"/>
    <x v="0"/>
    <s v="Order assembled"/>
    <x v="0"/>
    <s v="Paid"/>
    <x v="0"/>
    <n v="142"/>
    <n v="526.24"/>
  </r>
  <r>
    <s v="AD01-9361"/>
    <x v="4"/>
    <s v="May"/>
    <x v="1"/>
    <x v="0"/>
    <s v="Order assembled"/>
    <x v="0"/>
    <s v="Paid"/>
    <x v="0"/>
    <n v="358"/>
    <n v="526.24"/>
  </r>
  <r>
    <s v="AD01-9362"/>
    <x v="4"/>
    <s v="May"/>
    <x v="1"/>
    <x v="0"/>
    <s v="Order assembled"/>
    <x v="0"/>
    <s v="Paid"/>
    <x v="0"/>
    <n v="979"/>
    <n v="1399.97"/>
  </r>
  <r>
    <s v="AD01-9364"/>
    <x v="4"/>
    <s v="May"/>
    <x v="1"/>
    <x v="0"/>
    <s v="Order assembled"/>
    <x v="0"/>
    <s v="Paid"/>
    <x v="0"/>
    <n v="360"/>
    <n v="514.79999999999995"/>
  </r>
  <r>
    <s v="AD01-9364"/>
    <x v="4"/>
    <s v="May"/>
    <x v="1"/>
    <x v="0"/>
    <s v="Order assembled"/>
    <x v="0"/>
    <s v="Paid"/>
    <x v="0"/>
    <n v="141"/>
    <n v="201.63"/>
  </r>
  <r>
    <s v="AD01-9362"/>
    <x v="4"/>
    <s v="May"/>
    <x v="1"/>
    <x v="0"/>
    <s v="Order assembled"/>
    <x v="0"/>
    <s v="Paid"/>
    <x v="0"/>
    <n v="363"/>
    <n v="519.09"/>
  </r>
  <r>
    <s v="AD01-9361"/>
    <x v="4"/>
    <s v="May"/>
    <x v="1"/>
    <x v="0"/>
    <s v="Order assembled"/>
    <x v="0"/>
    <s v="Paid"/>
    <x v="0"/>
    <n v="761"/>
    <n v="1088.23"/>
  </r>
  <r>
    <s v="AD01-9364"/>
    <x v="4"/>
    <s v="May"/>
    <x v="1"/>
    <x v="0"/>
    <s v="Order assembled"/>
    <x v="0"/>
    <s v="Paid"/>
    <x v="0"/>
    <n v="847"/>
    <n v="1211.21"/>
  </r>
  <r>
    <s v="AD01-9361"/>
    <x v="4"/>
    <s v="May"/>
    <x v="1"/>
    <x v="0"/>
    <s v="Order assembled"/>
    <x v="0"/>
    <s v="Paid"/>
    <x v="0"/>
    <n v="143"/>
    <n v="204.49"/>
  </r>
  <r>
    <s v="AD01-9364"/>
    <x v="4"/>
    <s v="May"/>
    <x v="1"/>
    <x v="0"/>
    <s v="Order assembled"/>
    <x v="0"/>
    <s v="Paid"/>
    <x v="0"/>
    <n v="359"/>
    <n v="513.37"/>
  </r>
  <r>
    <s v="AD01-9361"/>
    <x v="4"/>
    <s v="Nov"/>
    <x v="1"/>
    <x v="0"/>
    <s v="Order assembled"/>
    <x v="0"/>
    <s v="Paid"/>
    <x v="0"/>
    <n v="356"/>
    <n v="509.08"/>
  </r>
  <r>
    <s v="AD01-9361"/>
    <x v="4"/>
    <s v="Nov"/>
    <x v="1"/>
    <x v="0"/>
    <s v="Order assembled"/>
    <x v="0"/>
    <s v="Paid"/>
    <x v="0"/>
    <n v="326"/>
    <n v="466.18"/>
  </r>
  <r>
    <s v="AD01-9364"/>
    <x v="4"/>
    <s v="Nov"/>
    <x v="1"/>
    <x v="0"/>
    <s v="Order assembled"/>
    <x v="0"/>
    <s v="Paid"/>
    <x v="0"/>
    <n v="358"/>
    <n v="526.24"/>
  </r>
  <r>
    <s v="AD01-9364"/>
    <x v="4"/>
    <s v="Nov"/>
    <x v="1"/>
    <x v="0"/>
    <s v="Order assembled"/>
    <x v="0"/>
    <s v="Paid"/>
    <x v="0"/>
    <n v="328"/>
    <n v="526.24"/>
  </r>
  <r>
    <s v="AD01-9362"/>
    <x v="4"/>
    <s v="Nov"/>
    <x v="1"/>
    <x v="0"/>
    <s v="Order assembled"/>
    <x v="0"/>
    <s v="Paid"/>
    <x v="0"/>
    <n v="985"/>
    <n v="1408.55"/>
  </r>
  <r>
    <s v="AD01-9361"/>
    <x v="4"/>
    <s v="Nov"/>
    <x v="1"/>
    <x v="0"/>
    <s v="Order assembled"/>
    <x v="0"/>
    <s v="Paid"/>
    <x v="0"/>
    <n v="330"/>
    <n v="471.9"/>
  </r>
  <r>
    <s v="AD01-9361"/>
    <x v="4"/>
    <s v="Nov"/>
    <x v="1"/>
    <x v="0"/>
    <s v="Order assembled"/>
    <x v="0"/>
    <s v="Paid"/>
    <x v="0"/>
    <n v="357"/>
    <n v="510.51"/>
  </r>
  <r>
    <s v="AD01-9362"/>
    <x v="4"/>
    <s v="Nov"/>
    <x v="1"/>
    <x v="0"/>
    <s v="Order assembled"/>
    <x v="0"/>
    <s v="Paid"/>
    <x v="0"/>
    <n v="327"/>
    <n v="467.61"/>
  </r>
  <r>
    <s v="AD01-9364"/>
    <x v="4"/>
    <s v="Nov"/>
    <x v="1"/>
    <x v="0"/>
    <s v="Order assembled"/>
    <x v="0"/>
    <s v="Paid"/>
    <x v="0"/>
    <n v="766"/>
    <n v="1095.3800000000001"/>
  </r>
  <r>
    <s v="AD01-9364"/>
    <x v="4"/>
    <s v="Nov"/>
    <x v="1"/>
    <x v="0"/>
    <s v="Order assembled"/>
    <x v="0"/>
    <s v="Paid"/>
    <x v="0"/>
    <n v="852"/>
    <n v="1218.3600000000001"/>
  </r>
  <r>
    <s v="AD01-9361"/>
    <x v="4"/>
    <s v="Nov"/>
    <x v="1"/>
    <x v="0"/>
    <s v="Order assembled"/>
    <x v="0"/>
    <s v="Paid"/>
    <x v="0"/>
    <n v="353"/>
    <n v="504.78999999999996"/>
  </r>
  <r>
    <s v="AD01-9361"/>
    <x v="4"/>
    <s v="Nov"/>
    <x v="1"/>
    <x v="0"/>
    <s v="Order assembled"/>
    <x v="0"/>
    <s v="Paid"/>
    <x v="0"/>
    <n v="329"/>
    <n v="470.47"/>
  </r>
  <r>
    <s v="AD01-9361"/>
    <x v="4"/>
    <s v="Oct"/>
    <x v="1"/>
    <x v="0"/>
    <s v="Order assembled"/>
    <x v="0"/>
    <s v="Paid"/>
    <x v="0"/>
    <n v="362"/>
    <n v="517.66"/>
  </r>
  <r>
    <s v="AD01-9362"/>
    <x v="4"/>
    <s v="Oct"/>
    <x v="1"/>
    <x v="0"/>
    <s v="Order assembled"/>
    <x v="0"/>
    <s v="Paid"/>
    <x v="0"/>
    <n v="332"/>
    <n v="474.76"/>
  </r>
  <r>
    <s v="AD01-9362"/>
    <x v="4"/>
    <s v="Oct"/>
    <x v="1"/>
    <x v="0"/>
    <s v="Order assembled"/>
    <x v="0"/>
    <s v="Paid"/>
    <x v="0"/>
    <n v="334"/>
    <n v="526.24"/>
  </r>
  <r>
    <s v="AD01-9363"/>
    <x v="4"/>
    <s v="Oct"/>
    <x v="1"/>
    <x v="0"/>
    <s v="Order assembled"/>
    <x v="0"/>
    <s v="Paid"/>
    <x v="0"/>
    <n v="984"/>
    <n v="1407.12"/>
  </r>
  <r>
    <s v="AD01-9364"/>
    <x v="4"/>
    <s v="Oct"/>
    <x v="1"/>
    <x v="0"/>
    <s v="Order assembled"/>
    <x v="0"/>
    <s v="Paid"/>
    <x v="0"/>
    <n v="336"/>
    <n v="480.48"/>
  </r>
  <r>
    <s v="AD01-9364"/>
    <x v="4"/>
    <s v="Oct"/>
    <x v="1"/>
    <x v="0"/>
    <s v="Order assembled"/>
    <x v="0"/>
    <s v="Paid"/>
    <x v="0"/>
    <n v="363"/>
    <n v="519.09"/>
  </r>
  <r>
    <s v="AD01-9363"/>
    <x v="4"/>
    <s v="Oct"/>
    <x v="1"/>
    <x v="0"/>
    <s v="Order assembled"/>
    <x v="0"/>
    <s v="Paid"/>
    <x v="0"/>
    <n v="333"/>
    <n v="476.19"/>
  </r>
  <r>
    <s v="AD01-9362"/>
    <x v="4"/>
    <s v="Oct"/>
    <x v="1"/>
    <x v="0"/>
    <s v="Order assembled"/>
    <x v="0"/>
    <s v="Paid"/>
    <x v="0"/>
    <n v="765"/>
    <n v="1093.95"/>
  </r>
  <r>
    <s v="AD01-9362"/>
    <x v="4"/>
    <s v="Oct"/>
    <x v="1"/>
    <x v="0"/>
    <s v="Order assembled"/>
    <x v="0"/>
    <s v="Paid"/>
    <x v="0"/>
    <n v="359"/>
    <n v="513.37"/>
  </r>
  <r>
    <s v="AD01-9361"/>
    <x v="4"/>
    <s v="Oct"/>
    <x v="1"/>
    <x v="0"/>
    <s v="Order assembled"/>
    <x v="0"/>
    <s v="Paid"/>
    <x v="0"/>
    <n v="335"/>
    <n v="479.05"/>
  </r>
  <r>
    <s v="AD01-9361"/>
    <x v="4"/>
    <s v="Sep"/>
    <x v="1"/>
    <x v="0"/>
    <s v="Order assembled"/>
    <x v="0"/>
    <s v="Paid"/>
    <x v="0"/>
    <n v="368"/>
    <n v="526.24"/>
  </r>
  <r>
    <s v="AD01-9362"/>
    <x v="4"/>
    <s v="Sep"/>
    <x v="1"/>
    <x v="0"/>
    <s v="Order assembled"/>
    <x v="0"/>
    <s v="Paid"/>
    <x v="0"/>
    <n v="338"/>
    <n v="483.34000000000003"/>
  </r>
  <r>
    <s v="AD01-9364"/>
    <x v="4"/>
    <s v="Sep"/>
    <x v="1"/>
    <x v="0"/>
    <s v="Order assembled"/>
    <x v="0"/>
    <s v="Paid"/>
    <x v="0"/>
    <n v="364"/>
    <n v="526.24"/>
  </r>
  <r>
    <s v="AD01-9361"/>
    <x v="4"/>
    <s v="Sep"/>
    <x v="1"/>
    <x v="0"/>
    <s v="Order assembled"/>
    <x v="0"/>
    <s v="Paid"/>
    <x v="0"/>
    <n v="340"/>
    <n v="526.24"/>
  </r>
  <r>
    <s v="AD01-9361"/>
    <x v="4"/>
    <s v="Sep"/>
    <x v="1"/>
    <x v="0"/>
    <s v="Order assembled"/>
    <x v="0"/>
    <s v="Paid"/>
    <x v="0"/>
    <n v="983"/>
    <n v="1405.69"/>
  </r>
  <r>
    <s v="AD01-9361"/>
    <x v="4"/>
    <s v="Sep"/>
    <x v="1"/>
    <x v="0"/>
    <s v="Order assembled"/>
    <x v="0"/>
    <s v="Paid"/>
    <x v="0"/>
    <n v="339"/>
    <n v="484.77"/>
  </r>
  <r>
    <s v="AD01-9361"/>
    <x v="4"/>
    <s v="Sep"/>
    <x v="1"/>
    <x v="0"/>
    <s v="Order assembled"/>
    <x v="0"/>
    <s v="Paid"/>
    <x v="0"/>
    <n v="764"/>
    <n v="1092.52"/>
  </r>
  <r>
    <s v="AD01-9364"/>
    <x v="4"/>
    <s v="Sep"/>
    <x v="1"/>
    <x v="0"/>
    <s v="Order assembled"/>
    <x v="0"/>
    <s v="Paid"/>
    <x v="0"/>
    <n v="851"/>
    <n v="1216.93"/>
  </r>
  <r>
    <s v="AD01-9362"/>
    <x v="4"/>
    <s v="Sep"/>
    <x v="1"/>
    <x v="0"/>
    <s v="Order assembled"/>
    <x v="0"/>
    <s v="Paid"/>
    <x v="0"/>
    <n v="365"/>
    <n v="521.95000000000005"/>
  </r>
  <r>
    <s v="AD01-9361"/>
    <x v="4"/>
    <s v="Sep"/>
    <x v="1"/>
    <x v="0"/>
    <s v="Order assembled"/>
    <x v="0"/>
    <s v="Paid"/>
    <x v="0"/>
    <n v="341"/>
    <n v="487.63"/>
  </r>
  <r>
    <s v="AD01-9361"/>
    <x v="4"/>
    <s v="Apr"/>
    <x v="1"/>
    <x v="1"/>
    <s v="Cancelld"/>
    <x v="1"/>
    <s v="Refunded"/>
    <x v="2"/>
    <n v="224"/>
    <n v="320.32"/>
  </r>
  <r>
    <s v="AD01-9361"/>
    <x v="4"/>
    <s v="Apr"/>
    <x v="1"/>
    <x v="1"/>
    <s v="Cancelld"/>
    <x v="1"/>
    <s v="Refunded"/>
    <x v="2"/>
    <n v="226"/>
    <n v="323.18"/>
  </r>
  <r>
    <s v="AD01-9362"/>
    <x v="4"/>
    <s v="Apr"/>
    <x v="1"/>
    <x v="1"/>
    <s v="Cancelld"/>
    <x v="1"/>
    <s v="Refunded"/>
    <x v="2"/>
    <n v="196"/>
    <n v="280.27999999999997"/>
  </r>
  <r>
    <s v="AD01-9362"/>
    <x v="4"/>
    <s v="Apr"/>
    <x v="1"/>
    <x v="1"/>
    <s v="Cancelld"/>
    <x v="1"/>
    <s v="Refunded"/>
    <x v="2"/>
    <n v="802"/>
    <n v="1146.8600000000001"/>
  </r>
  <r>
    <s v="AD01-9365"/>
    <x v="4"/>
    <s v="Apr"/>
    <x v="1"/>
    <x v="1"/>
    <s v="Cancelld"/>
    <x v="1"/>
    <s v="Refunded"/>
    <x v="2"/>
    <n v="888"/>
    <n v="1269.8399999999999"/>
  </r>
  <r>
    <s v="AD01-9365"/>
    <x v="4"/>
    <s v="Apr"/>
    <x v="1"/>
    <x v="1"/>
    <s v="Cancelld"/>
    <x v="1"/>
    <s v="Refunded"/>
    <x v="2"/>
    <n v="841"/>
    <n v="526.24"/>
  </r>
  <r>
    <s v="AD01-9362"/>
    <x v="4"/>
    <s v="Apr"/>
    <x v="1"/>
    <x v="1"/>
    <s v="Cancelld"/>
    <x v="1"/>
    <s v="Refunded"/>
    <x v="2"/>
    <n v="195"/>
    <n v="278.85000000000002"/>
  </r>
  <r>
    <s v="AD01-9362"/>
    <x v="4"/>
    <s v="Apr"/>
    <x v="1"/>
    <x v="1"/>
    <s v="Cancelld"/>
    <x v="1"/>
    <s v="Refunded"/>
    <x v="2"/>
    <n v="223"/>
    <n v="318.89"/>
  </r>
  <r>
    <s v="AD01-9361"/>
    <x v="4"/>
    <s v="Apr"/>
    <x v="1"/>
    <x v="1"/>
    <s v="Cancelld"/>
    <x v="1"/>
    <s v="Refunded"/>
    <x v="2"/>
    <n v="199"/>
    <n v="284.57"/>
  </r>
  <r>
    <s v="AD01-9361"/>
    <x v="4"/>
    <s v="Apr"/>
    <x v="1"/>
    <x v="1"/>
    <s v="Cancelld"/>
    <x v="1"/>
    <s v="Refunded"/>
    <x v="2"/>
    <n v="197"/>
    <n v="281.70999999999998"/>
  </r>
  <r>
    <s v="AD01-9362"/>
    <x v="4"/>
    <s v="Aug"/>
    <x v="1"/>
    <x v="1"/>
    <s v="Cancelld"/>
    <x v="1"/>
    <s v="Refunded"/>
    <x v="2"/>
    <n v="176"/>
    <n v="251.68"/>
  </r>
  <r>
    <s v="AD01-9361"/>
    <x v="4"/>
    <s v="Aug"/>
    <x v="1"/>
    <x v="1"/>
    <s v="Cancelld"/>
    <x v="1"/>
    <s v="Refunded"/>
    <x v="2"/>
    <n v="202"/>
    <n v="288.86"/>
  </r>
  <r>
    <s v="AD01-9362"/>
    <x v="4"/>
    <s v="Aug"/>
    <x v="1"/>
    <x v="1"/>
    <s v="Cancelld"/>
    <x v="1"/>
    <s v="Refunded"/>
    <x v="2"/>
    <n v="178"/>
    <n v="254.54"/>
  </r>
  <r>
    <s v="AD01-9364"/>
    <x v="4"/>
    <s v="Aug"/>
    <x v="1"/>
    <x v="1"/>
    <s v="Cancelld"/>
    <x v="1"/>
    <s v="Refunded"/>
    <x v="2"/>
    <n v="805"/>
    <n v="1151.1500000000001"/>
  </r>
  <r>
    <s v="AD01-9363"/>
    <x v="4"/>
    <s v="Aug"/>
    <x v="1"/>
    <x v="1"/>
    <s v="Cancelld"/>
    <x v="1"/>
    <s v="Refunded"/>
    <x v="2"/>
    <n v="892"/>
    <n v="1275.56"/>
  </r>
  <r>
    <s v="AD01-9363"/>
    <x v="4"/>
    <s v="Aug"/>
    <x v="1"/>
    <x v="1"/>
    <s v="Cancelld"/>
    <x v="1"/>
    <s v="Refunded"/>
    <x v="2"/>
    <n v="845"/>
    <n v="526.24"/>
  </r>
  <r>
    <s v="AD01-9364"/>
    <x v="4"/>
    <s v="Aug"/>
    <x v="1"/>
    <x v="1"/>
    <s v="Cancelld"/>
    <x v="1"/>
    <s v="Refunded"/>
    <x v="2"/>
    <n v="177"/>
    <n v="253.11"/>
  </r>
  <r>
    <s v="AD01-9362"/>
    <x v="4"/>
    <s v="Aug"/>
    <x v="1"/>
    <x v="1"/>
    <s v="Cancelld"/>
    <x v="1"/>
    <s v="Refunded"/>
    <x v="2"/>
    <n v="205"/>
    <n v="293.14999999999998"/>
  </r>
  <r>
    <s v="AD01-9361"/>
    <x v="4"/>
    <s v="Aug"/>
    <x v="1"/>
    <x v="1"/>
    <s v="Cancelld"/>
    <x v="1"/>
    <s v="Refunded"/>
    <x v="2"/>
    <n v="175"/>
    <n v="250.25"/>
  </r>
  <r>
    <s v="AD01-9362"/>
    <x v="4"/>
    <s v="Aug"/>
    <x v="1"/>
    <x v="1"/>
    <s v="Cancelld"/>
    <x v="1"/>
    <s v="Refunded"/>
    <x v="2"/>
    <n v="814"/>
    <n v="1164.02"/>
  </r>
  <r>
    <s v="AD01-9365"/>
    <x v="4"/>
    <s v="Dec"/>
    <x v="1"/>
    <x v="1"/>
    <s v="Cancelld"/>
    <x v="1"/>
    <s v="Refunded"/>
    <x v="2"/>
    <n v="182"/>
    <n v="260.26"/>
  </r>
  <r>
    <s v="AD01-9364"/>
    <x v="4"/>
    <s v="Dec"/>
    <x v="1"/>
    <x v="1"/>
    <s v="Cancelld"/>
    <x v="1"/>
    <s v="Refunded"/>
    <x v="2"/>
    <n v="152"/>
    <n v="217.36"/>
  </r>
  <r>
    <s v="AD01-9361"/>
    <x v="4"/>
    <s v="Dec"/>
    <x v="1"/>
    <x v="1"/>
    <s v="Cancelld"/>
    <x v="1"/>
    <s v="Refunded"/>
    <x v="2"/>
    <n v="184"/>
    <n v="263.12"/>
  </r>
  <r>
    <s v="AD01-9363"/>
    <x v="4"/>
    <s v="Dec"/>
    <x v="1"/>
    <x v="1"/>
    <s v="Cancelld"/>
    <x v="1"/>
    <s v="Refunded"/>
    <x v="2"/>
    <n v="154"/>
    <n v="220.22"/>
  </r>
  <r>
    <s v="AD01-9363"/>
    <x v="4"/>
    <s v="Dec"/>
    <x v="1"/>
    <x v="1"/>
    <s v="Cancelld"/>
    <x v="1"/>
    <s v="Refunded"/>
    <x v="2"/>
    <n v="809"/>
    <n v="1156.8699999999999"/>
  </r>
  <r>
    <s v="AD01-9362"/>
    <x v="4"/>
    <s v="Dec"/>
    <x v="1"/>
    <x v="1"/>
    <s v="Cancelld"/>
    <x v="1"/>
    <s v="Refunded"/>
    <x v="2"/>
    <n v="895"/>
    <n v="1279.8499999999999"/>
  </r>
  <r>
    <s v="AD01-9362"/>
    <x v="4"/>
    <s v="Dec"/>
    <x v="1"/>
    <x v="1"/>
    <s v="Cancelld"/>
    <x v="1"/>
    <s v="Refunded"/>
    <x v="2"/>
    <n v="848"/>
    <n v="526.24"/>
  </r>
  <r>
    <s v="AD01-9363"/>
    <x v="4"/>
    <s v="Dec"/>
    <x v="1"/>
    <x v="1"/>
    <s v="Cancelld"/>
    <x v="1"/>
    <s v="Refunded"/>
    <x v="2"/>
    <n v="153"/>
    <n v="218.79"/>
  </r>
  <r>
    <s v="AD01-9363"/>
    <x v="4"/>
    <s v="Dec"/>
    <x v="1"/>
    <x v="1"/>
    <s v="Cancelld"/>
    <x v="1"/>
    <s v="Refunded"/>
    <x v="2"/>
    <n v="181"/>
    <n v="258.83"/>
  </r>
  <r>
    <s v="AD01-9361"/>
    <x v="4"/>
    <s v="Dec"/>
    <x v="1"/>
    <x v="1"/>
    <s v="Cancelld"/>
    <x v="1"/>
    <s v="Refunded"/>
    <x v="2"/>
    <n v="157"/>
    <n v="224.51"/>
  </r>
  <r>
    <s v="AD01-9364"/>
    <x v="4"/>
    <s v="Dec"/>
    <x v="1"/>
    <x v="1"/>
    <s v="Cancelld"/>
    <x v="1"/>
    <s v="Refunded"/>
    <x v="2"/>
    <n v="818"/>
    <n v="1169.74"/>
  </r>
  <r>
    <s v="AD01-9365"/>
    <x v="4"/>
    <s v="Dec"/>
    <x v="1"/>
    <x v="1"/>
    <s v="Cancelld"/>
    <x v="1"/>
    <s v="Refunded"/>
    <x v="2"/>
    <n v="155"/>
    <n v="221.65"/>
  </r>
  <r>
    <s v="AD01-9361"/>
    <x v="4"/>
    <s v="Feb"/>
    <x v="1"/>
    <x v="1"/>
    <s v="Cancelld"/>
    <x v="1"/>
    <s v="Refunded"/>
    <x v="2"/>
    <n v="236"/>
    <n v="337.48"/>
  </r>
  <r>
    <s v="AD01-9361"/>
    <x v="4"/>
    <s v="Feb"/>
    <x v="1"/>
    <x v="1"/>
    <s v="Cancelld"/>
    <x v="1"/>
    <s v="Refunded"/>
    <x v="2"/>
    <n v="206"/>
    <n v="294.58"/>
  </r>
  <r>
    <s v="AD01-9363"/>
    <x v="4"/>
    <s v="Feb"/>
    <x v="1"/>
    <x v="1"/>
    <s v="Cancelld"/>
    <x v="1"/>
    <s v="Refunded"/>
    <x v="2"/>
    <n v="208"/>
    <n v="297.44"/>
  </r>
  <r>
    <s v="AD01-9362"/>
    <x v="4"/>
    <s v="Feb"/>
    <x v="1"/>
    <x v="1"/>
    <s v="Cancelld"/>
    <x v="1"/>
    <s v="Refunded"/>
    <x v="2"/>
    <n v="800"/>
    <n v="1144"/>
  </r>
  <r>
    <s v="AD01-9364"/>
    <x v="4"/>
    <s v="Feb"/>
    <x v="1"/>
    <x v="1"/>
    <s v="Cancelld"/>
    <x v="1"/>
    <s v="Refunded"/>
    <x v="2"/>
    <n v="886"/>
    <n v="1266.98"/>
  </r>
  <r>
    <s v="AD01-9364"/>
    <x v="4"/>
    <s v="Feb"/>
    <x v="1"/>
    <x v="1"/>
    <s v="Cancelld"/>
    <x v="1"/>
    <s v="Refunded"/>
    <x v="2"/>
    <n v="839"/>
    <n v="526.24"/>
  </r>
  <r>
    <s v="AD01-9362"/>
    <x v="4"/>
    <s v="Feb"/>
    <x v="1"/>
    <x v="1"/>
    <s v="Cancelld"/>
    <x v="1"/>
    <s v="Refunded"/>
    <x v="2"/>
    <n v="207"/>
    <n v="296.01"/>
  </r>
  <r>
    <s v="AD01-9363"/>
    <x v="4"/>
    <s v="Feb"/>
    <x v="1"/>
    <x v="1"/>
    <s v="Cancelld"/>
    <x v="1"/>
    <s v="Refunded"/>
    <x v="2"/>
    <n v="235"/>
    <n v="336.05"/>
  </r>
  <r>
    <s v="AD01-9361"/>
    <x v="4"/>
    <s v="Feb"/>
    <x v="1"/>
    <x v="1"/>
    <s v="Cancelld"/>
    <x v="1"/>
    <s v="Refunded"/>
    <x v="2"/>
    <n v="809"/>
    <n v="1156.8699999999999"/>
  </r>
  <r>
    <s v="AD01-9361"/>
    <x v="4"/>
    <s v="Feb"/>
    <x v="1"/>
    <x v="1"/>
    <s v="Cancelld"/>
    <x v="1"/>
    <s v="Refunded"/>
    <x v="2"/>
    <n v="209"/>
    <n v="298.87"/>
  </r>
  <r>
    <s v="AD01-9361"/>
    <x v="4"/>
    <s v="Jan"/>
    <x v="1"/>
    <x v="1"/>
    <s v="Cancelld"/>
    <x v="1"/>
    <s v="Refunded"/>
    <x v="2"/>
    <n v="242"/>
    <n v="346.06"/>
  </r>
  <r>
    <s v="AD01-9364"/>
    <x v="4"/>
    <s v="Jan"/>
    <x v="1"/>
    <x v="1"/>
    <s v="Cancelld"/>
    <x v="1"/>
    <s v="Refunded"/>
    <x v="2"/>
    <n v="212"/>
    <n v="303.15999999999997"/>
  </r>
  <r>
    <s v="AD01-9362"/>
    <x v="4"/>
    <s v="Jan"/>
    <x v="1"/>
    <x v="1"/>
    <s v="Cancelld"/>
    <x v="1"/>
    <s v="Refunded"/>
    <x v="2"/>
    <n v="238"/>
    <n v="340.34000000000003"/>
  </r>
  <r>
    <s v="AD01-9364"/>
    <x v="4"/>
    <s v="Jan"/>
    <x v="1"/>
    <x v="1"/>
    <s v="Cancelld"/>
    <x v="1"/>
    <s v="Refunded"/>
    <x v="2"/>
    <n v="214"/>
    <n v="306.02"/>
  </r>
  <r>
    <s v="AD01-9362"/>
    <x v="4"/>
    <s v="Jan"/>
    <x v="1"/>
    <x v="1"/>
    <s v="Cancelld"/>
    <x v="1"/>
    <s v="Refunded"/>
    <x v="2"/>
    <n v="799"/>
    <n v="1142.57"/>
  </r>
  <r>
    <s v="AD01-9362"/>
    <x v="4"/>
    <s v="Jan"/>
    <x v="1"/>
    <x v="1"/>
    <s v="Cancelld"/>
    <x v="1"/>
    <s v="Refunded"/>
    <x v="2"/>
    <n v="213"/>
    <n v="304.59000000000003"/>
  </r>
  <r>
    <s v="AD01-9364"/>
    <x v="4"/>
    <s v="Jan"/>
    <x v="1"/>
    <x v="1"/>
    <s v="Cancelld"/>
    <x v="1"/>
    <s v="Refunded"/>
    <x v="2"/>
    <n v="241"/>
    <n v="344.63"/>
  </r>
  <r>
    <s v="AD01-9362"/>
    <x v="4"/>
    <s v="Jan"/>
    <x v="1"/>
    <x v="1"/>
    <s v="Cancelld"/>
    <x v="1"/>
    <s v="Refunded"/>
    <x v="2"/>
    <n v="211"/>
    <n v="301.73"/>
  </r>
  <r>
    <s v="AD01-9364"/>
    <x v="4"/>
    <s v="Jan"/>
    <x v="1"/>
    <x v="1"/>
    <s v="Cancelld"/>
    <x v="1"/>
    <s v="Refunded"/>
    <x v="2"/>
    <n v="808"/>
    <n v="1155.44"/>
  </r>
  <r>
    <s v="AD01-9361"/>
    <x v="4"/>
    <s v="Jan"/>
    <x v="1"/>
    <x v="1"/>
    <s v="Cancelld"/>
    <x v="1"/>
    <s v="Refunded"/>
    <x v="2"/>
    <n v="215"/>
    <n v="307.45"/>
  </r>
  <r>
    <s v="AD01-9361"/>
    <x v="4"/>
    <s v="Jul"/>
    <x v="1"/>
    <x v="1"/>
    <s v="Cancelld"/>
    <x v="1"/>
    <s v="Refunded"/>
    <x v="2"/>
    <n v="206"/>
    <n v="294.58"/>
  </r>
  <r>
    <s v="AD01-9362"/>
    <x v="4"/>
    <s v="Jul"/>
    <x v="1"/>
    <x v="1"/>
    <s v="Cancelld"/>
    <x v="1"/>
    <s v="Refunded"/>
    <x v="2"/>
    <n v="182"/>
    <n v="260.26"/>
  </r>
  <r>
    <s v="AD01-9362"/>
    <x v="4"/>
    <s v="Jul"/>
    <x v="1"/>
    <x v="1"/>
    <s v="Cancelld"/>
    <x v="1"/>
    <s v="Refunded"/>
    <x v="2"/>
    <n v="208"/>
    <n v="297.44"/>
  </r>
  <r>
    <s v="AD01-9362"/>
    <x v="4"/>
    <s v="Jul"/>
    <x v="1"/>
    <x v="1"/>
    <s v="Cancelld"/>
    <x v="1"/>
    <s v="Refunded"/>
    <x v="2"/>
    <n v="804"/>
    <n v="1149.72"/>
  </r>
  <r>
    <s v="AD01-9361"/>
    <x v="4"/>
    <s v="Jul"/>
    <x v="1"/>
    <x v="1"/>
    <s v="Cancelld"/>
    <x v="1"/>
    <s v="Refunded"/>
    <x v="2"/>
    <n v="891"/>
    <n v="1274.1300000000001"/>
  </r>
  <r>
    <s v="AD01-9361"/>
    <x v="4"/>
    <s v="Jul"/>
    <x v="1"/>
    <x v="1"/>
    <s v="Cancelld"/>
    <x v="1"/>
    <s v="Refunded"/>
    <x v="2"/>
    <n v="844"/>
    <n v="526.24"/>
  </r>
  <r>
    <s v="AD01-9362"/>
    <x v="4"/>
    <s v="Jul"/>
    <x v="1"/>
    <x v="1"/>
    <s v="Cancelld"/>
    <x v="1"/>
    <s v="Refunded"/>
    <x v="2"/>
    <n v="183"/>
    <n v="261.69"/>
  </r>
  <r>
    <s v="AD01-9362"/>
    <x v="4"/>
    <s v="Jul"/>
    <x v="1"/>
    <x v="1"/>
    <s v="Cancelld"/>
    <x v="1"/>
    <s v="Refunded"/>
    <x v="2"/>
    <n v="181"/>
    <n v="258.83"/>
  </r>
  <r>
    <s v="AD01-9362"/>
    <x v="4"/>
    <s v="Jul"/>
    <x v="1"/>
    <x v="1"/>
    <s v="Cancelld"/>
    <x v="1"/>
    <s v="Refunded"/>
    <x v="2"/>
    <n v="813"/>
    <n v="1162.5899999999999"/>
  </r>
  <r>
    <s v="AD01-9361"/>
    <x v="4"/>
    <s v="Jul"/>
    <x v="1"/>
    <x v="1"/>
    <s v="Cancelld"/>
    <x v="1"/>
    <s v="Refunded"/>
    <x v="2"/>
    <n v="179"/>
    <n v="255.97"/>
  </r>
  <r>
    <s v="AD01-9362"/>
    <x v="4"/>
    <s v="Jun"/>
    <x v="1"/>
    <x v="1"/>
    <s v="Cancelld"/>
    <x v="1"/>
    <s v="Refunded"/>
    <x v="2"/>
    <n v="212"/>
    <n v="303.15999999999997"/>
  </r>
  <r>
    <s v="AD01-9364"/>
    <x v="4"/>
    <s v="Jun"/>
    <x v="1"/>
    <x v="1"/>
    <s v="Cancelld"/>
    <x v="1"/>
    <s v="Refunded"/>
    <x v="2"/>
    <n v="188"/>
    <n v="268.84000000000003"/>
  </r>
  <r>
    <s v="AD01-9363"/>
    <x v="4"/>
    <s v="Jun"/>
    <x v="1"/>
    <x v="1"/>
    <s v="Cancelld"/>
    <x v="1"/>
    <s v="Refunded"/>
    <x v="2"/>
    <n v="214"/>
    <n v="306.02"/>
  </r>
  <r>
    <s v="AD01-9364"/>
    <x v="4"/>
    <s v="Jun"/>
    <x v="1"/>
    <x v="1"/>
    <s v="Cancelld"/>
    <x v="1"/>
    <s v="Refunded"/>
    <x v="2"/>
    <n v="184"/>
    <n v="263.12"/>
  </r>
  <r>
    <s v="AD01-9363"/>
    <x v="4"/>
    <s v="Jun"/>
    <x v="1"/>
    <x v="1"/>
    <s v="Cancelld"/>
    <x v="1"/>
    <s v="Refunded"/>
    <x v="2"/>
    <n v="803"/>
    <n v="1148.29"/>
  </r>
  <r>
    <s v="AD01-9364"/>
    <x v="4"/>
    <s v="Jun"/>
    <x v="1"/>
    <x v="1"/>
    <s v="Cancelld"/>
    <x v="1"/>
    <s v="Refunded"/>
    <x v="2"/>
    <n v="890"/>
    <n v="1272.7"/>
  </r>
  <r>
    <s v="AD01-9364"/>
    <x v="4"/>
    <s v="Jun"/>
    <x v="1"/>
    <x v="1"/>
    <s v="Cancelld"/>
    <x v="1"/>
    <s v="Refunded"/>
    <x v="2"/>
    <n v="843"/>
    <n v="526.24"/>
  </r>
  <r>
    <s v="AD01-9363"/>
    <x v="4"/>
    <s v="Jun"/>
    <x v="1"/>
    <x v="1"/>
    <s v="Cancelld"/>
    <x v="1"/>
    <s v="Refunded"/>
    <x v="2"/>
    <n v="189"/>
    <n v="270.27"/>
  </r>
  <r>
    <s v="AD01-9364"/>
    <x v="4"/>
    <s v="Jun"/>
    <x v="1"/>
    <x v="1"/>
    <s v="Cancelld"/>
    <x v="1"/>
    <s v="Refunded"/>
    <x v="2"/>
    <n v="211"/>
    <n v="301.73"/>
  </r>
  <r>
    <s v="AD01-9363"/>
    <x v="4"/>
    <s v="Jun"/>
    <x v="1"/>
    <x v="1"/>
    <s v="Cancelld"/>
    <x v="1"/>
    <s v="Refunded"/>
    <x v="2"/>
    <n v="187"/>
    <n v="267.40999999999997"/>
  </r>
  <r>
    <s v="AD01-9364"/>
    <x v="4"/>
    <s v="Jun"/>
    <x v="1"/>
    <x v="1"/>
    <s v="Cancelld"/>
    <x v="1"/>
    <s v="Refunded"/>
    <x v="2"/>
    <n v="812"/>
    <n v="1161.1599999999999"/>
  </r>
  <r>
    <s v="AD01-9362"/>
    <x v="4"/>
    <s v="Jun"/>
    <x v="1"/>
    <x v="1"/>
    <s v="Cancelld"/>
    <x v="1"/>
    <s v="Refunded"/>
    <x v="2"/>
    <n v="185"/>
    <n v="264.55"/>
  </r>
  <r>
    <s v="AD01-9362"/>
    <x v="4"/>
    <s v="Mar"/>
    <x v="1"/>
    <x v="1"/>
    <s v="Cancelld"/>
    <x v="1"/>
    <s v="Refunded"/>
    <x v="2"/>
    <n v="230"/>
    <n v="328.9"/>
  </r>
  <r>
    <s v="AD01-9361"/>
    <x v="4"/>
    <s v="Mar"/>
    <x v="1"/>
    <x v="1"/>
    <s v="Cancelld"/>
    <x v="1"/>
    <s v="Refunded"/>
    <x v="2"/>
    <n v="200"/>
    <n v="286"/>
  </r>
  <r>
    <s v="AD01-9361"/>
    <x v="4"/>
    <s v="Mar"/>
    <x v="1"/>
    <x v="1"/>
    <s v="Cancelld"/>
    <x v="1"/>
    <s v="Refunded"/>
    <x v="2"/>
    <n v="232"/>
    <n v="331.76"/>
  </r>
  <r>
    <s v="AD01-9364"/>
    <x v="4"/>
    <s v="Mar"/>
    <x v="1"/>
    <x v="1"/>
    <s v="Cancelld"/>
    <x v="1"/>
    <s v="Refunded"/>
    <x v="2"/>
    <n v="202"/>
    <n v="288.86"/>
  </r>
  <r>
    <s v="AD01-9361"/>
    <x v="4"/>
    <s v="Mar"/>
    <x v="1"/>
    <x v="1"/>
    <s v="Cancelld"/>
    <x v="1"/>
    <s v="Refunded"/>
    <x v="2"/>
    <n v="801"/>
    <n v="1145.43"/>
  </r>
  <r>
    <s v="AD01-9361"/>
    <x v="4"/>
    <s v="Mar"/>
    <x v="1"/>
    <x v="1"/>
    <s v="Cancelld"/>
    <x v="1"/>
    <s v="Refunded"/>
    <x v="2"/>
    <n v="887"/>
    <n v="1268.4099999999999"/>
  </r>
  <r>
    <s v="AD01-9361"/>
    <x v="4"/>
    <s v="Mar"/>
    <x v="1"/>
    <x v="1"/>
    <s v="Cancelld"/>
    <x v="1"/>
    <s v="Refunded"/>
    <x v="2"/>
    <n v="840"/>
    <n v="526.24"/>
  </r>
  <r>
    <s v="AD01-9361"/>
    <x v="4"/>
    <s v="Mar"/>
    <x v="1"/>
    <x v="1"/>
    <s v="Cancelld"/>
    <x v="1"/>
    <s v="Refunded"/>
    <x v="2"/>
    <n v="201"/>
    <n v="287.43"/>
  </r>
  <r>
    <s v="AD01-9364"/>
    <x v="4"/>
    <s v="Mar"/>
    <x v="1"/>
    <x v="1"/>
    <s v="Cancelld"/>
    <x v="1"/>
    <s v="Refunded"/>
    <x v="2"/>
    <n v="229"/>
    <n v="327.47000000000003"/>
  </r>
  <r>
    <s v="AD01-9361"/>
    <x v="4"/>
    <s v="Mar"/>
    <x v="1"/>
    <x v="1"/>
    <s v="Cancelld"/>
    <x v="1"/>
    <s v="Refunded"/>
    <x v="2"/>
    <n v="205"/>
    <n v="293.14999999999998"/>
  </r>
  <r>
    <s v="AD01-9361"/>
    <x v="4"/>
    <s v="Mar"/>
    <x v="1"/>
    <x v="1"/>
    <s v="Cancelld"/>
    <x v="1"/>
    <s v="Refunded"/>
    <x v="2"/>
    <n v="810"/>
    <n v="1158.3"/>
  </r>
  <r>
    <s v="AD01-9362"/>
    <x v="4"/>
    <s v="Mar"/>
    <x v="1"/>
    <x v="1"/>
    <s v="Cancelld"/>
    <x v="1"/>
    <s v="Refunded"/>
    <x v="2"/>
    <n v="203"/>
    <n v="290.28999999999996"/>
  </r>
  <r>
    <s v="AD01-9364"/>
    <x v="4"/>
    <s v="May"/>
    <x v="1"/>
    <x v="1"/>
    <s v="Cancelld"/>
    <x v="1"/>
    <s v="Refunded"/>
    <x v="2"/>
    <n v="218"/>
    <n v="311.74"/>
  </r>
  <r>
    <s v="AD01-9364"/>
    <x v="4"/>
    <s v="May"/>
    <x v="1"/>
    <x v="1"/>
    <s v="Cancelld"/>
    <x v="1"/>
    <s v="Refunded"/>
    <x v="2"/>
    <n v="194"/>
    <n v="277.42"/>
  </r>
  <r>
    <s v="AD01-9362"/>
    <x v="4"/>
    <s v="May"/>
    <x v="1"/>
    <x v="1"/>
    <s v="Cancelld"/>
    <x v="1"/>
    <s v="Refunded"/>
    <x v="2"/>
    <n v="220"/>
    <n v="314.60000000000002"/>
  </r>
  <r>
    <s v="AD01-9362"/>
    <x v="4"/>
    <s v="May"/>
    <x v="1"/>
    <x v="1"/>
    <s v="Cancelld"/>
    <x v="1"/>
    <s v="Refunded"/>
    <x v="2"/>
    <n v="190"/>
    <n v="271.7"/>
  </r>
  <r>
    <s v="AD01-9362"/>
    <x v="4"/>
    <s v="May"/>
    <x v="1"/>
    <x v="1"/>
    <s v="Cancelld"/>
    <x v="1"/>
    <s v="Refunded"/>
    <x v="2"/>
    <n v="889"/>
    <n v="1271.27"/>
  </r>
  <r>
    <s v="AD01-9362"/>
    <x v="4"/>
    <s v="May"/>
    <x v="1"/>
    <x v="1"/>
    <s v="Cancelld"/>
    <x v="1"/>
    <s v="Refunded"/>
    <x v="2"/>
    <n v="842"/>
    <n v="526.24"/>
  </r>
  <r>
    <s v="AD01-9362"/>
    <x v="4"/>
    <s v="May"/>
    <x v="1"/>
    <x v="1"/>
    <s v="Cancelld"/>
    <x v="1"/>
    <s v="Refunded"/>
    <x v="2"/>
    <n v="217"/>
    <n v="310.31"/>
  </r>
  <r>
    <s v="AD01-9362"/>
    <x v="4"/>
    <s v="May"/>
    <x v="1"/>
    <x v="1"/>
    <s v="Cancelld"/>
    <x v="1"/>
    <s v="Refunded"/>
    <x v="2"/>
    <n v="193"/>
    <n v="275.99"/>
  </r>
  <r>
    <s v="AD01-9364"/>
    <x v="4"/>
    <s v="May"/>
    <x v="1"/>
    <x v="1"/>
    <s v="Cancelld"/>
    <x v="1"/>
    <s v="Refunded"/>
    <x v="2"/>
    <n v="811"/>
    <n v="1159.73"/>
  </r>
  <r>
    <s v="AD01-9364"/>
    <x v="4"/>
    <s v="May"/>
    <x v="1"/>
    <x v="1"/>
    <s v="Cancelld"/>
    <x v="1"/>
    <s v="Refunded"/>
    <x v="2"/>
    <n v="191"/>
    <n v="273.13"/>
  </r>
  <r>
    <s v="AD01-9362"/>
    <x v="4"/>
    <s v="Nov"/>
    <x v="1"/>
    <x v="1"/>
    <s v="Cancelld"/>
    <x v="1"/>
    <s v="Refunded"/>
    <x v="2"/>
    <n v="188"/>
    <n v="268.84000000000003"/>
  </r>
  <r>
    <s v="AD01-9365"/>
    <x v="4"/>
    <s v="Nov"/>
    <x v="1"/>
    <x v="1"/>
    <s v="Cancelld"/>
    <x v="1"/>
    <s v="Refunded"/>
    <x v="2"/>
    <n v="158"/>
    <n v="225.94"/>
  </r>
  <r>
    <s v="AD01-9361"/>
    <x v="4"/>
    <s v="Nov"/>
    <x v="1"/>
    <x v="1"/>
    <s v="Cancelld"/>
    <x v="1"/>
    <s v="Refunded"/>
    <x v="2"/>
    <n v="160"/>
    <n v="228.8"/>
  </r>
  <r>
    <s v="AD01-9361"/>
    <x v="4"/>
    <s v="Nov"/>
    <x v="1"/>
    <x v="1"/>
    <s v="Cancelld"/>
    <x v="1"/>
    <s v="Refunded"/>
    <x v="2"/>
    <n v="808"/>
    <n v="1155.44"/>
  </r>
  <r>
    <s v="AD01-9362"/>
    <x v="4"/>
    <s v="Nov"/>
    <x v="1"/>
    <x v="1"/>
    <s v="Cancelld"/>
    <x v="1"/>
    <s v="Refunded"/>
    <x v="2"/>
    <n v="894"/>
    <n v="1278.42"/>
  </r>
  <r>
    <s v="AD01-9362"/>
    <x v="4"/>
    <s v="Nov"/>
    <x v="1"/>
    <x v="1"/>
    <s v="Cancelld"/>
    <x v="1"/>
    <s v="Refunded"/>
    <x v="2"/>
    <n v="847"/>
    <n v="526.24"/>
  </r>
  <r>
    <s v="AD01-9361"/>
    <x v="4"/>
    <s v="Nov"/>
    <x v="1"/>
    <x v="1"/>
    <s v="Cancelld"/>
    <x v="1"/>
    <s v="Refunded"/>
    <x v="2"/>
    <n v="159"/>
    <n v="227.37"/>
  </r>
  <r>
    <s v="AD01-9361"/>
    <x v="4"/>
    <s v="Nov"/>
    <x v="1"/>
    <x v="1"/>
    <s v="Cancelld"/>
    <x v="1"/>
    <s v="Refunded"/>
    <x v="2"/>
    <n v="187"/>
    <n v="267.40999999999997"/>
  </r>
  <r>
    <s v="AD01-9365"/>
    <x v="4"/>
    <s v="Nov"/>
    <x v="1"/>
    <x v="1"/>
    <s v="Cancelld"/>
    <x v="1"/>
    <s v="Refunded"/>
    <x v="2"/>
    <n v="817"/>
    <n v="1168.31"/>
  </r>
  <r>
    <s v="AD01-9362"/>
    <x v="4"/>
    <s v="Nov"/>
    <x v="1"/>
    <x v="1"/>
    <s v="Cancelld"/>
    <x v="1"/>
    <s v="Refunded"/>
    <x v="2"/>
    <n v="161"/>
    <n v="230.23000000000002"/>
  </r>
  <r>
    <s v="AD01-9361"/>
    <x v="4"/>
    <s v="Oct"/>
    <x v="1"/>
    <x v="1"/>
    <s v="Cancelld"/>
    <x v="1"/>
    <s v="Refunded"/>
    <x v="2"/>
    <n v="194"/>
    <n v="277.42"/>
  </r>
  <r>
    <s v="AD01-9362"/>
    <x v="4"/>
    <s v="Oct"/>
    <x v="1"/>
    <x v="1"/>
    <s v="Cancelld"/>
    <x v="1"/>
    <s v="Refunded"/>
    <x v="2"/>
    <n v="164"/>
    <n v="234.51999999999998"/>
  </r>
  <r>
    <s v="AD01-9362"/>
    <x v="4"/>
    <s v="Oct"/>
    <x v="1"/>
    <x v="1"/>
    <s v="Cancelld"/>
    <x v="1"/>
    <s v="Refunded"/>
    <x v="2"/>
    <n v="190"/>
    <n v="271.7"/>
  </r>
  <r>
    <s v="AD01-9363"/>
    <x v="4"/>
    <s v="Oct"/>
    <x v="1"/>
    <x v="1"/>
    <s v="Cancelld"/>
    <x v="1"/>
    <s v="Refunded"/>
    <x v="2"/>
    <n v="166"/>
    <n v="237.38"/>
  </r>
  <r>
    <s v="AD01-9361"/>
    <x v="4"/>
    <s v="Oct"/>
    <x v="1"/>
    <x v="1"/>
    <s v="Cancelld"/>
    <x v="1"/>
    <s v="Refunded"/>
    <x v="2"/>
    <n v="807"/>
    <n v="1154.01"/>
  </r>
  <r>
    <s v="AD01-9361"/>
    <x v="4"/>
    <s v="Oct"/>
    <x v="1"/>
    <x v="1"/>
    <s v="Cancelld"/>
    <x v="1"/>
    <s v="Refunded"/>
    <x v="2"/>
    <n v="165"/>
    <n v="235.95"/>
  </r>
  <r>
    <s v="AD01-9363"/>
    <x v="4"/>
    <s v="Oct"/>
    <x v="1"/>
    <x v="1"/>
    <s v="Cancelld"/>
    <x v="1"/>
    <s v="Refunded"/>
    <x v="2"/>
    <n v="193"/>
    <n v="275.99"/>
  </r>
  <r>
    <s v="AD01-9362"/>
    <x v="4"/>
    <s v="Oct"/>
    <x v="1"/>
    <x v="1"/>
    <s v="Cancelld"/>
    <x v="1"/>
    <s v="Refunded"/>
    <x v="2"/>
    <n v="163"/>
    <n v="233.09"/>
  </r>
  <r>
    <s v="AD01-9362"/>
    <x v="4"/>
    <s v="Oct"/>
    <x v="1"/>
    <x v="1"/>
    <s v="Cancelld"/>
    <x v="1"/>
    <s v="Refunded"/>
    <x v="2"/>
    <n v="816"/>
    <n v="1166.8800000000001"/>
  </r>
  <r>
    <s v="AD01-9361"/>
    <x v="4"/>
    <s v="Oct"/>
    <x v="1"/>
    <x v="1"/>
    <s v="Cancelld"/>
    <x v="1"/>
    <s v="Refunded"/>
    <x v="2"/>
    <n v="167"/>
    <n v="238.81"/>
  </r>
  <r>
    <s v="AD01-9362"/>
    <x v="4"/>
    <s v="Sep"/>
    <x v="1"/>
    <x v="1"/>
    <s v="Cancelld"/>
    <x v="1"/>
    <s v="Refunded"/>
    <x v="2"/>
    <n v="200"/>
    <n v="286"/>
  </r>
  <r>
    <s v="AD01-9361"/>
    <x v="4"/>
    <s v="Sep"/>
    <x v="1"/>
    <x v="1"/>
    <s v="Cancelld"/>
    <x v="1"/>
    <s v="Refunded"/>
    <x v="2"/>
    <n v="170"/>
    <n v="243.1"/>
  </r>
  <r>
    <s v="AD01-9361"/>
    <x v="4"/>
    <s v="Sep"/>
    <x v="1"/>
    <x v="1"/>
    <s v="Cancelld"/>
    <x v="1"/>
    <s v="Refunded"/>
    <x v="2"/>
    <n v="196"/>
    <n v="280.27999999999997"/>
  </r>
  <r>
    <s v="AD01-9362"/>
    <x v="4"/>
    <s v="Sep"/>
    <x v="1"/>
    <x v="1"/>
    <s v="Cancelld"/>
    <x v="1"/>
    <s v="Refunded"/>
    <x v="2"/>
    <n v="172"/>
    <n v="245.95999999999998"/>
  </r>
  <r>
    <s v="AD01-9362"/>
    <x v="4"/>
    <s v="Sep"/>
    <x v="1"/>
    <x v="1"/>
    <s v="Cancelld"/>
    <x v="1"/>
    <s v="Refunded"/>
    <x v="2"/>
    <n v="806"/>
    <n v="1152.58"/>
  </r>
  <r>
    <s v="AD01-9361"/>
    <x v="4"/>
    <s v="Sep"/>
    <x v="1"/>
    <x v="1"/>
    <s v="Cancelld"/>
    <x v="1"/>
    <s v="Refunded"/>
    <x v="2"/>
    <n v="893"/>
    <n v="1276.99"/>
  </r>
  <r>
    <s v="AD01-9361"/>
    <x v="4"/>
    <s v="Sep"/>
    <x v="1"/>
    <x v="1"/>
    <s v="Cancelld"/>
    <x v="1"/>
    <s v="Refunded"/>
    <x v="2"/>
    <n v="846"/>
    <n v="526.24"/>
  </r>
  <r>
    <s v="AD01-9362"/>
    <x v="4"/>
    <s v="Sep"/>
    <x v="1"/>
    <x v="1"/>
    <s v="Cancelld"/>
    <x v="1"/>
    <s v="Refunded"/>
    <x v="2"/>
    <n v="171"/>
    <n v="244.53"/>
  </r>
  <r>
    <s v="AD01-9362"/>
    <x v="4"/>
    <s v="Sep"/>
    <x v="1"/>
    <x v="1"/>
    <s v="Cancelld"/>
    <x v="1"/>
    <s v="Refunded"/>
    <x v="2"/>
    <n v="199"/>
    <n v="284.57"/>
  </r>
  <r>
    <s v="AD01-9361"/>
    <x v="4"/>
    <s v="Sep"/>
    <x v="1"/>
    <x v="1"/>
    <s v="Cancelld"/>
    <x v="1"/>
    <s v="Refunded"/>
    <x v="2"/>
    <n v="169"/>
    <n v="241.67000000000002"/>
  </r>
  <r>
    <s v="AD01-9361"/>
    <x v="4"/>
    <s v="Sep"/>
    <x v="1"/>
    <x v="1"/>
    <s v="Cancelld"/>
    <x v="1"/>
    <s v="Refunded"/>
    <x v="2"/>
    <n v="815"/>
    <n v="1165.45"/>
  </r>
  <r>
    <s v="AD01-9362"/>
    <x v="4"/>
    <s v="Sep"/>
    <x v="1"/>
    <x v="1"/>
    <s v="Cancelld"/>
    <x v="1"/>
    <s v="Refunded"/>
    <x v="2"/>
    <n v="173"/>
    <n v="247.3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081C40-E20A-4054-A106-EDE472F8093C}" name="Tabela dinâmica15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DO35:DP39" firstHeaderRow="1" firstDataRow="1" firstDataCol="1"/>
  <pivotFields count="11">
    <pivotField showAll="0"/>
    <pivotField showAll="0">
      <items count="6">
        <item h="1" x="0"/>
        <item x="1"/>
        <item h="1" x="2"/>
        <item h="1" x="3"/>
        <item h="1" x="4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dataField="1" showAll="0"/>
    <pivotField showAll="0"/>
  </pivotFields>
  <rowFields count="1">
    <field x="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oma de Amount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AEFD9A-E979-43E2-A081-8A93E71BD620}" name="Tabela dinâmica14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DA36:DB39" firstHeaderRow="1" firstDataRow="1" firstDataCol="1"/>
  <pivotFields count="11"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axis="axisRow" dataField="1" showAll="0" sortType="descending">
      <items count="3"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</pivotFields>
  <rowFields count="1">
    <field x="6"/>
  </rowFields>
  <rowItems count="3">
    <i>
      <x v="1"/>
    </i>
    <i>
      <x/>
    </i>
    <i t="grand">
      <x/>
    </i>
  </rowItems>
  <colItems count="1">
    <i/>
  </colItems>
  <dataFields count="1">
    <dataField name="Contagem de Registration Status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F29960-E34C-40C6-A01E-11803D5DB9E5}" name="Tabela dinâmica13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DA29:DB32" firstHeaderRow="1" firstDataRow="1" firstDataCol="1"/>
  <pivotFields count="11">
    <pivotField showAll="0"/>
    <pivotField showAll="0"/>
    <pivotField showAll="0"/>
    <pivotField showAll="0">
      <items count="3">
        <item x="1"/>
        <item x="0"/>
        <item t="default"/>
      </items>
    </pivotField>
    <pivotField axis="axisRow" dataField="1" showAll="0" sortType="descending">
      <items count="3"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</pivotFields>
  <rowFields count="1">
    <field x="4"/>
  </rowFields>
  <rowItems count="3">
    <i>
      <x v="1"/>
    </i>
    <i>
      <x/>
    </i>
    <i t="grand">
      <x/>
    </i>
  </rowItems>
  <colItems count="1">
    <i/>
  </colItems>
  <dataFields count="1">
    <dataField name="Contagem de Payment Method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C1BA85-F186-4636-A5B5-624188A66D4F}" name="Tabela dinâmica12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DA20:DB23" firstHeaderRow="1" firstDataRow="1" firstDataCol="1"/>
  <pivotFields count="11">
    <pivotField showAll="0"/>
    <pivotField showAll="0">
      <items count="6">
        <item h="1" x="0"/>
        <item x="1"/>
        <item h="1" x="2"/>
        <item h="1" x="3"/>
        <item h="1" x="4"/>
        <item t="default"/>
      </items>
    </pivotField>
    <pivotField showAll="0"/>
    <pivotField axis="axisRow" dataField="1" showAll="0" sortType="descending">
      <items count="3"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">
    <i>
      <x v="1"/>
    </i>
    <i>
      <x/>
    </i>
    <i t="grand">
      <x/>
    </i>
  </rowItems>
  <colItems count="1">
    <i/>
  </colItems>
  <dataFields count="1">
    <dataField name="Contagem de POS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F90017-8B13-4AB9-BAF5-9793AC357E3F}" name="Tabela dinâmica10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DP18:DQ19" firstHeaderRow="0" firstDataRow="1" firstDataCol="0"/>
  <pivotFields count="1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oma de Amount" fld="9" baseField="0" baseItem="0"/>
    <dataField name="Soma de Target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6E9CDA-35C8-4FB2-B027-9BAB7F2125B6}" name="Tabela dinâmica6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Q22:S44" firstHeaderRow="0" firstDataRow="1" firstDataCol="1"/>
  <pivotFields count="9">
    <pivotField showAll="0">
      <items count="6">
        <item h="1" x="0"/>
        <item x="1"/>
        <item h="1" x="2"/>
        <item h="1" x="3"/>
        <item h="1" x="4"/>
        <item t="default"/>
      </items>
    </pivotField>
    <pivotField showAll="0"/>
    <pivotField axis="axisRow" showAll="0">
      <items count="7">
        <item n="Publicidade" x="4"/>
        <item n="Venda de ativos" x="5"/>
        <item n="Licenciamento" x="0"/>
        <item n="Aluguel" x="1"/>
        <item n="Assinatura" x="2"/>
        <item n="Taxas de uso" x="3"/>
        <item t="default"/>
      </items>
    </pivotField>
    <pivotField axis="axisRow" showAll="0">
      <items count="16">
        <item x="13"/>
        <item x="10"/>
        <item x="2"/>
        <item x="8"/>
        <item x="1"/>
        <item x="9"/>
        <item x="12"/>
        <item x="6"/>
        <item x="7"/>
        <item x="5"/>
        <item x="3"/>
        <item x="4"/>
        <item x="0"/>
        <item x="14"/>
        <item x="11"/>
        <item t="default"/>
      </items>
    </pivotField>
    <pivotField numFmtId="165" showAll="0"/>
    <pivotField dataField="1" numFmtId="165" showAll="0"/>
    <pivotField numFmtId="165" showAll="0"/>
    <pivotField numFmtId="165" showAll="0"/>
    <pivotField showAll="0"/>
  </pivotFields>
  <rowFields count="2">
    <field x="2"/>
    <field x="3"/>
  </rowFields>
  <rowItems count="22">
    <i>
      <x/>
    </i>
    <i r="1">
      <x v="1"/>
    </i>
    <i r="1">
      <x v="3"/>
    </i>
    <i r="1">
      <x v="5"/>
    </i>
    <i r="1">
      <x v="13"/>
    </i>
    <i r="1">
      <x v="14"/>
    </i>
    <i>
      <x v="1"/>
    </i>
    <i r="1">
      <x/>
    </i>
    <i>
      <x v="2"/>
    </i>
    <i r="1">
      <x v="4"/>
    </i>
    <i r="1">
      <x v="12"/>
    </i>
    <i>
      <x v="3"/>
    </i>
    <i r="1">
      <x v="2"/>
    </i>
    <i r="1">
      <x v="6"/>
    </i>
    <i r="1">
      <x v="8"/>
    </i>
    <i>
      <x v="4"/>
    </i>
    <i r="1">
      <x v="9"/>
    </i>
    <i r="1">
      <x v="10"/>
    </i>
    <i>
      <x v="5"/>
    </i>
    <i r="1">
      <x v="7"/>
    </i>
    <i r="1"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Soma de Income" fld="5" baseField="0" baseItem="0" numFmtId="3"/>
    <dataField name="Soma de Income2" fld="5" showDataAs="percentOfCol" baseField="2" baseItem="0" numFmtId="10"/>
  </dataFields>
  <formats count="1">
    <format dxfId="2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C50269-110E-4E67-B52F-664DA145D824}" name="Tabela dinâmica4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3">
  <location ref="N16:O29" firstHeaderRow="1" firstDataRow="1" firstDataCol="1"/>
  <pivotFields count="9">
    <pivotField showAll="0">
      <items count="6">
        <item h="1" x="0"/>
        <item x="1"/>
        <item h="1" x="2"/>
        <item h="1" x="3"/>
        <item h="1" x="4"/>
        <item t="default"/>
      </items>
    </pivotField>
    <pivotField axis="axisRow" showAll="0">
      <items count="13">
        <item x="0"/>
        <item x="2"/>
        <item x="5"/>
        <item x="6"/>
        <item x="10"/>
        <item x="3"/>
        <item x="7"/>
        <item x="11"/>
        <item x="1"/>
        <item x="4"/>
        <item x="9"/>
        <item x="8"/>
        <item t="default"/>
      </items>
    </pivotField>
    <pivotField showAll="0">
      <items count="7">
        <item n="Publicidade" x="4"/>
        <item n="Venda de ativos" x="5"/>
        <item n="Licenciamento" x="0"/>
        <item n="Aluguel" x="1"/>
        <item n="Assinatura" x="2"/>
        <item n="Taxas de uso" x="3"/>
        <item t="default"/>
      </items>
    </pivotField>
    <pivotField showAll="0"/>
    <pivotField numFmtId="165" showAll="0"/>
    <pivotField numFmtId="165" showAll="0"/>
    <pivotField numFmtId="165" showAll="0"/>
    <pivotField dataField="1" numFmtId="165" showAll="0"/>
    <pivotField showAl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oma de operating profit" fld="7" baseField="0" baseItem="0" numFmtId="3"/>
  </dataFields>
  <formats count="2">
    <format dxfId="25">
      <pivotArea outline="0" collapsedLevelsAreSubtotals="1" fieldPosition="0"/>
    </format>
    <format dxfId="24">
      <pivotArea dataOnly="0" labelOnly="1" outline="0" axis="axisValues" fieldPosition="0"/>
    </format>
  </formats>
  <chartFormats count="2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43DC55-F0C3-42F3-B7F6-DB3AEC742B6D}" name="Tabela dinâmica5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9">
  <location ref="G25:I28" firstHeaderRow="0" firstDataRow="1" firstDataCol="1"/>
  <pivotFields count="9">
    <pivotField showAll="0">
      <items count="6">
        <item h="1" x="0"/>
        <item x="1"/>
        <item h="1" x="2"/>
        <item h="1" x="3"/>
        <item h="1" x="4"/>
        <item t="default"/>
      </items>
    </pivotField>
    <pivotField showAll="0"/>
    <pivotField showAll="0">
      <items count="7">
        <item n="Publicidade" x="4"/>
        <item n="Venda de ativos" x="5"/>
        <item n="Licenciamento" x="0"/>
        <item n="Aluguel" x="1"/>
        <item n="Assinatura" x="2"/>
        <item n="Taxas de uso" x="3"/>
        <item t="default"/>
      </items>
    </pivotField>
    <pivotField showAll="0"/>
    <pivotField numFmtId="165" showAll="0"/>
    <pivotField dataField="1" numFmtId="165" showAll="0"/>
    <pivotField numFmtId="165" showAll="0"/>
    <pivotField numFmtId="165" showAll="0"/>
    <pivotField axis="axisRow" showAll="0">
      <items count="3">
        <item x="0"/>
        <item x="1"/>
        <item t="default"/>
      </items>
    </pivotField>
  </pivotFields>
  <rowFields count="1">
    <field x="8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oma de Income" fld="5" baseField="0" baseItem="0"/>
    <dataField name="Soma de Income2" fld="5" showDataAs="percentOfCol" baseField="8" baseItem="0" numFmtId="10"/>
  </dataFields>
  <formats count="1">
    <format dxfId="26">
      <pivotArea collapsedLevelsAreSubtotals="1" fieldPosition="0">
        <references count="2">
          <reference field="4294967294" count="1" selected="0">
            <x v="0"/>
          </reference>
          <reference field="8" count="0"/>
        </references>
      </pivotArea>
    </format>
  </formats>
  <chartFormats count="10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4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1"/>
          </reference>
          <reference field="8" count="1" selected="0">
            <x v="0"/>
          </reference>
        </references>
      </pivotArea>
    </chartFormat>
    <chartFormat chart="4" format="15">
      <pivotArea type="data" outline="0" fieldPosition="0">
        <references count="2">
          <reference field="4294967294" count="1" selected="0">
            <x v="1"/>
          </reference>
          <reference field="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C7F6FC-B06E-4CF3-AE78-DA8A769A315C}" name="Tabela dinâ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C5:F12" firstHeaderRow="0" firstDataRow="1" firstDataCol="1"/>
  <pivotFields count="9">
    <pivotField showAll="0">
      <items count="6">
        <item h="1" x="0"/>
        <item x="1"/>
        <item h="1" x="2"/>
        <item h="1" x="3"/>
        <item h="1" x="4"/>
        <item t="default"/>
      </items>
    </pivotField>
    <pivotField showAll="0"/>
    <pivotField axis="axisRow" showAll="0">
      <items count="7">
        <item n="Publicidade" x="4"/>
        <item n="Venda de ativos" x="5"/>
        <item n="Licenciamento" x="0"/>
        <item n="Aluguel" x="1"/>
        <item n="Assinatura" x="2"/>
        <item n="Taxas de uso" x="3"/>
        <item t="default"/>
      </items>
    </pivotField>
    <pivotField showAll="0"/>
    <pivotField dataField="1" numFmtId="165" showAll="0"/>
    <pivotField dataField="1" numFmtId="165" showAll="0"/>
    <pivotField numFmtId="165" showAll="0"/>
    <pivotField numFmtId="165" showAll="0"/>
    <pivotField showAll="0"/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a de Income" fld="5" baseField="0" baseItem="0"/>
    <dataField name="Contagem" fld="4" baseField="2" baseItem="0"/>
    <dataField name="Contagem %" fld="4" showDataAs="percentOfCol" baseField="2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924117-48FB-4688-9BC6-12D9507CEFFC}" name="Tabela dinâmica3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0">
  <location ref="C15:E28" firstHeaderRow="0" firstDataRow="1" firstDataCol="1"/>
  <pivotFields count="9">
    <pivotField showAll="0">
      <items count="6">
        <item h="1" x="0"/>
        <item x="1"/>
        <item h="1" x="2"/>
        <item h="1" x="3"/>
        <item h="1" x="4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7">
        <item n="Publicidade" x="4"/>
        <item n="Venda de ativos" x="5"/>
        <item n="Licenciamento" x="0"/>
        <item n="Aluguel" x="1"/>
        <item n="Assinatura" x="2"/>
        <item n="Taxas de uso" x="3"/>
        <item t="default"/>
      </items>
    </pivotField>
    <pivotField showAll="0"/>
    <pivotField numFmtId="165" showAll="0"/>
    <pivotField dataField="1" numFmtId="165" showAll="0"/>
    <pivotField numFmtId="165" showAll="0"/>
    <pivotField numFmtId="165" showAll="0"/>
    <pivotField showAl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Soma de Income" fld="5" baseField="0" baseItem="0"/>
    <dataField name="Soma de Income2" fld="5" baseField="1" baseItem="0"/>
  </dataFields>
  <formats count="2">
    <format dxfId="28">
      <pivotArea outline="0" collapsedLevelsAreSubtotals="1" fieldPosition="0"/>
    </format>
    <format dxfId="27">
      <pivotArea outline="0" fieldPosition="0">
        <references count="1">
          <reference field="4294967294" count="1">
            <x v="1"/>
          </reference>
        </references>
      </pivotArea>
    </format>
  </formats>
  <chartFormats count="2"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0E7760-06BE-4542-A634-C26A782606AE}" name="Tabela dinâmica2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G15:H16" firstHeaderRow="0" firstDataRow="1" firstDataCol="0"/>
  <pivotFields count="9">
    <pivotField showAll="0">
      <items count="6">
        <item h="1" x="0"/>
        <item x="1"/>
        <item h="1" x="2"/>
        <item h="1" x="3"/>
        <item h="1" x="4"/>
        <item t="default"/>
      </items>
    </pivotField>
    <pivotField showAll="0"/>
    <pivotField showAll="0">
      <items count="7">
        <item n="Publicidade" x="4"/>
        <item n="Venda de ativos" x="5"/>
        <item n="Licenciamento" x="0"/>
        <item n="Aluguel" x="1"/>
        <item n="Assinatura" x="2"/>
        <item n="Taxas de uso" x="3"/>
        <item t="default"/>
      </items>
    </pivotField>
    <pivotField showAll="0"/>
    <pivotField numFmtId="165" showAll="0"/>
    <pivotField dataField="1" numFmtId="165" showAll="0"/>
    <pivotField dataField="1" numFmtId="165" showAll="0"/>
    <pivotField numFmtId="165"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oma de Income" fld="5" baseField="0" baseItem="0"/>
    <dataField name="Soma de Target Income" fld="6" baseField="0" baseItem="0"/>
  </dataFields>
  <formats count="1">
    <format dxfId="2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C1CF3C-6BFC-446D-B10B-EAF06BF353E4}" name="Tabela dinâmica8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C34:AD35" firstHeaderRow="0" firstDataRow="1" firstDataCol="0"/>
  <pivotFields count="4">
    <pivotField showAll="0">
      <items count="6">
        <item h="1" x="0"/>
        <item h="1" x="1"/>
        <item x="2"/>
        <item h="1" x="3"/>
        <item h="1" x="4"/>
        <item t="default"/>
      </items>
    </pivotField>
    <pivotField showAll="0">
      <items count="7">
        <item x="4"/>
        <item x="5"/>
        <item x="0"/>
        <item x="2"/>
        <item x="3"/>
        <item x="1"/>
        <item t="default"/>
      </items>
    </pivotField>
    <pivotField dataField="1" numFmtId="1" showAll="0"/>
    <pivotField dataField="1" numFmtI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oma de Amount" fld="2" baseField="0" baseItem="0"/>
    <dataField name="Soma de Target" fld="3" baseField="0" baseItem="0"/>
  </dataFields>
  <formats count="4">
    <format dxfId="10">
      <pivotArea outline="0" collapsedLevelsAreSubtotals="1" fieldPosition="0"/>
    </format>
    <format dxfId="11">
      <pivotArea dataOnly="0" labelOnly="1" grandRow="1" outline="0" fieldPosition="0"/>
    </format>
    <format dxfId="12">
      <pivotArea outline="0" collapsedLevelsAreSubtotals="1" fieldPosition="0"/>
    </format>
    <format dxfId="13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0F58F9-68E5-4978-ABC0-4CAED3E740E3}" name="Tabela dinâmica7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C23:AE30" firstHeaderRow="0" firstDataRow="1" firstDataCol="1"/>
  <pivotFields count="4">
    <pivotField showAll="0">
      <items count="6">
        <item h="1" x="0"/>
        <item h="1" x="1"/>
        <item x="2"/>
        <item h="1" x="3"/>
        <item h="1" x="4"/>
        <item t="default"/>
      </items>
    </pivotField>
    <pivotField axis="axisRow" showAll="0" sortType="descending">
      <items count="7">
        <item x="4"/>
        <item x="5"/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1" showAll="0"/>
    <pivotField numFmtId="1" showAll="0"/>
  </pivotFields>
  <rowFields count="1">
    <field x="1"/>
  </rowFields>
  <rowItems count="7">
    <i>
      <x v="5"/>
    </i>
    <i>
      <x v="2"/>
    </i>
    <i>
      <x v="3"/>
    </i>
    <i>
      <x v="4"/>
    </i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oma de Amount" fld="2" baseField="0" baseItem="0" numFmtId="3"/>
    <dataField name="Soma de Amount2" fld="2" showDataAs="percentOfCol" baseField="1" baseItem="0" numFmtId="10"/>
  </dataFields>
  <formats count="7">
    <format dxfId="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">
      <pivotArea outline="0" collapsedLevelsAreSubtotals="1" fieldPosition="0"/>
    </format>
    <format dxfId="5">
      <pivotArea dataOnly="0" labelOnly="1" fieldPosition="0">
        <references count="1">
          <reference field="1" count="0"/>
        </references>
      </pivotArea>
    </format>
    <format dxfId="6">
      <pivotArea dataOnly="0" labelOnly="1" grandRow="1" outline="0" fieldPosition="0"/>
    </format>
    <format dxfId="7">
      <pivotArea outline="0" collapsedLevelsAreSubtotals="1" fieldPosition="0"/>
    </format>
    <format dxfId="8">
      <pivotArea dataOnly="0" labelOnly="1" fieldPosition="0">
        <references count="1">
          <reference field="1" count="0"/>
        </references>
      </pivotArea>
    </format>
    <format dxfId="9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Year" xr10:uid="{68E09EA1-B80B-4083-B0CD-09805DDD9651}" sourceName="Year">
  <pivotTables>
    <pivotTable tabId="8" name="Tabela dinâmica1"/>
    <pivotTable tabId="8" name="Tabela dinâmica2"/>
    <pivotTable tabId="8" name="Tabela dinâmica3"/>
    <pivotTable tabId="8" name="Tabela dinâmica4"/>
    <pivotTable tabId="8" name="Tabela dinâmica5"/>
    <pivotTable tabId="8" name="Tabela dinâmica6"/>
  </pivotTables>
  <data>
    <tabular pivotCacheId="1806339473">
      <items count="5">
        <i x="0"/>
        <i x="1" s="1"/>
        <i x="2"/>
        <i x="3"/>
        <i x="4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Year1" xr10:uid="{43B2B6AF-C9D7-4A97-8868-42D33D434489}" sourceName="Year">
  <pivotTables>
    <pivotTable tabId="8" name="Tabela dinâmica7"/>
    <pivotTable tabId="8" name="Tabela dinâmica8"/>
  </pivotTables>
  <data>
    <tabular pivotCacheId="1763649029">
      <items count="5">
        <i x="0"/>
        <i x="1"/>
        <i x="2" s="1"/>
        <i x="3"/>
        <i x="4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Year2" xr10:uid="{6BD767DC-0637-45C9-AE2B-E0C56DF9B977}" sourceName="Year">
  <pivotTables>
    <pivotTable tabId="8" name="Tabela dinâmica12"/>
    <pivotTable tabId="8" name="Tabela dinâmica15"/>
  </pivotTables>
  <data>
    <tabular pivotCacheId="1796992850">
      <items count="5">
        <i x="0"/>
        <i x="1" s="1"/>
        <i x="2"/>
        <i x="3"/>
        <i x="4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 2" xr10:uid="{27045564-D639-4662-946D-F6F60E2F7CAC}" cache="SegmentaçãodeDados_Year2" caption="Year" columnCount="5" showCaption="0" style="SlicerStyleDark3 2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 1" xr10:uid="{05D61D95-B0CF-4E03-B0FB-EFFF2B50D87E}" cache="SegmentaçãodeDados_Year1" caption="Year" columnCount="5" showCaption="0" style="SlicerStyleDark3 2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" xr10:uid="{A87D6C79-C802-4EA3-B865-AF6F4077E584}" cache="SegmentaçãodeDados_Year" caption="Year" columnCount="5" showCaption="0" style="SlicerStyleDark3 2" lockedPosition="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0D28505-F379-4A7E-A508-B65DF599BA8F}" name="Table3" displayName="Table3" ref="A1:I901" totalsRowShown="0" headerRowDxfId="42" dataDxfId="40" headerRowBorderDxfId="41" tableBorderDxfId="39">
  <autoFilter ref="A1:I901" xr:uid="{10D28505-F379-4A7E-A508-B65DF599BA8F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</autoFilter>
  <sortState xmlns:xlrd2="http://schemas.microsoft.com/office/spreadsheetml/2017/richdata2" ref="A2:I901">
    <sortCondition ref="A2:A901" customList="Jan,Feb,Mar,Apr,May,Jun,Jul,Aug,Sep,Oct,Nov,Dec"/>
  </sortState>
  <tableColumns count="9">
    <tableColumn id="1" xr3:uid="{F1B2F5AF-1872-4D88-A8AD-82C5ABEDAC5E}" name="Year" dataDxfId="38"/>
    <tableColumn id="2" xr3:uid="{A68E4C5E-63A7-44F3-94A9-B3DC035142E3}" name="Month" dataDxfId="37"/>
    <tableColumn id="3" xr3:uid="{FCFD0908-B2CD-4A82-AD2C-8F47574C7344}" name="Income sources" dataDxfId="36"/>
    <tableColumn id="4" xr3:uid="{B21922F0-2DEC-409B-A10C-800CA1A1B0C5}" name="Income Breakdowns" dataDxfId="35"/>
    <tableColumn id="5" xr3:uid="{065303FF-72C4-4F8F-BB0C-F9118DF0DFDF}" name="Counts" dataDxfId="34"/>
    <tableColumn id="6" xr3:uid="{DABCF258-4449-4DEA-86B9-64B7C52EA6A0}" name="Income" dataDxfId="33"/>
    <tableColumn id="7" xr3:uid="{21324F5C-E6CA-43C7-8626-2541ACD89257}" name="Target Income" dataDxfId="32"/>
    <tableColumn id="8" xr3:uid="{A4C67C2A-7CF2-4AF9-8525-5806E64C6993}" name="operating profit" dataDxfId="31"/>
    <tableColumn id="9" xr3:uid="{C6352437-E1F6-2340-AE38-441D5A24EB63}" name="Marketing Strategies" dataDxfId="30"/>
  </tableColumns>
  <tableStyleInfo name="TableStyleLight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3960B78-EC71-4ADC-ABC8-B5ADC8F92436}" name="Tabela1" displayName="Tabela1" ref="I5:P11" totalsRowShown="0" headerRowDxfId="22">
  <autoFilter ref="I5:P11" xr:uid="{E3960B78-EC71-4ADC-ABC8-B5ADC8F92436}"/>
  <tableColumns count="8">
    <tableColumn id="1" xr3:uid="{C1A55627-1492-42D2-9F2F-CE675E36F50F}" name="Coluna1" dataDxfId="21"/>
    <tableColumn id="3" xr3:uid="{B4CCAC48-2178-4AB2-A909-DE12D099E182}" name="X" dataDxfId="20"/>
    <tableColumn id="4" xr3:uid="{1B5E961B-7666-42B0-B09C-C27C62E913DA}" name="Y" dataDxfId="19"/>
    <tableColumn id="5" xr3:uid="{64FD5D3D-FE19-461E-9FD3-2DC1BD6C4CED}" name="Soma" dataDxfId="18">
      <calculatedColumnFormula>VLOOKUP(Tabela1[[#This Row],[Coluna1]], C5:E12, 2, 0)</calculatedColumnFormula>
    </tableColumn>
    <tableColumn id="6" xr3:uid="{8C4A7D76-CFBB-4BC9-97BF-13B0F53D2087}" name="Max" dataDxfId="17">
      <calculatedColumnFormula>IF(L6 = LARGE(Tabela1[Soma], 1), L6, "")</calculatedColumnFormula>
    </tableColumn>
    <tableColumn id="7" xr3:uid="{B25A801B-4C59-4B2A-991F-0D260A8BD586}" name="Sem max" dataDxfId="16">
      <calculatedColumnFormula>IF(L6 = LARGE(Tabela1[Soma],1), "", L6)</calculatedColumnFormula>
    </tableColumn>
    <tableColumn id="2" xr3:uid="{0AEAA24A-EF18-4877-AD5E-63BFDB42F6D9}" name="Contagem" dataDxfId="15">
      <calculatedColumnFormula>VLOOKUP(Tabela1[[#This Row],[Coluna1]],C5:F12,3,0)</calculatedColumnFormula>
    </tableColumn>
    <tableColumn id="8" xr3:uid="{C918E173-CFA8-4ABC-9BC8-9B9C372208B9}" name="Contagem %" dataDxfId="14" dataCellStyle="Porcentagem">
      <calculatedColumnFormula>VLOOKUP(Tabela1[[#This Row],[Coluna1]],$C$5:$F$12,4,0)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microsoft.com/office/2007/relationships/slicer" Target="../slicers/slicer2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microsoft.com/office/2007/relationships/slicer" Target="../slicers/slicer3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</sheetPr>
  <dimension ref="A1:AF3116"/>
  <sheetViews>
    <sheetView showGridLines="0" topLeftCell="H1" zoomScale="55" zoomScaleNormal="55" workbookViewId="0">
      <selection activeCell="Y9" sqref="Y9"/>
    </sheetView>
  </sheetViews>
  <sheetFormatPr defaultColWidth="8.85546875" defaultRowHeight="18" customHeight="1" x14ac:dyDescent="0.25"/>
  <cols>
    <col min="1" max="1" width="10" style="1" bestFit="1" customWidth="1"/>
    <col min="2" max="2" width="11.85546875" style="1" bestFit="1" customWidth="1"/>
    <col min="3" max="3" width="20.140625" style="1" bestFit="1" customWidth="1"/>
    <col min="4" max="4" width="24.28515625" style="1" bestFit="1" customWidth="1"/>
    <col min="5" max="6" width="12.7109375" style="1" bestFit="1" customWidth="1"/>
    <col min="7" max="7" width="18.85546875" style="1" bestFit="1" customWidth="1"/>
    <col min="8" max="8" width="20" style="1" bestFit="1" customWidth="1"/>
    <col min="9" max="9" width="24.28515625" style="1" bestFit="1" customWidth="1"/>
    <col min="10" max="16384" width="8.85546875" style="1"/>
  </cols>
  <sheetData>
    <row r="1" spans="1:32" ht="29.1" customHeight="1" x14ac:dyDescent="0.25">
      <c r="A1" s="9" t="s">
        <v>16</v>
      </c>
      <c r="B1" s="9" t="s">
        <v>17</v>
      </c>
      <c r="C1" s="9" t="s">
        <v>18</v>
      </c>
      <c r="D1" s="9" t="s">
        <v>19</v>
      </c>
      <c r="E1" s="9" t="s">
        <v>20</v>
      </c>
      <c r="F1" s="9" t="s">
        <v>21</v>
      </c>
      <c r="G1" s="9" t="s">
        <v>22</v>
      </c>
      <c r="H1" s="9" t="s">
        <v>39</v>
      </c>
      <c r="I1" s="9" t="s">
        <v>41</v>
      </c>
      <c r="P1" s="29" t="s">
        <v>16</v>
      </c>
      <c r="Q1" s="30" t="s">
        <v>68</v>
      </c>
      <c r="R1" s="29" t="s">
        <v>69</v>
      </c>
      <c r="S1" s="29" t="s">
        <v>70</v>
      </c>
      <c r="V1" s="55" t="s">
        <v>91</v>
      </c>
      <c r="W1" s="55" t="s">
        <v>16</v>
      </c>
      <c r="X1" s="55" t="s">
        <v>17</v>
      </c>
      <c r="Y1" s="55" t="s">
        <v>92</v>
      </c>
      <c r="Z1" s="55" t="s">
        <v>93</v>
      </c>
      <c r="AA1" s="55" t="s">
        <v>94</v>
      </c>
      <c r="AB1" s="55" t="s">
        <v>95</v>
      </c>
      <c r="AC1" s="55" t="s">
        <v>96</v>
      </c>
      <c r="AD1" s="55" t="s">
        <v>97</v>
      </c>
      <c r="AE1" s="55" t="s">
        <v>69</v>
      </c>
      <c r="AF1" s="55" t="s">
        <v>70</v>
      </c>
    </row>
    <row r="2" spans="1:32" ht="18" customHeight="1" x14ac:dyDescent="0.25">
      <c r="A2" s="2">
        <v>2020</v>
      </c>
      <c r="B2" s="2" t="s">
        <v>0</v>
      </c>
      <c r="C2" s="2" t="s">
        <v>14</v>
      </c>
      <c r="D2" s="3" t="s">
        <v>36</v>
      </c>
      <c r="E2" s="4">
        <v>3566</v>
      </c>
      <c r="F2" s="4">
        <v>5492.76</v>
      </c>
      <c r="G2" s="4">
        <v>5126.576</v>
      </c>
      <c r="H2" s="4">
        <v>1098.5520000000001</v>
      </c>
      <c r="I2" s="5" t="s">
        <v>40</v>
      </c>
      <c r="P2" s="31">
        <v>2020</v>
      </c>
      <c r="Q2" s="31" t="s">
        <v>71</v>
      </c>
      <c r="R2" s="32">
        <v>364236</v>
      </c>
      <c r="S2" s="33">
        <v>501558.1999999999</v>
      </c>
      <c r="V2" s="56" t="s">
        <v>98</v>
      </c>
      <c r="W2" s="56">
        <v>2020</v>
      </c>
      <c r="X2" s="56" t="s">
        <v>3</v>
      </c>
      <c r="Y2" s="56" t="s">
        <v>99</v>
      </c>
      <c r="Z2" s="56" t="s">
        <v>100</v>
      </c>
      <c r="AA2" s="56" t="s">
        <v>101</v>
      </c>
      <c r="AB2" s="56" t="s">
        <v>102</v>
      </c>
      <c r="AC2" s="56" t="s">
        <v>103</v>
      </c>
      <c r="AD2" s="56" t="s">
        <v>104</v>
      </c>
      <c r="AE2" s="56">
        <v>350</v>
      </c>
      <c r="AF2" s="56">
        <v>500.5</v>
      </c>
    </row>
    <row r="3" spans="1:32" ht="18" customHeight="1" x14ac:dyDescent="0.25">
      <c r="A3" s="2">
        <v>2020</v>
      </c>
      <c r="B3" s="2" t="s">
        <v>0</v>
      </c>
      <c r="C3" s="2" t="s">
        <v>14</v>
      </c>
      <c r="D3" s="3" t="s">
        <v>37</v>
      </c>
      <c r="E3" s="4">
        <v>2498</v>
      </c>
      <c r="F3" s="4">
        <v>9600</v>
      </c>
      <c r="G3" s="4">
        <v>8960</v>
      </c>
      <c r="H3" s="4">
        <v>1920</v>
      </c>
      <c r="I3" s="5" t="s">
        <v>40</v>
      </c>
      <c r="P3" s="31">
        <v>2020</v>
      </c>
      <c r="Q3" s="31" t="s">
        <v>72</v>
      </c>
      <c r="R3" s="32">
        <v>197480</v>
      </c>
      <c r="S3" s="33">
        <v>360897.68000000005</v>
      </c>
      <c r="V3" s="56" t="s">
        <v>98</v>
      </c>
      <c r="W3" s="56">
        <v>2020</v>
      </c>
      <c r="X3" s="56" t="s">
        <v>3</v>
      </c>
      <c r="Y3" s="56" t="s">
        <v>99</v>
      </c>
      <c r="Z3" s="56" t="s">
        <v>100</v>
      </c>
      <c r="AA3" s="56" t="s">
        <v>101</v>
      </c>
      <c r="AB3" s="56" t="s">
        <v>102</v>
      </c>
      <c r="AC3" s="56" t="s">
        <v>103</v>
      </c>
      <c r="AD3" s="56" t="s">
        <v>104</v>
      </c>
      <c r="AE3" s="56">
        <v>344</v>
      </c>
      <c r="AF3" s="56">
        <v>491.91999999999996</v>
      </c>
    </row>
    <row r="4" spans="1:32" ht="18" customHeight="1" x14ac:dyDescent="0.25">
      <c r="A4" s="2">
        <v>2020</v>
      </c>
      <c r="B4" s="2" t="s">
        <v>0</v>
      </c>
      <c r="C4" s="2" t="s">
        <v>13</v>
      </c>
      <c r="D4" s="3" t="s">
        <v>35</v>
      </c>
      <c r="E4" s="4">
        <v>1245</v>
      </c>
      <c r="F4" s="4">
        <v>5492.6399999999994</v>
      </c>
      <c r="G4" s="4">
        <v>5126.4639999999999</v>
      </c>
      <c r="H4" s="4">
        <v>1098.528</v>
      </c>
      <c r="I4" s="5" t="s">
        <v>40</v>
      </c>
      <c r="P4" s="31">
        <v>2020</v>
      </c>
      <c r="Q4" s="31" t="s">
        <v>73</v>
      </c>
      <c r="R4" s="32">
        <v>187412</v>
      </c>
      <c r="S4" s="33">
        <v>227490.12000000002</v>
      </c>
      <c r="V4" s="56" t="s">
        <v>105</v>
      </c>
      <c r="W4" s="56">
        <v>2020</v>
      </c>
      <c r="X4" s="56" t="s">
        <v>3</v>
      </c>
      <c r="Y4" s="56" t="s">
        <v>99</v>
      </c>
      <c r="Z4" s="56" t="s">
        <v>100</v>
      </c>
      <c r="AA4" s="56" t="s">
        <v>101</v>
      </c>
      <c r="AB4" s="56" t="s">
        <v>102</v>
      </c>
      <c r="AC4" s="56" t="s">
        <v>103</v>
      </c>
      <c r="AD4" s="56" t="s">
        <v>106</v>
      </c>
      <c r="AE4" s="56">
        <v>236</v>
      </c>
      <c r="AF4" s="56">
        <v>337.48</v>
      </c>
    </row>
    <row r="5" spans="1:32" ht="18" customHeight="1" x14ac:dyDescent="0.25">
      <c r="A5" s="2">
        <v>2020</v>
      </c>
      <c r="B5" s="2" t="s">
        <v>0</v>
      </c>
      <c r="C5" s="2" t="s">
        <v>38</v>
      </c>
      <c r="D5" s="6" t="s">
        <v>30</v>
      </c>
      <c r="E5" s="7">
        <v>644</v>
      </c>
      <c r="F5" s="7">
        <v>6892.2</v>
      </c>
      <c r="G5" s="7">
        <v>6432.72</v>
      </c>
      <c r="H5" s="4">
        <v>1378.44</v>
      </c>
      <c r="I5" s="5" t="s">
        <v>40</v>
      </c>
      <c r="P5" s="31">
        <v>2020</v>
      </c>
      <c r="Q5" s="31" t="s">
        <v>74</v>
      </c>
      <c r="R5" s="32">
        <v>167840</v>
      </c>
      <c r="S5" s="33">
        <v>281795.8000000001</v>
      </c>
      <c r="V5" s="56" t="s">
        <v>105</v>
      </c>
      <c r="W5" s="56">
        <v>2020</v>
      </c>
      <c r="X5" s="56" t="s">
        <v>3</v>
      </c>
      <c r="Y5" s="56" t="s">
        <v>99</v>
      </c>
      <c r="Z5" s="56" t="s">
        <v>100</v>
      </c>
      <c r="AA5" s="56" t="s">
        <v>101</v>
      </c>
      <c r="AB5" s="56" t="s">
        <v>102</v>
      </c>
      <c r="AC5" s="56" t="s">
        <v>103</v>
      </c>
      <c r="AD5" s="56" t="s">
        <v>106</v>
      </c>
      <c r="AE5" s="56">
        <v>284</v>
      </c>
      <c r="AF5" s="56">
        <v>406.12</v>
      </c>
    </row>
    <row r="6" spans="1:32" ht="18" customHeight="1" x14ac:dyDescent="0.25">
      <c r="A6" s="2">
        <v>2020</v>
      </c>
      <c r="B6" s="2" t="s">
        <v>0</v>
      </c>
      <c r="C6" s="2" t="s">
        <v>12</v>
      </c>
      <c r="D6" s="6" t="s">
        <v>29</v>
      </c>
      <c r="E6" s="7">
        <v>643</v>
      </c>
      <c r="F6" s="7">
        <v>7700</v>
      </c>
      <c r="G6" s="7">
        <v>7840</v>
      </c>
      <c r="H6" s="4">
        <v>1540</v>
      </c>
      <c r="I6" s="5" t="s">
        <v>40</v>
      </c>
      <c r="P6" s="31">
        <v>2020</v>
      </c>
      <c r="Q6" s="31" t="s">
        <v>75</v>
      </c>
      <c r="R6" s="32">
        <v>126472</v>
      </c>
      <c r="S6" s="33">
        <v>206264.59999999995</v>
      </c>
      <c r="V6" s="56" t="s">
        <v>107</v>
      </c>
      <c r="W6" s="56">
        <v>2020</v>
      </c>
      <c r="X6" s="56" t="s">
        <v>3</v>
      </c>
      <c r="Y6" s="56" t="s">
        <v>99</v>
      </c>
      <c r="Z6" s="56" t="s">
        <v>100</v>
      </c>
      <c r="AA6" s="56" t="s">
        <v>101</v>
      </c>
      <c r="AB6" s="56" t="s">
        <v>102</v>
      </c>
      <c r="AC6" s="56" t="s">
        <v>103</v>
      </c>
      <c r="AD6" s="56" t="s">
        <v>106</v>
      </c>
      <c r="AE6" s="56">
        <v>238</v>
      </c>
      <c r="AF6" s="56">
        <v>340.34000000000003</v>
      </c>
    </row>
    <row r="7" spans="1:32" ht="18" customHeight="1" x14ac:dyDescent="0.25">
      <c r="A7" s="2">
        <v>2020</v>
      </c>
      <c r="B7" s="2" t="s">
        <v>0</v>
      </c>
      <c r="C7" s="2" t="s">
        <v>38</v>
      </c>
      <c r="D7" s="6" t="s">
        <v>31</v>
      </c>
      <c r="E7" s="7">
        <v>455</v>
      </c>
      <c r="F7" s="7">
        <v>5265.39</v>
      </c>
      <c r="G7" s="7">
        <v>5128.0320000000002</v>
      </c>
      <c r="H7" s="4">
        <v>1053.0780000000002</v>
      </c>
      <c r="I7" s="5" t="s">
        <v>40</v>
      </c>
      <c r="P7" s="31">
        <v>2020</v>
      </c>
      <c r="Q7" s="31" t="s">
        <v>76</v>
      </c>
      <c r="R7" s="32">
        <v>125960</v>
      </c>
      <c r="S7" s="33">
        <v>202419.35999999975</v>
      </c>
      <c r="V7" s="56" t="s">
        <v>98</v>
      </c>
      <c r="W7" s="56">
        <v>2020</v>
      </c>
      <c r="X7" s="56" t="s">
        <v>3</v>
      </c>
      <c r="Y7" s="56" t="s">
        <v>99</v>
      </c>
      <c r="Z7" s="56" t="s">
        <v>100</v>
      </c>
      <c r="AA7" s="56" t="s">
        <v>101</v>
      </c>
      <c r="AB7" s="56" t="s">
        <v>102</v>
      </c>
      <c r="AC7" s="56" t="s">
        <v>103</v>
      </c>
      <c r="AD7" s="56" t="s">
        <v>106</v>
      </c>
      <c r="AE7" s="56">
        <v>280</v>
      </c>
      <c r="AF7" s="56">
        <v>400.4</v>
      </c>
    </row>
    <row r="8" spans="1:32" ht="18" customHeight="1" x14ac:dyDescent="0.25">
      <c r="A8" s="2">
        <v>2020</v>
      </c>
      <c r="B8" s="2" t="s">
        <v>0</v>
      </c>
      <c r="C8" s="2" t="s">
        <v>12</v>
      </c>
      <c r="D8" s="6" t="s">
        <v>28</v>
      </c>
      <c r="E8" s="8">
        <v>345</v>
      </c>
      <c r="F8" s="8">
        <v>9016</v>
      </c>
      <c r="G8" s="8">
        <v>7840</v>
      </c>
      <c r="H8" s="4">
        <v>1803.2</v>
      </c>
      <c r="I8" s="5" t="s">
        <v>40</v>
      </c>
      <c r="P8" s="31">
        <v>2021</v>
      </c>
      <c r="Q8" s="31" t="s">
        <v>71</v>
      </c>
      <c r="R8" s="32">
        <v>342724</v>
      </c>
      <c r="S8" s="33">
        <v>509978.03999999992</v>
      </c>
      <c r="V8" s="56" t="s">
        <v>98</v>
      </c>
      <c r="W8" s="56">
        <v>2020</v>
      </c>
      <c r="X8" s="56" t="s">
        <v>3</v>
      </c>
      <c r="Y8" s="56" t="s">
        <v>99</v>
      </c>
      <c r="Z8" s="56" t="s">
        <v>100</v>
      </c>
      <c r="AA8" s="56" t="s">
        <v>101</v>
      </c>
      <c r="AB8" s="56" t="s">
        <v>102</v>
      </c>
      <c r="AC8" s="56" t="s">
        <v>103</v>
      </c>
      <c r="AD8" s="56" t="s">
        <v>106</v>
      </c>
      <c r="AE8" s="56">
        <v>208</v>
      </c>
      <c r="AF8" s="56">
        <v>297.44</v>
      </c>
    </row>
    <row r="9" spans="1:32" ht="18" customHeight="1" x14ac:dyDescent="0.25">
      <c r="A9" s="2">
        <v>2020</v>
      </c>
      <c r="B9" s="2" t="s">
        <v>0</v>
      </c>
      <c r="C9" s="2" t="s">
        <v>13</v>
      </c>
      <c r="D9" s="3" t="s">
        <v>33</v>
      </c>
      <c r="E9" s="4">
        <v>122</v>
      </c>
      <c r="F9" s="4">
        <v>2696.75</v>
      </c>
      <c r="G9" s="4">
        <v>112</v>
      </c>
      <c r="H9" s="4">
        <v>539.35</v>
      </c>
      <c r="I9" s="5" t="s">
        <v>40</v>
      </c>
      <c r="P9" s="31">
        <v>2021</v>
      </c>
      <c r="Q9" s="31" t="s">
        <v>72</v>
      </c>
      <c r="R9" s="32">
        <v>238460</v>
      </c>
      <c r="S9" s="33">
        <v>280188.47999999992</v>
      </c>
      <c r="V9" s="56" t="s">
        <v>105</v>
      </c>
      <c r="W9" s="56">
        <v>2020</v>
      </c>
      <c r="X9" s="56" t="s">
        <v>3</v>
      </c>
      <c r="Y9" s="56" t="s">
        <v>99</v>
      </c>
      <c r="Z9" s="56" t="s">
        <v>100</v>
      </c>
      <c r="AA9" s="56" t="s">
        <v>101</v>
      </c>
      <c r="AB9" s="56" t="s">
        <v>102</v>
      </c>
      <c r="AC9" s="56" t="s">
        <v>103</v>
      </c>
      <c r="AD9" s="56" t="s">
        <v>104</v>
      </c>
      <c r="AE9" s="56">
        <v>354</v>
      </c>
      <c r="AF9" s="56">
        <v>526.24</v>
      </c>
    </row>
    <row r="10" spans="1:32" ht="18" customHeight="1" x14ac:dyDescent="0.25">
      <c r="A10" s="2">
        <v>2020</v>
      </c>
      <c r="B10" s="2" t="s">
        <v>0</v>
      </c>
      <c r="C10" s="2" t="s">
        <v>15</v>
      </c>
      <c r="D10" s="6" t="s">
        <v>26</v>
      </c>
      <c r="E10" s="7">
        <v>78</v>
      </c>
      <c r="F10" s="7">
        <v>5492.6399999999994</v>
      </c>
      <c r="G10" s="7">
        <v>5126.4639999999999</v>
      </c>
      <c r="H10" s="4">
        <v>1098.528</v>
      </c>
      <c r="I10" s="5" t="s">
        <v>40</v>
      </c>
      <c r="P10" s="31">
        <v>2021</v>
      </c>
      <c r="Q10" s="31" t="s">
        <v>73</v>
      </c>
      <c r="R10" s="32">
        <v>231288</v>
      </c>
      <c r="S10" s="33">
        <v>209586.52000000019</v>
      </c>
      <c r="V10" s="56" t="s">
        <v>98</v>
      </c>
      <c r="W10" s="56">
        <v>2020</v>
      </c>
      <c r="X10" s="56" t="s">
        <v>3</v>
      </c>
      <c r="Y10" s="56" t="s">
        <v>99</v>
      </c>
      <c r="Z10" s="56" t="s">
        <v>100</v>
      </c>
      <c r="AA10" s="56" t="s">
        <v>101</v>
      </c>
      <c r="AB10" s="56" t="s">
        <v>102</v>
      </c>
      <c r="AC10" s="56" t="s">
        <v>103</v>
      </c>
      <c r="AD10" s="56" t="s">
        <v>104</v>
      </c>
      <c r="AE10" s="56">
        <v>348</v>
      </c>
      <c r="AF10" s="56">
        <v>526.24</v>
      </c>
    </row>
    <row r="11" spans="1:32" ht="18" customHeight="1" x14ac:dyDescent="0.25">
      <c r="A11" s="2">
        <v>2020</v>
      </c>
      <c r="B11" s="2" t="s">
        <v>0</v>
      </c>
      <c r="C11" s="2" t="s">
        <v>15</v>
      </c>
      <c r="D11" s="6" t="s">
        <v>24</v>
      </c>
      <c r="E11" s="7">
        <v>76</v>
      </c>
      <c r="F11" s="7">
        <v>5492.28</v>
      </c>
      <c r="G11" s="7">
        <v>5126.1279999999997</v>
      </c>
      <c r="H11" s="4">
        <v>1098.4559999999999</v>
      </c>
      <c r="I11" s="5" t="s">
        <v>40</v>
      </c>
      <c r="P11" s="31">
        <v>2021</v>
      </c>
      <c r="Q11" s="31" t="s">
        <v>74</v>
      </c>
      <c r="R11" s="32">
        <v>210228</v>
      </c>
      <c r="S11" s="33">
        <v>273633.36</v>
      </c>
      <c r="V11" s="56" t="s">
        <v>107</v>
      </c>
      <c r="W11" s="56">
        <v>2020</v>
      </c>
      <c r="X11" s="56" t="s">
        <v>3</v>
      </c>
      <c r="Y11" s="56" t="s">
        <v>99</v>
      </c>
      <c r="Z11" s="56" t="s">
        <v>100</v>
      </c>
      <c r="AA11" s="56" t="s">
        <v>101</v>
      </c>
      <c r="AB11" s="56" t="s">
        <v>102</v>
      </c>
      <c r="AC11" s="56" t="s">
        <v>103</v>
      </c>
      <c r="AD11" s="56" t="s">
        <v>104</v>
      </c>
      <c r="AE11" s="56">
        <v>342</v>
      </c>
      <c r="AF11" s="56">
        <v>526.24</v>
      </c>
    </row>
    <row r="12" spans="1:32" ht="18" customHeight="1" x14ac:dyDescent="0.25">
      <c r="A12" s="2">
        <v>2020</v>
      </c>
      <c r="B12" s="2" t="s">
        <v>0</v>
      </c>
      <c r="C12" s="2" t="s">
        <v>15</v>
      </c>
      <c r="D12" s="6" t="s">
        <v>25</v>
      </c>
      <c r="E12" s="7">
        <v>46</v>
      </c>
      <c r="F12" s="7">
        <v>240</v>
      </c>
      <c r="G12" s="7">
        <v>224</v>
      </c>
      <c r="H12" s="4">
        <v>48</v>
      </c>
      <c r="I12" s="5" t="s">
        <v>40</v>
      </c>
      <c r="P12" s="31">
        <v>2021</v>
      </c>
      <c r="Q12" s="31" t="s">
        <v>76</v>
      </c>
      <c r="R12" s="32">
        <v>135984</v>
      </c>
      <c r="S12" s="33">
        <v>204158.23999999973</v>
      </c>
      <c r="V12" s="56" t="s">
        <v>108</v>
      </c>
      <c r="W12" s="56">
        <v>2020</v>
      </c>
      <c r="X12" s="56" t="s">
        <v>3</v>
      </c>
      <c r="Y12" s="56" t="s">
        <v>99</v>
      </c>
      <c r="Z12" s="56" t="s">
        <v>100</v>
      </c>
      <c r="AA12" s="56" t="s">
        <v>101</v>
      </c>
      <c r="AB12" s="56" t="s">
        <v>102</v>
      </c>
      <c r="AC12" s="56" t="s">
        <v>103</v>
      </c>
      <c r="AD12" s="56" t="s">
        <v>106</v>
      </c>
      <c r="AE12" s="56">
        <v>677</v>
      </c>
      <c r="AF12" s="56">
        <v>968.11</v>
      </c>
    </row>
    <row r="13" spans="1:32" ht="18" customHeight="1" x14ac:dyDescent="0.25">
      <c r="A13" s="2">
        <v>2020</v>
      </c>
      <c r="B13" s="2" t="s">
        <v>0</v>
      </c>
      <c r="C13" s="2" t="s">
        <v>15</v>
      </c>
      <c r="D13" s="6" t="s">
        <v>23</v>
      </c>
      <c r="E13" s="7">
        <v>34</v>
      </c>
      <c r="F13" s="7">
        <v>5492.16</v>
      </c>
      <c r="G13" s="7">
        <v>5126.0160000000005</v>
      </c>
      <c r="H13" s="4">
        <v>1098.432</v>
      </c>
      <c r="I13" s="5" t="s">
        <v>40</v>
      </c>
      <c r="P13" s="31">
        <v>2021</v>
      </c>
      <c r="Q13" s="31" t="s">
        <v>75</v>
      </c>
      <c r="R13" s="32">
        <v>128888</v>
      </c>
      <c r="S13" s="33">
        <v>275347.0400000001</v>
      </c>
      <c r="V13" s="56" t="s">
        <v>107</v>
      </c>
      <c r="W13" s="56">
        <v>2020</v>
      </c>
      <c r="X13" s="56" t="s">
        <v>3</v>
      </c>
      <c r="Y13" s="56" t="s">
        <v>99</v>
      </c>
      <c r="Z13" s="56" t="s">
        <v>100</v>
      </c>
      <c r="AA13" s="56" t="s">
        <v>101</v>
      </c>
      <c r="AB13" s="56" t="s">
        <v>102</v>
      </c>
      <c r="AC13" s="56" t="s">
        <v>103</v>
      </c>
      <c r="AD13" s="56" t="s">
        <v>106</v>
      </c>
      <c r="AE13" s="56">
        <v>710</v>
      </c>
      <c r="AF13" s="56">
        <v>1015.3</v>
      </c>
    </row>
    <row r="14" spans="1:32" ht="18" customHeight="1" x14ac:dyDescent="0.25">
      <c r="A14" s="2">
        <v>2020</v>
      </c>
      <c r="B14" s="2" t="s">
        <v>0</v>
      </c>
      <c r="C14" s="2" t="s">
        <v>13</v>
      </c>
      <c r="D14" s="3" t="s">
        <v>34</v>
      </c>
      <c r="E14" s="4">
        <v>7</v>
      </c>
      <c r="F14" s="4">
        <v>3666.3</v>
      </c>
      <c r="G14" s="4">
        <v>224</v>
      </c>
      <c r="H14" s="4">
        <v>733.2600000000001</v>
      </c>
      <c r="I14" s="5" t="s">
        <v>40</v>
      </c>
      <c r="P14" s="31">
        <v>2022</v>
      </c>
      <c r="Q14" s="31" t="s">
        <v>71</v>
      </c>
      <c r="R14" s="32">
        <v>365892</v>
      </c>
      <c r="S14" s="33">
        <v>524449.6399999999</v>
      </c>
      <c r="V14" s="56" t="s">
        <v>105</v>
      </c>
      <c r="W14" s="56">
        <v>2020</v>
      </c>
      <c r="X14" s="56" t="s">
        <v>3</v>
      </c>
      <c r="Y14" s="56" t="s">
        <v>99</v>
      </c>
      <c r="Z14" s="56" t="s">
        <v>100</v>
      </c>
      <c r="AA14" s="56" t="s">
        <v>101</v>
      </c>
      <c r="AB14" s="56" t="s">
        <v>102</v>
      </c>
      <c r="AC14" s="56" t="s">
        <v>103</v>
      </c>
      <c r="AD14" s="56" t="s">
        <v>106</v>
      </c>
      <c r="AE14" s="56">
        <v>763</v>
      </c>
      <c r="AF14" s="56">
        <v>1091.0899999999999</v>
      </c>
    </row>
    <row r="15" spans="1:32" ht="18" customHeight="1" x14ac:dyDescent="0.25">
      <c r="A15" s="2">
        <v>2020</v>
      </c>
      <c r="B15" s="2" t="s">
        <v>0</v>
      </c>
      <c r="C15" s="2" t="s">
        <v>32</v>
      </c>
      <c r="D15" s="6" t="s">
        <v>32</v>
      </c>
      <c r="E15" s="7">
        <v>3</v>
      </c>
      <c r="F15" s="7">
        <v>7260</v>
      </c>
      <c r="G15" s="7">
        <v>7392</v>
      </c>
      <c r="H15" s="4">
        <v>1452</v>
      </c>
      <c r="I15" s="5" t="s">
        <v>40</v>
      </c>
      <c r="P15" s="31">
        <v>2022</v>
      </c>
      <c r="Q15" s="31" t="s">
        <v>73</v>
      </c>
      <c r="R15" s="32">
        <v>188312</v>
      </c>
      <c r="S15" s="33">
        <v>201424.08000000007</v>
      </c>
      <c r="V15" s="56" t="s">
        <v>105</v>
      </c>
      <c r="W15" s="56">
        <v>2020</v>
      </c>
      <c r="X15" s="56" t="s">
        <v>3</v>
      </c>
      <c r="Y15" s="56" t="s">
        <v>99</v>
      </c>
      <c r="Z15" s="56" t="s">
        <v>100</v>
      </c>
      <c r="AA15" s="56" t="s">
        <v>101</v>
      </c>
      <c r="AB15" s="56" t="s">
        <v>102</v>
      </c>
      <c r="AC15" s="56" t="s">
        <v>103</v>
      </c>
      <c r="AD15" s="56" t="s">
        <v>104</v>
      </c>
      <c r="AE15" s="56">
        <v>351</v>
      </c>
      <c r="AF15" s="56">
        <v>501.93</v>
      </c>
    </row>
    <row r="16" spans="1:32" ht="18" customHeight="1" x14ac:dyDescent="0.25">
      <c r="A16" s="2">
        <v>2020</v>
      </c>
      <c r="B16" s="2" t="s">
        <v>0</v>
      </c>
      <c r="C16" s="2" t="s">
        <v>15</v>
      </c>
      <c r="D16" s="6" t="s">
        <v>27</v>
      </c>
      <c r="E16" s="7">
        <v>3</v>
      </c>
      <c r="F16" s="7">
        <v>5035.0300000000007</v>
      </c>
      <c r="G16" s="7">
        <v>5126.576</v>
      </c>
      <c r="H16" s="4">
        <v>1007.0060000000002</v>
      </c>
      <c r="I16" s="5" t="s">
        <v>40</v>
      </c>
      <c r="P16" s="31">
        <v>2022</v>
      </c>
      <c r="Q16" s="31" t="s">
        <v>72</v>
      </c>
      <c r="R16" s="32">
        <v>387584</v>
      </c>
      <c r="S16" s="33">
        <v>700000</v>
      </c>
      <c r="V16" s="56" t="s">
        <v>107</v>
      </c>
      <c r="W16" s="56">
        <v>2020</v>
      </c>
      <c r="X16" s="56" t="s">
        <v>3</v>
      </c>
      <c r="Y16" s="56" t="s">
        <v>99</v>
      </c>
      <c r="Z16" s="56" t="s">
        <v>100</v>
      </c>
      <c r="AA16" s="56" t="s">
        <v>101</v>
      </c>
      <c r="AB16" s="56" t="s">
        <v>102</v>
      </c>
      <c r="AC16" s="56" t="s">
        <v>103</v>
      </c>
      <c r="AD16" s="56" t="s">
        <v>104</v>
      </c>
      <c r="AE16" s="56">
        <v>345</v>
      </c>
      <c r="AF16" s="56">
        <v>493.35</v>
      </c>
    </row>
    <row r="17" spans="1:32" ht="18" customHeight="1" x14ac:dyDescent="0.25">
      <c r="A17" s="2">
        <v>2020</v>
      </c>
      <c r="B17" s="2" t="s">
        <v>1</v>
      </c>
      <c r="C17" s="2" t="s">
        <v>14</v>
      </c>
      <c r="D17" s="3" t="s">
        <v>36</v>
      </c>
      <c r="E17" s="4">
        <v>3566</v>
      </c>
      <c r="F17" s="4">
        <v>5035.0300000000007</v>
      </c>
      <c r="G17" s="4">
        <v>5126.576</v>
      </c>
      <c r="H17" s="4">
        <v>1007.0060000000002</v>
      </c>
      <c r="I17" s="5" t="s">
        <v>40</v>
      </c>
      <c r="P17" s="31">
        <v>2022</v>
      </c>
      <c r="Q17" s="31" t="s">
        <v>74</v>
      </c>
      <c r="R17" s="32">
        <v>178572</v>
      </c>
      <c r="S17" s="33">
        <v>255357.95999999996</v>
      </c>
      <c r="V17" s="56" t="s">
        <v>98</v>
      </c>
      <c r="W17" s="56">
        <v>2020</v>
      </c>
      <c r="X17" s="56" t="s">
        <v>3</v>
      </c>
      <c r="Y17" s="56" t="s">
        <v>99</v>
      </c>
      <c r="Z17" s="56" t="s">
        <v>100</v>
      </c>
      <c r="AA17" s="56" t="s">
        <v>101</v>
      </c>
      <c r="AB17" s="56" t="s">
        <v>102</v>
      </c>
      <c r="AC17" s="56" t="s">
        <v>103</v>
      </c>
      <c r="AD17" s="56" t="s">
        <v>104</v>
      </c>
      <c r="AE17" s="56">
        <v>339</v>
      </c>
      <c r="AF17" s="56">
        <v>484.77</v>
      </c>
    </row>
    <row r="18" spans="1:32" ht="18" customHeight="1" x14ac:dyDescent="0.25">
      <c r="A18" s="2">
        <v>2020</v>
      </c>
      <c r="B18" s="2" t="s">
        <v>1</v>
      </c>
      <c r="C18" s="2" t="s">
        <v>14</v>
      </c>
      <c r="D18" s="3" t="s">
        <v>37</v>
      </c>
      <c r="E18" s="4">
        <v>2498</v>
      </c>
      <c r="F18" s="4">
        <v>8800</v>
      </c>
      <c r="G18" s="4">
        <v>8960</v>
      </c>
      <c r="H18" s="4">
        <v>1760</v>
      </c>
      <c r="I18" s="5" t="s">
        <v>40</v>
      </c>
      <c r="P18" s="31">
        <v>2022</v>
      </c>
      <c r="Q18" s="31" t="s">
        <v>75</v>
      </c>
      <c r="R18" s="32">
        <v>127296</v>
      </c>
      <c r="S18" s="33">
        <v>181256.00000000003</v>
      </c>
      <c r="V18" s="56" t="s">
        <v>105</v>
      </c>
      <c r="W18" s="56">
        <v>2020</v>
      </c>
      <c r="X18" s="56" t="s">
        <v>3</v>
      </c>
      <c r="Y18" s="56" t="s">
        <v>99</v>
      </c>
      <c r="Z18" s="56" t="s">
        <v>100</v>
      </c>
      <c r="AA18" s="56" t="s">
        <v>101</v>
      </c>
      <c r="AB18" s="56" t="s">
        <v>102</v>
      </c>
      <c r="AC18" s="56" t="s">
        <v>103</v>
      </c>
      <c r="AD18" s="56" t="s">
        <v>106</v>
      </c>
      <c r="AE18" s="56">
        <v>237</v>
      </c>
      <c r="AF18" s="56">
        <v>338.90999999999997</v>
      </c>
    </row>
    <row r="19" spans="1:32" ht="18" customHeight="1" x14ac:dyDescent="0.25">
      <c r="A19" s="2">
        <v>2020</v>
      </c>
      <c r="B19" s="2" t="s">
        <v>1</v>
      </c>
      <c r="C19" s="2" t="s">
        <v>13</v>
      </c>
      <c r="D19" s="3" t="s">
        <v>35</v>
      </c>
      <c r="E19" s="4">
        <v>1245</v>
      </c>
      <c r="F19" s="4">
        <v>5034.92</v>
      </c>
      <c r="G19" s="4">
        <v>5126.4639999999999</v>
      </c>
      <c r="H19" s="4">
        <v>1006.984</v>
      </c>
      <c r="I19" s="5" t="s">
        <v>40</v>
      </c>
      <c r="P19" s="31">
        <v>2022</v>
      </c>
      <c r="Q19" s="31" t="s">
        <v>76</v>
      </c>
      <c r="R19" s="32">
        <v>125136</v>
      </c>
      <c r="S19" s="33">
        <v>199811.0399999998</v>
      </c>
      <c r="V19" s="56" t="s">
        <v>105</v>
      </c>
      <c r="W19" s="56">
        <v>2020</v>
      </c>
      <c r="X19" s="56" t="s">
        <v>3</v>
      </c>
      <c r="Y19" s="56" t="s">
        <v>99</v>
      </c>
      <c r="Z19" s="56" t="s">
        <v>100</v>
      </c>
      <c r="AA19" s="56" t="s">
        <v>101</v>
      </c>
      <c r="AB19" s="56" t="s">
        <v>102</v>
      </c>
      <c r="AC19" s="56" t="s">
        <v>103</v>
      </c>
      <c r="AD19" s="56" t="s">
        <v>106</v>
      </c>
      <c r="AE19" s="56">
        <v>749</v>
      </c>
      <c r="AF19" s="56">
        <v>526.24</v>
      </c>
    </row>
    <row r="20" spans="1:32" ht="18" customHeight="1" x14ac:dyDescent="0.25">
      <c r="A20" s="2">
        <v>2020</v>
      </c>
      <c r="B20" s="2" t="s">
        <v>1</v>
      </c>
      <c r="C20" s="2" t="s">
        <v>38</v>
      </c>
      <c r="D20" s="6" t="s">
        <v>30</v>
      </c>
      <c r="E20" s="7">
        <v>644</v>
      </c>
      <c r="F20" s="7">
        <v>6317.85</v>
      </c>
      <c r="G20" s="7">
        <v>6432.72</v>
      </c>
      <c r="H20" s="4">
        <v>1263.5700000000002</v>
      </c>
      <c r="I20" s="5" t="s">
        <v>40</v>
      </c>
      <c r="P20" s="31">
        <v>2023</v>
      </c>
      <c r="Q20" s="31" t="s">
        <v>71</v>
      </c>
      <c r="R20" s="32">
        <v>204528</v>
      </c>
      <c r="S20" s="33">
        <v>292475.04000000004</v>
      </c>
      <c r="V20" s="56" t="s">
        <v>108</v>
      </c>
      <c r="W20" s="56">
        <v>2020</v>
      </c>
      <c r="X20" s="56" t="s">
        <v>3</v>
      </c>
      <c r="Y20" s="56" t="s">
        <v>99</v>
      </c>
      <c r="Z20" s="56" t="s">
        <v>100</v>
      </c>
      <c r="AA20" s="56" t="s">
        <v>101</v>
      </c>
      <c r="AB20" s="56" t="s">
        <v>102</v>
      </c>
      <c r="AC20" s="56" t="s">
        <v>103</v>
      </c>
      <c r="AD20" s="56" t="s">
        <v>106</v>
      </c>
      <c r="AE20" s="56">
        <v>803</v>
      </c>
      <c r="AF20" s="56">
        <v>526.24</v>
      </c>
    </row>
    <row r="21" spans="1:32" ht="18" customHeight="1" x14ac:dyDescent="0.25">
      <c r="A21" s="2">
        <v>2020</v>
      </c>
      <c r="B21" s="2" t="s">
        <v>1</v>
      </c>
      <c r="C21" s="2" t="s">
        <v>12</v>
      </c>
      <c r="D21" s="6" t="s">
        <v>29</v>
      </c>
      <c r="E21" s="7">
        <v>643</v>
      </c>
      <c r="F21" s="7">
        <v>7000</v>
      </c>
      <c r="G21" s="7">
        <v>7840</v>
      </c>
      <c r="H21" s="4">
        <v>1400</v>
      </c>
      <c r="I21" s="5" t="s">
        <v>40</v>
      </c>
      <c r="P21" s="31">
        <v>2023</v>
      </c>
      <c r="Q21" s="31" t="s">
        <v>74</v>
      </c>
      <c r="R21" s="32">
        <v>129304</v>
      </c>
      <c r="S21" s="33">
        <v>184904.72</v>
      </c>
      <c r="V21" s="56" t="s">
        <v>98</v>
      </c>
      <c r="W21" s="56">
        <v>2020</v>
      </c>
      <c r="X21" s="56" t="s">
        <v>3</v>
      </c>
      <c r="Y21" s="56" t="s">
        <v>99</v>
      </c>
      <c r="Z21" s="56" t="s">
        <v>100</v>
      </c>
      <c r="AA21" s="56" t="s">
        <v>101</v>
      </c>
      <c r="AB21" s="56" t="s">
        <v>102</v>
      </c>
      <c r="AC21" s="56" t="s">
        <v>103</v>
      </c>
      <c r="AD21" s="56" t="s">
        <v>106</v>
      </c>
      <c r="AE21" s="56">
        <v>235</v>
      </c>
      <c r="AF21" s="56">
        <v>336.05</v>
      </c>
    </row>
    <row r="22" spans="1:32" ht="18" customHeight="1" x14ac:dyDescent="0.25">
      <c r="A22" s="2">
        <v>2020</v>
      </c>
      <c r="B22" s="2" t="s">
        <v>1</v>
      </c>
      <c r="C22" s="2" t="s">
        <v>38</v>
      </c>
      <c r="D22" s="6" t="s">
        <v>31</v>
      </c>
      <c r="E22" s="7">
        <v>455</v>
      </c>
      <c r="F22" s="7">
        <v>4578.6000000000004</v>
      </c>
      <c r="G22" s="7">
        <v>5128.0320000000002</v>
      </c>
      <c r="H22" s="4">
        <v>915.72000000000014</v>
      </c>
      <c r="I22" s="5" t="s">
        <v>40</v>
      </c>
      <c r="P22" s="31">
        <v>2023</v>
      </c>
      <c r="Q22" s="31" t="s">
        <v>72</v>
      </c>
      <c r="R22" s="32">
        <v>127904</v>
      </c>
      <c r="S22" s="33">
        <v>182902.72000000003</v>
      </c>
      <c r="V22" s="56" t="s">
        <v>98</v>
      </c>
      <c r="W22" s="56">
        <v>2020</v>
      </c>
      <c r="X22" s="56" t="s">
        <v>3</v>
      </c>
      <c r="Y22" s="56" t="s">
        <v>99</v>
      </c>
      <c r="Z22" s="56" t="s">
        <v>100</v>
      </c>
      <c r="AA22" s="56" t="s">
        <v>101</v>
      </c>
      <c r="AB22" s="56" t="s">
        <v>102</v>
      </c>
      <c r="AC22" s="56" t="s">
        <v>103</v>
      </c>
      <c r="AD22" s="56" t="s">
        <v>106</v>
      </c>
      <c r="AE22" s="56">
        <v>283</v>
      </c>
      <c r="AF22" s="56">
        <v>404.69</v>
      </c>
    </row>
    <row r="23" spans="1:32" ht="18" customHeight="1" x14ac:dyDescent="0.25">
      <c r="A23" s="2">
        <v>2020</v>
      </c>
      <c r="B23" s="2" t="s">
        <v>1</v>
      </c>
      <c r="C23" s="2" t="s">
        <v>12</v>
      </c>
      <c r="D23" s="6" t="s">
        <v>28</v>
      </c>
      <c r="E23" s="8">
        <v>345</v>
      </c>
      <c r="F23" s="8">
        <v>7000</v>
      </c>
      <c r="G23" s="8">
        <v>7840</v>
      </c>
      <c r="H23" s="4">
        <v>1400</v>
      </c>
      <c r="I23" s="5" t="s">
        <v>40</v>
      </c>
      <c r="P23" s="31">
        <v>2023</v>
      </c>
      <c r="Q23" s="31" t="s">
        <v>73</v>
      </c>
      <c r="R23" s="32">
        <v>219404</v>
      </c>
      <c r="S23" s="33">
        <v>212626.8</v>
      </c>
      <c r="V23" s="56" t="s">
        <v>107</v>
      </c>
      <c r="W23" s="56">
        <v>2020</v>
      </c>
      <c r="X23" s="56" t="s">
        <v>3</v>
      </c>
      <c r="Y23" s="56" t="s">
        <v>99</v>
      </c>
      <c r="Z23" s="56" t="s">
        <v>100</v>
      </c>
      <c r="AA23" s="56" t="s">
        <v>101</v>
      </c>
      <c r="AB23" s="56" t="s">
        <v>102</v>
      </c>
      <c r="AC23" s="56" t="s">
        <v>103</v>
      </c>
      <c r="AD23" s="56" t="s">
        <v>106</v>
      </c>
      <c r="AE23" s="56">
        <v>211</v>
      </c>
      <c r="AF23" s="56">
        <v>301.73</v>
      </c>
    </row>
    <row r="24" spans="1:32" ht="18" customHeight="1" x14ac:dyDescent="0.25">
      <c r="A24" s="2">
        <v>2020</v>
      </c>
      <c r="B24" s="2" t="s">
        <v>1</v>
      </c>
      <c r="C24" s="2" t="s">
        <v>13</v>
      </c>
      <c r="D24" s="3" t="s">
        <v>33</v>
      </c>
      <c r="E24" s="4">
        <v>122</v>
      </c>
      <c r="F24" s="4">
        <v>100</v>
      </c>
      <c r="G24" s="4">
        <v>112</v>
      </c>
      <c r="H24" s="4">
        <v>20</v>
      </c>
      <c r="I24" s="5" t="s">
        <v>40</v>
      </c>
      <c r="P24" s="31">
        <v>2023</v>
      </c>
      <c r="Q24" s="31" t="s">
        <v>76</v>
      </c>
      <c r="R24" s="32">
        <v>73912</v>
      </c>
      <c r="S24" s="33">
        <v>130072.80000000012</v>
      </c>
      <c r="V24" s="56" t="s">
        <v>98</v>
      </c>
      <c r="W24" s="56">
        <v>2020</v>
      </c>
      <c r="X24" s="56" t="s">
        <v>3</v>
      </c>
      <c r="Y24" s="56" t="s">
        <v>99</v>
      </c>
      <c r="Z24" s="56" t="s">
        <v>100</v>
      </c>
      <c r="AA24" s="56" t="s">
        <v>101</v>
      </c>
      <c r="AB24" s="56" t="s">
        <v>102</v>
      </c>
      <c r="AC24" s="56" t="s">
        <v>103</v>
      </c>
      <c r="AD24" s="56" t="s">
        <v>104</v>
      </c>
      <c r="AE24" s="56">
        <v>876</v>
      </c>
      <c r="AF24" s="56">
        <v>1252.68</v>
      </c>
    </row>
    <row r="25" spans="1:32" ht="18" customHeight="1" x14ac:dyDescent="0.25">
      <c r="A25" s="2">
        <v>2020</v>
      </c>
      <c r="B25" s="2" t="s">
        <v>1</v>
      </c>
      <c r="C25" s="2" t="s">
        <v>15</v>
      </c>
      <c r="D25" s="6" t="s">
        <v>26</v>
      </c>
      <c r="E25" s="7">
        <v>78</v>
      </c>
      <c r="F25" s="7">
        <v>4577.2</v>
      </c>
      <c r="G25" s="7">
        <v>5126.4639999999999</v>
      </c>
      <c r="H25" s="4">
        <v>915.44</v>
      </c>
      <c r="I25" s="5" t="s">
        <v>40</v>
      </c>
      <c r="P25" s="31">
        <v>2023</v>
      </c>
      <c r="Q25" s="31" t="s">
        <v>75</v>
      </c>
      <c r="R25" s="32">
        <v>71992</v>
      </c>
      <c r="S25" s="33">
        <v>104238.15999999999</v>
      </c>
      <c r="V25" s="56" t="s">
        <v>98</v>
      </c>
      <c r="W25" s="56">
        <v>2020</v>
      </c>
      <c r="X25" s="56" t="s">
        <v>3</v>
      </c>
      <c r="Y25" s="56" t="s">
        <v>99</v>
      </c>
      <c r="Z25" s="56" t="s">
        <v>100</v>
      </c>
      <c r="AA25" s="56" t="s">
        <v>101</v>
      </c>
      <c r="AB25" s="56" t="s">
        <v>102</v>
      </c>
      <c r="AC25" s="56" t="s">
        <v>103</v>
      </c>
      <c r="AD25" s="56" t="s">
        <v>104</v>
      </c>
      <c r="AE25" s="56">
        <v>877</v>
      </c>
      <c r="AF25" s="56">
        <v>1254.1100000000001</v>
      </c>
    </row>
    <row r="26" spans="1:32" ht="18" customHeight="1" x14ac:dyDescent="0.25">
      <c r="A26" s="2">
        <v>2020</v>
      </c>
      <c r="B26" s="2" t="s">
        <v>1</v>
      </c>
      <c r="C26" s="2" t="s">
        <v>15</v>
      </c>
      <c r="D26" s="6" t="s">
        <v>24</v>
      </c>
      <c r="E26" s="7">
        <v>76</v>
      </c>
      <c r="F26" s="7">
        <v>4576.8999999999996</v>
      </c>
      <c r="G26" s="7">
        <v>5126.1279999999997</v>
      </c>
      <c r="H26" s="4">
        <v>915.38</v>
      </c>
      <c r="I26" s="5" t="s">
        <v>40</v>
      </c>
      <c r="P26" s="31">
        <v>2024</v>
      </c>
      <c r="Q26" s="31" t="s">
        <v>71</v>
      </c>
      <c r="R26" s="32">
        <v>190380</v>
      </c>
      <c r="S26" s="33">
        <v>272243.39999999997</v>
      </c>
      <c r="V26" s="56" t="s">
        <v>98</v>
      </c>
      <c r="W26" s="56">
        <v>2020</v>
      </c>
      <c r="X26" s="56" t="s">
        <v>3</v>
      </c>
      <c r="Y26" s="56" t="s">
        <v>99</v>
      </c>
      <c r="Z26" s="56" t="s">
        <v>100</v>
      </c>
      <c r="AA26" s="56" t="s">
        <v>101</v>
      </c>
      <c r="AB26" s="56" t="s">
        <v>102</v>
      </c>
      <c r="AC26" s="56" t="s">
        <v>103</v>
      </c>
      <c r="AD26" s="56" t="s">
        <v>104</v>
      </c>
      <c r="AE26" s="56">
        <v>878</v>
      </c>
      <c r="AF26" s="56">
        <v>1255.54</v>
      </c>
    </row>
    <row r="27" spans="1:32" ht="18" customHeight="1" x14ac:dyDescent="0.25">
      <c r="A27" s="2">
        <v>2020</v>
      </c>
      <c r="B27" s="2" t="s">
        <v>1</v>
      </c>
      <c r="C27" s="2" t="s">
        <v>15</v>
      </c>
      <c r="D27" s="6" t="s">
        <v>25</v>
      </c>
      <c r="E27" s="7">
        <v>46</v>
      </c>
      <c r="F27" s="7">
        <v>200</v>
      </c>
      <c r="G27" s="7">
        <v>224</v>
      </c>
      <c r="H27" s="4">
        <v>40</v>
      </c>
      <c r="I27" s="5" t="s">
        <v>40</v>
      </c>
      <c r="P27" s="31">
        <v>2024</v>
      </c>
      <c r="Q27" s="31" t="s">
        <v>73</v>
      </c>
      <c r="R27" s="32">
        <v>112620</v>
      </c>
      <c r="S27" s="33">
        <v>107044.07999999994</v>
      </c>
      <c r="V27" s="56" t="s">
        <v>107</v>
      </c>
      <c r="W27" s="56">
        <v>2020</v>
      </c>
      <c r="X27" s="56" t="s">
        <v>3</v>
      </c>
      <c r="Y27" s="56" t="s">
        <v>99</v>
      </c>
      <c r="Z27" s="56" t="s">
        <v>100</v>
      </c>
      <c r="AA27" s="56" t="s">
        <v>101</v>
      </c>
      <c r="AB27" s="56" t="s">
        <v>102</v>
      </c>
      <c r="AC27" s="56" t="s">
        <v>103</v>
      </c>
      <c r="AD27" s="56" t="s">
        <v>106</v>
      </c>
      <c r="AE27" s="56">
        <v>281</v>
      </c>
      <c r="AF27" s="56">
        <v>401.83</v>
      </c>
    </row>
    <row r="28" spans="1:32" ht="18" customHeight="1" x14ac:dyDescent="0.25">
      <c r="A28" s="2">
        <v>2020</v>
      </c>
      <c r="B28" s="2" t="s">
        <v>1</v>
      </c>
      <c r="C28" s="2" t="s">
        <v>15</v>
      </c>
      <c r="D28" s="6" t="s">
        <v>23</v>
      </c>
      <c r="E28" s="7">
        <v>34</v>
      </c>
      <c r="F28" s="7">
        <v>4576.8</v>
      </c>
      <c r="G28" s="7">
        <v>5126.0160000000005</v>
      </c>
      <c r="H28" s="4">
        <v>915.36000000000013</v>
      </c>
      <c r="I28" s="5" t="s">
        <v>40</v>
      </c>
      <c r="P28" s="31">
        <v>2024</v>
      </c>
      <c r="Q28" s="31" t="s">
        <v>72</v>
      </c>
      <c r="R28" s="32">
        <v>109940</v>
      </c>
      <c r="S28" s="33">
        <v>157214.20000000007</v>
      </c>
      <c r="V28" s="56" t="s">
        <v>105</v>
      </c>
      <c r="W28" s="56">
        <v>2020</v>
      </c>
      <c r="X28" s="56" t="s">
        <v>3</v>
      </c>
      <c r="Y28" s="56" t="s">
        <v>99</v>
      </c>
      <c r="Z28" s="56" t="s">
        <v>100</v>
      </c>
      <c r="AA28" s="56" t="s">
        <v>101</v>
      </c>
      <c r="AB28" s="56" t="s">
        <v>102</v>
      </c>
      <c r="AC28" s="56" t="s">
        <v>103</v>
      </c>
      <c r="AD28" s="56" t="s">
        <v>106</v>
      </c>
      <c r="AE28" s="56">
        <v>772</v>
      </c>
      <c r="AF28" s="56">
        <v>1103.96</v>
      </c>
    </row>
    <row r="29" spans="1:32" ht="18" customHeight="1" x14ac:dyDescent="0.25">
      <c r="A29" s="2">
        <v>2020</v>
      </c>
      <c r="B29" s="2" t="s">
        <v>1</v>
      </c>
      <c r="C29" s="2" t="s">
        <v>13</v>
      </c>
      <c r="D29" s="3" t="s">
        <v>34</v>
      </c>
      <c r="E29" s="4">
        <v>7</v>
      </c>
      <c r="F29" s="4">
        <v>200</v>
      </c>
      <c r="G29" s="4">
        <v>224</v>
      </c>
      <c r="H29" s="4">
        <v>40</v>
      </c>
      <c r="I29" s="5" t="s">
        <v>40</v>
      </c>
      <c r="P29" s="31">
        <v>2024</v>
      </c>
      <c r="Q29" s="31" t="s">
        <v>74</v>
      </c>
      <c r="R29" s="32">
        <v>106948</v>
      </c>
      <c r="S29" s="33">
        <v>152935.63999999998</v>
      </c>
      <c r="V29" s="56" t="s">
        <v>98</v>
      </c>
      <c r="W29" s="56">
        <v>2020</v>
      </c>
      <c r="X29" s="56" t="s">
        <v>7</v>
      </c>
      <c r="Y29" s="56" t="s">
        <v>99</v>
      </c>
      <c r="Z29" s="56" t="s">
        <v>100</v>
      </c>
      <c r="AA29" s="56" t="s">
        <v>101</v>
      </c>
      <c r="AB29" s="56" t="s">
        <v>102</v>
      </c>
      <c r="AC29" s="56" t="s">
        <v>103</v>
      </c>
      <c r="AD29" s="56" t="s">
        <v>104</v>
      </c>
      <c r="AE29" s="56">
        <v>290</v>
      </c>
      <c r="AF29" s="56">
        <v>414.7</v>
      </c>
    </row>
    <row r="30" spans="1:32" ht="18" customHeight="1" x14ac:dyDescent="0.25">
      <c r="A30" s="2">
        <v>2020</v>
      </c>
      <c r="B30" s="2" t="s">
        <v>1</v>
      </c>
      <c r="C30" s="2" t="s">
        <v>15</v>
      </c>
      <c r="D30" s="6" t="s">
        <v>27</v>
      </c>
      <c r="E30" s="7">
        <v>3</v>
      </c>
      <c r="F30" s="7">
        <v>4577.3</v>
      </c>
      <c r="G30" s="7">
        <v>5126.576</v>
      </c>
      <c r="H30" s="4">
        <v>915.46</v>
      </c>
      <c r="I30" s="5" t="s">
        <v>40</v>
      </c>
      <c r="P30" s="31">
        <v>2024</v>
      </c>
      <c r="Q30" s="31" t="s">
        <v>76</v>
      </c>
      <c r="R30" s="32">
        <v>62256</v>
      </c>
      <c r="S30" s="33">
        <v>100660.56000000013</v>
      </c>
      <c r="V30" s="56" t="s">
        <v>98</v>
      </c>
      <c r="W30" s="56">
        <v>2020</v>
      </c>
      <c r="X30" s="56" t="s">
        <v>7</v>
      </c>
      <c r="Y30" s="56" t="s">
        <v>99</v>
      </c>
      <c r="Z30" s="56" t="s">
        <v>100</v>
      </c>
      <c r="AA30" s="56" t="s">
        <v>101</v>
      </c>
      <c r="AB30" s="56" t="s">
        <v>102</v>
      </c>
      <c r="AC30" s="56" t="s">
        <v>103</v>
      </c>
      <c r="AD30" s="56" t="s">
        <v>104</v>
      </c>
      <c r="AE30" s="56">
        <v>284</v>
      </c>
      <c r="AF30" s="56">
        <v>406.12</v>
      </c>
    </row>
    <row r="31" spans="1:32" ht="18" customHeight="1" x14ac:dyDescent="0.25">
      <c r="A31" s="2">
        <v>2020</v>
      </c>
      <c r="B31" s="2" t="s">
        <v>1</v>
      </c>
      <c r="C31" s="2" t="s">
        <v>32</v>
      </c>
      <c r="D31" s="6" t="s">
        <v>32</v>
      </c>
      <c r="E31" s="7">
        <v>2</v>
      </c>
      <c r="F31" s="7">
        <v>6600</v>
      </c>
      <c r="G31" s="7">
        <v>7392</v>
      </c>
      <c r="H31" s="4">
        <v>1320</v>
      </c>
      <c r="I31" s="5" t="s">
        <v>40</v>
      </c>
      <c r="P31" s="31">
        <v>2024</v>
      </c>
      <c r="Q31" s="31" t="s">
        <v>75</v>
      </c>
      <c r="R31" s="32">
        <v>62240</v>
      </c>
      <c r="S31" s="33">
        <v>90151.200000000041</v>
      </c>
      <c r="V31" s="56" t="s">
        <v>109</v>
      </c>
      <c r="W31" s="56">
        <v>2020</v>
      </c>
      <c r="X31" s="56" t="s">
        <v>7</v>
      </c>
      <c r="Y31" s="56" t="s">
        <v>99</v>
      </c>
      <c r="Z31" s="56" t="s">
        <v>100</v>
      </c>
      <c r="AA31" s="56" t="s">
        <v>101</v>
      </c>
      <c r="AB31" s="56" t="s">
        <v>102</v>
      </c>
      <c r="AC31" s="56" t="s">
        <v>103</v>
      </c>
      <c r="AD31" s="56" t="s">
        <v>104</v>
      </c>
      <c r="AE31" s="56">
        <v>278</v>
      </c>
      <c r="AF31" s="56">
        <v>397.53999999999996</v>
      </c>
    </row>
    <row r="32" spans="1:32" ht="18" customHeight="1" x14ac:dyDescent="0.25">
      <c r="A32" s="2">
        <v>2020</v>
      </c>
      <c r="B32" s="2" t="s">
        <v>2</v>
      </c>
      <c r="C32" s="2" t="s">
        <v>14</v>
      </c>
      <c r="D32" s="3" t="s">
        <v>36</v>
      </c>
      <c r="E32" s="4">
        <v>3566</v>
      </c>
      <c r="F32" s="4">
        <v>4577.3</v>
      </c>
      <c r="G32" s="4">
        <v>5126.576</v>
      </c>
      <c r="H32" s="4">
        <v>915.46</v>
      </c>
      <c r="I32" s="5" t="s">
        <v>40</v>
      </c>
      <c r="V32" s="56" t="s">
        <v>105</v>
      </c>
      <c r="W32" s="56">
        <v>2020</v>
      </c>
      <c r="X32" s="56" t="s">
        <v>7</v>
      </c>
      <c r="Y32" s="56" t="s">
        <v>99</v>
      </c>
      <c r="Z32" s="56" t="s">
        <v>100</v>
      </c>
      <c r="AA32" s="56" t="s">
        <v>101</v>
      </c>
      <c r="AB32" s="56" t="s">
        <v>102</v>
      </c>
      <c r="AC32" s="56" t="s">
        <v>103</v>
      </c>
      <c r="AD32" s="56" t="s">
        <v>106</v>
      </c>
      <c r="AE32" s="56">
        <v>212</v>
      </c>
      <c r="AF32" s="56">
        <v>303.15999999999997</v>
      </c>
    </row>
    <row r="33" spans="1:32" ht="18" customHeight="1" x14ac:dyDescent="0.25">
      <c r="A33" s="2">
        <v>2020</v>
      </c>
      <c r="B33" s="2" t="s">
        <v>2</v>
      </c>
      <c r="C33" s="2" t="s">
        <v>14</v>
      </c>
      <c r="D33" s="3" t="s">
        <v>37</v>
      </c>
      <c r="E33" s="4">
        <v>2498</v>
      </c>
      <c r="F33" s="4">
        <v>8000</v>
      </c>
      <c r="G33" s="4">
        <v>8960</v>
      </c>
      <c r="H33" s="4">
        <v>1600</v>
      </c>
      <c r="I33" s="5" t="s">
        <v>40</v>
      </c>
      <c r="V33" s="56" t="s">
        <v>98</v>
      </c>
      <c r="W33" s="56">
        <v>2020</v>
      </c>
      <c r="X33" s="56" t="s">
        <v>7</v>
      </c>
      <c r="Y33" s="56" t="s">
        <v>99</v>
      </c>
      <c r="Z33" s="56" t="s">
        <v>100</v>
      </c>
      <c r="AA33" s="56" t="s">
        <v>101</v>
      </c>
      <c r="AB33" s="56" t="s">
        <v>102</v>
      </c>
      <c r="AC33" s="56" t="s">
        <v>103</v>
      </c>
      <c r="AD33" s="56" t="s">
        <v>106</v>
      </c>
      <c r="AE33" s="56">
        <v>260</v>
      </c>
      <c r="AF33" s="56">
        <v>371.8</v>
      </c>
    </row>
    <row r="34" spans="1:32" ht="18" customHeight="1" x14ac:dyDescent="0.25">
      <c r="A34" s="2">
        <v>2020</v>
      </c>
      <c r="B34" s="2" t="s">
        <v>2</v>
      </c>
      <c r="C34" s="2" t="s">
        <v>13</v>
      </c>
      <c r="D34" s="3" t="s">
        <v>35</v>
      </c>
      <c r="E34" s="4">
        <v>1245</v>
      </c>
      <c r="F34" s="4">
        <v>4577.2</v>
      </c>
      <c r="G34" s="4">
        <v>5126.4639999999999</v>
      </c>
      <c r="H34" s="4">
        <v>915.44</v>
      </c>
      <c r="I34" s="5" t="s">
        <v>40</v>
      </c>
      <c r="V34" s="56" t="s">
        <v>98</v>
      </c>
      <c r="W34" s="56">
        <v>2020</v>
      </c>
      <c r="X34" s="56" t="s">
        <v>7</v>
      </c>
      <c r="Y34" s="56" t="s">
        <v>99</v>
      </c>
      <c r="Z34" s="56" t="s">
        <v>100</v>
      </c>
      <c r="AA34" s="56" t="s">
        <v>101</v>
      </c>
      <c r="AB34" s="56" t="s">
        <v>102</v>
      </c>
      <c r="AC34" s="56" t="s">
        <v>103</v>
      </c>
      <c r="AD34" s="56" t="s">
        <v>106</v>
      </c>
      <c r="AE34" s="56">
        <v>188</v>
      </c>
      <c r="AF34" s="56">
        <v>268.84000000000003</v>
      </c>
    </row>
    <row r="35" spans="1:32" ht="18" customHeight="1" x14ac:dyDescent="0.25">
      <c r="A35" s="2">
        <v>2020</v>
      </c>
      <c r="B35" s="2" t="s">
        <v>2</v>
      </c>
      <c r="C35" s="2" t="s">
        <v>38</v>
      </c>
      <c r="D35" s="6" t="s">
        <v>30</v>
      </c>
      <c r="E35" s="7">
        <v>644</v>
      </c>
      <c r="F35" s="7">
        <v>5743.5</v>
      </c>
      <c r="G35" s="7">
        <v>6432.72</v>
      </c>
      <c r="H35" s="4">
        <v>1148.7</v>
      </c>
      <c r="I35" s="5" t="s">
        <v>40</v>
      </c>
      <c r="V35" s="56" t="s">
        <v>107</v>
      </c>
      <c r="W35" s="56">
        <v>2020</v>
      </c>
      <c r="X35" s="56" t="s">
        <v>7</v>
      </c>
      <c r="Y35" s="56" t="s">
        <v>99</v>
      </c>
      <c r="Z35" s="56" t="s">
        <v>100</v>
      </c>
      <c r="AA35" s="56" t="s">
        <v>101</v>
      </c>
      <c r="AB35" s="56" t="s">
        <v>102</v>
      </c>
      <c r="AC35" s="56" t="s">
        <v>103</v>
      </c>
      <c r="AD35" s="56" t="s">
        <v>106</v>
      </c>
      <c r="AE35" s="56">
        <v>214</v>
      </c>
      <c r="AF35" s="56">
        <v>306.02</v>
      </c>
    </row>
    <row r="36" spans="1:32" ht="18" customHeight="1" x14ac:dyDescent="0.25">
      <c r="A36" s="2">
        <v>2020</v>
      </c>
      <c r="B36" s="2" t="s">
        <v>2</v>
      </c>
      <c r="C36" s="2" t="s">
        <v>12</v>
      </c>
      <c r="D36" s="6" t="s">
        <v>29</v>
      </c>
      <c r="E36" s="7">
        <v>643</v>
      </c>
      <c r="F36" s="7">
        <v>7000</v>
      </c>
      <c r="G36" s="7">
        <v>7840</v>
      </c>
      <c r="H36" s="4">
        <v>1400</v>
      </c>
      <c r="I36" s="5" t="s">
        <v>40</v>
      </c>
      <c r="V36" s="56" t="s">
        <v>105</v>
      </c>
      <c r="W36" s="56">
        <v>2020</v>
      </c>
      <c r="X36" s="56" t="s">
        <v>7</v>
      </c>
      <c r="Y36" s="56" t="s">
        <v>99</v>
      </c>
      <c r="Z36" s="56" t="s">
        <v>100</v>
      </c>
      <c r="AA36" s="56" t="s">
        <v>101</v>
      </c>
      <c r="AB36" s="56" t="s">
        <v>102</v>
      </c>
      <c r="AC36" s="56" t="s">
        <v>103</v>
      </c>
      <c r="AD36" s="56" t="s">
        <v>106</v>
      </c>
      <c r="AE36" s="56">
        <v>262</v>
      </c>
      <c r="AF36" s="56">
        <v>374.65999999999997</v>
      </c>
    </row>
    <row r="37" spans="1:32" ht="18" customHeight="1" x14ac:dyDescent="0.25">
      <c r="A37" s="2">
        <v>2020</v>
      </c>
      <c r="B37" s="2" t="s">
        <v>2</v>
      </c>
      <c r="C37" s="2" t="s">
        <v>38</v>
      </c>
      <c r="D37" s="6" t="s">
        <v>31</v>
      </c>
      <c r="E37" s="7">
        <v>455</v>
      </c>
      <c r="F37" s="7">
        <v>4578.6000000000004</v>
      </c>
      <c r="G37" s="7">
        <v>5128.0320000000002</v>
      </c>
      <c r="H37" s="4">
        <v>915.72000000000014</v>
      </c>
      <c r="I37" s="5" t="s">
        <v>40</v>
      </c>
      <c r="V37" s="56" t="s">
        <v>107</v>
      </c>
      <c r="W37" s="56">
        <v>2020</v>
      </c>
      <c r="X37" s="56" t="s">
        <v>7</v>
      </c>
      <c r="Y37" s="56" t="s">
        <v>99</v>
      </c>
      <c r="Z37" s="56" t="s">
        <v>100</v>
      </c>
      <c r="AA37" s="56" t="s">
        <v>101</v>
      </c>
      <c r="AB37" s="56" t="s">
        <v>102</v>
      </c>
      <c r="AC37" s="56" t="s">
        <v>103</v>
      </c>
      <c r="AD37" s="56" t="s">
        <v>106</v>
      </c>
      <c r="AE37" s="56">
        <v>190</v>
      </c>
      <c r="AF37" s="56">
        <v>271.7</v>
      </c>
    </row>
    <row r="38" spans="1:32" ht="18" customHeight="1" x14ac:dyDescent="0.25">
      <c r="A38" s="2">
        <v>2020</v>
      </c>
      <c r="B38" s="2" t="s">
        <v>2</v>
      </c>
      <c r="C38" s="2" t="s">
        <v>12</v>
      </c>
      <c r="D38" s="6" t="s">
        <v>28</v>
      </c>
      <c r="E38" s="8">
        <v>345</v>
      </c>
      <c r="F38" s="8">
        <v>7000</v>
      </c>
      <c r="G38" s="8">
        <v>7840</v>
      </c>
      <c r="H38" s="4">
        <v>1400</v>
      </c>
      <c r="I38" s="5" t="s">
        <v>40</v>
      </c>
      <c r="V38" s="56" t="s">
        <v>108</v>
      </c>
      <c r="W38" s="56">
        <v>2020</v>
      </c>
      <c r="X38" s="56" t="s">
        <v>7</v>
      </c>
      <c r="Y38" s="56" t="s">
        <v>99</v>
      </c>
      <c r="Z38" s="56" t="s">
        <v>100</v>
      </c>
      <c r="AA38" s="56" t="s">
        <v>101</v>
      </c>
      <c r="AB38" s="56" t="s">
        <v>102</v>
      </c>
      <c r="AC38" s="56" t="s">
        <v>103</v>
      </c>
      <c r="AD38" s="56" t="s">
        <v>106</v>
      </c>
      <c r="AE38" s="56">
        <v>288</v>
      </c>
      <c r="AF38" s="56">
        <v>526.24</v>
      </c>
    </row>
    <row r="39" spans="1:32" ht="18" customHeight="1" x14ac:dyDescent="0.25">
      <c r="A39" s="2">
        <v>2020</v>
      </c>
      <c r="B39" s="2" t="s">
        <v>2</v>
      </c>
      <c r="C39" s="2" t="s">
        <v>13</v>
      </c>
      <c r="D39" s="3" t="s">
        <v>33</v>
      </c>
      <c r="E39" s="4">
        <v>122</v>
      </c>
      <c r="F39" s="4">
        <v>100</v>
      </c>
      <c r="G39" s="4">
        <v>112</v>
      </c>
      <c r="H39" s="4">
        <v>20</v>
      </c>
      <c r="I39" s="5" t="s">
        <v>40</v>
      </c>
      <c r="V39" s="56" t="s">
        <v>107</v>
      </c>
      <c r="W39" s="56">
        <v>2020</v>
      </c>
      <c r="X39" s="56" t="s">
        <v>7</v>
      </c>
      <c r="Y39" s="56" t="s">
        <v>99</v>
      </c>
      <c r="Z39" s="56" t="s">
        <v>100</v>
      </c>
      <c r="AA39" s="56" t="s">
        <v>101</v>
      </c>
      <c r="AB39" s="56" t="s">
        <v>102</v>
      </c>
      <c r="AC39" s="56" t="s">
        <v>103</v>
      </c>
      <c r="AD39" s="56" t="s">
        <v>106</v>
      </c>
      <c r="AE39" s="56">
        <v>282</v>
      </c>
      <c r="AF39" s="56">
        <v>526.24</v>
      </c>
    </row>
    <row r="40" spans="1:32" ht="18" customHeight="1" x14ac:dyDescent="0.25">
      <c r="A40" s="2">
        <v>2020</v>
      </c>
      <c r="B40" s="2" t="s">
        <v>2</v>
      </c>
      <c r="C40" s="2" t="s">
        <v>15</v>
      </c>
      <c r="D40" s="6" t="s">
        <v>26</v>
      </c>
      <c r="E40" s="7">
        <v>78</v>
      </c>
      <c r="F40" s="7">
        <v>4577.2</v>
      </c>
      <c r="G40" s="7">
        <v>5126.4639999999999</v>
      </c>
      <c r="H40" s="4">
        <v>915.44</v>
      </c>
      <c r="I40" s="5" t="s">
        <v>40</v>
      </c>
      <c r="V40" s="56" t="s">
        <v>98</v>
      </c>
      <c r="W40" s="56">
        <v>2020</v>
      </c>
      <c r="X40" s="56" t="s">
        <v>7</v>
      </c>
      <c r="Y40" s="56" t="s">
        <v>99</v>
      </c>
      <c r="Z40" s="56" t="s">
        <v>100</v>
      </c>
      <c r="AA40" s="56" t="s">
        <v>101</v>
      </c>
      <c r="AB40" s="56" t="s">
        <v>102</v>
      </c>
      <c r="AC40" s="56" t="s">
        <v>103</v>
      </c>
      <c r="AD40" s="56" t="s">
        <v>106</v>
      </c>
      <c r="AE40" s="56">
        <v>276</v>
      </c>
      <c r="AF40" s="56">
        <v>526.24</v>
      </c>
    </row>
    <row r="41" spans="1:32" ht="18" customHeight="1" x14ac:dyDescent="0.25">
      <c r="A41" s="2">
        <v>2020</v>
      </c>
      <c r="B41" s="2" t="s">
        <v>2</v>
      </c>
      <c r="C41" s="2" t="s">
        <v>15</v>
      </c>
      <c r="D41" s="6" t="s">
        <v>24</v>
      </c>
      <c r="E41" s="7">
        <v>76</v>
      </c>
      <c r="F41" s="7">
        <v>4576.8999999999996</v>
      </c>
      <c r="G41" s="7">
        <v>5126.1279999999997</v>
      </c>
      <c r="H41" s="4">
        <v>915.38</v>
      </c>
      <c r="I41" s="5" t="s">
        <v>40</v>
      </c>
      <c r="V41" s="56" t="s">
        <v>98</v>
      </c>
      <c r="W41" s="56">
        <v>2020</v>
      </c>
      <c r="X41" s="56" t="s">
        <v>7</v>
      </c>
      <c r="Y41" s="56" t="s">
        <v>99</v>
      </c>
      <c r="Z41" s="56" t="s">
        <v>100</v>
      </c>
      <c r="AA41" s="56" t="s">
        <v>101</v>
      </c>
      <c r="AB41" s="56" t="s">
        <v>102</v>
      </c>
      <c r="AC41" s="56" t="s">
        <v>103</v>
      </c>
      <c r="AD41" s="56" t="s">
        <v>106</v>
      </c>
      <c r="AE41" s="56">
        <v>680</v>
      </c>
      <c r="AF41" s="56">
        <v>972.4</v>
      </c>
    </row>
    <row r="42" spans="1:32" ht="18" customHeight="1" x14ac:dyDescent="0.25">
      <c r="A42" s="2">
        <v>2020</v>
      </c>
      <c r="B42" s="2" t="s">
        <v>2</v>
      </c>
      <c r="C42" s="2" t="s">
        <v>15</v>
      </c>
      <c r="D42" s="6" t="s">
        <v>25</v>
      </c>
      <c r="E42" s="7">
        <v>46</v>
      </c>
      <c r="F42" s="7">
        <v>200</v>
      </c>
      <c r="G42" s="7">
        <v>224</v>
      </c>
      <c r="H42" s="4">
        <v>40</v>
      </c>
      <c r="I42" s="5" t="s">
        <v>40</v>
      </c>
      <c r="V42" s="56" t="s">
        <v>107</v>
      </c>
      <c r="W42" s="56">
        <v>2020</v>
      </c>
      <c r="X42" s="56" t="s">
        <v>7</v>
      </c>
      <c r="Y42" s="56" t="s">
        <v>99</v>
      </c>
      <c r="Z42" s="56" t="s">
        <v>100</v>
      </c>
      <c r="AA42" s="56" t="s">
        <v>101</v>
      </c>
      <c r="AB42" s="56" t="s">
        <v>102</v>
      </c>
      <c r="AC42" s="56" t="s">
        <v>103</v>
      </c>
      <c r="AD42" s="56" t="s">
        <v>106</v>
      </c>
      <c r="AE42" s="56">
        <v>767</v>
      </c>
      <c r="AF42" s="56">
        <v>1096.81</v>
      </c>
    </row>
    <row r="43" spans="1:32" ht="18" customHeight="1" x14ac:dyDescent="0.25">
      <c r="A43" s="2">
        <v>2020</v>
      </c>
      <c r="B43" s="2" t="s">
        <v>2</v>
      </c>
      <c r="C43" s="2" t="s">
        <v>15</v>
      </c>
      <c r="D43" s="6" t="s">
        <v>23</v>
      </c>
      <c r="E43" s="7">
        <v>34</v>
      </c>
      <c r="F43" s="7">
        <v>4576.8</v>
      </c>
      <c r="G43" s="7">
        <v>5126.0160000000005</v>
      </c>
      <c r="H43" s="4">
        <v>915.36000000000013</v>
      </c>
      <c r="I43" s="5" t="s">
        <v>42</v>
      </c>
      <c r="V43" s="56" t="s">
        <v>105</v>
      </c>
      <c r="W43" s="56">
        <v>2020</v>
      </c>
      <c r="X43" s="56" t="s">
        <v>7</v>
      </c>
      <c r="Y43" s="56" t="s">
        <v>99</v>
      </c>
      <c r="Z43" s="56" t="s">
        <v>100</v>
      </c>
      <c r="AA43" s="56" t="s">
        <v>101</v>
      </c>
      <c r="AB43" s="56" t="s">
        <v>102</v>
      </c>
      <c r="AC43" s="56" t="s">
        <v>103</v>
      </c>
      <c r="AD43" s="56" t="s">
        <v>106</v>
      </c>
      <c r="AE43" s="56">
        <v>285</v>
      </c>
      <c r="AF43" s="56">
        <v>407.55</v>
      </c>
    </row>
    <row r="44" spans="1:32" ht="18" customHeight="1" x14ac:dyDescent="0.25">
      <c r="A44" s="2">
        <v>2020</v>
      </c>
      <c r="B44" s="2" t="s">
        <v>2</v>
      </c>
      <c r="C44" s="2" t="s">
        <v>13</v>
      </c>
      <c r="D44" s="3" t="s">
        <v>34</v>
      </c>
      <c r="E44" s="4">
        <v>7</v>
      </c>
      <c r="F44" s="4">
        <v>200</v>
      </c>
      <c r="G44" s="4">
        <v>224</v>
      </c>
      <c r="H44" s="4">
        <v>40</v>
      </c>
      <c r="I44" s="5" t="s">
        <v>42</v>
      </c>
      <c r="V44" s="56" t="s">
        <v>98</v>
      </c>
      <c r="W44" s="56">
        <v>2020</v>
      </c>
      <c r="X44" s="56" t="s">
        <v>7</v>
      </c>
      <c r="Y44" s="56" t="s">
        <v>99</v>
      </c>
      <c r="Z44" s="56" t="s">
        <v>100</v>
      </c>
      <c r="AA44" s="56" t="s">
        <v>101</v>
      </c>
      <c r="AB44" s="56" t="s">
        <v>102</v>
      </c>
      <c r="AC44" s="56" t="s">
        <v>103</v>
      </c>
      <c r="AD44" s="56" t="s">
        <v>106</v>
      </c>
      <c r="AE44" s="56">
        <v>279</v>
      </c>
      <c r="AF44" s="56">
        <v>398.97</v>
      </c>
    </row>
    <row r="45" spans="1:32" ht="18" customHeight="1" x14ac:dyDescent="0.25">
      <c r="A45" s="2">
        <v>2020</v>
      </c>
      <c r="B45" s="2" t="s">
        <v>2</v>
      </c>
      <c r="C45" s="2" t="s">
        <v>15</v>
      </c>
      <c r="D45" s="6" t="s">
        <v>27</v>
      </c>
      <c r="E45" s="7">
        <v>3</v>
      </c>
      <c r="F45" s="7">
        <v>3333</v>
      </c>
      <c r="G45" s="7">
        <v>5126.576</v>
      </c>
      <c r="H45" s="4">
        <v>666.6</v>
      </c>
      <c r="I45" s="5" t="s">
        <v>42</v>
      </c>
      <c r="V45" s="56" t="s">
        <v>107</v>
      </c>
      <c r="W45" s="56">
        <v>2020</v>
      </c>
      <c r="X45" s="56" t="s">
        <v>7</v>
      </c>
      <c r="Y45" s="56" t="s">
        <v>99</v>
      </c>
      <c r="Z45" s="56" t="s">
        <v>100</v>
      </c>
      <c r="AA45" s="56" t="s">
        <v>101</v>
      </c>
      <c r="AB45" s="56" t="s">
        <v>102</v>
      </c>
      <c r="AC45" s="56" t="s">
        <v>103</v>
      </c>
      <c r="AD45" s="56" t="s">
        <v>106</v>
      </c>
      <c r="AE45" s="56">
        <v>213</v>
      </c>
      <c r="AF45" s="56">
        <v>304.59000000000003</v>
      </c>
    </row>
    <row r="46" spans="1:32" ht="18" customHeight="1" x14ac:dyDescent="0.25">
      <c r="A46" s="2">
        <v>2020</v>
      </c>
      <c r="B46" s="2" t="s">
        <v>2</v>
      </c>
      <c r="C46" s="2" t="s">
        <v>32</v>
      </c>
      <c r="D46" s="6" t="s">
        <v>32</v>
      </c>
      <c r="E46" s="7">
        <v>2</v>
      </c>
      <c r="F46" s="7">
        <v>6600</v>
      </c>
      <c r="G46" s="7">
        <v>7392</v>
      </c>
      <c r="H46" s="4">
        <v>1320</v>
      </c>
      <c r="I46" s="5" t="s">
        <v>42</v>
      </c>
      <c r="V46" s="56" t="s">
        <v>107</v>
      </c>
      <c r="W46" s="56">
        <v>2020</v>
      </c>
      <c r="X46" s="56" t="s">
        <v>7</v>
      </c>
      <c r="Y46" s="56" t="s">
        <v>99</v>
      </c>
      <c r="Z46" s="56" t="s">
        <v>100</v>
      </c>
      <c r="AA46" s="56" t="s">
        <v>101</v>
      </c>
      <c r="AB46" s="56" t="s">
        <v>102</v>
      </c>
      <c r="AC46" s="56" t="s">
        <v>103</v>
      </c>
      <c r="AD46" s="56" t="s">
        <v>106</v>
      </c>
      <c r="AE46" s="56">
        <v>753</v>
      </c>
      <c r="AF46" s="56">
        <v>526.24</v>
      </c>
    </row>
    <row r="47" spans="1:32" ht="18" customHeight="1" x14ac:dyDescent="0.25">
      <c r="A47" s="2">
        <v>2020</v>
      </c>
      <c r="B47" s="2" t="s">
        <v>3</v>
      </c>
      <c r="C47" s="2" t="s">
        <v>14</v>
      </c>
      <c r="D47" s="3" t="s">
        <v>36</v>
      </c>
      <c r="E47" s="4">
        <v>3566</v>
      </c>
      <c r="F47" s="4">
        <v>4577.3</v>
      </c>
      <c r="G47" s="4">
        <v>5126.576</v>
      </c>
      <c r="H47" s="4">
        <v>915.46</v>
      </c>
      <c r="I47" s="5" t="s">
        <v>42</v>
      </c>
      <c r="V47" s="56" t="s">
        <v>98</v>
      </c>
      <c r="W47" s="56">
        <v>2020</v>
      </c>
      <c r="X47" s="56" t="s">
        <v>7</v>
      </c>
      <c r="Y47" s="56" t="s">
        <v>99</v>
      </c>
      <c r="Z47" s="56" t="s">
        <v>100</v>
      </c>
      <c r="AA47" s="56" t="s">
        <v>101</v>
      </c>
      <c r="AB47" s="56" t="s">
        <v>102</v>
      </c>
      <c r="AC47" s="56" t="s">
        <v>103</v>
      </c>
      <c r="AD47" s="56" t="s">
        <v>106</v>
      </c>
      <c r="AE47" s="56">
        <v>806</v>
      </c>
      <c r="AF47" s="56">
        <v>526.24</v>
      </c>
    </row>
    <row r="48" spans="1:32" ht="18" customHeight="1" x14ac:dyDescent="0.25">
      <c r="A48" s="2">
        <v>2020</v>
      </c>
      <c r="B48" s="2" t="s">
        <v>3</v>
      </c>
      <c r="C48" s="2" t="s">
        <v>14</v>
      </c>
      <c r="D48" s="3" t="s">
        <v>37</v>
      </c>
      <c r="E48" s="4">
        <v>2498</v>
      </c>
      <c r="F48" s="4">
        <v>8000</v>
      </c>
      <c r="G48" s="4">
        <v>8960</v>
      </c>
      <c r="H48" s="4">
        <v>1600</v>
      </c>
      <c r="I48" s="5" t="s">
        <v>42</v>
      </c>
      <c r="V48" s="56" t="s">
        <v>107</v>
      </c>
      <c r="W48" s="56">
        <v>2020</v>
      </c>
      <c r="X48" s="56" t="s">
        <v>7</v>
      </c>
      <c r="Y48" s="56" t="s">
        <v>99</v>
      </c>
      <c r="Z48" s="56" t="s">
        <v>100</v>
      </c>
      <c r="AA48" s="56" t="s">
        <v>101</v>
      </c>
      <c r="AB48" s="56" t="s">
        <v>102</v>
      </c>
      <c r="AC48" s="56" t="s">
        <v>103</v>
      </c>
      <c r="AD48" s="56" t="s">
        <v>106</v>
      </c>
      <c r="AE48" s="56">
        <v>217</v>
      </c>
      <c r="AF48" s="56">
        <v>310.31</v>
      </c>
    </row>
    <row r="49" spans="1:32" ht="18" customHeight="1" x14ac:dyDescent="0.25">
      <c r="A49" s="2">
        <v>2020</v>
      </c>
      <c r="B49" s="2" t="s">
        <v>3</v>
      </c>
      <c r="C49" s="2" t="s">
        <v>13</v>
      </c>
      <c r="D49" s="3" t="s">
        <v>35</v>
      </c>
      <c r="E49" s="4">
        <v>1245</v>
      </c>
      <c r="F49" s="4">
        <v>4577.2</v>
      </c>
      <c r="G49" s="4">
        <v>5126.4639999999999</v>
      </c>
      <c r="H49" s="4">
        <v>915.44</v>
      </c>
      <c r="I49" s="5" t="s">
        <v>42</v>
      </c>
      <c r="V49" s="56" t="s">
        <v>98</v>
      </c>
      <c r="W49" s="56">
        <v>2020</v>
      </c>
      <c r="X49" s="56" t="s">
        <v>7</v>
      </c>
      <c r="Y49" s="56" t="s">
        <v>99</v>
      </c>
      <c r="Z49" s="56" t="s">
        <v>100</v>
      </c>
      <c r="AA49" s="56" t="s">
        <v>101</v>
      </c>
      <c r="AB49" s="56" t="s">
        <v>102</v>
      </c>
      <c r="AC49" s="56" t="s">
        <v>103</v>
      </c>
      <c r="AD49" s="56" t="s">
        <v>106</v>
      </c>
      <c r="AE49" s="56">
        <v>259</v>
      </c>
      <c r="AF49" s="56">
        <v>370.37</v>
      </c>
    </row>
    <row r="50" spans="1:32" ht="18" customHeight="1" x14ac:dyDescent="0.25">
      <c r="A50" s="2">
        <v>2020</v>
      </c>
      <c r="B50" s="2" t="s">
        <v>3</v>
      </c>
      <c r="C50" s="2" t="s">
        <v>38</v>
      </c>
      <c r="D50" s="6" t="s">
        <v>30</v>
      </c>
      <c r="E50" s="7">
        <v>644</v>
      </c>
      <c r="F50" s="7">
        <v>5743.5</v>
      </c>
      <c r="G50" s="7">
        <v>6432.72</v>
      </c>
      <c r="H50" s="4">
        <v>1148.7</v>
      </c>
      <c r="I50" s="5" t="s">
        <v>42</v>
      </c>
      <c r="V50" s="56" t="s">
        <v>107</v>
      </c>
      <c r="W50" s="56">
        <v>2020</v>
      </c>
      <c r="X50" s="56" t="s">
        <v>7</v>
      </c>
      <c r="Y50" s="56" t="s">
        <v>99</v>
      </c>
      <c r="Z50" s="56" t="s">
        <v>100</v>
      </c>
      <c r="AA50" s="56" t="s">
        <v>101</v>
      </c>
      <c r="AB50" s="56" t="s">
        <v>102</v>
      </c>
      <c r="AC50" s="56" t="s">
        <v>103</v>
      </c>
      <c r="AD50" s="56" t="s">
        <v>106</v>
      </c>
      <c r="AE50" s="56">
        <v>187</v>
      </c>
      <c r="AF50" s="56">
        <v>267.40999999999997</v>
      </c>
    </row>
    <row r="51" spans="1:32" ht="18" customHeight="1" x14ac:dyDescent="0.25">
      <c r="A51" s="2">
        <v>2020</v>
      </c>
      <c r="B51" s="2" t="s">
        <v>3</v>
      </c>
      <c r="C51" s="2" t="s">
        <v>12</v>
      </c>
      <c r="D51" s="6" t="s">
        <v>29</v>
      </c>
      <c r="E51" s="7">
        <v>643</v>
      </c>
      <c r="F51" s="7">
        <v>7000</v>
      </c>
      <c r="G51" s="7">
        <v>7840</v>
      </c>
      <c r="H51" s="4">
        <v>1400</v>
      </c>
      <c r="I51" s="5" t="s">
        <v>42</v>
      </c>
      <c r="V51" s="56" t="s">
        <v>98</v>
      </c>
      <c r="W51" s="56">
        <v>2020</v>
      </c>
      <c r="X51" s="56" t="s">
        <v>7</v>
      </c>
      <c r="Y51" s="56" t="s">
        <v>99</v>
      </c>
      <c r="Z51" s="56" t="s">
        <v>100</v>
      </c>
      <c r="AA51" s="56" t="s">
        <v>101</v>
      </c>
      <c r="AB51" s="56" t="s">
        <v>102</v>
      </c>
      <c r="AC51" s="56" t="s">
        <v>103</v>
      </c>
      <c r="AD51" s="56" t="s">
        <v>104</v>
      </c>
      <c r="AE51" s="56">
        <v>287</v>
      </c>
      <c r="AF51" s="56">
        <v>410.40999999999997</v>
      </c>
    </row>
    <row r="52" spans="1:32" ht="18" customHeight="1" x14ac:dyDescent="0.25">
      <c r="A52" s="2">
        <v>2020</v>
      </c>
      <c r="B52" s="2" t="s">
        <v>3</v>
      </c>
      <c r="C52" s="2" t="s">
        <v>38</v>
      </c>
      <c r="D52" s="6" t="s">
        <v>31</v>
      </c>
      <c r="E52" s="7">
        <v>455</v>
      </c>
      <c r="F52" s="7">
        <v>4578.6000000000004</v>
      </c>
      <c r="G52" s="7">
        <v>5128.0320000000002</v>
      </c>
      <c r="H52" s="4">
        <v>915.72000000000014</v>
      </c>
      <c r="I52" s="5" t="s">
        <v>42</v>
      </c>
      <c r="V52" s="56" t="s">
        <v>105</v>
      </c>
      <c r="W52" s="56">
        <v>2020</v>
      </c>
      <c r="X52" s="56" t="s">
        <v>7</v>
      </c>
      <c r="Y52" s="56" t="s">
        <v>99</v>
      </c>
      <c r="Z52" s="56" t="s">
        <v>100</v>
      </c>
      <c r="AA52" s="56" t="s">
        <v>101</v>
      </c>
      <c r="AB52" s="56" t="s">
        <v>110</v>
      </c>
      <c r="AC52" s="56" t="s">
        <v>103</v>
      </c>
      <c r="AD52" s="56" t="s">
        <v>104</v>
      </c>
      <c r="AE52" s="56">
        <v>281</v>
      </c>
      <c r="AF52" s="56">
        <v>401.83</v>
      </c>
    </row>
    <row r="53" spans="1:32" ht="18" customHeight="1" x14ac:dyDescent="0.25">
      <c r="A53" s="2">
        <v>2020</v>
      </c>
      <c r="B53" s="2" t="s">
        <v>3</v>
      </c>
      <c r="C53" s="2" t="s">
        <v>12</v>
      </c>
      <c r="D53" s="6" t="s">
        <v>28</v>
      </c>
      <c r="E53" s="8">
        <v>345</v>
      </c>
      <c r="F53" s="8">
        <v>7000</v>
      </c>
      <c r="G53" s="8">
        <v>7840</v>
      </c>
      <c r="H53" s="4">
        <v>1400</v>
      </c>
      <c r="I53" s="5" t="s">
        <v>42</v>
      </c>
      <c r="V53" s="56" t="s">
        <v>105</v>
      </c>
      <c r="W53" s="56">
        <v>2020</v>
      </c>
      <c r="X53" s="56" t="s">
        <v>7</v>
      </c>
      <c r="Y53" s="56" t="s">
        <v>99</v>
      </c>
      <c r="Z53" s="56" t="s">
        <v>100</v>
      </c>
      <c r="AA53" s="56" t="s">
        <v>101</v>
      </c>
      <c r="AB53" s="56" t="s">
        <v>110</v>
      </c>
      <c r="AC53" s="56" t="s">
        <v>103</v>
      </c>
      <c r="AD53" s="56" t="s">
        <v>104</v>
      </c>
      <c r="AE53" s="56">
        <v>275</v>
      </c>
      <c r="AF53" s="56">
        <v>393.25</v>
      </c>
    </row>
    <row r="54" spans="1:32" ht="18" customHeight="1" x14ac:dyDescent="0.25">
      <c r="A54" s="2">
        <v>2020</v>
      </c>
      <c r="B54" s="2" t="s">
        <v>3</v>
      </c>
      <c r="C54" s="2" t="s">
        <v>13</v>
      </c>
      <c r="D54" s="3" t="s">
        <v>33</v>
      </c>
      <c r="E54" s="4">
        <v>122</v>
      </c>
      <c r="F54" s="4">
        <v>100</v>
      </c>
      <c r="G54" s="4">
        <v>112</v>
      </c>
      <c r="H54" s="4">
        <v>20</v>
      </c>
      <c r="I54" s="5" t="s">
        <v>42</v>
      </c>
      <c r="V54" s="56" t="s">
        <v>98</v>
      </c>
      <c r="W54" s="56">
        <v>2020</v>
      </c>
      <c r="X54" s="56" t="s">
        <v>7</v>
      </c>
      <c r="Y54" s="56" t="s">
        <v>99</v>
      </c>
      <c r="Z54" s="56" t="s">
        <v>100</v>
      </c>
      <c r="AA54" s="56" t="s">
        <v>101</v>
      </c>
      <c r="AB54" s="56" t="s">
        <v>110</v>
      </c>
      <c r="AC54" s="56" t="s">
        <v>103</v>
      </c>
      <c r="AD54" s="56" t="s">
        <v>106</v>
      </c>
      <c r="AE54" s="56">
        <v>215</v>
      </c>
      <c r="AF54" s="56">
        <v>307.45</v>
      </c>
    </row>
    <row r="55" spans="1:32" ht="18" customHeight="1" x14ac:dyDescent="0.25">
      <c r="A55" s="2">
        <v>2020</v>
      </c>
      <c r="B55" s="2" t="s">
        <v>3</v>
      </c>
      <c r="C55" s="2" t="s">
        <v>15</v>
      </c>
      <c r="D55" s="6" t="s">
        <v>26</v>
      </c>
      <c r="E55" s="7">
        <v>78</v>
      </c>
      <c r="F55" s="7">
        <v>4577.2</v>
      </c>
      <c r="G55" s="7">
        <v>5126.4639999999999</v>
      </c>
      <c r="H55" s="4">
        <v>915.44</v>
      </c>
      <c r="I55" s="5" t="s">
        <v>42</v>
      </c>
      <c r="V55" s="56" t="s">
        <v>108</v>
      </c>
      <c r="W55" s="56">
        <v>2020</v>
      </c>
      <c r="X55" s="56" t="s">
        <v>7</v>
      </c>
      <c r="Y55" s="56" t="s">
        <v>99</v>
      </c>
      <c r="Z55" s="56" t="s">
        <v>100</v>
      </c>
      <c r="AA55" s="56" t="s">
        <v>101</v>
      </c>
      <c r="AB55" s="56" t="s">
        <v>110</v>
      </c>
      <c r="AC55" s="56" t="s">
        <v>103</v>
      </c>
      <c r="AD55" s="56" t="s">
        <v>106</v>
      </c>
      <c r="AE55" s="56">
        <v>263</v>
      </c>
      <c r="AF55" s="56">
        <v>376.09000000000003</v>
      </c>
    </row>
    <row r="56" spans="1:32" ht="18" customHeight="1" x14ac:dyDescent="0.25">
      <c r="A56" s="2">
        <v>2020</v>
      </c>
      <c r="B56" s="2" t="s">
        <v>3</v>
      </c>
      <c r="C56" s="2" t="s">
        <v>15</v>
      </c>
      <c r="D56" s="6" t="s">
        <v>24</v>
      </c>
      <c r="E56" s="7">
        <v>76</v>
      </c>
      <c r="F56" s="7">
        <v>4576.8999999999996</v>
      </c>
      <c r="G56" s="7">
        <v>5126.1279999999997</v>
      </c>
      <c r="H56" s="4">
        <v>915.38</v>
      </c>
      <c r="I56" s="5" t="s">
        <v>42</v>
      </c>
      <c r="V56" s="56" t="s">
        <v>105</v>
      </c>
      <c r="W56" s="56">
        <v>2020</v>
      </c>
      <c r="X56" s="56" t="s">
        <v>7</v>
      </c>
      <c r="Y56" s="56" t="s">
        <v>99</v>
      </c>
      <c r="Z56" s="56" t="s">
        <v>100</v>
      </c>
      <c r="AA56" s="56" t="s">
        <v>101</v>
      </c>
      <c r="AB56" s="56" t="s">
        <v>110</v>
      </c>
      <c r="AC56" s="56" t="s">
        <v>103</v>
      </c>
      <c r="AD56" s="56" t="s">
        <v>106</v>
      </c>
      <c r="AE56" s="56">
        <v>776</v>
      </c>
      <c r="AF56" s="56">
        <v>1109.68</v>
      </c>
    </row>
    <row r="57" spans="1:32" ht="18" customHeight="1" x14ac:dyDescent="0.25">
      <c r="A57" s="2">
        <v>2020</v>
      </c>
      <c r="B57" s="2" t="s">
        <v>3</v>
      </c>
      <c r="C57" s="2" t="s">
        <v>15</v>
      </c>
      <c r="D57" s="6" t="s">
        <v>25</v>
      </c>
      <c r="E57" s="7">
        <v>46</v>
      </c>
      <c r="F57" s="7">
        <v>200</v>
      </c>
      <c r="G57" s="7">
        <v>224</v>
      </c>
      <c r="H57" s="4">
        <v>40</v>
      </c>
      <c r="I57" s="5" t="s">
        <v>42</v>
      </c>
      <c r="V57" s="56" t="s">
        <v>98</v>
      </c>
      <c r="W57" s="56">
        <v>2020</v>
      </c>
      <c r="X57" s="56" t="s">
        <v>11</v>
      </c>
      <c r="Y57" s="56" t="s">
        <v>99</v>
      </c>
      <c r="Z57" s="56" t="s">
        <v>100</v>
      </c>
      <c r="AA57" s="56" t="s">
        <v>101</v>
      </c>
      <c r="AB57" s="56" t="s">
        <v>110</v>
      </c>
      <c r="AC57" s="56" t="s">
        <v>103</v>
      </c>
      <c r="AD57" s="56" t="s">
        <v>104</v>
      </c>
      <c r="AE57" s="56">
        <v>224</v>
      </c>
      <c r="AF57" s="56">
        <v>526.24</v>
      </c>
    </row>
    <row r="58" spans="1:32" ht="18" customHeight="1" x14ac:dyDescent="0.25">
      <c r="A58" s="2">
        <v>2020</v>
      </c>
      <c r="B58" s="2" t="s">
        <v>3</v>
      </c>
      <c r="C58" s="2" t="s">
        <v>15</v>
      </c>
      <c r="D58" s="6" t="s">
        <v>23</v>
      </c>
      <c r="E58" s="7">
        <v>34</v>
      </c>
      <c r="F58" s="7">
        <v>4576.8</v>
      </c>
      <c r="G58" s="7">
        <v>5126.0160000000005</v>
      </c>
      <c r="H58" s="4">
        <v>915.36000000000013</v>
      </c>
      <c r="I58" s="5" t="s">
        <v>42</v>
      </c>
      <c r="V58" s="56" t="s">
        <v>98</v>
      </c>
      <c r="W58" s="56">
        <v>2020</v>
      </c>
      <c r="X58" s="56" t="s">
        <v>11</v>
      </c>
      <c r="Y58" s="56" t="s">
        <v>99</v>
      </c>
      <c r="Z58" s="56" t="s">
        <v>100</v>
      </c>
      <c r="AA58" s="56" t="s">
        <v>101</v>
      </c>
      <c r="AB58" s="56" t="s">
        <v>110</v>
      </c>
      <c r="AC58" s="56" t="s">
        <v>103</v>
      </c>
      <c r="AD58" s="56" t="s">
        <v>104</v>
      </c>
      <c r="AE58" s="56">
        <v>218</v>
      </c>
      <c r="AF58" s="56">
        <v>526.24</v>
      </c>
    </row>
    <row r="59" spans="1:32" ht="18" customHeight="1" x14ac:dyDescent="0.25">
      <c r="A59" s="2">
        <v>2020</v>
      </c>
      <c r="B59" s="2" t="s">
        <v>3</v>
      </c>
      <c r="C59" s="2" t="s">
        <v>13</v>
      </c>
      <c r="D59" s="3" t="s">
        <v>34</v>
      </c>
      <c r="E59" s="4">
        <v>7</v>
      </c>
      <c r="F59" s="4">
        <v>200</v>
      </c>
      <c r="G59" s="4">
        <v>224</v>
      </c>
      <c r="H59" s="4">
        <v>40</v>
      </c>
      <c r="I59" s="5" t="s">
        <v>42</v>
      </c>
      <c r="V59" s="56" t="s">
        <v>98</v>
      </c>
      <c r="W59" s="56">
        <v>2020</v>
      </c>
      <c r="X59" s="56" t="s">
        <v>11</v>
      </c>
      <c r="Y59" s="56" t="s">
        <v>99</v>
      </c>
      <c r="Z59" s="56" t="s">
        <v>100</v>
      </c>
      <c r="AA59" s="56" t="s">
        <v>101</v>
      </c>
      <c r="AB59" s="56" t="s">
        <v>110</v>
      </c>
      <c r="AC59" s="56" t="s">
        <v>103</v>
      </c>
      <c r="AD59" s="56" t="s">
        <v>104</v>
      </c>
      <c r="AE59" s="56">
        <v>212</v>
      </c>
      <c r="AF59" s="56">
        <v>526.24</v>
      </c>
    </row>
    <row r="60" spans="1:32" ht="18" customHeight="1" x14ac:dyDescent="0.25">
      <c r="A60" s="2">
        <v>2020</v>
      </c>
      <c r="B60" s="2" t="s">
        <v>3</v>
      </c>
      <c r="C60" s="2" t="s">
        <v>15</v>
      </c>
      <c r="D60" s="6" t="s">
        <v>27</v>
      </c>
      <c r="E60" s="7">
        <v>3</v>
      </c>
      <c r="F60" s="7">
        <v>4577.3</v>
      </c>
      <c r="G60" s="7">
        <v>5126.576</v>
      </c>
      <c r="H60" s="4">
        <v>915.46</v>
      </c>
      <c r="I60" s="5" t="s">
        <v>42</v>
      </c>
      <c r="V60" s="56" t="s">
        <v>98</v>
      </c>
      <c r="W60" s="56">
        <v>2020</v>
      </c>
      <c r="X60" s="56" t="s">
        <v>11</v>
      </c>
      <c r="Y60" s="56" t="s">
        <v>99</v>
      </c>
      <c r="Z60" s="56" t="s">
        <v>100</v>
      </c>
      <c r="AA60" s="56" t="s">
        <v>101</v>
      </c>
      <c r="AB60" s="56" t="s">
        <v>110</v>
      </c>
      <c r="AC60" s="56" t="s">
        <v>103</v>
      </c>
      <c r="AD60" s="56" t="s">
        <v>106</v>
      </c>
      <c r="AE60" s="56">
        <v>194</v>
      </c>
      <c r="AF60" s="56">
        <v>277.42</v>
      </c>
    </row>
    <row r="61" spans="1:32" ht="18" customHeight="1" x14ac:dyDescent="0.25">
      <c r="A61" s="2">
        <v>2020</v>
      </c>
      <c r="B61" s="2" t="s">
        <v>3</v>
      </c>
      <c r="C61" s="2" t="s">
        <v>32</v>
      </c>
      <c r="D61" s="6" t="s">
        <v>32</v>
      </c>
      <c r="E61" s="7">
        <v>2</v>
      </c>
      <c r="F61" s="7">
        <v>6600</v>
      </c>
      <c r="G61" s="7">
        <v>7392</v>
      </c>
      <c r="H61" s="4">
        <v>1320</v>
      </c>
      <c r="I61" s="5" t="s">
        <v>42</v>
      </c>
      <c r="V61" s="56" t="s">
        <v>105</v>
      </c>
      <c r="W61" s="56">
        <v>2020</v>
      </c>
      <c r="X61" s="56" t="s">
        <v>11</v>
      </c>
      <c r="Y61" s="56" t="s">
        <v>99</v>
      </c>
      <c r="Z61" s="56" t="s">
        <v>100</v>
      </c>
      <c r="AA61" s="56" t="s">
        <v>101</v>
      </c>
      <c r="AB61" s="56" t="s">
        <v>110</v>
      </c>
      <c r="AC61" s="56" t="s">
        <v>103</v>
      </c>
      <c r="AD61" s="56" t="s">
        <v>106</v>
      </c>
      <c r="AE61" s="56">
        <v>242</v>
      </c>
      <c r="AF61" s="56">
        <v>346.06</v>
      </c>
    </row>
    <row r="62" spans="1:32" ht="18" customHeight="1" x14ac:dyDescent="0.25">
      <c r="A62" s="2">
        <v>2020</v>
      </c>
      <c r="B62" s="2" t="s">
        <v>4</v>
      </c>
      <c r="C62" s="2" t="s">
        <v>14</v>
      </c>
      <c r="D62" s="3" t="s">
        <v>36</v>
      </c>
      <c r="E62" s="4">
        <v>3566</v>
      </c>
      <c r="F62" s="4">
        <v>4577.3</v>
      </c>
      <c r="G62" s="4">
        <v>5126.576</v>
      </c>
      <c r="H62" s="4">
        <v>915.46</v>
      </c>
      <c r="I62" s="5" t="s">
        <v>42</v>
      </c>
      <c r="V62" s="56" t="s">
        <v>105</v>
      </c>
      <c r="W62" s="56">
        <v>2020</v>
      </c>
      <c r="X62" s="56" t="s">
        <v>11</v>
      </c>
      <c r="Y62" s="56" t="s">
        <v>99</v>
      </c>
      <c r="Z62" s="56" t="s">
        <v>100</v>
      </c>
      <c r="AA62" s="56" t="s">
        <v>101</v>
      </c>
      <c r="AB62" s="56" t="s">
        <v>110</v>
      </c>
      <c r="AC62" s="56" t="s">
        <v>103</v>
      </c>
      <c r="AD62" s="56" t="s">
        <v>106</v>
      </c>
      <c r="AE62" s="56">
        <v>164</v>
      </c>
      <c r="AF62" s="56">
        <v>234.51999999999998</v>
      </c>
    </row>
    <row r="63" spans="1:32" ht="18" customHeight="1" x14ac:dyDescent="0.25">
      <c r="A63" s="2">
        <v>2020</v>
      </c>
      <c r="B63" s="2" t="s">
        <v>4</v>
      </c>
      <c r="C63" s="2" t="s">
        <v>14</v>
      </c>
      <c r="D63" s="3" t="s">
        <v>37</v>
      </c>
      <c r="E63" s="4">
        <v>2498</v>
      </c>
      <c r="F63" s="4">
        <v>8000</v>
      </c>
      <c r="G63" s="4">
        <v>8960</v>
      </c>
      <c r="H63" s="4">
        <v>1600</v>
      </c>
      <c r="I63" s="5" t="s">
        <v>42</v>
      </c>
      <c r="V63" s="56" t="s">
        <v>107</v>
      </c>
      <c r="W63" s="56">
        <v>2020</v>
      </c>
      <c r="X63" s="56" t="s">
        <v>11</v>
      </c>
      <c r="Y63" s="56" t="s">
        <v>99</v>
      </c>
      <c r="Z63" s="56" t="s">
        <v>100</v>
      </c>
      <c r="AA63" s="56" t="s">
        <v>101</v>
      </c>
      <c r="AB63" s="56" t="s">
        <v>110</v>
      </c>
      <c r="AC63" s="56" t="s">
        <v>103</v>
      </c>
      <c r="AD63" s="56" t="s">
        <v>106</v>
      </c>
      <c r="AE63" s="56">
        <v>238</v>
      </c>
      <c r="AF63" s="56">
        <v>340.34000000000003</v>
      </c>
    </row>
    <row r="64" spans="1:32" ht="18" customHeight="1" x14ac:dyDescent="0.25">
      <c r="A64" s="2">
        <v>2020</v>
      </c>
      <c r="B64" s="2" t="s">
        <v>4</v>
      </c>
      <c r="C64" s="2" t="s">
        <v>13</v>
      </c>
      <c r="D64" s="3" t="s">
        <v>35</v>
      </c>
      <c r="E64" s="4">
        <v>1245</v>
      </c>
      <c r="F64" s="4">
        <v>4577.2</v>
      </c>
      <c r="G64" s="4">
        <v>5126.4639999999999</v>
      </c>
      <c r="H64" s="4">
        <v>915.44</v>
      </c>
      <c r="I64" s="5" t="s">
        <v>42</v>
      </c>
      <c r="V64" s="56" t="s">
        <v>98</v>
      </c>
      <c r="W64" s="56">
        <v>2020</v>
      </c>
      <c r="X64" s="56" t="s">
        <v>11</v>
      </c>
      <c r="Y64" s="56" t="s">
        <v>99</v>
      </c>
      <c r="Z64" s="56" t="s">
        <v>100</v>
      </c>
      <c r="AA64" s="56" t="s">
        <v>101</v>
      </c>
      <c r="AB64" s="56" t="s">
        <v>110</v>
      </c>
      <c r="AC64" s="56" t="s">
        <v>103</v>
      </c>
      <c r="AD64" s="56" t="s">
        <v>106</v>
      </c>
      <c r="AE64" s="56">
        <v>166</v>
      </c>
      <c r="AF64" s="56">
        <v>237.38</v>
      </c>
    </row>
    <row r="65" spans="1:32" ht="18" customHeight="1" x14ac:dyDescent="0.25">
      <c r="A65" s="2">
        <v>2020</v>
      </c>
      <c r="B65" s="2" t="s">
        <v>4</v>
      </c>
      <c r="C65" s="2" t="s">
        <v>38</v>
      </c>
      <c r="D65" s="6" t="s">
        <v>30</v>
      </c>
      <c r="E65" s="7">
        <v>644</v>
      </c>
      <c r="F65" s="7">
        <v>5743.5</v>
      </c>
      <c r="G65" s="7">
        <v>6432.72</v>
      </c>
      <c r="H65" s="4">
        <v>1148.7</v>
      </c>
      <c r="I65" s="5" t="s">
        <v>42</v>
      </c>
      <c r="V65" s="56" t="s">
        <v>107</v>
      </c>
      <c r="W65" s="56">
        <v>2020</v>
      </c>
      <c r="X65" s="56" t="s">
        <v>11</v>
      </c>
      <c r="Y65" s="56" t="s">
        <v>99</v>
      </c>
      <c r="Z65" s="56" t="s">
        <v>100</v>
      </c>
      <c r="AA65" s="56" t="s">
        <v>101</v>
      </c>
      <c r="AB65" s="56" t="s">
        <v>110</v>
      </c>
      <c r="AC65" s="56" t="s">
        <v>103</v>
      </c>
      <c r="AD65" s="56" t="s">
        <v>104</v>
      </c>
      <c r="AE65" s="56">
        <v>222</v>
      </c>
      <c r="AF65" s="56">
        <v>526.24</v>
      </c>
    </row>
    <row r="66" spans="1:32" ht="18" customHeight="1" x14ac:dyDescent="0.25">
      <c r="A66" s="2">
        <v>2020</v>
      </c>
      <c r="B66" s="2" t="s">
        <v>4</v>
      </c>
      <c r="C66" s="2" t="s">
        <v>12</v>
      </c>
      <c r="D66" s="6" t="s">
        <v>29</v>
      </c>
      <c r="E66" s="7">
        <v>643</v>
      </c>
      <c r="F66" s="7">
        <v>7000</v>
      </c>
      <c r="G66" s="7">
        <v>7840</v>
      </c>
      <c r="H66" s="4">
        <v>1400</v>
      </c>
      <c r="I66" s="5" t="s">
        <v>40</v>
      </c>
      <c r="V66" s="56" t="s">
        <v>98</v>
      </c>
      <c r="W66" s="56">
        <v>2020</v>
      </c>
      <c r="X66" s="56" t="s">
        <v>11</v>
      </c>
      <c r="Y66" s="56" t="s">
        <v>99</v>
      </c>
      <c r="Z66" s="56" t="s">
        <v>100</v>
      </c>
      <c r="AA66" s="56" t="s">
        <v>101</v>
      </c>
      <c r="AB66" s="56" t="s">
        <v>110</v>
      </c>
      <c r="AC66" s="56" t="s">
        <v>103</v>
      </c>
      <c r="AD66" s="56" t="s">
        <v>104</v>
      </c>
      <c r="AE66" s="56">
        <v>216</v>
      </c>
      <c r="AF66" s="56">
        <v>526.24</v>
      </c>
    </row>
    <row r="67" spans="1:32" ht="18" customHeight="1" x14ac:dyDescent="0.25">
      <c r="A67" s="2">
        <v>2020</v>
      </c>
      <c r="B67" s="2" t="s">
        <v>4</v>
      </c>
      <c r="C67" s="2" t="s">
        <v>38</v>
      </c>
      <c r="D67" s="6" t="s">
        <v>31</v>
      </c>
      <c r="E67" s="7">
        <v>455</v>
      </c>
      <c r="F67" s="7">
        <v>4578.6000000000004</v>
      </c>
      <c r="G67" s="7">
        <v>5128.0320000000002</v>
      </c>
      <c r="H67" s="4">
        <v>915.72000000000014</v>
      </c>
      <c r="I67" s="5" t="s">
        <v>40</v>
      </c>
      <c r="V67" s="56" t="s">
        <v>105</v>
      </c>
      <c r="W67" s="56">
        <v>2020</v>
      </c>
      <c r="X67" s="56" t="s">
        <v>11</v>
      </c>
      <c r="Y67" s="56" t="s">
        <v>99</v>
      </c>
      <c r="Z67" s="56" t="s">
        <v>100</v>
      </c>
      <c r="AA67" s="56" t="s">
        <v>101</v>
      </c>
      <c r="AB67" s="56" t="s">
        <v>110</v>
      </c>
      <c r="AC67" s="56" t="s">
        <v>103</v>
      </c>
      <c r="AD67" s="56" t="s">
        <v>106</v>
      </c>
      <c r="AE67" s="56">
        <v>684</v>
      </c>
      <c r="AF67" s="56">
        <v>978.12</v>
      </c>
    </row>
    <row r="68" spans="1:32" ht="18" customHeight="1" x14ac:dyDescent="0.25">
      <c r="A68" s="2">
        <v>2020</v>
      </c>
      <c r="B68" s="2" t="s">
        <v>4</v>
      </c>
      <c r="C68" s="2" t="s">
        <v>12</v>
      </c>
      <c r="D68" s="6" t="s">
        <v>28</v>
      </c>
      <c r="E68" s="8">
        <v>345</v>
      </c>
      <c r="F68" s="8">
        <v>7000</v>
      </c>
      <c r="G68" s="8">
        <v>7840</v>
      </c>
      <c r="H68" s="4">
        <v>1400</v>
      </c>
      <c r="I68" s="5" t="s">
        <v>40</v>
      </c>
      <c r="V68" s="56" t="s">
        <v>108</v>
      </c>
      <c r="W68" s="56">
        <v>2020</v>
      </c>
      <c r="X68" s="56" t="s">
        <v>11</v>
      </c>
      <c r="Y68" s="56" t="s">
        <v>99</v>
      </c>
      <c r="Z68" s="56" t="s">
        <v>100</v>
      </c>
      <c r="AA68" s="56" t="s">
        <v>101</v>
      </c>
      <c r="AB68" s="56" t="s">
        <v>110</v>
      </c>
      <c r="AC68" s="56" t="s">
        <v>103</v>
      </c>
      <c r="AD68" s="56" t="s">
        <v>106</v>
      </c>
      <c r="AE68" s="56">
        <v>717</v>
      </c>
      <c r="AF68" s="56">
        <v>1025.31</v>
      </c>
    </row>
    <row r="69" spans="1:32" ht="18" customHeight="1" x14ac:dyDescent="0.25">
      <c r="A69" s="2">
        <v>2020</v>
      </c>
      <c r="B69" s="2" t="s">
        <v>4</v>
      </c>
      <c r="C69" s="2" t="s">
        <v>13</v>
      </c>
      <c r="D69" s="3" t="s">
        <v>33</v>
      </c>
      <c r="E69" s="4">
        <v>122</v>
      </c>
      <c r="F69" s="4">
        <v>100</v>
      </c>
      <c r="G69" s="4">
        <v>112</v>
      </c>
      <c r="H69" s="4">
        <v>20</v>
      </c>
      <c r="I69" s="5" t="s">
        <v>40</v>
      </c>
      <c r="V69" s="56" t="s">
        <v>105</v>
      </c>
      <c r="W69" s="56">
        <v>2020</v>
      </c>
      <c r="X69" s="56" t="s">
        <v>11</v>
      </c>
      <c r="Y69" s="56" t="s">
        <v>99</v>
      </c>
      <c r="Z69" s="56" t="s">
        <v>100</v>
      </c>
      <c r="AA69" s="56" t="s">
        <v>101</v>
      </c>
      <c r="AB69" s="56" t="s">
        <v>110</v>
      </c>
      <c r="AC69" s="56" t="s">
        <v>103</v>
      </c>
      <c r="AD69" s="56" t="s">
        <v>106</v>
      </c>
      <c r="AE69" s="56">
        <v>770</v>
      </c>
      <c r="AF69" s="56">
        <v>1101.0999999999999</v>
      </c>
    </row>
    <row r="70" spans="1:32" ht="18" customHeight="1" x14ac:dyDescent="0.25">
      <c r="A70" s="2">
        <v>2020</v>
      </c>
      <c r="B70" s="2" t="s">
        <v>4</v>
      </c>
      <c r="C70" s="2" t="s">
        <v>15</v>
      </c>
      <c r="D70" s="6" t="s">
        <v>26</v>
      </c>
      <c r="E70" s="7">
        <v>78</v>
      </c>
      <c r="F70" s="7">
        <v>4577.2</v>
      </c>
      <c r="G70" s="7">
        <v>5126.4639999999999</v>
      </c>
      <c r="H70" s="4">
        <v>915.44</v>
      </c>
      <c r="I70" s="5" t="s">
        <v>40</v>
      </c>
      <c r="V70" s="56" t="s">
        <v>105</v>
      </c>
      <c r="W70" s="56">
        <v>2020</v>
      </c>
      <c r="X70" s="56" t="s">
        <v>11</v>
      </c>
      <c r="Y70" s="56" t="s">
        <v>99</v>
      </c>
      <c r="Z70" s="56" t="s">
        <v>100</v>
      </c>
      <c r="AA70" s="56" t="s">
        <v>101</v>
      </c>
      <c r="AB70" s="56" t="s">
        <v>110</v>
      </c>
      <c r="AC70" s="56" t="s">
        <v>103</v>
      </c>
      <c r="AD70" s="56" t="s">
        <v>104</v>
      </c>
      <c r="AE70" s="56">
        <v>225</v>
      </c>
      <c r="AF70" s="56">
        <v>321.75</v>
      </c>
    </row>
    <row r="71" spans="1:32" ht="18" customHeight="1" x14ac:dyDescent="0.25">
      <c r="A71" s="2">
        <v>2020</v>
      </c>
      <c r="B71" s="2" t="s">
        <v>4</v>
      </c>
      <c r="C71" s="2" t="s">
        <v>15</v>
      </c>
      <c r="D71" s="6" t="s">
        <v>24</v>
      </c>
      <c r="E71" s="7">
        <v>76</v>
      </c>
      <c r="F71" s="7">
        <v>4576.8999999999996</v>
      </c>
      <c r="G71" s="7">
        <v>5126.1279999999997</v>
      </c>
      <c r="H71" s="4">
        <v>915.38</v>
      </c>
      <c r="I71" s="5" t="s">
        <v>40</v>
      </c>
      <c r="V71" s="56" t="s">
        <v>108</v>
      </c>
      <c r="W71" s="56">
        <v>2020</v>
      </c>
      <c r="X71" s="56" t="s">
        <v>11</v>
      </c>
      <c r="Y71" s="56" t="s">
        <v>99</v>
      </c>
      <c r="Z71" s="56" t="s">
        <v>100</v>
      </c>
      <c r="AA71" s="56" t="s">
        <v>101</v>
      </c>
      <c r="AB71" s="56" t="s">
        <v>110</v>
      </c>
      <c r="AC71" s="56" t="s">
        <v>103</v>
      </c>
      <c r="AD71" s="56" t="s">
        <v>104</v>
      </c>
      <c r="AE71" s="56">
        <v>219</v>
      </c>
      <c r="AF71" s="56">
        <v>313.17</v>
      </c>
    </row>
    <row r="72" spans="1:32" ht="18" customHeight="1" x14ac:dyDescent="0.25">
      <c r="A72" s="2">
        <v>2020</v>
      </c>
      <c r="B72" s="2" t="s">
        <v>4</v>
      </c>
      <c r="C72" s="2" t="s">
        <v>15</v>
      </c>
      <c r="D72" s="6" t="s">
        <v>25</v>
      </c>
      <c r="E72" s="7">
        <v>46</v>
      </c>
      <c r="F72" s="7">
        <v>200</v>
      </c>
      <c r="G72" s="7">
        <v>224</v>
      </c>
      <c r="H72" s="4">
        <v>40</v>
      </c>
      <c r="I72" s="5" t="s">
        <v>40</v>
      </c>
      <c r="V72" s="56" t="s">
        <v>107</v>
      </c>
      <c r="W72" s="56">
        <v>2020</v>
      </c>
      <c r="X72" s="56" t="s">
        <v>11</v>
      </c>
      <c r="Y72" s="56" t="s">
        <v>99</v>
      </c>
      <c r="Z72" s="56" t="s">
        <v>100</v>
      </c>
      <c r="AA72" s="56" t="s">
        <v>101</v>
      </c>
      <c r="AB72" s="56" t="s">
        <v>110</v>
      </c>
      <c r="AC72" s="56" t="s">
        <v>103</v>
      </c>
      <c r="AD72" s="56" t="s">
        <v>104</v>
      </c>
      <c r="AE72" s="56">
        <v>213</v>
      </c>
      <c r="AF72" s="56">
        <v>304.59000000000003</v>
      </c>
    </row>
    <row r="73" spans="1:32" ht="18" customHeight="1" x14ac:dyDescent="0.25">
      <c r="A73" s="2">
        <v>2020</v>
      </c>
      <c r="B73" s="2" t="s">
        <v>4</v>
      </c>
      <c r="C73" s="2" t="s">
        <v>15</v>
      </c>
      <c r="D73" s="6" t="s">
        <v>23</v>
      </c>
      <c r="E73" s="7">
        <v>34</v>
      </c>
      <c r="F73" s="7">
        <v>4576.8</v>
      </c>
      <c r="G73" s="7">
        <v>5126.0160000000005</v>
      </c>
      <c r="H73" s="4">
        <v>915.36000000000013</v>
      </c>
      <c r="I73" s="5" t="s">
        <v>40</v>
      </c>
      <c r="V73" s="56" t="s">
        <v>105</v>
      </c>
      <c r="W73" s="56">
        <v>2020</v>
      </c>
      <c r="X73" s="56" t="s">
        <v>11</v>
      </c>
      <c r="Y73" s="56" t="s">
        <v>99</v>
      </c>
      <c r="Z73" s="56" t="s">
        <v>100</v>
      </c>
      <c r="AA73" s="56" t="s">
        <v>101</v>
      </c>
      <c r="AB73" s="56" t="s">
        <v>110</v>
      </c>
      <c r="AC73" s="56" t="s">
        <v>103</v>
      </c>
      <c r="AD73" s="56" t="s">
        <v>106</v>
      </c>
      <c r="AE73" s="56">
        <v>195</v>
      </c>
      <c r="AF73" s="56">
        <v>278.85000000000002</v>
      </c>
    </row>
    <row r="74" spans="1:32" ht="18" customHeight="1" x14ac:dyDescent="0.25">
      <c r="A74" s="2">
        <v>2020</v>
      </c>
      <c r="B74" s="2" t="s">
        <v>4</v>
      </c>
      <c r="C74" s="2" t="s">
        <v>13</v>
      </c>
      <c r="D74" s="3" t="s">
        <v>34</v>
      </c>
      <c r="E74" s="4">
        <v>7</v>
      </c>
      <c r="F74" s="4">
        <v>200</v>
      </c>
      <c r="G74" s="4">
        <v>224</v>
      </c>
      <c r="H74" s="4">
        <v>40</v>
      </c>
      <c r="I74" s="5" t="s">
        <v>40</v>
      </c>
      <c r="V74" s="56" t="s">
        <v>105</v>
      </c>
      <c r="W74" s="56">
        <v>2020</v>
      </c>
      <c r="X74" s="56" t="s">
        <v>11</v>
      </c>
      <c r="Y74" s="56" t="s">
        <v>99</v>
      </c>
      <c r="Z74" s="56" t="s">
        <v>100</v>
      </c>
      <c r="AA74" s="56" t="s">
        <v>101</v>
      </c>
      <c r="AB74" s="56" t="s">
        <v>110</v>
      </c>
      <c r="AC74" s="56" t="s">
        <v>103</v>
      </c>
      <c r="AD74" s="56" t="s">
        <v>106</v>
      </c>
      <c r="AE74" s="56">
        <v>810</v>
      </c>
      <c r="AF74" s="56">
        <v>526.24</v>
      </c>
    </row>
    <row r="75" spans="1:32" ht="18" customHeight="1" x14ac:dyDescent="0.25">
      <c r="A75" s="2">
        <v>2020</v>
      </c>
      <c r="B75" s="2" t="s">
        <v>4</v>
      </c>
      <c r="C75" s="2" t="s">
        <v>15</v>
      </c>
      <c r="D75" s="6" t="s">
        <v>27</v>
      </c>
      <c r="E75" s="7">
        <v>3</v>
      </c>
      <c r="F75" s="7">
        <v>4577.3</v>
      </c>
      <c r="G75" s="7">
        <v>5126.576</v>
      </c>
      <c r="H75" s="4">
        <v>915.46</v>
      </c>
      <c r="I75" s="5" t="s">
        <v>40</v>
      </c>
      <c r="V75" s="56" t="s">
        <v>98</v>
      </c>
      <c r="W75" s="56">
        <v>2020</v>
      </c>
      <c r="X75" s="56" t="s">
        <v>11</v>
      </c>
      <c r="Y75" s="56" t="s">
        <v>99</v>
      </c>
      <c r="Z75" s="56" t="s">
        <v>100</v>
      </c>
      <c r="AA75" s="56" t="s">
        <v>101</v>
      </c>
      <c r="AB75" s="56" t="s">
        <v>110</v>
      </c>
      <c r="AC75" s="56" t="s">
        <v>103</v>
      </c>
      <c r="AD75" s="56" t="s">
        <v>106</v>
      </c>
      <c r="AE75" s="56">
        <v>193</v>
      </c>
      <c r="AF75" s="56">
        <v>275.99</v>
      </c>
    </row>
    <row r="76" spans="1:32" ht="18" customHeight="1" x14ac:dyDescent="0.25">
      <c r="A76" s="2">
        <v>2020</v>
      </c>
      <c r="B76" s="2" t="s">
        <v>4</v>
      </c>
      <c r="C76" s="2" t="s">
        <v>32</v>
      </c>
      <c r="D76" s="6" t="s">
        <v>32</v>
      </c>
      <c r="E76" s="7">
        <v>2</v>
      </c>
      <c r="F76" s="7">
        <v>6600</v>
      </c>
      <c r="G76" s="7">
        <v>7392</v>
      </c>
      <c r="H76" s="4">
        <v>1320</v>
      </c>
      <c r="I76" s="5" t="s">
        <v>40</v>
      </c>
      <c r="V76" s="56" t="s">
        <v>107</v>
      </c>
      <c r="W76" s="56">
        <v>2020</v>
      </c>
      <c r="X76" s="56" t="s">
        <v>11</v>
      </c>
      <c r="Y76" s="56" t="s">
        <v>99</v>
      </c>
      <c r="Z76" s="56" t="s">
        <v>100</v>
      </c>
      <c r="AA76" s="56" t="s">
        <v>101</v>
      </c>
      <c r="AB76" s="56" t="s">
        <v>110</v>
      </c>
      <c r="AC76" s="56" t="s">
        <v>103</v>
      </c>
      <c r="AD76" s="56" t="s">
        <v>106</v>
      </c>
      <c r="AE76" s="56">
        <v>241</v>
      </c>
      <c r="AF76" s="56">
        <v>344.63</v>
      </c>
    </row>
    <row r="77" spans="1:32" ht="18" customHeight="1" x14ac:dyDescent="0.25">
      <c r="A77" s="2">
        <v>2020</v>
      </c>
      <c r="B77" s="2" t="s">
        <v>5</v>
      </c>
      <c r="C77" s="2" t="s">
        <v>14</v>
      </c>
      <c r="D77" s="3" t="s">
        <v>36</v>
      </c>
      <c r="E77" s="4">
        <v>3566</v>
      </c>
      <c r="F77" s="4">
        <v>4577.3</v>
      </c>
      <c r="G77" s="4">
        <v>5126.576</v>
      </c>
      <c r="H77" s="4">
        <v>915.46</v>
      </c>
      <c r="I77" s="5" t="s">
        <v>40</v>
      </c>
      <c r="V77" s="56" t="s">
        <v>98</v>
      </c>
      <c r="W77" s="56">
        <v>2020</v>
      </c>
      <c r="X77" s="56" t="s">
        <v>11</v>
      </c>
      <c r="Y77" s="56" t="s">
        <v>99</v>
      </c>
      <c r="Z77" s="56" t="s">
        <v>100</v>
      </c>
      <c r="AA77" s="56" t="s">
        <v>101</v>
      </c>
      <c r="AB77" s="56" t="s">
        <v>110</v>
      </c>
      <c r="AC77" s="56" t="s">
        <v>103</v>
      </c>
      <c r="AD77" s="56" t="s">
        <v>104</v>
      </c>
      <c r="AE77" s="56">
        <v>221</v>
      </c>
      <c r="AF77" s="56">
        <v>316.02999999999997</v>
      </c>
    </row>
    <row r="78" spans="1:32" ht="18" customHeight="1" x14ac:dyDescent="0.25">
      <c r="A78" s="2">
        <v>2020</v>
      </c>
      <c r="B78" s="2" t="s">
        <v>5</v>
      </c>
      <c r="C78" s="2" t="s">
        <v>14</v>
      </c>
      <c r="D78" s="3" t="s">
        <v>37</v>
      </c>
      <c r="E78" s="4">
        <v>2498</v>
      </c>
      <c r="F78" s="4">
        <v>8000</v>
      </c>
      <c r="G78" s="4">
        <v>8960</v>
      </c>
      <c r="H78" s="4">
        <v>1600</v>
      </c>
      <c r="I78" s="5" t="s">
        <v>40</v>
      </c>
      <c r="V78" s="56" t="s">
        <v>105</v>
      </c>
      <c r="W78" s="56">
        <v>2020</v>
      </c>
      <c r="X78" s="56" t="s">
        <v>11</v>
      </c>
      <c r="Y78" s="56" t="s">
        <v>99</v>
      </c>
      <c r="Z78" s="56" t="s">
        <v>100</v>
      </c>
      <c r="AA78" s="56" t="s">
        <v>101</v>
      </c>
      <c r="AB78" s="56" t="s">
        <v>110</v>
      </c>
      <c r="AC78" s="56" t="s">
        <v>103</v>
      </c>
      <c r="AD78" s="56" t="s">
        <v>104</v>
      </c>
      <c r="AE78" s="56">
        <v>215</v>
      </c>
      <c r="AF78" s="56">
        <v>307.45</v>
      </c>
    </row>
    <row r="79" spans="1:32" ht="18" customHeight="1" x14ac:dyDescent="0.25">
      <c r="A79" s="2">
        <v>2020</v>
      </c>
      <c r="B79" s="2" t="s">
        <v>5</v>
      </c>
      <c r="C79" s="2" t="s">
        <v>13</v>
      </c>
      <c r="D79" s="3" t="s">
        <v>35</v>
      </c>
      <c r="E79" s="4">
        <v>1245</v>
      </c>
      <c r="F79" s="4">
        <v>4577.2</v>
      </c>
      <c r="G79" s="4">
        <v>5126.4639999999999</v>
      </c>
      <c r="H79" s="4">
        <v>915.44</v>
      </c>
      <c r="I79" s="5" t="s">
        <v>40</v>
      </c>
      <c r="V79" s="56" t="s">
        <v>105</v>
      </c>
      <c r="W79" s="56">
        <v>2020</v>
      </c>
      <c r="X79" s="56" t="s">
        <v>11</v>
      </c>
      <c r="Y79" s="56" t="s">
        <v>99</v>
      </c>
      <c r="Z79" s="56" t="s">
        <v>100</v>
      </c>
      <c r="AA79" s="56" t="s">
        <v>101</v>
      </c>
      <c r="AB79" s="56" t="s">
        <v>110</v>
      </c>
      <c r="AC79" s="56" t="s">
        <v>103</v>
      </c>
      <c r="AD79" s="56" t="s">
        <v>106</v>
      </c>
      <c r="AE79" s="56">
        <v>191</v>
      </c>
      <c r="AF79" s="56">
        <v>273.13</v>
      </c>
    </row>
    <row r="80" spans="1:32" ht="18" customHeight="1" x14ac:dyDescent="0.25">
      <c r="A80" s="2">
        <v>2020</v>
      </c>
      <c r="B80" s="2" t="s">
        <v>5</v>
      </c>
      <c r="C80" s="2" t="s">
        <v>38</v>
      </c>
      <c r="D80" s="6" t="s">
        <v>30</v>
      </c>
      <c r="E80" s="7">
        <v>644</v>
      </c>
      <c r="F80" s="7">
        <v>5743.5</v>
      </c>
      <c r="G80" s="7">
        <v>6432.72</v>
      </c>
      <c r="H80" s="4">
        <v>1148.7</v>
      </c>
      <c r="I80" s="5" t="s">
        <v>40</v>
      </c>
      <c r="V80" s="56" t="s">
        <v>98</v>
      </c>
      <c r="W80" s="56">
        <v>2020</v>
      </c>
      <c r="X80" s="56" t="s">
        <v>11</v>
      </c>
      <c r="Y80" s="56" t="s">
        <v>99</v>
      </c>
      <c r="Z80" s="56" t="s">
        <v>100</v>
      </c>
      <c r="AA80" s="56" t="s">
        <v>101</v>
      </c>
      <c r="AB80" s="56" t="s">
        <v>110</v>
      </c>
      <c r="AC80" s="56" t="s">
        <v>103</v>
      </c>
      <c r="AD80" s="56" t="s">
        <v>106</v>
      </c>
      <c r="AE80" s="56">
        <v>239</v>
      </c>
      <c r="AF80" s="56">
        <v>341.77</v>
      </c>
    </row>
    <row r="81" spans="1:32" ht="18" customHeight="1" x14ac:dyDescent="0.25">
      <c r="A81" s="2">
        <v>2020</v>
      </c>
      <c r="B81" s="2" t="s">
        <v>5</v>
      </c>
      <c r="C81" s="2" t="s">
        <v>12</v>
      </c>
      <c r="D81" s="6" t="s">
        <v>29</v>
      </c>
      <c r="E81" s="7">
        <v>643</v>
      </c>
      <c r="F81" s="7">
        <v>7000</v>
      </c>
      <c r="G81" s="7">
        <v>7840</v>
      </c>
      <c r="H81" s="4">
        <v>1400</v>
      </c>
      <c r="I81" s="5" t="s">
        <v>40</v>
      </c>
      <c r="V81" s="56" t="s">
        <v>98</v>
      </c>
      <c r="W81" s="56">
        <v>2020</v>
      </c>
      <c r="X81" s="56" t="s">
        <v>11</v>
      </c>
      <c r="Y81" s="56" t="s">
        <v>99</v>
      </c>
      <c r="Z81" s="56" t="s">
        <v>100</v>
      </c>
      <c r="AA81" s="56" t="s">
        <v>101</v>
      </c>
      <c r="AB81" s="56" t="s">
        <v>110</v>
      </c>
      <c r="AC81" s="56" t="s">
        <v>103</v>
      </c>
      <c r="AD81" s="56" t="s">
        <v>106</v>
      </c>
      <c r="AE81" s="56">
        <v>779</v>
      </c>
      <c r="AF81" s="56">
        <v>1113.97</v>
      </c>
    </row>
    <row r="82" spans="1:32" ht="18" customHeight="1" x14ac:dyDescent="0.25">
      <c r="A82" s="2">
        <v>2020</v>
      </c>
      <c r="B82" s="2" t="s">
        <v>5</v>
      </c>
      <c r="C82" s="2" t="s">
        <v>38</v>
      </c>
      <c r="D82" s="6" t="s">
        <v>31</v>
      </c>
      <c r="E82" s="7">
        <v>455</v>
      </c>
      <c r="F82" s="7">
        <v>4578.6000000000004</v>
      </c>
      <c r="G82" s="7">
        <v>5128.0320000000002</v>
      </c>
      <c r="H82" s="4">
        <v>915.72000000000014</v>
      </c>
      <c r="I82" s="5" t="s">
        <v>40</v>
      </c>
      <c r="V82" s="56" t="s">
        <v>105</v>
      </c>
      <c r="W82" s="56">
        <v>2020</v>
      </c>
      <c r="X82" s="56" t="s">
        <v>1</v>
      </c>
      <c r="Y82" s="56" t="s">
        <v>99</v>
      </c>
      <c r="Z82" s="56" t="s">
        <v>100</v>
      </c>
      <c r="AA82" s="56" t="s">
        <v>101</v>
      </c>
      <c r="AB82" s="56" t="s">
        <v>110</v>
      </c>
      <c r="AC82" s="56" t="s">
        <v>103</v>
      </c>
      <c r="AD82" s="56" t="s">
        <v>106</v>
      </c>
      <c r="AE82" s="56">
        <v>248</v>
      </c>
      <c r="AF82" s="56">
        <v>354.64</v>
      </c>
    </row>
    <row r="83" spans="1:32" ht="18" customHeight="1" x14ac:dyDescent="0.25">
      <c r="A83" s="2">
        <v>2020</v>
      </c>
      <c r="B83" s="2" t="s">
        <v>5</v>
      </c>
      <c r="C83" s="2" t="s">
        <v>12</v>
      </c>
      <c r="D83" s="6" t="s">
        <v>28</v>
      </c>
      <c r="E83" s="8">
        <v>345</v>
      </c>
      <c r="F83" s="8">
        <v>7000</v>
      </c>
      <c r="G83" s="8">
        <v>7840</v>
      </c>
      <c r="H83" s="4">
        <v>1400</v>
      </c>
      <c r="I83" s="5" t="s">
        <v>40</v>
      </c>
      <c r="V83" s="56" t="s">
        <v>107</v>
      </c>
      <c r="W83" s="56">
        <v>2020</v>
      </c>
      <c r="X83" s="56" t="s">
        <v>1</v>
      </c>
      <c r="Y83" s="56" t="s">
        <v>99</v>
      </c>
      <c r="Z83" s="56" t="s">
        <v>100</v>
      </c>
      <c r="AA83" s="56" t="s">
        <v>101</v>
      </c>
      <c r="AB83" s="56" t="s">
        <v>110</v>
      </c>
      <c r="AC83" s="56" t="s">
        <v>103</v>
      </c>
      <c r="AD83" s="56" t="s">
        <v>106</v>
      </c>
      <c r="AE83" s="56">
        <v>218</v>
      </c>
      <c r="AF83" s="56">
        <v>311.74</v>
      </c>
    </row>
    <row r="84" spans="1:32" ht="18" customHeight="1" x14ac:dyDescent="0.25">
      <c r="A84" s="2">
        <v>2020</v>
      </c>
      <c r="B84" s="2" t="s">
        <v>5</v>
      </c>
      <c r="C84" s="2" t="s">
        <v>13</v>
      </c>
      <c r="D84" s="3" t="s">
        <v>33</v>
      </c>
      <c r="E84" s="4">
        <v>122</v>
      </c>
      <c r="F84" s="4">
        <v>100</v>
      </c>
      <c r="G84" s="4">
        <v>112</v>
      </c>
      <c r="H84" s="4">
        <v>20</v>
      </c>
      <c r="I84" s="5" t="s">
        <v>40</v>
      </c>
      <c r="V84" s="56" t="s">
        <v>105</v>
      </c>
      <c r="W84" s="56">
        <v>2020</v>
      </c>
      <c r="X84" s="56" t="s">
        <v>1</v>
      </c>
      <c r="Y84" s="56" t="s">
        <v>99</v>
      </c>
      <c r="Z84" s="56" t="s">
        <v>100</v>
      </c>
      <c r="AA84" s="56" t="s">
        <v>101</v>
      </c>
      <c r="AB84" s="56" t="s">
        <v>110</v>
      </c>
      <c r="AC84" s="56" t="s">
        <v>103</v>
      </c>
      <c r="AD84" s="56" t="s">
        <v>106</v>
      </c>
      <c r="AE84" s="56">
        <v>244</v>
      </c>
      <c r="AF84" s="56">
        <v>348.92</v>
      </c>
    </row>
    <row r="85" spans="1:32" ht="18" customHeight="1" x14ac:dyDescent="0.25">
      <c r="A85" s="2">
        <v>2020</v>
      </c>
      <c r="B85" s="2" t="s">
        <v>5</v>
      </c>
      <c r="C85" s="2" t="s">
        <v>15</v>
      </c>
      <c r="D85" s="6" t="s">
        <v>26</v>
      </c>
      <c r="E85" s="7">
        <v>78</v>
      </c>
      <c r="F85" s="7">
        <v>4577.2</v>
      </c>
      <c r="G85" s="7">
        <v>5126.4639999999999</v>
      </c>
      <c r="H85" s="4">
        <v>915.44</v>
      </c>
      <c r="I85" s="5" t="s">
        <v>40</v>
      </c>
      <c r="V85" s="56" t="s">
        <v>107</v>
      </c>
      <c r="W85" s="56">
        <v>2020</v>
      </c>
      <c r="X85" s="56" t="s">
        <v>1</v>
      </c>
      <c r="Y85" s="56" t="s">
        <v>99</v>
      </c>
      <c r="Z85" s="56" t="s">
        <v>100</v>
      </c>
      <c r="AA85" s="56" t="s">
        <v>101</v>
      </c>
      <c r="AB85" s="56" t="s">
        <v>110</v>
      </c>
      <c r="AC85" s="56" t="s">
        <v>103</v>
      </c>
      <c r="AD85" s="56" t="s">
        <v>106</v>
      </c>
      <c r="AE85" s="56">
        <v>292</v>
      </c>
      <c r="AF85" s="56">
        <v>417.56</v>
      </c>
    </row>
    <row r="86" spans="1:32" ht="18" customHeight="1" x14ac:dyDescent="0.25">
      <c r="A86" s="2">
        <v>2020</v>
      </c>
      <c r="B86" s="2" t="s">
        <v>5</v>
      </c>
      <c r="C86" s="2" t="s">
        <v>15</v>
      </c>
      <c r="D86" s="6" t="s">
        <v>24</v>
      </c>
      <c r="E86" s="7">
        <v>76</v>
      </c>
      <c r="F86" s="7">
        <v>4576.8999999999996</v>
      </c>
      <c r="G86" s="7">
        <v>5126.1279999999997</v>
      </c>
      <c r="H86" s="4">
        <v>915.38</v>
      </c>
      <c r="I86" s="5" t="s">
        <v>40</v>
      </c>
      <c r="V86" s="56" t="s">
        <v>105</v>
      </c>
      <c r="W86" s="56">
        <v>2020</v>
      </c>
      <c r="X86" s="56" t="s">
        <v>1</v>
      </c>
      <c r="Y86" s="56" t="s">
        <v>99</v>
      </c>
      <c r="Z86" s="56" t="s">
        <v>100</v>
      </c>
      <c r="AA86" s="56" t="s">
        <v>101</v>
      </c>
      <c r="AB86" s="56" t="s">
        <v>110</v>
      </c>
      <c r="AC86" s="56" t="s">
        <v>103</v>
      </c>
      <c r="AD86" s="56" t="s">
        <v>106</v>
      </c>
      <c r="AE86" s="56">
        <v>220</v>
      </c>
      <c r="AF86" s="56">
        <v>314.60000000000002</v>
      </c>
    </row>
    <row r="87" spans="1:32" ht="18" customHeight="1" x14ac:dyDescent="0.25">
      <c r="A87" s="2">
        <v>2020</v>
      </c>
      <c r="B87" s="2" t="s">
        <v>5</v>
      </c>
      <c r="C87" s="2" t="s">
        <v>15</v>
      </c>
      <c r="D87" s="6" t="s">
        <v>25</v>
      </c>
      <c r="E87" s="7">
        <v>46</v>
      </c>
      <c r="F87" s="7">
        <v>200</v>
      </c>
      <c r="G87" s="7">
        <v>224</v>
      </c>
      <c r="H87" s="4">
        <v>40</v>
      </c>
      <c r="I87" s="5" t="s">
        <v>40</v>
      </c>
      <c r="V87" s="56" t="s">
        <v>107</v>
      </c>
      <c r="W87" s="56">
        <v>2020</v>
      </c>
      <c r="X87" s="56" t="s">
        <v>1</v>
      </c>
      <c r="Y87" s="56" t="s">
        <v>99</v>
      </c>
      <c r="Z87" s="56" t="s">
        <v>100</v>
      </c>
      <c r="AA87" s="56" t="s">
        <v>101</v>
      </c>
      <c r="AB87" s="56" t="s">
        <v>110</v>
      </c>
      <c r="AC87" s="56" t="s">
        <v>103</v>
      </c>
      <c r="AD87" s="56" t="s">
        <v>106</v>
      </c>
      <c r="AE87" s="56">
        <v>675</v>
      </c>
      <c r="AF87" s="56">
        <v>965.25</v>
      </c>
    </row>
    <row r="88" spans="1:32" ht="18" customHeight="1" x14ac:dyDescent="0.25">
      <c r="A88" s="2">
        <v>2020</v>
      </c>
      <c r="B88" s="2" t="s">
        <v>5</v>
      </c>
      <c r="C88" s="2" t="s">
        <v>15</v>
      </c>
      <c r="D88" s="6" t="s">
        <v>23</v>
      </c>
      <c r="E88" s="7">
        <v>34</v>
      </c>
      <c r="F88" s="7">
        <v>4576.8</v>
      </c>
      <c r="G88" s="7">
        <v>5126.0160000000005</v>
      </c>
      <c r="H88" s="4">
        <v>915.36000000000013</v>
      </c>
      <c r="I88" s="5" t="s">
        <v>40</v>
      </c>
      <c r="V88" s="56" t="s">
        <v>105</v>
      </c>
      <c r="W88" s="56">
        <v>2020</v>
      </c>
      <c r="X88" s="56" t="s">
        <v>1</v>
      </c>
      <c r="Y88" s="56" t="s">
        <v>99</v>
      </c>
      <c r="Z88" s="56" t="s">
        <v>100</v>
      </c>
      <c r="AA88" s="56" t="s">
        <v>101</v>
      </c>
      <c r="AB88" s="56" t="s">
        <v>110</v>
      </c>
      <c r="AC88" s="56" t="s">
        <v>103</v>
      </c>
      <c r="AD88" s="56" t="s">
        <v>106</v>
      </c>
      <c r="AE88" s="56">
        <v>708</v>
      </c>
      <c r="AF88" s="56">
        <v>1012.44</v>
      </c>
    </row>
    <row r="89" spans="1:32" ht="18" customHeight="1" x14ac:dyDescent="0.25">
      <c r="A89" s="2">
        <v>2020</v>
      </c>
      <c r="B89" s="2" t="s">
        <v>5</v>
      </c>
      <c r="C89" s="2" t="s">
        <v>13</v>
      </c>
      <c r="D89" s="3" t="s">
        <v>34</v>
      </c>
      <c r="E89" s="4">
        <v>7</v>
      </c>
      <c r="F89" s="4">
        <v>200</v>
      </c>
      <c r="G89" s="4">
        <v>224</v>
      </c>
      <c r="H89" s="4">
        <v>40</v>
      </c>
      <c r="I89" s="5" t="s">
        <v>40</v>
      </c>
      <c r="V89" s="56" t="s">
        <v>98</v>
      </c>
      <c r="W89" s="56">
        <v>2020</v>
      </c>
      <c r="X89" s="56" t="s">
        <v>1</v>
      </c>
      <c r="Y89" s="56" t="s">
        <v>99</v>
      </c>
      <c r="Z89" s="56" t="s">
        <v>100</v>
      </c>
      <c r="AA89" s="56" t="s">
        <v>101</v>
      </c>
      <c r="AB89" s="56" t="s">
        <v>110</v>
      </c>
      <c r="AC89" s="56" t="s">
        <v>103</v>
      </c>
      <c r="AD89" s="56" t="s">
        <v>106</v>
      </c>
      <c r="AE89" s="56">
        <v>761</v>
      </c>
      <c r="AF89" s="56">
        <v>1088.23</v>
      </c>
    </row>
    <row r="90" spans="1:32" ht="18" customHeight="1" x14ac:dyDescent="0.25">
      <c r="A90" s="2">
        <v>2020</v>
      </c>
      <c r="B90" s="2" t="s">
        <v>5</v>
      </c>
      <c r="C90" s="2" t="s">
        <v>32</v>
      </c>
      <c r="D90" s="6" t="s">
        <v>32</v>
      </c>
      <c r="E90" s="7">
        <v>3</v>
      </c>
      <c r="F90" s="7">
        <v>6600</v>
      </c>
      <c r="G90" s="7">
        <v>7392</v>
      </c>
      <c r="H90" s="4">
        <v>1320</v>
      </c>
      <c r="I90" s="5" t="s">
        <v>40</v>
      </c>
      <c r="V90" s="56" t="s">
        <v>98</v>
      </c>
      <c r="W90" s="56">
        <v>2020</v>
      </c>
      <c r="X90" s="56" t="s">
        <v>1</v>
      </c>
      <c r="Y90" s="56" t="s">
        <v>99</v>
      </c>
      <c r="Z90" s="56" t="s">
        <v>100</v>
      </c>
      <c r="AA90" s="56" t="s">
        <v>101</v>
      </c>
      <c r="AB90" s="56" t="s">
        <v>110</v>
      </c>
      <c r="AC90" s="56" t="s">
        <v>103</v>
      </c>
      <c r="AD90" s="56" t="s">
        <v>106</v>
      </c>
      <c r="AE90" s="56">
        <v>249</v>
      </c>
      <c r="AF90" s="56">
        <v>356.07</v>
      </c>
    </row>
    <row r="91" spans="1:32" ht="18" customHeight="1" x14ac:dyDescent="0.25">
      <c r="A91" s="2">
        <v>2020</v>
      </c>
      <c r="B91" s="2" t="s">
        <v>5</v>
      </c>
      <c r="C91" s="2" t="s">
        <v>15</v>
      </c>
      <c r="D91" s="6" t="s">
        <v>27</v>
      </c>
      <c r="E91" s="7">
        <v>3</v>
      </c>
      <c r="F91" s="7">
        <v>4577.3</v>
      </c>
      <c r="G91" s="7">
        <v>5126.576</v>
      </c>
      <c r="H91" s="4">
        <v>915.46</v>
      </c>
      <c r="I91" s="5" t="s">
        <v>40</v>
      </c>
      <c r="V91" s="56" t="s">
        <v>105</v>
      </c>
      <c r="W91" s="56">
        <v>2020</v>
      </c>
      <c r="X91" s="56" t="s">
        <v>1</v>
      </c>
      <c r="Y91" s="56" t="s">
        <v>99</v>
      </c>
      <c r="Z91" s="56" t="s">
        <v>100</v>
      </c>
      <c r="AA91" s="56" t="s">
        <v>101</v>
      </c>
      <c r="AB91" s="56" t="s">
        <v>110</v>
      </c>
      <c r="AC91" s="56" t="s">
        <v>103</v>
      </c>
      <c r="AD91" s="56" t="s">
        <v>106</v>
      </c>
      <c r="AE91" s="56">
        <v>748</v>
      </c>
      <c r="AF91" s="56">
        <v>526.24</v>
      </c>
    </row>
    <row r="92" spans="1:32" ht="18" customHeight="1" x14ac:dyDescent="0.25">
      <c r="A92" s="2">
        <v>2020</v>
      </c>
      <c r="B92" s="2" t="s">
        <v>6</v>
      </c>
      <c r="C92" s="2" t="s">
        <v>14</v>
      </c>
      <c r="D92" s="3" t="s">
        <v>36</v>
      </c>
      <c r="E92" s="4">
        <v>3566</v>
      </c>
      <c r="F92" s="4">
        <v>4577.3</v>
      </c>
      <c r="G92" s="4">
        <v>5126.576</v>
      </c>
      <c r="H92" s="4">
        <v>915.46</v>
      </c>
      <c r="I92" s="5" t="s">
        <v>40</v>
      </c>
      <c r="V92" s="56" t="s">
        <v>107</v>
      </c>
      <c r="W92" s="56">
        <v>2020</v>
      </c>
      <c r="X92" s="56" t="s">
        <v>1</v>
      </c>
      <c r="Y92" s="56" t="s">
        <v>99</v>
      </c>
      <c r="Z92" s="56" t="s">
        <v>100</v>
      </c>
      <c r="AA92" s="56" t="s">
        <v>101</v>
      </c>
      <c r="AB92" s="56" t="s">
        <v>110</v>
      </c>
      <c r="AC92" s="56" t="s">
        <v>103</v>
      </c>
      <c r="AD92" s="56" t="s">
        <v>106</v>
      </c>
      <c r="AE92" s="56">
        <v>801</v>
      </c>
      <c r="AF92" s="56">
        <v>526.24</v>
      </c>
    </row>
    <row r="93" spans="1:32" ht="18" customHeight="1" x14ac:dyDescent="0.25">
      <c r="A93" s="2">
        <v>2020</v>
      </c>
      <c r="B93" s="2" t="s">
        <v>6</v>
      </c>
      <c r="C93" s="2" t="s">
        <v>14</v>
      </c>
      <c r="D93" s="3" t="s">
        <v>37</v>
      </c>
      <c r="E93" s="4">
        <v>2498</v>
      </c>
      <c r="F93" s="4">
        <v>8000</v>
      </c>
      <c r="G93" s="4">
        <v>8960</v>
      </c>
      <c r="H93" s="4">
        <v>1600</v>
      </c>
      <c r="I93" s="5" t="s">
        <v>40</v>
      </c>
      <c r="V93" s="56" t="s">
        <v>105</v>
      </c>
      <c r="W93" s="56">
        <v>2020</v>
      </c>
      <c r="X93" s="56" t="s">
        <v>1</v>
      </c>
      <c r="Y93" s="56" t="s">
        <v>99</v>
      </c>
      <c r="Z93" s="56" t="s">
        <v>100</v>
      </c>
      <c r="AA93" s="56" t="s">
        <v>101</v>
      </c>
      <c r="AB93" s="56" t="s">
        <v>110</v>
      </c>
      <c r="AC93" s="56" t="s">
        <v>103</v>
      </c>
      <c r="AD93" s="56" t="s">
        <v>106</v>
      </c>
      <c r="AE93" s="56">
        <v>247</v>
      </c>
      <c r="AF93" s="56">
        <v>353.21</v>
      </c>
    </row>
    <row r="94" spans="1:32" ht="18" customHeight="1" x14ac:dyDescent="0.25">
      <c r="A94" s="2">
        <v>2020</v>
      </c>
      <c r="B94" s="2" t="s">
        <v>6</v>
      </c>
      <c r="C94" s="2" t="s">
        <v>13</v>
      </c>
      <c r="D94" s="3" t="s">
        <v>35</v>
      </c>
      <c r="E94" s="4">
        <v>1245</v>
      </c>
      <c r="F94" s="4">
        <v>4577.2</v>
      </c>
      <c r="G94" s="4">
        <v>5126.4639999999999</v>
      </c>
      <c r="H94" s="4">
        <v>915.44</v>
      </c>
      <c r="I94" s="5" t="s">
        <v>40</v>
      </c>
      <c r="V94" s="56" t="s">
        <v>105</v>
      </c>
      <c r="W94" s="56">
        <v>2020</v>
      </c>
      <c r="X94" s="56" t="s">
        <v>1</v>
      </c>
      <c r="Y94" s="56" t="s">
        <v>99</v>
      </c>
      <c r="Z94" s="56" t="s">
        <v>100</v>
      </c>
      <c r="AA94" s="56" t="s">
        <v>101</v>
      </c>
      <c r="AB94" s="56" t="s">
        <v>110</v>
      </c>
      <c r="AC94" s="56" t="s">
        <v>103</v>
      </c>
      <c r="AD94" s="56" t="s">
        <v>106</v>
      </c>
      <c r="AE94" s="56">
        <v>295</v>
      </c>
      <c r="AF94" s="56">
        <v>421.85</v>
      </c>
    </row>
    <row r="95" spans="1:32" ht="18" customHeight="1" x14ac:dyDescent="0.25">
      <c r="A95" s="2">
        <v>2020</v>
      </c>
      <c r="B95" s="2" t="s">
        <v>6</v>
      </c>
      <c r="C95" s="2" t="s">
        <v>38</v>
      </c>
      <c r="D95" s="6" t="s">
        <v>30</v>
      </c>
      <c r="E95" s="7">
        <v>644</v>
      </c>
      <c r="F95" s="7">
        <v>5743.5</v>
      </c>
      <c r="G95" s="7">
        <v>6432.72</v>
      </c>
      <c r="H95" s="4">
        <v>1148.7</v>
      </c>
      <c r="I95" s="5" t="s">
        <v>40</v>
      </c>
      <c r="V95" s="56" t="s">
        <v>105</v>
      </c>
      <c r="W95" s="56">
        <v>2020</v>
      </c>
      <c r="X95" s="56" t="s">
        <v>1</v>
      </c>
      <c r="Y95" s="56" t="s">
        <v>99</v>
      </c>
      <c r="Z95" s="56" t="s">
        <v>100</v>
      </c>
      <c r="AA95" s="56" t="s">
        <v>101</v>
      </c>
      <c r="AB95" s="56" t="s">
        <v>110</v>
      </c>
      <c r="AC95" s="56" t="s">
        <v>103</v>
      </c>
      <c r="AD95" s="56" t="s">
        <v>106</v>
      </c>
      <c r="AE95" s="56">
        <v>217</v>
      </c>
      <c r="AF95" s="56">
        <v>310.31</v>
      </c>
    </row>
    <row r="96" spans="1:32" ht="18" customHeight="1" x14ac:dyDescent="0.25">
      <c r="A96" s="2">
        <v>2020</v>
      </c>
      <c r="B96" s="2" t="s">
        <v>6</v>
      </c>
      <c r="C96" s="2" t="s">
        <v>12</v>
      </c>
      <c r="D96" s="6" t="s">
        <v>29</v>
      </c>
      <c r="E96" s="7">
        <v>643</v>
      </c>
      <c r="F96" s="7">
        <v>7000</v>
      </c>
      <c r="G96" s="7">
        <v>7840</v>
      </c>
      <c r="H96" s="4">
        <v>1400</v>
      </c>
      <c r="I96" s="5" t="s">
        <v>40</v>
      </c>
      <c r="V96" s="56" t="s">
        <v>107</v>
      </c>
      <c r="W96" s="56">
        <v>2020</v>
      </c>
      <c r="X96" s="56" t="s">
        <v>1</v>
      </c>
      <c r="Y96" s="56" t="s">
        <v>99</v>
      </c>
      <c r="Z96" s="56" t="s">
        <v>100</v>
      </c>
      <c r="AA96" s="56" t="s">
        <v>101</v>
      </c>
      <c r="AB96" s="56" t="s">
        <v>110</v>
      </c>
      <c r="AC96" s="56" t="s">
        <v>103</v>
      </c>
      <c r="AD96" s="56" t="s">
        <v>106</v>
      </c>
      <c r="AE96" s="56">
        <v>245</v>
      </c>
      <c r="AF96" s="56">
        <v>350.35</v>
      </c>
    </row>
    <row r="97" spans="1:32" ht="18" customHeight="1" x14ac:dyDescent="0.25">
      <c r="A97" s="2">
        <v>2020</v>
      </c>
      <c r="B97" s="2" t="s">
        <v>6</v>
      </c>
      <c r="C97" s="2" t="s">
        <v>38</v>
      </c>
      <c r="D97" s="6" t="s">
        <v>31</v>
      </c>
      <c r="E97" s="7">
        <v>455</v>
      </c>
      <c r="F97" s="7">
        <v>4578.6000000000004</v>
      </c>
      <c r="G97" s="7">
        <v>5128.0320000000002</v>
      </c>
      <c r="H97" s="4">
        <v>915.72000000000014</v>
      </c>
      <c r="I97" s="5" t="s">
        <v>40</v>
      </c>
      <c r="V97" s="56" t="s">
        <v>98</v>
      </c>
      <c r="W97" s="56">
        <v>2020</v>
      </c>
      <c r="X97" s="56" t="s">
        <v>1</v>
      </c>
      <c r="Y97" s="56" t="s">
        <v>99</v>
      </c>
      <c r="Z97" s="56" t="s">
        <v>100</v>
      </c>
      <c r="AA97" s="56" t="s">
        <v>101</v>
      </c>
      <c r="AB97" s="56" t="s">
        <v>110</v>
      </c>
      <c r="AC97" s="56" t="s">
        <v>103</v>
      </c>
      <c r="AD97" s="56" t="s">
        <v>106</v>
      </c>
      <c r="AE97" s="56">
        <v>293</v>
      </c>
      <c r="AF97" s="56">
        <v>418.99</v>
      </c>
    </row>
    <row r="98" spans="1:32" ht="18" customHeight="1" x14ac:dyDescent="0.25">
      <c r="A98" s="2">
        <v>2020</v>
      </c>
      <c r="B98" s="2" t="s">
        <v>6</v>
      </c>
      <c r="C98" s="2" t="s">
        <v>12</v>
      </c>
      <c r="D98" s="6" t="s">
        <v>28</v>
      </c>
      <c r="E98" s="8">
        <v>345</v>
      </c>
      <c r="F98" s="8">
        <v>7000</v>
      </c>
      <c r="G98" s="8">
        <v>7840</v>
      </c>
      <c r="H98" s="4">
        <v>1400</v>
      </c>
      <c r="I98" s="5" t="s">
        <v>40</v>
      </c>
      <c r="V98" s="56" t="s">
        <v>105</v>
      </c>
      <c r="W98" s="56">
        <v>2020</v>
      </c>
      <c r="X98" s="56" t="s">
        <v>1</v>
      </c>
      <c r="Y98" s="56" t="s">
        <v>99</v>
      </c>
      <c r="Z98" s="56" t="s">
        <v>100</v>
      </c>
      <c r="AA98" s="56" t="s">
        <v>101</v>
      </c>
      <c r="AB98" s="56" t="s">
        <v>110</v>
      </c>
      <c r="AC98" s="56" t="s">
        <v>103</v>
      </c>
      <c r="AD98" s="56" t="s">
        <v>106</v>
      </c>
      <c r="AE98" s="56">
        <v>770</v>
      </c>
      <c r="AF98" s="56">
        <v>1101.0999999999999</v>
      </c>
    </row>
    <row r="99" spans="1:32" ht="18" customHeight="1" x14ac:dyDescent="0.25">
      <c r="A99" s="2">
        <v>2020</v>
      </c>
      <c r="B99" s="2" t="s">
        <v>6</v>
      </c>
      <c r="C99" s="2" t="s">
        <v>13</v>
      </c>
      <c r="D99" s="3" t="s">
        <v>33</v>
      </c>
      <c r="E99" s="4">
        <v>122</v>
      </c>
      <c r="F99" s="4">
        <v>100</v>
      </c>
      <c r="G99" s="4">
        <v>112</v>
      </c>
      <c r="H99" s="4">
        <v>20</v>
      </c>
      <c r="I99" s="5" t="s">
        <v>40</v>
      </c>
      <c r="V99" s="56" t="s">
        <v>98</v>
      </c>
      <c r="W99" s="56">
        <v>2020</v>
      </c>
      <c r="X99" s="56" t="s">
        <v>0</v>
      </c>
      <c r="Y99" s="56" t="s">
        <v>99</v>
      </c>
      <c r="Z99" s="56" t="s">
        <v>100</v>
      </c>
      <c r="AA99" s="56" t="s">
        <v>101</v>
      </c>
      <c r="AB99" s="56" t="s">
        <v>110</v>
      </c>
      <c r="AC99" s="56" t="s">
        <v>103</v>
      </c>
      <c r="AD99" s="56" t="s">
        <v>106</v>
      </c>
      <c r="AE99" s="56">
        <v>254</v>
      </c>
      <c r="AF99" s="56">
        <v>388.62</v>
      </c>
    </row>
    <row r="100" spans="1:32" ht="18" customHeight="1" x14ac:dyDescent="0.25">
      <c r="A100" s="2">
        <v>2020</v>
      </c>
      <c r="B100" s="2" t="s">
        <v>6</v>
      </c>
      <c r="C100" s="2" t="s">
        <v>15</v>
      </c>
      <c r="D100" s="6" t="s">
        <v>26</v>
      </c>
      <c r="E100" s="7">
        <v>78</v>
      </c>
      <c r="F100" s="7">
        <v>4577.2</v>
      </c>
      <c r="G100" s="7">
        <v>5126.4639999999999</v>
      </c>
      <c r="H100" s="4">
        <v>915.44</v>
      </c>
      <c r="I100" s="5" t="s">
        <v>40</v>
      </c>
      <c r="V100" s="56" t="s">
        <v>98</v>
      </c>
      <c r="W100" s="56">
        <v>2020</v>
      </c>
      <c r="X100" s="56" t="s">
        <v>0</v>
      </c>
      <c r="Y100" s="56" t="s">
        <v>99</v>
      </c>
      <c r="Z100" s="56" t="s">
        <v>100</v>
      </c>
      <c r="AA100" s="56" t="s">
        <v>101</v>
      </c>
      <c r="AB100" s="56" t="s">
        <v>110</v>
      </c>
      <c r="AC100" s="56" t="s">
        <v>103</v>
      </c>
      <c r="AD100" s="56" t="s">
        <v>106</v>
      </c>
      <c r="AE100" s="56">
        <v>296</v>
      </c>
      <c r="AF100" s="56">
        <v>423.28</v>
      </c>
    </row>
    <row r="101" spans="1:32" ht="18" customHeight="1" x14ac:dyDescent="0.25">
      <c r="A101" s="2">
        <v>2020</v>
      </c>
      <c r="B101" s="2" t="s">
        <v>6</v>
      </c>
      <c r="C101" s="2" t="s">
        <v>15</v>
      </c>
      <c r="D101" s="6" t="s">
        <v>24</v>
      </c>
      <c r="E101" s="7">
        <v>76</v>
      </c>
      <c r="F101" s="7">
        <v>4576.8999999999996</v>
      </c>
      <c r="G101" s="7">
        <v>5126.1279999999997</v>
      </c>
      <c r="H101" s="4">
        <v>915.38</v>
      </c>
      <c r="I101" s="5" t="s">
        <v>40</v>
      </c>
      <c r="V101" s="56" t="s">
        <v>107</v>
      </c>
      <c r="W101" s="56">
        <v>2020</v>
      </c>
      <c r="X101" s="56" t="s">
        <v>0</v>
      </c>
      <c r="Y101" s="56" t="s">
        <v>99</v>
      </c>
      <c r="Z101" s="56" t="s">
        <v>100</v>
      </c>
      <c r="AA101" s="56" t="s">
        <v>101</v>
      </c>
      <c r="AB101" s="56" t="s">
        <v>110</v>
      </c>
      <c r="AC101" s="56" t="s">
        <v>103</v>
      </c>
      <c r="AD101" s="56" t="s">
        <v>106</v>
      </c>
      <c r="AE101" s="56">
        <v>224</v>
      </c>
      <c r="AF101" s="56">
        <v>320.32</v>
      </c>
    </row>
    <row r="102" spans="1:32" ht="18" customHeight="1" x14ac:dyDescent="0.25">
      <c r="A102" s="2">
        <v>2020</v>
      </c>
      <c r="B102" s="2" t="s">
        <v>6</v>
      </c>
      <c r="C102" s="2" t="s">
        <v>15</v>
      </c>
      <c r="D102" s="6" t="s">
        <v>25</v>
      </c>
      <c r="E102" s="7">
        <v>46</v>
      </c>
      <c r="F102" s="7">
        <v>200</v>
      </c>
      <c r="G102" s="7">
        <v>224</v>
      </c>
      <c r="H102" s="4">
        <v>40</v>
      </c>
      <c r="I102" s="5" t="s">
        <v>40</v>
      </c>
      <c r="V102" s="56" t="s">
        <v>105</v>
      </c>
      <c r="W102" s="56">
        <v>2020</v>
      </c>
      <c r="X102" s="56" t="s">
        <v>0</v>
      </c>
      <c r="Y102" s="56" t="s">
        <v>99</v>
      </c>
      <c r="Z102" s="56" t="s">
        <v>100</v>
      </c>
      <c r="AA102" s="56" t="s">
        <v>101</v>
      </c>
      <c r="AB102" s="56" t="s">
        <v>110</v>
      </c>
      <c r="AC102" s="56" t="s">
        <v>103</v>
      </c>
      <c r="AD102" s="56" t="s">
        <v>104</v>
      </c>
      <c r="AE102" s="56">
        <v>370</v>
      </c>
      <c r="AF102" s="56">
        <v>529.1</v>
      </c>
    </row>
    <row r="103" spans="1:32" ht="18" customHeight="1" x14ac:dyDescent="0.25">
      <c r="A103" s="2">
        <v>2020</v>
      </c>
      <c r="B103" s="2" t="s">
        <v>6</v>
      </c>
      <c r="C103" s="2" t="s">
        <v>15</v>
      </c>
      <c r="D103" s="6" t="s">
        <v>23</v>
      </c>
      <c r="E103" s="7">
        <v>34</v>
      </c>
      <c r="F103" s="7">
        <v>4576.8</v>
      </c>
      <c r="G103" s="7">
        <v>5126.0160000000005</v>
      </c>
      <c r="H103" s="4">
        <v>915.36000000000013</v>
      </c>
      <c r="I103" s="5" t="s">
        <v>40</v>
      </c>
      <c r="V103" s="56" t="s">
        <v>105</v>
      </c>
      <c r="W103" s="56">
        <v>2020</v>
      </c>
      <c r="X103" s="56" t="s">
        <v>0</v>
      </c>
      <c r="Y103" s="56" t="s">
        <v>99</v>
      </c>
      <c r="Z103" s="56" t="s">
        <v>100</v>
      </c>
      <c r="AA103" s="56" t="s">
        <v>101</v>
      </c>
      <c r="AB103" s="56" t="s">
        <v>110</v>
      </c>
      <c r="AC103" s="56" t="s">
        <v>103</v>
      </c>
      <c r="AD103" s="56" t="s">
        <v>106</v>
      </c>
      <c r="AE103" s="56">
        <v>250</v>
      </c>
      <c r="AF103" s="56">
        <v>357.5</v>
      </c>
    </row>
    <row r="104" spans="1:32" ht="18" customHeight="1" x14ac:dyDescent="0.25">
      <c r="A104" s="2">
        <v>2020</v>
      </c>
      <c r="B104" s="2" t="s">
        <v>6</v>
      </c>
      <c r="C104" s="2" t="s">
        <v>13</v>
      </c>
      <c r="D104" s="3" t="s">
        <v>34</v>
      </c>
      <c r="E104" s="4">
        <v>7</v>
      </c>
      <c r="F104" s="4">
        <v>200</v>
      </c>
      <c r="G104" s="4">
        <v>224</v>
      </c>
      <c r="H104" s="4">
        <v>40</v>
      </c>
      <c r="I104" s="5" t="s">
        <v>40</v>
      </c>
      <c r="V104" s="56" t="s">
        <v>105</v>
      </c>
      <c r="W104" s="56">
        <v>2020</v>
      </c>
      <c r="X104" s="56" t="s">
        <v>0</v>
      </c>
      <c r="Y104" s="56" t="s">
        <v>99</v>
      </c>
      <c r="Z104" s="56" t="s">
        <v>100</v>
      </c>
      <c r="AA104" s="56" t="s">
        <v>101</v>
      </c>
      <c r="AB104" s="56" t="s">
        <v>110</v>
      </c>
      <c r="AC104" s="56" t="s">
        <v>103</v>
      </c>
      <c r="AD104" s="56" t="s">
        <v>106</v>
      </c>
      <c r="AE104" s="56">
        <v>298</v>
      </c>
      <c r="AF104" s="56">
        <v>426.14</v>
      </c>
    </row>
    <row r="105" spans="1:32" ht="18" customHeight="1" x14ac:dyDescent="0.25">
      <c r="A105" s="2">
        <v>2020</v>
      </c>
      <c r="B105" s="2" t="s">
        <v>6</v>
      </c>
      <c r="C105" s="2" t="s">
        <v>15</v>
      </c>
      <c r="D105" s="6" t="s">
        <v>27</v>
      </c>
      <c r="E105" s="7">
        <v>3</v>
      </c>
      <c r="F105" s="7">
        <v>4577.3</v>
      </c>
      <c r="G105" s="7">
        <v>5126.576</v>
      </c>
      <c r="H105" s="4">
        <v>915.46</v>
      </c>
      <c r="I105" s="5" t="s">
        <v>40</v>
      </c>
      <c r="V105" s="56" t="s">
        <v>107</v>
      </c>
      <c r="W105" s="56">
        <v>2020</v>
      </c>
      <c r="X105" s="56" t="s">
        <v>0</v>
      </c>
      <c r="Y105" s="56" t="s">
        <v>99</v>
      </c>
      <c r="Z105" s="56" t="s">
        <v>100</v>
      </c>
      <c r="AA105" s="56" t="s">
        <v>101</v>
      </c>
      <c r="AB105" s="56" t="s">
        <v>110</v>
      </c>
      <c r="AC105" s="56" t="s">
        <v>103</v>
      </c>
      <c r="AD105" s="56" t="s">
        <v>106</v>
      </c>
      <c r="AE105" s="56">
        <v>226</v>
      </c>
      <c r="AF105" s="56">
        <v>323.18</v>
      </c>
    </row>
    <row r="106" spans="1:32" ht="18" customHeight="1" x14ac:dyDescent="0.25">
      <c r="A106" s="2">
        <v>2020</v>
      </c>
      <c r="B106" s="2" t="s">
        <v>6</v>
      </c>
      <c r="C106" s="2" t="s">
        <v>32</v>
      </c>
      <c r="D106" s="6" t="s">
        <v>32</v>
      </c>
      <c r="E106" s="7">
        <v>2</v>
      </c>
      <c r="F106" s="7">
        <v>6600</v>
      </c>
      <c r="G106" s="7">
        <v>7392</v>
      </c>
      <c r="H106" s="4">
        <v>1320</v>
      </c>
      <c r="I106" s="5" t="s">
        <v>40</v>
      </c>
      <c r="V106" s="56" t="s">
        <v>107</v>
      </c>
      <c r="W106" s="56">
        <v>2020</v>
      </c>
      <c r="X106" s="56" t="s">
        <v>0</v>
      </c>
      <c r="Y106" s="56" t="s">
        <v>99</v>
      </c>
      <c r="Z106" s="56" t="s">
        <v>100</v>
      </c>
      <c r="AA106" s="56" t="s">
        <v>101</v>
      </c>
      <c r="AB106" s="56" t="s">
        <v>110</v>
      </c>
      <c r="AC106" s="56" t="s">
        <v>103</v>
      </c>
      <c r="AD106" s="56" t="s">
        <v>104</v>
      </c>
      <c r="AE106" s="56">
        <v>372</v>
      </c>
      <c r="AF106" s="56">
        <v>526.24</v>
      </c>
    </row>
    <row r="107" spans="1:32" ht="18" customHeight="1" x14ac:dyDescent="0.25">
      <c r="A107" s="2">
        <v>2020</v>
      </c>
      <c r="B107" s="2" t="s">
        <v>7</v>
      </c>
      <c r="C107" s="2" t="s">
        <v>14</v>
      </c>
      <c r="D107" s="3" t="s">
        <v>36</v>
      </c>
      <c r="E107" s="4">
        <v>3566</v>
      </c>
      <c r="F107" s="4">
        <v>4577.3</v>
      </c>
      <c r="G107" s="4">
        <v>5126.576</v>
      </c>
      <c r="H107" s="4">
        <v>915.46</v>
      </c>
      <c r="I107" s="5" t="s">
        <v>40</v>
      </c>
      <c r="V107" s="56" t="s">
        <v>108</v>
      </c>
      <c r="W107" s="56">
        <v>2020</v>
      </c>
      <c r="X107" s="56" t="s">
        <v>0</v>
      </c>
      <c r="Y107" s="56" t="s">
        <v>99</v>
      </c>
      <c r="Z107" s="56" t="s">
        <v>100</v>
      </c>
      <c r="AA107" s="56" t="s">
        <v>101</v>
      </c>
      <c r="AB107" s="56" t="s">
        <v>110</v>
      </c>
      <c r="AC107" s="56" t="s">
        <v>103</v>
      </c>
      <c r="AD107" s="56" t="s">
        <v>106</v>
      </c>
      <c r="AE107" s="56">
        <v>674</v>
      </c>
      <c r="AF107" s="56">
        <v>963.81999999999994</v>
      </c>
    </row>
    <row r="108" spans="1:32" ht="18" customHeight="1" x14ac:dyDescent="0.25">
      <c r="A108" s="2">
        <v>2020</v>
      </c>
      <c r="B108" s="2" t="s">
        <v>7</v>
      </c>
      <c r="C108" s="2" t="s">
        <v>14</v>
      </c>
      <c r="D108" s="3" t="s">
        <v>37</v>
      </c>
      <c r="E108" s="4">
        <v>2498</v>
      </c>
      <c r="F108" s="4">
        <v>8000</v>
      </c>
      <c r="G108" s="4">
        <v>8960</v>
      </c>
      <c r="H108" s="4">
        <v>1600</v>
      </c>
      <c r="I108" s="5" t="s">
        <v>42</v>
      </c>
      <c r="V108" s="56" t="s">
        <v>107</v>
      </c>
      <c r="W108" s="56">
        <v>2020</v>
      </c>
      <c r="X108" s="56" t="s">
        <v>0</v>
      </c>
      <c r="Y108" s="56" t="s">
        <v>99</v>
      </c>
      <c r="Z108" s="56" t="s">
        <v>100</v>
      </c>
      <c r="AA108" s="56" t="s">
        <v>101</v>
      </c>
      <c r="AB108" s="56" t="s">
        <v>110</v>
      </c>
      <c r="AC108" s="56" t="s">
        <v>103</v>
      </c>
      <c r="AD108" s="56" t="s">
        <v>106</v>
      </c>
      <c r="AE108" s="56">
        <v>707</v>
      </c>
      <c r="AF108" s="56">
        <v>1011.01</v>
      </c>
    </row>
    <row r="109" spans="1:32" ht="18" customHeight="1" x14ac:dyDescent="0.25">
      <c r="A109" s="2">
        <v>2020</v>
      </c>
      <c r="B109" s="2" t="s">
        <v>7</v>
      </c>
      <c r="C109" s="2" t="s">
        <v>13</v>
      </c>
      <c r="D109" s="3" t="s">
        <v>35</v>
      </c>
      <c r="E109" s="4">
        <v>1245</v>
      </c>
      <c r="F109" s="4">
        <v>4577.2</v>
      </c>
      <c r="G109" s="4">
        <v>5126.4639999999999</v>
      </c>
      <c r="H109" s="4">
        <v>915.44</v>
      </c>
      <c r="I109" s="5" t="s">
        <v>42</v>
      </c>
      <c r="V109" s="56" t="s">
        <v>98</v>
      </c>
      <c r="W109" s="56">
        <v>2020</v>
      </c>
      <c r="X109" s="56" t="s">
        <v>0</v>
      </c>
      <c r="Y109" s="56" t="s">
        <v>99</v>
      </c>
      <c r="Z109" s="56" t="s">
        <v>100</v>
      </c>
      <c r="AA109" s="56" t="s">
        <v>101</v>
      </c>
      <c r="AB109" s="56" t="s">
        <v>110</v>
      </c>
      <c r="AC109" s="56" t="s">
        <v>103</v>
      </c>
      <c r="AD109" s="56" t="s">
        <v>106</v>
      </c>
      <c r="AE109" s="56">
        <v>747</v>
      </c>
      <c r="AF109" s="56">
        <v>526.24</v>
      </c>
    </row>
    <row r="110" spans="1:32" ht="18" customHeight="1" x14ac:dyDescent="0.25">
      <c r="A110" s="2">
        <v>2020</v>
      </c>
      <c r="B110" s="2" t="s">
        <v>7</v>
      </c>
      <c r="C110" s="2" t="s">
        <v>38</v>
      </c>
      <c r="D110" s="6" t="s">
        <v>30</v>
      </c>
      <c r="E110" s="7">
        <v>644</v>
      </c>
      <c r="F110" s="7">
        <v>5743.5</v>
      </c>
      <c r="G110" s="7">
        <v>6432.72</v>
      </c>
      <c r="H110" s="4">
        <v>1148.7</v>
      </c>
      <c r="I110" s="5" t="s">
        <v>42</v>
      </c>
      <c r="V110" s="56" t="s">
        <v>108</v>
      </c>
      <c r="W110" s="56">
        <v>2020</v>
      </c>
      <c r="X110" s="56" t="s">
        <v>0</v>
      </c>
      <c r="Y110" s="56" t="s">
        <v>99</v>
      </c>
      <c r="Z110" s="56" t="s">
        <v>100</v>
      </c>
      <c r="AA110" s="56" t="s">
        <v>101</v>
      </c>
      <c r="AB110" s="56" t="s">
        <v>110</v>
      </c>
      <c r="AC110" s="56" t="s">
        <v>103</v>
      </c>
      <c r="AD110" s="56" t="s">
        <v>106</v>
      </c>
      <c r="AE110" s="56">
        <v>800</v>
      </c>
      <c r="AF110" s="56">
        <v>526.24</v>
      </c>
    </row>
    <row r="111" spans="1:32" ht="18" customHeight="1" x14ac:dyDescent="0.25">
      <c r="A111" s="2">
        <v>2020</v>
      </c>
      <c r="B111" s="2" t="s">
        <v>7</v>
      </c>
      <c r="C111" s="2" t="s">
        <v>12</v>
      </c>
      <c r="D111" s="6" t="s">
        <v>29</v>
      </c>
      <c r="E111" s="7">
        <v>643</v>
      </c>
      <c r="F111" s="7">
        <v>7000</v>
      </c>
      <c r="G111" s="7">
        <v>7840</v>
      </c>
      <c r="H111" s="4">
        <v>1400</v>
      </c>
      <c r="I111" s="5" t="s">
        <v>42</v>
      </c>
      <c r="V111" s="56" t="s">
        <v>107</v>
      </c>
      <c r="W111" s="56">
        <v>2020</v>
      </c>
      <c r="X111" s="56" t="s">
        <v>0</v>
      </c>
      <c r="Y111" s="56" t="s">
        <v>99</v>
      </c>
      <c r="Z111" s="56" t="s">
        <v>100</v>
      </c>
      <c r="AA111" s="56" t="s">
        <v>101</v>
      </c>
      <c r="AB111" s="56" t="s">
        <v>110</v>
      </c>
      <c r="AC111" s="56" t="s">
        <v>103</v>
      </c>
      <c r="AD111" s="56" t="s">
        <v>106</v>
      </c>
      <c r="AE111" s="56">
        <v>253</v>
      </c>
      <c r="AF111" s="56">
        <v>361.78999999999996</v>
      </c>
    </row>
    <row r="112" spans="1:32" ht="18" customHeight="1" x14ac:dyDescent="0.25">
      <c r="A112" s="2">
        <v>2020</v>
      </c>
      <c r="B112" s="2" t="s">
        <v>7</v>
      </c>
      <c r="C112" s="2" t="s">
        <v>38</v>
      </c>
      <c r="D112" s="6" t="s">
        <v>31</v>
      </c>
      <c r="E112" s="7">
        <v>455</v>
      </c>
      <c r="F112" s="7">
        <v>4578.6000000000004</v>
      </c>
      <c r="G112" s="7">
        <v>5128.0320000000002</v>
      </c>
      <c r="H112" s="4">
        <v>915.72000000000014</v>
      </c>
      <c r="I112" s="5" t="s">
        <v>42</v>
      </c>
      <c r="V112" s="56" t="s">
        <v>105</v>
      </c>
      <c r="W112" s="56">
        <v>2020</v>
      </c>
      <c r="X112" s="56" t="s">
        <v>0</v>
      </c>
      <c r="Y112" s="56" t="s">
        <v>99</v>
      </c>
      <c r="Z112" s="56" t="s">
        <v>100</v>
      </c>
      <c r="AA112" s="56" t="s">
        <v>101</v>
      </c>
      <c r="AB112" s="56" t="s">
        <v>110</v>
      </c>
      <c r="AC112" s="56" t="s">
        <v>103</v>
      </c>
      <c r="AD112" s="56" t="s">
        <v>106</v>
      </c>
      <c r="AE112" s="56">
        <v>223</v>
      </c>
      <c r="AF112" s="56">
        <v>318.89</v>
      </c>
    </row>
    <row r="113" spans="1:32" ht="18" customHeight="1" x14ac:dyDescent="0.25">
      <c r="A113" s="2">
        <v>2020</v>
      </c>
      <c r="B113" s="2" t="s">
        <v>7</v>
      </c>
      <c r="C113" s="2" t="s">
        <v>12</v>
      </c>
      <c r="D113" s="6" t="s">
        <v>28</v>
      </c>
      <c r="E113" s="8">
        <v>345</v>
      </c>
      <c r="F113" s="8">
        <v>7000</v>
      </c>
      <c r="G113" s="8">
        <v>7840</v>
      </c>
      <c r="H113" s="4">
        <v>1400</v>
      </c>
      <c r="I113" s="5" t="s">
        <v>42</v>
      </c>
      <c r="V113" s="56" t="s">
        <v>98</v>
      </c>
      <c r="W113" s="56">
        <v>2020</v>
      </c>
      <c r="X113" s="56" t="s">
        <v>0</v>
      </c>
      <c r="Y113" s="56" t="s">
        <v>99</v>
      </c>
      <c r="Z113" s="56" t="s">
        <v>100</v>
      </c>
      <c r="AA113" s="56" t="s">
        <v>101</v>
      </c>
      <c r="AB113" s="56" t="s">
        <v>110</v>
      </c>
      <c r="AC113" s="56" t="s">
        <v>103</v>
      </c>
      <c r="AD113" s="56" t="s">
        <v>104</v>
      </c>
      <c r="AE113" s="56">
        <v>873</v>
      </c>
      <c r="AF113" s="56">
        <v>1248.3899999999999</v>
      </c>
    </row>
    <row r="114" spans="1:32" ht="18" customHeight="1" x14ac:dyDescent="0.25">
      <c r="A114" s="2">
        <v>2020</v>
      </c>
      <c r="B114" s="2" t="s">
        <v>7</v>
      </c>
      <c r="C114" s="2" t="s">
        <v>13</v>
      </c>
      <c r="D114" s="3" t="s">
        <v>33</v>
      </c>
      <c r="E114" s="4">
        <v>122</v>
      </c>
      <c r="F114" s="4">
        <v>100</v>
      </c>
      <c r="G114" s="4">
        <v>112</v>
      </c>
      <c r="H114" s="4">
        <v>20</v>
      </c>
      <c r="I114" s="5" t="s">
        <v>42</v>
      </c>
      <c r="V114" s="56" t="s">
        <v>107</v>
      </c>
      <c r="W114" s="56">
        <v>2020</v>
      </c>
      <c r="X114" s="56" t="s">
        <v>0</v>
      </c>
      <c r="Y114" s="56" t="s">
        <v>99</v>
      </c>
      <c r="Z114" s="56" t="s">
        <v>100</v>
      </c>
      <c r="AA114" s="56" t="s">
        <v>101</v>
      </c>
      <c r="AB114" s="56" t="s">
        <v>110</v>
      </c>
      <c r="AC114" s="56" t="s">
        <v>103</v>
      </c>
      <c r="AD114" s="56" t="s">
        <v>106</v>
      </c>
      <c r="AE114" s="56">
        <v>251</v>
      </c>
      <c r="AF114" s="56">
        <v>358.93</v>
      </c>
    </row>
    <row r="115" spans="1:32" ht="18" customHeight="1" x14ac:dyDescent="0.25">
      <c r="A115" s="2">
        <v>2020</v>
      </c>
      <c r="B115" s="2" t="s">
        <v>7</v>
      </c>
      <c r="C115" s="2" t="s">
        <v>15</v>
      </c>
      <c r="D115" s="6" t="s">
        <v>26</v>
      </c>
      <c r="E115" s="7">
        <v>78</v>
      </c>
      <c r="F115" s="7">
        <v>4577.2</v>
      </c>
      <c r="G115" s="7">
        <v>5126.4639999999999</v>
      </c>
      <c r="H115" s="4">
        <v>915.44</v>
      </c>
      <c r="I115" s="5" t="s">
        <v>42</v>
      </c>
      <c r="V115" s="56" t="s">
        <v>98</v>
      </c>
      <c r="W115" s="56">
        <v>2020</v>
      </c>
      <c r="X115" s="56" t="s">
        <v>0</v>
      </c>
      <c r="Y115" s="56" t="s">
        <v>99</v>
      </c>
      <c r="Z115" s="56" t="s">
        <v>100</v>
      </c>
      <c r="AA115" s="56" t="s">
        <v>101</v>
      </c>
      <c r="AB115" s="56" t="s">
        <v>110</v>
      </c>
      <c r="AC115" s="56" t="s">
        <v>103</v>
      </c>
      <c r="AD115" s="56" t="s">
        <v>106</v>
      </c>
      <c r="AE115" s="56">
        <v>299</v>
      </c>
      <c r="AF115" s="56">
        <v>427.57</v>
      </c>
    </row>
    <row r="116" spans="1:32" ht="18" customHeight="1" x14ac:dyDescent="0.25">
      <c r="A116" s="2">
        <v>2020</v>
      </c>
      <c r="B116" s="2" t="s">
        <v>7</v>
      </c>
      <c r="C116" s="2" t="s">
        <v>15</v>
      </c>
      <c r="D116" s="6" t="s">
        <v>24</v>
      </c>
      <c r="E116" s="7">
        <v>76</v>
      </c>
      <c r="F116" s="7">
        <v>4576.8999999999996</v>
      </c>
      <c r="G116" s="7">
        <v>5126.1279999999997</v>
      </c>
      <c r="H116" s="4">
        <v>915.38</v>
      </c>
      <c r="I116" s="5" t="s">
        <v>42</v>
      </c>
      <c r="V116" s="56" t="s">
        <v>98</v>
      </c>
      <c r="W116" s="56">
        <v>2020</v>
      </c>
      <c r="X116" s="56" t="s">
        <v>0</v>
      </c>
      <c r="Y116" s="56" t="s">
        <v>99</v>
      </c>
      <c r="Z116" s="56" t="s">
        <v>100</v>
      </c>
      <c r="AA116" s="56" t="s">
        <v>101</v>
      </c>
      <c r="AB116" s="56" t="s">
        <v>110</v>
      </c>
      <c r="AC116" s="56" t="s">
        <v>103</v>
      </c>
      <c r="AD116" s="56" t="s">
        <v>106</v>
      </c>
      <c r="AE116" s="56">
        <v>769</v>
      </c>
      <c r="AF116" s="56">
        <v>1099.67</v>
      </c>
    </row>
    <row r="117" spans="1:32" ht="18" customHeight="1" x14ac:dyDescent="0.25">
      <c r="A117" s="2">
        <v>2020</v>
      </c>
      <c r="B117" s="2" t="s">
        <v>7</v>
      </c>
      <c r="C117" s="2" t="s">
        <v>15</v>
      </c>
      <c r="D117" s="6" t="s">
        <v>25</v>
      </c>
      <c r="E117" s="7">
        <v>46</v>
      </c>
      <c r="F117" s="7">
        <v>200</v>
      </c>
      <c r="G117" s="7">
        <v>224</v>
      </c>
      <c r="H117" s="4">
        <v>40</v>
      </c>
      <c r="I117" s="5" t="s">
        <v>42</v>
      </c>
      <c r="V117" s="56" t="s">
        <v>98</v>
      </c>
      <c r="W117" s="56">
        <v>2020</v>
      </c>
      <c r="X117" s="56" t="s">
        <v>6</v>
      </c>
      <c r="Y117" s="56" t="s">
        <v>99</v>
      </c>
      <c r="Z117" s="56" t="s">
        <v>100</v>
      </c>
      <c r="AA117" s="56" t="s">
        <v>101</v>
      </c>
      <c r="AB117" s="56" t="s">
        <v>110</v>
      </c>
      <c r="AC117" s="56" t="s">
        <v>103</v>
      </c>
      <c r="AD117" s="56" t="s">
        <v>104</v>
      </c>
      <c r="AE117" s="56">
        <v>302</v>
      </c>
      <c r="AF117" s="56">
        <v>431.86</v>
      </c>
    </row>
    <row r="118" spans="1:32" ht="18" customHeight="1" x14ac:dyDescent="0.25">
      <c r="A118" s="2">
        <v>2020</v>
      </c>
      <c r="B118" s="2" t="s">
        <v>7</v>
      </c>
      <c r="C118" s="2" t="s">
        <v>15</v>
      </c>
      <c r="D118" s="6" t="s">
        <v>23</v>
      </c>
      <c r="E118" s="7">
        <v>34</v>
      </c>
      <c r="F118" s="7">
        <v>4576.8</v>
      </c>
      <c r="G118" s="7">
        <v>5126.0160000000005</v>
      </c>
      <c r="H118" s="4">
        <v>915.36000000000013</v>
      </c>
      <c r="I118" s="5" t="s">
        <v>42</v>
      </c>
      <c r="V118" s="56" t="s">
        <v>105</v>
      </c>
      <c r="W118" s="56">
        <v>2020</v>
      </c>
      <c r="X118" s="56" t="s">
        <v>6</v>
      </c>
      <c r="Y118" s="56" t="s">
        <v>99</v>
      </c>
      <c r="Z118" s="56" t="s">
        <v>100</v>
      </c>
      <c r="AA118" s="56" t="s">
        <v>101</v>
      </c>
      <c r="AB118" s="56" t="s">
        <v>110</v>
      </c>
      <c r="AC118" s="56" t="s">
        <v>103</v>
      </c>
      <c r="AD118" s="56" t="s">
        <v>104</v>
      </c>
      <c r="AE118" s="56">
        <v>296</v>
      </c>
      <c r="AF118" s="56">
        <v>423.28</v>
      </c>
    </row>
    <row r="119" spans="1:32" ht="18" customHeight="1" x14ac:dyDescent="0.25">
      <c r="A119" s="2">
        <v>2020</v>
      </c>
      <c r="B119" s="2" t="s">
        <v>7</v>
      </c>
      <c r="C119" s="2" t="s">
        <v>13</v>
      </c>
      <c r="D119" s="3" t="s">
        <v>34</v>
      </c>
      <c r="E119" s="4">
        <v>7</v>
      </c>
      <c r="F119" s="4">
        <v>200</v>
      </c>
      <c r="G119" s="4">
        <v>224</v>
      </c>
      <c r="H119" s="4">
        <v>40</v>
      </c>
      <c r="I119" s="5" t="s">
        <v>42</v>
      </c>
      <c r="V119" s="56" t="s">
        <v>105</v>
      </c>
      <c r="W119" s="56">
        <v>2020</v>
      </c>
      <c r="X119" s="56" t="s">
        <v>6</v>
      </c>
      <c r="Y119" s="56" t="s">
        <v>99</v>
      </c>
      <c r="Z119" s="56" t="s">
        <v>100</v>
      </c>
      <c r="AA119" s="56" t="s">
        <v>101</v>
      </c>
      <c r="AB119" s="56" t="s">
        <v>110</v>
      </c>
      <c r="AC119" s="56" t="s">
        <v>103</v>
      </c>
      <c r="AD119" s="56" t="s">
        <v>106</v>
      </c>
      <c r="AE119" s="56">
        <v>218</v>
      </c>
      <c r="AF119" s="56">
        <v>311.74</v>
      </c>
    </row>
    <row r="120" spans="1:32" ht="18" customHeight="1" x14ac:dyDescent="0.25">
      <c r="A120" s="2">
        <v>2020</v>
      </c>
      <c r="B120" s="2" t="s">
        <v>7</v>
      </c>
      <c r="C120" s="2" t="s">
        <v>15</v>
      </c>
      <c r="D120" s="6" t="s">
        <v>27</v>
      </c>
      <c r="E120" s="7">
        <v>3</v>
      </c>
      <c r="F120" s="7">
        <v>4577.3</v>
      </c>
      <c r="G120" s="7">
        <v>5126.576</v>
      </c>
      <c r="H120" s="4">
        <v>915.46</v>
      </c>
      <c r="I120" s="5" t="s">
        <v>42</v>
      </c>
      <c r="V120" s="56" t="s">
        <v>98</v>
      </c>
      <c r="W120" s="56">
        <v>2020</v>
      </c>
      <c r="X120" s="56" t="s">
        <v>6</v>
      </c>
      <c r="Y120" s="56" t="s">
        <v>99</v>
      </c>
      <c r="Z120" s="56" t="s">
        <v>100</v>
      </c>
      <c r="AA120" s="56" t="s">
        <v>101</v>
      </c>
      <c r="AB120" s="56" t="s">
        <v>110</v>
      </c>
      <c r="AC120" s="56" t="s">
        <v>103</v>
      </c>
      <c r="AD120" s="56" t="s">
        <v>106</v>
      </c>
      <c r="AE120" s="56">
        <v>266</v>
      </c>
      <c r="AF120" s="56">
        <v>380.38</v>
      </c>
    </row>
    <row r="121" spans="1:32" ht="18" customHeight="1" x14ac:dyDescent="0.25">
      <c r="A121" s="2">
        <v>2020</v>
      </c>
      <c r="B121" s="2" t="s">
        <v>7</v>
      </c>
      <c r="C121" s="2" t="s">
        <v>32</v>
      </c>
      <c r="D121" s="6" t="s">
        <v>32</v>
      </c>
      <c r="E121" s="7">
        <v>2</v>
      </c>
      <c r="F121" s="7">
        <v>6600</v>
      </c>
      <c r="G121" s="7">
        <v>7392</v>
      </c>
      <c r="H121" s="4">
        <v>1320</v>
      </c>
      <c r="I121" s="5" t="s">
        <v>42</v>
      </c>
      <c r="V121" s="56" t="s">
        <v>105</v>
      </c>
      <c r="W121" s="56">
        <v>2020</v>
      </c>
      <c r="X121" s="56" t="s">
        <v>6</v>
      </c>
      <c r="Y121" s="56" t="s">
        <v>99</v>
      </c>
      <c r="Z121" s="56" t="s">
        <v>100</v>
      </c>
      <c r="AA121" s="56" t="s">
        <v>101</v>
      </c>
      <c r="AB121" s="56" t="s">
        <v>110</v>
      </c>
      <c r="AC121" s="56" t="s">
        <v>103</v>
      </c>
      <c r="AD121" s="56" t="s">
        <v>106</v>
      </c>
      <c r="AE121" s="56">
        <v>194</v>
      </c>
      <c r="AF121" s="56">
        <v>277.42</v>
      </c>
    </row>
    <row r="122" spans="1:32" ht="18" customHeight="1" x14ac:dyDescent="0.25">
      <c r="A122" s="2">
        <v>2020</v>
      </c>
      <c r="B122" s="2" t="s">
        <v>8</v>
      </c>
      <c r="C122" s="2" t="s">
        <v>14</v>
      </c>
      <c r="D122" s="3" t="s">
        <v>36</v>
      </c>
      <c r="E122" s="4">
        <v>3566</v>
      </c>
      <c r="F122" s="4">
        <v>4577.3</v>
      </c>
      <c r="G122" s="4">
        <v>5126.576</v>
      </c>
      <c r="H122" s="4">
        <v>915.46</v>
      </c>
      <c r="I122" s="5" t="s">
        <v>42</v>
      </c>
      <c r="V122" s="56" t="s">
        <v>98</v>
      </c>
      <c r="W122" s="56">
        <v>2020</v>
      </c>
      <c r="X122" s="56" t="s">
        <v>6</v>
      </c>
      <c r="Y122" s="56" t="s">
        <v>99</v>
      </c>
      <c r="Z122" s="56" t="s">
        <v>100</v>
      </c>
      <c r="AA122" s="56" t="s">
        <v>101</v>
      </c>
      <c r="AB122" s="56" t="s">
        <v>110</v>
      </c>
      <c r="AC122" s="56" t="s">
        <v>103</v>
      </c>
      <c r="AD122" s="56" t="s">
        <v>106</v>
      </c>
      <c r="AE122" s="56">
        <v>220</v>
      </c>
      <c r="AF122" s="56">
        <v>314.60000000000002</v>
      </c>
    </row>
    <row r="123" spans="1:32" ht="18" customHeight="1" x14ac:dyDescent="0.25">
      <c r="A123" s="2">
        <v>2020</v>
      </c>
      <c r="B123" s="2" t="s">
        <v>8</v>
      </c>
      <c r="C123" s="2" t="s">
        <v>14</v>
      </c>
      <c r="D123" s="3" t="s">
        <v>37</v>
      </c>
      <c r="E123" s="4">
        <v>2498</v>
      </c>
      <c r="F123" s="4">
        <v>8000</v>
      </c>
      <c r="G123" s="4">
        <v>8960</v>
      </c>
      <c r="H123" s="4">
        <v>1600</v>
      </c>
      <c r="I123" s="5" t="s">
        <v>42</v>
      </c>
      <c r="V123" s="56" t="s">
        <v>98</v>
      </c>
      <c r="W123" s="56">
        <v>2020</v>
      </c>
      <c r="X123" s="56" t="s">
        <v>6</v>
      </c>
      <c r="Y123" s="56" t="s">
        <v>99</v>
      </c>
      <c r="Z123" s="56" t="s">
        <v>100</v>
      </c>
      <c r="AA123" s="56" t="s">
        <v>101</v>
      </c>
      <c r="AB123" s="56" t="s">
        <v>110</v>
      </c>
      <c r="AC123" s="56" t="s">
        <v>103</v>
      </c>
      <c r="AD123" s="56" t="s">
        <v>106</v>
      </c>
      <c r="AE123" s="56">
        <v>268</v>
      </c>
      <c r="AF123" s="56">
        <v>383.24</v>
      </c>
    </row>
    <row r="124" spans="1:32" ht="18" customHeight="1" x14ac:dyDescent="0.25">
      <c r="A124" s="2">
        <v>2020</v>
      </c>
      <c r="B124" s="2" t="s">
        <v>8</v>
      </c>
      <c r="C124" s="2" t="s">
        <v>13</v>
      </c>
      <c r="D124" s="3" t="s">
        <v>35</v>
      </c>
      <c r="E124" s="4">
        <v>1245</v>
      </c>
      <c r="F124" s="4">
        <v>4577.2</v>
      </c>
      <c r="G124" s="4">
        <v>5126.4639999999999</v>
      </c>
      <c r="H124" s="4">
        <v>915.44</v>
      </c>
      <c r="I124" s="5" t="s">
        <v>42</v>
      </c>
      <c r="V124" s="56" t="s">
        <v>105</v>
      </c>
      <c r="W124" s="56">
        <v>2020</v>
      </c>
      <c r="X124" s="56" t="s">
        <v>6</v>
      </c>
      <c r="Y124" s="56" t="s">
        <v>99</v>
      </c>
      <c r="Z124" s="56" t="s">
        <v>100</v>
      </c>
      <c r="AA124" s="56" t="s">
        <v>101</v>
      </c>
      <c r="AB124" s="56" t="s">
        <v>110</v>
      </c>
      <c r="AC124" s="56" t="s">
        <v>103</v>
      </c>
      <c r="AD124" s="56" t="s">
        <v>106</v>
      </c>
      <c r="AE124" s="56">
        <v>306</v>
      </c>
      <c r="AF124" s="56">
        <v>526.24</v>
      </c>
    </row>
    <row r="125" spans="1:32" ht="18" customHeight="1" x14ac:dyDescent="0.25">
      <c r="A125" s="2">
        <v>2020</v>
      </c>
      <c r="B125" s="2" t="s">
        <v>8</v>
      </c>
      <c r="C125" s="2" t="s">
        <v>38</v>
      </c>
      <c r="D125" s="6" t="s">
        <v>30</v>
      </c>
      <c r="E125" s="7">
        <v>644</v>
      </c>
      <c r="F125" s="7">
        <v>5743.5</v>
      </c>
      <c r="G125" s="7">
        <v>6432.72</v>
      </c>
      <c r="H125" s="4">
        <v>1148.7</v>
      </c>
      <c r="I125" s="5" t="s">
        <v>42</v>
      </c>
      <c r="V125" s="56" t="s">
        <v>107</v>
      </c>
      <c r="W125" s="56">
        <v>2020</v>
      </c>
      <c r="X125" s="56" t="s">
        <v>6</v>
      </c>
      <c r="Y125" s="56" t="s">
        <v>99</v>
      </c>
      <c r="Z125" s="56" t="s">
        <v>100</v>
      </c>
      <c r="AA125" s="56" t="s">
        <v>101</v>
      </c>
      <c r="AB125" s="56" t="s">
        <v>110</v>
      </c>
      <c r="AC125" s="56" t="s">
        <v>103</v>
      </c>
      <c r="AD125" s="56" t="s">
        <v>106</v>
      </c>
      <c r="AE125" s="56">
        <v>300</v>
      </c>
      <c r="AF125" s="56">
        <v>526.24</v>
      </c>
    </row>
    <row r="126" spans="1:32" ht="18" customHeight="1" x14ac:dyDescent="0.25">
      <c r="A126" s="2">
        <v>2020</v>
      </c>
      <c r="B126" s="2" t="s">
        <v>8</v>
      </c>
      <c r="C126" s="2" t="s">
        <v>12</v>
      </c>
      <c r="D126" s="6" t="s">
        <v>29</v>
      </c>
      <c r="E126" s="7">
        <v>643</v>
      </c>
      <c r="F126" s="7">
        <v>7000</v>
      </c>
      <c r="G126" s="7">
        <v>7840</v>
      </c>
      <c r="H126" s="4">
        <v>1400</v>
      </c>
      <c r="I126" s="5" t="s">
        <v>42</v>
      </c>
      <c r="V126" s="56" t="s">
        <v>105</v>
      </c>
      <c r="W126" s="56">
        <v>2020</v>
      </c>
      <c r="X126" s="56" t="s">
        <v>6</v>
      </c>
      <c r="Y126" s="56" t="s">
        <v>99</v>
      </c>
      <c r="Z126" s="56" t="s">
        <v>100</v>
      </c>
      <c r="AA126" s="56" t="s">
        <v>101</v>
      </c>
      <c r="AB126" s="56" t="s">
        <v>110</v>
      </c>
      <c r="AC126" s="56" t="s">
        <v>103</v>
      </c>
      <c r="AD126" s="56" t="s">
        <v>106</v>
      </c>
      <c r="AE126" s="56">
        <v>294</v>
      </c>
      <c r="AF126" s="56">
        <v>526.24</v>
      </c>
    </row>
    <row r="127" spans="1:32" ht="18" customHeight="1" x14ac:dyDescent="0.25">
      <c r="A127" s="2">
        <v>2020</v>
      </c>
      <c r="B127" s="2" t="s">
        <v>8</v>
      </c>
      <c r="C127" s="2" t="s">
        <v>38</v>
      </c>
      <c r="D127" s="6" t="s">
        <v>31</v>
      </c>
      <c r="E127" s="7">
        <v>455</v>
      </c>
      <c r="F127" s="7">
        <v>4578.6000000000004</v>
      </c>
      <c r="G127" s="7">
        <v>5128.0320000000002</v>
      </c>
      <c r="H127" s="4">
        <v>915.72000000000014</v>
      </c>
      <c r="I127" s="5" t="s">
        <v>42</v>
      </c>
      <c r="V127" s="56" t="s">
        <v>105</v>
      </c>
      <c r="W127" s="56">
        <v>2020</v>
      </c>
      <c r="X127" s="56" t="s">
        <v>6</v>
      </c>
      <c r="Y127" s="56" t="s">
        <v>99</v>
      </c>
      <c r="Z127" s="56" t="s">
        <v>100</v>
      </c>
      <c r="AA127" s="56" t="s">
        <v>101</v>
      </c>
      <c r="AB127" s="56" t="s">
        <v>110</v>
      </c>
      <c r="AC127" s="56" t="s">
        <v>103</v>
      </c>
      <c r="AD127" s="56" t="s">
        <v>106</v>
      </c>
      <c r="AE127" s="56">
        <v>679</v>
      </c>
      <c r="AF127" s="56">
        <v>970.97</v>
      </c>
    </row>
    <row r="128" spans="1:32" ht="18" customHeight="1" x14ac:dyDescent="0.25">
      <c r="A128" s="2">
        <v>2020</v>
      </c>
      <c r="B128" s="2" t="s">
        <v>8</v>
      </c>
      <c r="C128" s="2" t="s">
        <v>12</v>
      </c>
      <c r="D128" s="6" t="s">
        <v>28</v>
      </c>
      <c r="E128" s="8">
        <v>345</v>
      </c>
      <c r="F128" s="8">
        <v>7000</v>
      </c>
      <c r="G128" s="8">
        <v>7840</v>
      </c>
      <c r="H128" s="4">
        <v>1400</v>
      </c>
      <c r="I128" s="5" t="s">
        <v>42</v>
      </c>
      <c r="V128" s="56" t="s">
        <v>105</v>
      </c>
      <c r="W128" s="56">
        <v>2020</v>
      </c>
      <c r="X128" s="56" t="s">
        <v>6</v>
      </c>
      <c r="Y128" s="56" t="s">
        <v>99</v>
      </c>
      <c r="Z128" s="56" t="s">
        <v>100</v>
      </c>
      <c r="AA128" s="56" t="s">
        <v>101</v>
      </c>
      <c r="AB128" s="56" t="s">
        <v>110</v>
      </c>
      <c r="AC128" s="56" t="s">
        <v>103</v>
      </c>
      <c r="AD128" s="56" t="s">
        <v>106</v>
      </c>
      <c r="AE128" s="56">
        <v>713</v>
      </c>
      <c r="AF128" s="56">
        <v>1019.5899999999999</v>
      </c>
    </row>
    <row r="129" spans="1:32" ht="18" customHeight="1" x14ac:dyDescent="0.25">
      <c r="A129" s="2">
        <v>2020</v>
      </c>
      <c r="B129" s="2" t="s">
        <v>8</v>
      </c>
      <c r="C129" s="2" t="s">
        <v>13</v>
      </c>
      <c r="D129" s="3" t="s">
        <v>33</v>
      </c>
      <c r="E129" s="4">
        <v>122</v>
      </c>
      <c r="F129" s="4">
        <v>100</v>
      </c>
      <c r="G129" s="4">
        <v>112</v>
      </c>
      <c r="H129" s="4">
        <v>20</v>
      </c>
      <c r="I129" s="5" t="s">
        <v>42</v>
      </c>
      <c r="V129" s="56" t="s">
        <v>107</v>
      </c>
      <c r="W129" s="56">
        <v>2020</v>
      </c>
      <c r="X129" s="56" t="s">
        <v>6</v>
      </c>
      <c r="Y129" s="56" t="s">
        <v>99</v>
      </c>
      <c r="Z129" s="56" t="s">
        <v>100</v>
      </c>
      <c r="AA129" s="56" t="s">
        <v>101</v>
      </c>
      <c r="AB129" s="56" t="s">
        <v>110</v>
      </c>
      <c r="AC129" s="56" t="s">
        <v>103</v>
      </c>
      <c r="AD129" s="56" t="s">
        <v>106</v>
      </c>
      <c r="AE129" s="56">
        <v>766</v>
      </c>
      <c r="AF129" s="56">
        <v>1095.3800000000001</v>
      </c>
    </row>
    <row r="130" spans="1:32" ht="18" customHeight="1" x14ac:dyDescent="0.25">
      <c r="A130" s="2">
        <v>2020</v>
      </c>
      <c r="B130" s="2" t="s">
        <v>8</v>
      </c>
      <c r="C130" s="2" t="s">
        <v>15</v>
      </c>
      <c r="D130" s="6" t="s">
        <v>26</v>
      </c>
      <c r="E130" s="7">
        <v>78</v>
      </c>
      <c r="F130" s="7">
        <v>4577.2</v>
      </c>
      <c r="G130" s="7">
        <v>5126.4639999999999</v>
      </c>
      <c r="H130" s="4">
        <v>915.44</v>
      </c>
      <c r="I130" s="5" t="s">
        <v>42</v>
      </c>
      <c r="V130" s="56" t="s">
        <v>98</v>
      </c>
      <c r="W130" s="56">
        <v>2020</v>
      </c>
      <c r="X130" s="56" t="s">
        <v>6</v>
      </c>
      <c r="Y130" s="56" t="s">
        <v>99</v>
      </c>
      <c r="Z130" s="56" t="s">
        <v>100</v>
      </c>
      <c r="AA130" s="56" t="s">
        <v>101</v>
      </c>
      <c r="AB130" s="56" t="s">
        <v>110</v>
      </c>
      <c r="AC130" s="56" t="s">
        <v>103</v>
      </c>
      <c r="AD130" s="56" t="s">
        <v>106</v>
      </c>
      <c r="AE130" s="56">
        <v>303</v>
      </c>
      <c r="AF130" s="56">
        <v>433.28999999999996</v>
      </c>
    </row>
    <row r="131" spans="1:32" ht="18" customHeight="1" x14ac:dyDescent="0.25">
      <c r="A131" s="2">
        <v>2020</v>
      </c>
      <c r="B131" s="2" t="s">
        <v>8</v>
      </c>
      <c r="C131" s="2" t="s">
        <v>15</v>
      </c>
      <c r="D131" s="6" t="s">
        <v>24</v>
      </c>
      <c r="E131" s="7">
        <v>76</v>
      </c>
      <c r="F131" s="7">
        <v>4576.8999999999996</v>
      </c>
      <c r="G131" s="7">
        <v>5126.1279999999997</v>
      </c>
      <c r="H131" s="4">
        <v>915.38</v>
      </c>
      <c r="I131" s="5" t="s">
        <v>42</v>
      </c>
      <c r="V131" s="56" t="s">
        <v>98</v>
      </c>
      <c r="W131" s="56">
        <v>2020</v>
      </c>
      <c r="X131" s="56" t="s">
        <v>6</v>
      </c>
      <c r="Y131" s="56" t="s">
        <v>99</v>
      </c>
      <c r="Z131" s="56" t="s">
        <v>100</v>
      </c>
      <c r="AA131" s="56" t="s">
        <v>101</v>
      </c>
      <c r="AB131" s="56" t="s">
        <v>110</v>
      </c>
      <c r="AC131" s="56" t="s">
        <v>103</v>
      </c>
      <c r="AD131" s="56" t="s">
        <v>106</v>
      </c>
      <c r="AE131" s="56">
        <v>297</v>
      </c>
      <c r="AF131" s="56">
        <v>424.71</v>
      </c>
    </row>
    <row r="132" spans="1:32" ht="18" customHeight="1" x14ac:dyDescent="0.25">
      <c r="A132" s="2">
        <v>2020</v>
      </c>
      <c r="B132" s="2" t="s">
        <v>8</v>
      </c>
      <c r="C132" s="2" t="s">
        <v>15</v>
      </c>
      <c r="D132" s="6" t="s">
        <v>25</v>
      </c>
      <c r="E132" s="7">
        <v>46</v>
      </c>
      <c r="F132" s="7">
        <v>200</v>
      </c>
      <c r="G132" s="7">
        <v>224</v>
      </c>
      <c r="H132" s="4">
        <v>40</v>
      </c>
      <c r="I132" s="5" t="s">
        <v>42</v>
      </c>
      <c r="V132" s="56" t="s">
        <v>105</v>
      </c>
      <c r="W132" s="56">
        <v>2020</v>
      </c>
      <c r="X132" s="56" t="s">
        <v>6</v>
      </c>
      <c r="Y132" s="56" t="s">
        <v>99</v>
      </c>
      <c r="Z132" s="56" t="s">
        <v>100</v>
      </c>
      <c r="AA132" s="56" t="s">
        <v>101</v>
      </c>
      <c r="AB132" s="56" t="s">
        <v>110</v>
      </c>
      <c r="AC132" s="56" t="s">
        <v>103</v>
      </c>
      <c r="AD132" s="56" t="s">
        <v>106</v>
      </c>
      <c r="AE132" s="56">
        <v>291</v>
      </c>
      <c r="AF132" s="56">
        <v>416.13</v>
      </c>
    </row>
    <row r="133" spans="1:32" ht="18" customHeight="1" x14ac:dyDescent="0.25">
      <c r="A133" s="2">
        <v>2020</v>
      </c>
      <c r="B133" s="2" t="s">
        <v>8</v>
      </c>
      <c r="C133" s="2" t="s">
        <v>15</v>
      </c>
      <c r="D133" s="6" t="s">
        <v>23</v>
      </c>
      <c r="E133" s="7">
        <v>34</v>
      </c>
      <c r="F133" s="7">
        <v>4576.8</v>
      </c>
      <c r="G133" s="7">
        <v>5126.0160000000005</v>
      </c>
      <c r="H133" s="4">
        <v>915.36000000000013</v>
      </c>
      <c r="I133" s="5" t="s">
        <v>40</v>
      </c>
      <c r="V133" s="56" t="s">
        <v>107</v>
      </c>
      <c r="W133" s="56">
        <v>2020</v>
      </c>
      <c r="X133" s="56" t="s">
        <v>6</v>
      </c>
      <c r="Y133" s="56" t="s">
        <v>99</v>
      </c>
      <c r="Z133" s="56" t="s">
        <v>100</v>
      </c>
      <c r="AA133" s="56" t="s">
        <v>101</v>
      </c>
      <c r="AB133" s="56" t="s">
        <v>110</v>
      </c>
      <c r="AC133" s="56" t="s">
        <v>103</v>
      </c>
      <c r="AD133" s="56" t="s">
        <v>106</v>
      </c>
      <c r="AE133" s="56">
        <v>219</v>
      </c>
      <c r="AF133" s="56">
        <v>313.17</v>
      </c>
    </row>
    <row r="134" spans="1:32" ht="18" customHeight="1" x14ac:dyDescent="0.25">
      <c r="A134" s="2">
        <v>2020</v>
      </c>
      <c r="B134" s="2" t="s">
        <v>8</v>
      </c>
      <c r="C134" s="2" t="s">
        <v>13</v>
      </c>
      <c r="D134" s="3" t="s">
        <v>34</v>
      </c>
      <c r="E134" s="4">
        <v>7</v>
      </c>
      <c r="F134" s="4">
        <v>200</v>
      </c>
      <c r="G134" s="4">
        <v>224</v>
      </c>
      <c r="H134" s="4">
        <v>40</v>
      </c>
      <c r="I134" s="5" t="s">
        <v>40</v>
      </c>
      <c r="V134" s="56" t="s">
        <v>107</v>
      </c>
      <c r="W134" s="56">
        <v>2020</v>
      </c>
      <c r="X134" s="56" t="s">
        <v>6</v>
      </c>
      <c r="Y134" s="56" t="s">
        <v>99</v>
      </c>
      <c r="Z134" s="56" t="s">
        <v>100</v>
      </c>
      <c r="AA134" s="56" t="s">
        <v>101</v>
      </c>
      <c r="AB134" s="56" t="s">
        <v>110</v>
      </c>
      <c r="AC134" s="56" t="s">
        <v>103</v>
      </c>
      <c r="AD134" s="56" t="s">
        <v>106</v>
      </c>
      <c r="AE134" s="56">
        <v>752</v>
      </c>
      <c r="AF134" s="56">
        <v>526.24</v>
      </c>
    </row>
    <row r="135" spans="1:32" ht="18" customHeight="1" x14ac:dyDescent="0.25">
      <c r="A135" s="2">
        <v>2020</v>
      </c>
      <c r="B135" s="2" t="s">
        <v>8</v>
      </c>
      <c r="C135" s="2" t="s">
        <v>15</v>
      </c>
      <c r="D135" s="6" t="s">
        <v>27</v>
      </c>
      <c r="E135" s="7">
        <v>3</v>
      </c>
      <c r="F135" s="7">
        <v>4577.3</v>
      </c>
      <c r="G135" s="7">
        <v>5126.576</v>
      </c>
      <c r="H135" s="4">
        <v>915.46</v>
      </c>
      <c r="I135" s="5" t="s">
        <v>40</v>
      </c>
      <c r="V135" s="56" t="s">
        <v>105</v>
      </c>
      <c r="W135" s="56">
        <v>2020</v>
      </c>
      <c r="X135" s="56" t="s">
        <v>6</v>
      </c>
      <c r="Y135" s="56" t="s">
        <v>99</v>
      </c>
      <c r="Z135" s="56" t="s">
        <v>100</v>
      </c>
      <c r="AA135" s="56" t="s">
        <v>101</v>
      </c>
      <c r="AB135" s="56" t="s">
        <v>110</v>
      </c>
      <c r="AC135" s="56" t="s">
        <v>103</v>
      </c>
      <c r="AD135" s="56" t="s">
        <v>106</v>
      </c>
      <c r="AE135" s="56">
        <v>805</v>
      </c>
      <c r="AF135" s="56">
        <v>526.24</v>
      </c>
    </row>
    <row r="136" spans="1:32" ht="18" customHeight="1" x14ac:dyDescent="0.25">
      <c r="A136" s="2">
        <v>2020</v>
      </c>
      <c r="B136" s="2" t="s">
        <v>8</v>
      </c>
      <c r="C136" s="2" t="s">
        <v>32</v>
      </c>
      <c r="D136" s="6" t="s">
        <v>32</v>
      </c>
      <c r="E136" s="7">
        <v>2</v>
      </c>
      <c r="F136" s="7">
        <v>6600</v>
      </c>
      <c r="G136" s="7">
        <v>7392</v>
      </c>
      <c r="H136" s="4">
        <v>1320</v>
      </c>
      <c r="I136" s="5" t="s">
        <v>40</v>
      </c>
      <c r="V136" s="56" t="s">
        <v>105</v>
      </c>
      <c r="W136" s="56">
        <v>2020</v>
      </c>
      <c r="X136" s="56" t="s">
        <v>6</v>
      </c>
      <c r="Y136" s="56" t="s">
        <v>99</v>
      </c>
      <c r="Z136" s="56" t="s">
        <v>100</v>
      </c>
      <c r="AA136" s="56" t="s">
        <v>101</v>
      </c>
      <c r="AB136" s="56" t="s">
        <v>110</v>
      </c>
      <c r="AC136" s="56" t="s">
        <v>103</v>
      </c>
      <c r="AD136" s="56" t="s">
        <v>106</v>
      </c>
      <c r="AE136" s="56">
        <v>265</v>
      </c>
      <c r="AF136" s="56">
        <v>378.95</v>
      </c>
    </row>
    <row r="137" spans="1:32" ht="18" customHeight="1" x14ac:dyDescent="0.25">
      <c r="A137" s="2">
        <v>2020</v>
      </c>
      <c r="B137" s="2" t="s">
        <v>9</v>
      </c>
      <c r="C137" s="2" t="s">
        <v>14</v>
      </c>
      <c r="D137" s="3" t="s">
        <v>36</v>
      </c>
      <c r="E137" s="4">
        <v>3566</v>
      </c>
      <c r="F137" s="4">
        <v>4577.3</v>
      </c>
      <c r="G137" s="4">
        <v>5126.576</v>
      </c>
      <c r="H137" s="4">
        <v>915.46</v>
      </c>
      <c r="I137" s="5" t="s">
        <v>40</v>
      </c>
      <c r="V137" s="56" t="s">
        <v>98</v>
      </c>
      <c r="W137" s="56">
        <v>2020</v>
      </c>
      <c r="X137" s="56" t="s">
        <v>6</v>
      </c>
      <c r="Y137" s="56" t="s">
        <v>99</v>
      </c>
      <c r="Z137" s="56" t="s">
        <v>100</v>
      </c>
      <c r="AA137" s="56" t="s">
        <v>101</v>
      </c>
      <c r="AB137" s="56" t="s">
        <v>110</v>
      </c>
      <c r="AC137" s="56" t="s">
        <v>103</v>
      </c>
      <c r="AD137" s="56" t="s">
        <v>106</v>
      </c>
      <c r="AE137" s="56">
        <v>193</v>
      </c>
      <c r="AF137" s="56">
        <v>275.99</v>
      </c>
    </row>
    <row r="138" spans="1:32" ht="18" customHeight="1" x14ac:dyDescent="0.25">
      <c r="A138" s="2">
        <v>2020</v>
      </c>
      <c r="B138" s="2" t="s">
        <v>9</v>
      </c>
      <c r="C138" s="2" t="s">
        <v>14</v>
      </c>
      <c r="D138" s="3" t="s">
        <v>37</v>
      </c>
      <c r="E138" s="4">
        <v>2498</v>
      </c>
      <c r="F138" s="4">
        <v>8000</v>
      </c>
      <c r="G138" s="4">
        <v>8960</v>
      </c>
      <c r="H138" s="4">
        <v>1600</v>
      </c>
      <c r="I138" s="5" t="s">
        <v>40</v>
      </c>
      <c r="V138" s="56" t="s">
        <v>107</v>
      </c>
      <c r="W138" s="56">
        <v>2020</v>
      </c>
      <c r="X138" s="56" t="s">
        <v>6</v>
      </c>
      <c r="Y138" s="56" t="s">
        <v>99</v>
      </c>
      <c r="Z138" s="56" t="s">
        <v>100</v>
      </c>
      <c r="AA138" s="56" t="s">
        <v>101</v>
      </c>
      <c r="AB138" s="56" t="s">
        <v>110</v>
      </c>
      <c r="AC138" s="56" t="s">
        <v>103</v>
      </c>
      <c r="AD138" s="56" t="s">
        <v>104</v>
      </c>
      <c r="AE138" s="56">
        <v>884</v>
      </c>
      <c r="AF138" s="56">
        <v>1264.1199999999999</v>
      </c>
    </row>
    <row r="139" spans="1:32" ht="18" customHeight="1" x14ac:dyDescent="0.25">
      <c r="A139" s="2">
        <v>2020</v>
      </c>
      <c r="B139" s="2" t="s">
        <v>9</v>
      </c>
      <c r="C139" s="2" t="s">
        <v>13</v>
      </c>
      <c r="D139" s="3" t="s">
        <v>35</v>
      </c>
      <c r="E139" s="4">
        <v>1245</v>
      </c>
      <c r="F139" s="4">
        <v>4577.2</v>
      </c>
      <c r="G139" s="4">
        <v>5126.4639999999999</v>
      </c>
      <c r="H139" s="4">
        <v>915.44</v>
      </c>
      <c r="I139" s="5" t="s">
        <v>40</v>
      </c>
      <c r="V139" s="56" t="s">
        <v>105</v>
      </c>
      <c r="W139" s="56">
        <v>2020</v>
      </c>
      <c r="X139" s="56" t="s">
        <v>6</v>
      </c>
      <c r="Y139" s="56" t="s">
        <v>99</v>
      </c>
      <c r="Z139" s="56" t="s">
        <v>100</v>
      </c>
      <c r="AA139" s="56" t="s">
        <v>101</v>
      </c>
      <c r="AB139" s="56" t="s">
        <v>110</v>
      </c>
      <c r="AC139" s="56" t="s">
        <v>103</v>
      </c>
      <c r="AD139" s="56" t="s">
        <v>104</v>
      </c>
      <c r="AE139" s="56">
        <v>885</v>
      </c>
      <c r="AF139" s="56">
        <v>1265.55</v>
      </c>
    </row>
    <row r="140" spans="1:32" ht="18" customHeight="1" x14ac:dyDescent="0.25">
      <c r="A140" s="2">
        <v>2020</v>
      </c>
      <c r="B140" s="2" t="s">
        <v>9</v>
      </c>
      <c r="C140" s="2" t="s">
        <v>38</v>
      </c>
      <c r="D140" s="6" t="s">
        <v>30</v>
      </c>
      <c r="E140" s="7">
        <v>644</v>
      </c>
      <c r="F140" s="7">
        <v>5743.5</v>
      </c>
      <c r="G140" s="7">
        <v>6432.72</v>
      </c>
      <c r="H140" s="4">
        <v>1148.7</v>
      </c>
      <c r="I140" s="5" t="s">
        <v>40</v>
      </c>
      <c r="V140" s="56" t="s">
        <v>105</v>
      </c>
      <c r="W140" s="56">
        <v>2020</v>
      </c>
      <c r="X140" s="56" t="s">
        <v>6</v>
      </c>
      <c r="Y140" s="56" t="s">
        <v>99</v>
      </c>
      <c r="Z140" s="56" t="s">
        <v>100</v>
      </c>
      <c r="AA140" s="56" t="s">
        <v>101</v>
      </c>
      <c r="AB140" s="56" t="s">
        <v>110</v>
      </c>
      <c r="AC140" s="56" t="s">
        <v>103</v>
      </c>
      <c r="AD140" s="56" t="s">
        <v>104</v>
      </c>
      <c r="AE140" s="56">
        <v>886</v>
      </c>
      <c r="AF140" s="56">
        <v>1266.98</v>
      </c>
    </row>
    <row r="141" spans="1:32" ht="18" customHeight="1" x14ac:dyDescent="0.25">
      <c r="A141" s="2">
        <v>2020</v>
      </c>
      <c r="B141" s="2" t="s">
        <v>9</v>
      </c>
      <c r="C141" s="2" t="s">
        <v>12</v>
      </c>
      <c r="D141" s="6" t="s">
        <v>29</v>
      </c>
      <c r="E141" s="7">
        <v>643</v>
      </c>
      <c r="F141" s="7">
        <v>7000</v>
      </c>
      <c r="G141" s="7">
        <v>7840</v>
      </c>
      <c r="H141" s="4">
        <v>1400</v>
      </c>
      <c r="I141" s="5" t="s">
        <v>40</v>
      </c>
      <c r="V141" s="56" t="s">
        <v>105</v>
      </c>
      <c r="W141" s="56">
        <v>2020</v>
      </c>
      <c r="X141" s="56" t="s">
        <v>6</v>
      </c>
      <c r="Y141" s="56" t="s">
        <v>99</v>
      </c>
      <c r="Z141" s="56" t="s">
        <v>100</v>
      </c>
      <c r="AA141" s="56" t="s">
        <v>101</v>
      </c>
      <c r="AB141" s="56" t="s">
        <v>110</v>
      </c>
      <c r="AC141" s="56" t="s">
        <v>103</v>
      </c>
      <c r="AD141" s="56" t="s">
        <v>106</v>
      </c>
      <c r="AE141" s="56">
        <v>221</v>
      </c>
      <c r="AF141" s="56">
        <v>316.02999999999997</v>
      </c>
    </row>
    <row r="142" spans="1:32" ht="18" customHeight="1" x14ac:dyDescent="0.25">
      <c r="A142" s="2">
        <v>2020</v>
      </c>
      <c r="B142" s="2" t="s">
        <v>9</v>
      </c>
      <c r="C142" s="2" t="s">
        <v>38</v>
      </c>
      <c r="D142" s="6" t="s">
        <v>31</v>
      </c>
      <c r="E142" s="7">
        <v>455</v>
      </c>
      <c r="F142" s="7">
        <v>4578.6000000000004</v>
      </c>
      <c r="G142" s="7">
        <v>5128.0320000000002</v>
      </c>
      <c r="H142" s="4">
        <v>915.72000000000014</v>
      </c>
      <c r="I142" s="5" t="s">
        <v>40</v>
      </c>
      <c r="V142" s="56" t="s">
        <v>105</v>
      </c>
      <c r="W142" s="56">
        <v>2020</v>
      </c>
      <c r="X142" s="56" t="s">
        <v>6</v>
      </c>
      <c r="Y142" s="56" t="s">
        <v>99</v>
      </c>
      <c r="Z142" s="56" t="s">
        <v>100</v>
      </c>
      <c r="AA142" s="56" t="s">
        <v>101</v>
      </c>
      <c r="AB142" s="56" t="s">
        <v>110</v>
      </c>
      <c r="AC142" s="56" t="s">
        <v>103</v>
      </c>
      <c r="AD142" s="56" t="s">
        <v>106</v>
      </c>
      <c r="AE142" s="56">
        <v>269</v>
      </c>
      <c r="AF142" s="56">
        <v>384.67</v>
      </c>
    </row>
    <row r="143" spans="1:32" ht="18" customHeight="1" x14ac:dyDescent="0.25">
      <c r="A143" s="2">
        <v>2020</v>
      </c>
      <c r="B143" s="2" t="s">
        <v>9</v>
      </c>
      <c r="C143" s="2" t="s">
        <v>12</v>
      </c>
      <c r="D143" s="6" t="s">
        <v>28</v>
      </c>
      <c r="E143" s="8">
        <v>345</v>
      </c>
      <c r="F143" s="8">
        <v>7000</v>
      </c>
      <c r="G143" s="8">
        <v>7840</v>
      </c>
      <c r="H143" s="4">
        <v>1400</v>
      </c>
      <c r="I143" s="5" t="s">
        <v>40</v>
      </c>
      <c r="V143" s="56" t="s">
        <v>105</v>
      </c>
      <c r="W143" s="56">
        <v>2020</v>
      </c>
      <c r="X143" s="56" t="s">
        <v>6</v>
      </c>
      <c r="Y143" s="56" t="s">
        <v>99</v>
      </c>
      <c r="Z143" s="56" t="s">
        <v>100</v>
      </c>
      <c r="AA143" s="56" t="s">
        <v>101</v>
      </c>
      <c r="AB143" s="56" t="s">
        <v>110</v>
      </c>
      <c r="AC143" s="56" t="s">
        <v>103</v>
      </c>
      <c r="AD143" s="56" t="s">
        <v>106</v>
      </c>
      <c r="AE143" s="56">
        <v>775</v>
      </c>
      <c r="AF143" s="56">
        <v>1108.25</v>
      </c>
    </row>
    <row r="144" spans="1:32" ht="18" customHeight="1" x14ac:dyDescent="0.25">
      <c r="A144" s="2">
        <v>2020</v>
      </c>
      <c r="B144" s="2" t="s">
        <v>9</v>
      </c>
      <c r="C144" s="2" t="s">
        <v>13</v>
      </c>
      <c r="D144" s="3" t="s">
        <v>33</v>
      </c>
      <c r="E144" s="4">
        <v>122</v>
      </c>
      <c r="F144" s="4">
        <v>100</v>
      </c>
      <c r="G144" s="4">
        <v>112</v>
      </c>
      <c r="H144" s="4">
        <v>20</v>
      </c>
      <c r="I144" s="5" t="s">
        <v>40</v>
      </c>
      <c r="V144" s="56" t="s">
        <v>98</v>
      </c>
      <c r="W144" s="56">
        <v>2020</v>
      </c>
      <c r="X144" s="56" t="s">
        <v>5</v>
      </c>
      <c r="Y144" s="56" t="s">
        <v>99</v>
      </c>
      <c r="Z144" s="56" t="s">
        <v>100</v>
      </c>
      <c r="AA144" s="56" t="s">
        <v>101</v>
      </c>
      <c r="AB144" s="56" t="s">
        <v>110</v>
      </c>
      <c r="AC144" s="56" t="s">
        <v>103</v>
      </c>
      <c r="AD144" s="56" t="s">
        <v>104</v>
      </c>
      <c r="AE144" s="56">
        <v>320</v>
      </c>
      <c r="AF144" s="56">
        <v>457.6</v>
      </c>
    </row>
    <row r="145" spans="1:32" ht="18" customHeight="1" x14ac:dyDescent="0.25">
      <c r="A145" s="2">
        <v>2020</v>
      </c>
      <c r="B145" s="2" t="s">
        <v>9</v>
      </c>
      <c r="C145" s="2" t="s">
        <v>15</v>
      </c>
      <c r="D145" s="6" t="s">
        <v>26</v>
      </c>
      <c r="E145" s="7">
        <v>78</v>
      </c>
      <c r="F145" s="7">
        <v>4577.2</v>
      </c>
      <c r="G145" s="7">
        <v>5126.4639999999999</v>
      </c>
      <c r="H145" s="4">
        <v>915.44</v>
      </c>
      <c r="I145" s="5" t="s">
        <v>40</v>
      </c>
      <c r="V145" s="56" t="s">
        <v>105</v>
      </c>
      <c r="W145" s="56">
        <v>2020</v>
      </c>
      <c r="X145" s="56" t="s">
        <v>5</v>
      </c>
      <c r="Y145" s="56" t="s">
        <v>99</v>
      </c>
      <c r="Z145" s="56" t="s">
        <v>100</v>
      </c>
      <c r="AA145" s="56" t="s">
        <v>101</v>
      </c>
      <c r="AB145" s="56" t="s">
        <v>110</v>
      </c>
      <c r="AC145" s="56" t="s">
        <v>103</v>
      </c>
      <c r="AD145" s="56" t="s">
        <v>104</v>
      </c>
      <c r="AE145" s="56">
        <v>314</v>
      </c>
      <c r="AF145" s="56">
        <v>449.02</v>
      </c>
    </row>
    <row r="146" spans="1:32" ht="18" customHeight="1" x14ac:dyDescent="0.25">
      <c r="A146" s="2">
        <v>2020</v>
      </c>
      <c r="B146" s="2" t="s">
        <v>9</v>
      </c>
      <c r="C146" s="2" t="s">
        <v>15</v>
      </c>
      <c r="D146" s="6" t="s">
        <v>24</v>
      </c>
      <c r="E146" s="7">
        <v>76</v>
      </c>
      <c r="F146" s="7">
        <v>4576.8999999999996</v>
      </c>
      <c r="G146" s="7">
        <v>5126.1279999999997</v>
      </c>
      <c r="H146" s="4">
        <v>915.38</v>
      </c>
      <c r="I146" s="5" t="s">
        <v>40</v>
      </c>
      <c r="V146" s="56" t="s">
        <v>98</v>
      </c>
      <c r="W146" s="56">
        <v>2020</v>
      </c>
      <c r="X146" s="56" t="s">
        <v>5</v>
      </c>
      <c r="Y146" s="56" t="s">
        <v>99</v>
      </c>
      <c r="Z146" s="56" t="s">
        <v>100</v>
      </c>
      <c r="AA146" s="56" t="s">
        <v>101</v>
      </c>
      <c r="AB146" s="56" t="s">
        <v>110</v>
      </c>
      <c r="AC146" s="56" t="s">
        <v>103</v>
      </c>
      <c r="AD146" s="56" t="s">
        <v>104</v>
      </c>
      <c r="AE146" s="56">
        <v>308</v>
      </c>
      <c r="AF146" s="56">
        <v>440.44</v>
      </c>
    </row>
    <row r="147" spans="1:32" ht="18" customHeight="1" x14ac:dyDescent="0.25">
      <c r="A147" s="2">
        <v>2020</v>
      </c>
      <c r="B147" s="2" t="s">
        <v>9</v>
      </c>
      <c r="C147" s="2" t="s">
        <v>15</v>
      </c>
      <c r="D147" s="6" t="s">
        <v>25</v>
      </c>
      <c r="E147" s="7">
        <v>46</v>
      </c>
      <c r="F147" s="7">
        <v>200</v>
      </c>
      <c r="G147" s="7">
        <v>224</v>
      </c>
      <c r="H147" s="4">
        <v>40</v>
      </c>
      <c r="I147" s="5" t="s">
        <v>40</v>
      </c>
      <c r="V147" s="56" t="s">
        <v>105</v>
      </c>
      <c r="W147" s="56">
        <v>2020</v>
      </c>
      <c r="X147" s="56" t="s">
        <v>5</v>
      </c>
      <c r="Y147" s="56" t="s">
        <v>99</v>
      </c>
      <c r="Z147" s="56" t="s">
        <v>100</v>
      </c>
      <c r="AA147" s="56" t="s">
        <v>101</v>
      </c>
      <c r="AB147" s="56" t="s">
        <v>110</v>
      </c>
      <c r="AC147" s="56" t="s">
        <v>103</v>
      </c>
      <c r="AD147" s="56" t="s">
        <v>106</v>
      </c>
      <c r="AE147" s="56">
        <v>224</v>
      </c>
      <c r="AF147" s="56">
        <v>320.32</v>
      </c>
    </row>
    <row r="148" spans="1:32" ht="18" customHeight="1" x14ac:dyDescent="0.25">
      <c r="A148" s="2">
        <v>2020</v>
      </c>
      <c r="B148" s="2" t="s">
        <v>9</v>
      </c>
      <c r="C148" s="2" t="s">
        <v>15</v>
      </c>
      <c r="D148" s="6" t="s">
        <v>23</v>
      </c>
      <c r="E148" s="7">
        <v>34</v>
      </c>
      <c r="F148" s="7">
        <v>4576.8</v>
      </c>
      <c r="G148" s="7">
        <v>5126.0160000000005</v>
      </c>
      <c r="H148" s="4">
        <v>915.36000000000013</v>
      </c>
      <c r="I148" s="5" t="s">
        <v>40</v>
      </c>
      <c r="V148" s="56" t="s">
        <v>98</v>
      </c>
      <c r="W148" s="56">
        <v>2020</v>
      </c>
      <c r="X148" s="56" t="s">
        <v>5</v>
      </c>
      <c r="Y148" s="56" t="s">
        <v>99</v>
      </c>
      <c r="Z148" s="56" t="s">
        <v>100</v>
      </c>
      <c r="AA148" s="56" t="s">
        <v>101</v>
      </c>
      <c r="AB148" s="56" t="s">
        <v>110</v>
      </c>
      <c r="AC148" s="56" t="s">
        <v>103</v>
      </c>
      <c r="AD148" s="56" t="s">
        <v>106</v>
      </c>
      <c r="AE148" s="56">
        <v>272</v>
      </c>
      <c r="AF148" s="56">
        <v>388.96</v>
      </c>
    </row>
    <row r="149" spans="1:32" ht="18" customHeight="1" x14ac:dyDescent="0.25">
      <c r="A149" s="2">
        <v>2020</v>
      </c>
      <c r="B149" s="2" t="s">
        <v>9</v>
      </c>
      <c r="C149" s="2" t="s">
        <v>13</v>
      </c>
      <c r="D149" s="3" t="s">
        <v>34</v>
      </c>
      <c r="E149" s="4">
        <v>7</v>
      </c>
      <c r="F149" s="4">
        <v>200</v>
      </c>
      <c r="G149" s="4">
        <v>224</v>
      </c>
      <c r="H149" s="4">
        <v>40</v>
      </c>
      <c r="I149" s="5" t="s">
        <v>40</v>
      </c>
      <c r="V149" s="56" t="s">
        <v>107</v>
      </c>
      <c r="W149" s="56">
        <v>2020</v>
      </c>
      <c r="X149" s="56" t="s">
        <v>5</v>
      </c>
      <c r="Y149" s="56" t="s">
        <v>99</v>
      </c>
      <c r="Z149" s="56" t="s">
        <v>100</v>
      </c>
      <c r="AA149" s="56" t="s">
        <v>101</v>
      </c>
      <c r="AB149" s="56" t="s">
        <v>110</v>
      </c>
      <c r="AC149" s="56" t="s">
        <v>103</v>
      </c>
      <c r="AD149" s="56" t="s">
        <v>106</v>
      </c>
      <c r="AE149" s="56">
        <v>200</v>
      </c>
      <c r="AF149" s="56">
        <v>286</v>
      </c>
    </row>
    <row r="150" spans="1:32" ht="18" customHeight="1" x14ac:dyDescent="0.25">
      <c r="A150" s="2">
        <v>2020</v>
      </c>
      <c r="B150" s="2" t="s">
        <v>9</v>
      </c>
      <c r="C150" s="2" t="s">
        <v>15</v>
      </c>
      <c r="D150" s="6" t="s">
        <v>27</v>
      </c>
      <c r="E150" s="7">
        <v>3</v>
      </c>
      <c r="F150" s="7">
        <v>4577.3</v>
      </c>
      <c r="G150" s="7">
        <v>5126.576</v>
      </c>
      <c r="H150" s="4">
        <v>915.46</v>
      </c>
      <c r="I150" s="5" t="s">
        <v>42</v>
      </c>
      <c r="V150" s="56" t="s">
        <v>105</v>
      </c>
      <c r="W150" s="56">
        <v>2020</v>
      </c>
      <c r="X150" s="56" t="s">
        <v>5</v>
      </c>
      <c r="Y150" s="56" t="s">
        <v>99</v>
      </c>
      <c r="Z150" s="56" t="s">
        <v>100</v>
      </c>
      <c r="AA150" s="56" t="s">
        <v>101</v>
      </c>
      <c r="AB150" s="56" t="s">
        <v>110</v>
      </c>
      <c r="AC150" s="56" t="s">
        <v>103</v>
      </c>
      <c r="AD150" s="56" t="s">
        <v>106</v>
      </c>
      <c r="AE150" s="56">
        <v>226</v>
      </c>
      <c r="AF150" s="56">
        <v>323.18</v>
      </c>
    </row>
    <row r="151" spans="1:32" ht="18" customHeight="1" x14ac:dyDescent="0.25">
      <c r="A151" s="2">
        <v>2020</v>
      </c>
      <c r="B151" s="2" t="s">
        <v>9</v>
      </c>
      <c r="C151" s="2" t="s">
        <v>32</v>
      </c>
      <c r="D151" s="6" t="s">
        <v>32</v>
      </c>
      <c r="E151" s="7">
        <v>2</v>
      </c>
      <c r="F151" s="7">
        <v>6600</v>
      </c>
      <c r="G151" s="7">
        <v>7392</v>
      </c>
      <c r="H151" s="4">
        <v>1320</v>
      </c>
      <c r="I151" s="5" t="s">
        <v>42</v>
      </c>
      <c r="V151" s="56" t="s">
        <v>105</v>
      </c>
      <c r="W151" s="56">
        <v>2020</v>
      </c>
      <c r="X151" s="56" t="s">
        <v>5</v>
      </c>
      <c r="Y151" s="56" t="s">
        <v>99</v>
      </c>
      <c r="Z151" s="56" t="s">
        <v>100</v>
      </c>
      <c r="AA151" s="56" t="s">
        <v>101</v>
      </c>
      <c r="AB151" s="56" t="s">
        <v>110</v>
      </c>
      <c r="AC151" s="56" t="s">
        <v>103</v>
      </c>
      <c r="AD151" s="56" t="s">
        <v>106</v>
      </c>
      <c r="AE151" s="56">
        <v>274</v>
      </c>
      <c r="AF151" s="56">
        <v>391.82</v>
      </c>
    </row>
    <row r="152" spans="1:32" ht="18" customHeight="1" x14ac:dyDescent="0.25">
      <c r="A152" s="2">
        <v>2020</v>
      </c>
      <c r="B152" s="2" t="s">
        <v>10</v>
      </c>
      <c r="C152" s="2" t="s">
        <v>14</v>
      </c>
      <c r="D152" s="3" t="s">
        <v>36</v>
      </c>
      <c r="E152" s="4">
        <v>3566</v>
      </c>
      <c r="F152" s="4">
        <v>4577.3</v>
      </c>
      <c r="G152" s="4">
        <v>5126.576</v>
      </c>
      <c r="H152" s="4">
        <v>915.46</v>
      </c>
      <c r="I152" s="5" t="s">
        <v>42</v>
      </c>
      <c r="V152" s="56" t="s">
        <v>105</v>
      </c>
      <c r="W152" s="56">
        <v>2020</v>
      </c>
      <c r="X152" s="56" t="s">
        <v>5</v>
      </c>
      <c r="Y152" s="56" t="s">
        <v>99</v>
      </c>
      <c r="Z152" s="56" t="s">
        <v>100</v>
      </c>
      <c r="AA152" s="56" t="s">
        <v>101</v>
      </c>
      <c r="AB152" s="56" t="s">
        <v>110</v>
      </c>
      <c r="AC152" s="56" t="s">
        <v>103</v>
      </c>
      <c r="AD152" s="56" t="s">
        <v>106</v>
      </c>
      <c r="AE152" s="56">
        <v>196</v>
      </c>
      <c r="AF152" s="56">
        <v>280.27999999999997</v>
      </c>
    </row>
    <row r="153" spans="1:32" ht="18" customHeight="1" x14ac:dyDescent="0.25">
      <c r="A153" s="2">
        <v>2020</v>
      </c>
      <c r="B153" s="2" t="s">
        <v>10</v>
      </c>
      <c r="C153" s="2" t="s">
        <v>14</v>
      </c>
      <c r="D153" s="3" t="s">
        <v>37</v>
      </c>
      <c r="E153" s="4">
        <v>2498</v>
      </c>
      <c r="F153" s="4">
        <v>8000</v>
      </c>
      <c r="G153" s="4">
        <v>8960</v>
      </c>
      <c r="H153" s="4">
        <v>1600</v>
      </c>
      <c r="I153" s="5" t="s">
        <v>42</v>
      </c>
      <c r="V153" s="56" t="s">
        <v>98</v>
      </c>
      <c r="W153" s="56">
        <v>2020</v>
      </c>
      <c r="X153" s="56" t="s">
        <v>5</v>
      </c>
      <c r="Y153" s="56" t="s">
        <v>99</v>
      </c>
      <c r="Z153" s="56" t="s">
        <v>100</v>
      </c>
      <c r="AA153" s="56" t="s">
        <v>101</v>
      </c>
      <c r="AB153" s="56" t="s">
        <v>110</v>
      </c>
      <c r="AC153" s="56" t="s">
        <v>103</v>
      </c>
      <c r="AD153" s="56" t="s">
        <v>106</v>
      </c>
      <c r="AE153" s="56">
        <v>318</v>
      </c>
      <c r="AF153" s="56">
        <v>526.24</v>
      </c>
    </row>
    <row r="154" spans="1:32" ht="18" customHeight="1" x14ac:dyDescent="0.25">
      <c r="A154" s="2">
        <v>2020</v>
      </c>
      <c r="B154" s="2" t="s">
        <v>10</v>
      </c>
      <c r="C154" s="2" t="s">
        <v>13</v>
      </c>
      <c r="D154" s="3" t="s">
        <v>35</v>
      </c>
      <c r="E154" s="4">
        <v>1245</v>
      </c>
      <c r="F154" s="4">
        <v>4577.2</v>
      </c>
      <c r="G154" s="4">
        <v>5126.4639999999999</v>
      </c>
      <c r="H154" s="4">
        <v>915.44</v>
      </c>
      <c r="I154" s="5" t="s">
        <v>42</v>
      </c>
      <c r="V154" s="56" t="s">
        <v>109</v>
      </c>
      <c r="W154" s="56">
        <v>2020</v>
      </c>
      <c r="X154" s="56" t="s">
        <v>5</v>
      </c>
      <c r="Y154" s="56" t="s">
        <v>99</v>
      </c>
      <c r="Z154" s="56" t="s">
        <v>100</v>
      </c>
      <c r="AA154" s="56" t="s">
        <v>101</v>
      </c>
      <c r="AB154" s="56" t="s">
        <v>110</v>
      </c>
      <c r="AC154" s="56" t="s">
        <v>103</v>
      </c>
      <c r="AD154" s="56" t="s">
        <v>106</v>
      </c>
      <c r="AE154" s="56">
        <v>312</v>
      </c>
      <c r="AF154" s="56">
        <v>526.24</v>
      </c>
    </row>
    <row r="155" spans="1:32" ht="18" customHeight="1" x14ac:dyDescent="0.25">
      <c r="A155" s="2">
        <v>2020</v>
      </c>
      <c r="B155" s="2" t="s">
        <v>10</v>
      </c>
      <c r="C155" s="2" t="s">
        <v>38</v>
      </c>
      <c r="D155" s="6" t="s">
        <v>30</v>
      </c>
      <c r="E155" s="7">
        <v>644</v>
      </c>
      <c r="F155" s="7">
        <v>5743.5</v>
      </c>
      <c r="G155" s="7">
        <v>6432.72</v>
      </c>
      <c r="H155" s="4">
        <v>1148.7</v>
      </c>
      <c r="I155" s="5" t="s">
        <v>42</v>
      </c>
      <c r="V155" s="56" t="s">
        <v>107</v>
      </c>
      <c r="W155" s="56">
        <v>2020</v>
      </c>
      <c r="X155" s="56" t="s">
        <v>5</v>
      </c>
      <c r="Y155" s="56" t="s">
        <v>99</v>
      </c>
      <c r="Z155" s="56" t="s">
        <v>100</v>
      </c>
      <c r="AA155" s="56" t="s">
        <v>101</v>
      </c>
      <c r="AB155" s="56" t="s">
        <v>110</v>
      </c>
      <c r="AC155" s="56" t="s">
        <v>103</v>
      </c>
      <c r="AD155" s="56" t="s">
        <v>106</v>
      </c>
      <c r="AE155" s="56">
        <v>712</v>
      </c>
      <c r="AF155" s="56">
        <v>1018.16</v>
      </c>
    </row>
    <row r="156" spans="1:32" ht="18" customHeight="1" x14ac:dyDescent="0.25">
      <c r="A156" s="2">
        <v>2020</v>
      </c>
      <c r="B156" s="2" t="s">
        <v>10</v>
      </c>
      <c r="C156" s="2" t="s">
        <v>12</v>
      </c>
      <c r="D156" s="6" t="s">
        <v>29</v>
      </c>
      <c r="E156" s="7">
        <v>643</v>
      </c>
      <c r="F156" s="7">
        <v>7000</v>
      </c>
      <c r="G156" s="7">
        <v>7840</v>
      </c>
      <c r="H156" s="4">
        <v>1400</v>
      </c>
      <c r="I156" s="5" t="s">
        <v>42</v>
      </c>
      <c r="V156" s="56" t="s">
        <v>98</v>
      </c>
      <c r="W156" s="56">
        <v>2020</v>
      </c>
      <c r="X156" s="56" t="s">
        <v>5</v>
      </c>
      <c r="Y156" s="56" t="s">
        <v>99</v>
      </c>
      <c r="Z156" s="56" t="s">
        <v>100</v>
      </c>
      <c r="AA156" s="56" t="s">
        <v>101</v>
      </c>
      <c r="AB156" s="56" t="s">
        <v>110</v>
      </c>
      <c r="AC156" s="56" t="s">
        <v>103</v>
      </c>
      <c r="AD156" s="56" t="s">
        <v>106</v>
      </c>
      <c r="AE156" s="56">
        <v>765</v>
      </c>
      <c r="AF156" s="56">
        <v>1093.95</v>
      </c>
    </row>
    <row r="157" spans="1:32" ht="18" customHeight="1" x14ac:dyDescent="0.25">
      <c r="A157" s="2">
        <v>2020</v>
      </c>
      <c r="B157" s="2" t="s">
        <v>10</v>
      </c>
      <c r="C157" s="2" t="s">
        <v>38</v>
      </c>
      <c r="D157" s="6" t="s">
        <v>31</v>
      </c>
      <c r="E157" s="7">
        <v>455</v>
      </c>
      <c r="F157" s="7">
        <v>4578.6000000000004</v>
      </c>
      <c r="G157" s="7">
        <v>5128.0320000000002</v>
      </c>
      <c r="H157" s="4">
        <v>915.72000000000014</v>
      </c>
      <c r="I157" s="5" t="s">
        <v>42</v>
      </c>
      <c r="V157" s="56" t="s">
        <v>105</v>
      </c>
      <c r="W157" s="56">
        <v>2020</v>
      </c>
      <c r="X157" s="56" t="s">
        <v>5</v>
      </c>
      <c r="Y157" s="56" t="s">
        <v>99</v>
      </c>
      <c r="Z157" s="56" t="s">
        <v>100</v>
      </c>
      <c r="AA157" s="56" t="s">
        <v>101</v>
      </c>
      <c r="AB157" s="56" t="s">
        <v>110</v>
      </c>
      <c r="AC157" s="56" t="s">
        <v>103</v>
      </c>
      <c r="AD157" s="56" t="s">
        <v>104</v>
      </c>
      <c r="AE157" s="56">
        <v>321</v>
      </c>
      <c r="AF157" s="56">
        <v>459.03</v>
      </c>
    </row>
    <row r="158" spans="1:32" ht="18" customHeight="1" x14ac:dyDescent="0.25">
      <c r="A158" s="2">
        <v>2020</v>
      </c>
      <c r="B158" s="2" t="s">
        <v>10</v>
      </c>
      <c r="C158" s="2" t="s">
        <v>12</v>
      </c>
      <c r="D158" s="6" t="s">
        <v>28</v>
      </c>
      <c r="E158" s="8">
        <v>345</v>
      </c>
      <c r="F158" s="8">
        <v>7000</v>
      </c>
      <c r="G158" s="8">
        <v>7840</v>
      </c>
      <c r="H158" s="4">
        <v>1400</v>
      </c>
      <c r="I158" s="5" t="s">
        <v>42</v>
      </c>
      <c r="V158" s="56" t="s">
        <v>98</v>
      </c>
      <c r="W158" s="56">
        <v>2020</v>
      </c>
      <c r="X158" s="56" t="s">
        <v>5</v>
      </c>
      <c r="Y158" s="56" t="s">
        <v>99</v>
      </c>
      <c r="Z158" s="56" t="s">
        <v>100</v>
      </c>
      <c r="AA158" s="56" t="s">
        <v>101</v>
      </c>
      <c r="AB158" s="56" t="s">
        <v>110</v>
      </c>
      <c r="AC158" s="56" t="s">
        <v>103</v>
      </c>
      <c r="AD158" s="56" t="s">
        <v>106</v>
      </c>
      <c r="AE158" s="56">
        <v>315</v>
      </c>
      <c r="AF158" s="56">
        <v>450.45</v>
      </c>
    </row>
    <row r="159" spans="1:32" ht="18" customHeight="1" x14ac:dyDescent="0.25">
      <c r="A159" s="2">
        <v>2020</v>
      </c>
      <c r="B159" s="2" t="s">
        <v>10</v>
      </c>
      <c r="C159" s="2" t="s">
        <v>13</v>
      </c>
      <c r="D159" s="3" t="s">
        <v>33</v>
      </c>
      <c r="E159" s="4">
        <v>122</v>
      </c>
      <c r="F159" s="4">
        <v>100</v>
      </c>
      <c r="G159" s="4">
        <v>112</v>
      </c>
      <c r="H159" s="4">
        <v>20</v>
      </c>
      <c r="I159" s="5" t="s">
        <v>42</v>
      </c>
      <c r="V159" s="56" t="s">
        <v>107</v>
      </c>
      <c r="W159" s="56">
        <v>2020</v>
      </c>
      <c r="X159" s="56" t="s">
        <v>5</v>
      </c>
      <c r="Y159" s="56" t="s">
        <v>99</v>
      </c>
      <c r="Z159" s="56" t="s">
        <v>100</v>
      </c>
      <c r="AA159" s="56" t="s">
        <v>101</v>
      </c>
      <c r="AB159" s="56" t="s">
        <v>110</v>
      </c>
      <c r="AC159" s="56" t="s">
        <v>103</v>
      </c>
      <c r="AD159" s="56" t="s">
        <v>106</v>
      </c>
      <c r="AE159" s="56">
        <v>309</v>
      </c>
      <c r="AF159" s="56">
        <v>441.87</v>
      </c>
    </row>
    <row r="160" spans="1:32" ht="18" customHeight="1" x14ac:dyDescent="0.25">
      <c r="A160" s="2">
        <v>2020</v>
      </c>
      <c r="B160" s="2" t="s">
        <v>10</v>
      </c>
      <c r="C160" s="2" t="s">
        <v>15</v>
      </c>
      <c r="D160" s="6" t="s">
        <v>26</v>
      </c>
      <c r="E160" s="7">
        <v>78</v>
      </c>
      <c r="F160" s="7">
        <v>4577.2</v>
      </c>
      <c r="G160" s="7">
        <v>5126.4639999999999</v>
      </c>
      <c r="H160" s="4">
        <v>915.44</v>
      </c>
      <c r="I160" s="5" t="s">
        <v>42</v>
      </c>
      <c r="V160" s="56" t="s">
        <v>98</v>
      </c>
      <c r="W160" s="56">
        <v>2020</v>
      </c>
      <c r="X160" s="56" t="s">
        <v>5</v>
      </c>
      <c r="Y160" s="56" t="s">
        <v>99</v>
      </c>
      <c r="Z160" s="56" t="s">
        <v>100</v>
      </c>
      <c r="AA160" s="56" t="s">
        <v>101</v>
      </c>
      <c r="AB160" s="56" t="s">
        <v>110</v>
      </c>
      <c r="AC160" s="56" t="s">
        <v>103</v>
      </c>
      <c r="AD160" s="56" t="s">
        <v>106</v>
      </c>
      <c r="AE160" s="56">
        <v>225</v>
      </c>
      <c r="AF160" s="56">
        <v>321.75</v>
      </c>
    </row>
    <row r="161" spans="1:32" ht="18" customHeight="1" x14ac:dyDescent="0.25">
      <c r="A161" s="2">
        <v>2020</v>
      </c>
      <c r="B161" s="2" t="s">
        <v>10</v>
      </c>
      <c r="C161" s="2" t="s">
        <v>15</v>
      </c>
      <c r="D161" s="6" t="s">
        <v>24</v>
      </c>
      <c r="E161" s="7">
        <v>76</v>
      </c>
      <c r="F161" s="7">
        <v>4576.8999999999996</v>
      </c>
      <c r="G161" s="7">
        <v>5126.1279999999997</v>
      </c>
      <c r="H161" s="4">
        <v>915.38</v>
      </c>
      <c r="I161" s="5" t="s">
        <v>42</v>
      </c>
      <c r="V161" s="56" t="s">
        <v>98</v>
      </c>
      <c r="W161" s="56">
        <v>2020</v>
      </c>
      <c r="X161" s="56" t="s">
        <v>5</v>
      </c>
      <c r="Y161" s="56" t="s">
        <v>99</v>
      </c>
      <c r="Z161" s="56" t="s">
        <v>100</v>
      </c>
      <c r="AA161" s="56" t="s">
        <v>101</v>
      </c>
      <c r="AB161" s="56" t="s">
        <v>110</v>
      </c>
      <c r="AC161" s="56" t="s">
        <v>103</v>
      </c>
      <c r="AD161" s="56" t="s">
        <v>106</v>
      </c>
      <c r="AE161" s="56">
        <v>751</v>
      </c>
      <c r="AF161" s="56">
        <v>526.24</v>
      </c>
    </row>
    <row r="162" spans="1:32" ht="18" customHeight="1" x14ac:dyDescent="0.25">
      <c r="A162" s="2">
        <v>2020</v>
      </c>
      <c r="B162" s="2" t="s">
        <v>10</v>
      </c>
      <c r="C162" s="2" t="s">
        <v>15</v>
      </c>
      <c r="D162" s="6" t="s">
        <v>25</v>
      </c>
      <c r="E162" s="7">
        <v>46</v>
      </c>
      <c r="F162" s="7">
        <v>200</v>
      </c>
      <c r="G162" s="7">
        <v>224</v>
      </c>
      <c r="H162" s="4">
        <v>40</v>
      </c>
      <c r="I162" s="5" t="s">
        <v>42</v>
      </c>
      <c r="V162" s="56" t="s">
        <v>105</v>
      </c>
      <c r="W162" s="56">
        <v>2020</v>
      </c>
      <c r="X162" s="56" t="s">
        <v>5</v>
      </c>
      <c r="Y162" s="56" t="s">
        <v>99</v>
      </c>
      <c r="Z162" s="56" t="s">
        <v>100</v>
      </c>
      <c r="AA162" s="56" t="s">
        <v>101</v>
      </c>
      <c r="AB162" s="56" t="s">
        <v>110</v>
      </c>
      <c r="AC162" s="56" t="s">
        <v>103</v>
      </c>
      <c r="AD162" s="56" t="s">
        <v>106</v>
      </c>
      <c r="AE162" s="56">
        <v>223</v>
      </c>
      <c r="AF162" s="56">
        <v>318.89</v>
      </c>
    </row>
    <row r="163" spans="1:32" ht="18" customHeight="1" x14ac:dyDescent="0.25">
      <c r="A163" s="2">
        <v>2020</v>
      </c>
      <c r="B163" s="2" t="s">
        <v>10</v>
      </c>
      <c r="C163" s="2" t="s">
        <v>15</v>
      </c>
      <c r="D163" s="6" t="s">
        <v>23</v>
      </c>
      <c r="E163" s="7">
        <v>34</v>
      </c>
      <c r="F163" s="7">
        <v>4576.8</v>
      </c>
      <c r="G163" s="7">
        <v>5126.0160000000005</v>
      </c>
      <c r="H163" s="4">
        <v>915.36000000000013</v>
      </c>
      <c r="I163" s="5" t="s">
        <v>42</v>
      </c>
      <c r="V163" s="56" t="s">
        <v>109</v>
      </c>
      <c r="W163" s="56">
        <v>2020</v>
      </c>
      <c r="X163" s="56" t="s">
        <v>5</v>
      </c>
      <c r="Y163" s="56" t="s">
        <v>99</v>
      </c>
      <c r="Z163" s="56" t="s">
        <v>100</v>
      </c>
      <c r="AA163" s="56" t="s">
        <v>101</v>
      </c>
      <c r="AB163" s="56" t="s">
        <v>110</v>
      </c>
      <c r="AC163" s="56" t="s">
        <v>103</v>
      </c>
      <c r="AD163" s="56" t="s">
        <v>106</v>
      </c>
      <c r="AE163" s="56">
        <v>271</v>
      </c>
      <c r="AF163" s="56">
        <v>387.53</v>
      </c>
    </row>
    <row r="164" spans="1:32" ht="18" customHeight="1" x14ac:dyDescent="0.25">
      <c r="A164" s="2">
        <v>2020</v>
      </c>
      <c r="B164" s="2" t="s">
        <v>10</v>
      </c>
      <c r="C164" s="2" t="s">
        <v>13</v>
      </c>
      <c r="D164" s="3" t="s">
        <v>34</v>
      </c>
      <c r="E164" s="4">
        <v>7</v>
      </c>
      <c r="F164" s="4">
        <v>200</v>
      </c>
      <c r="G164" s="4">
        <v>224</v>
      </c>
      <c r="H164" s="4">
        <v>40</v>
      </c>
      <c r="I164" s="5" t="s">
        <v>42</v>
      </c>
      <c r="V164" s="56" t="s">
        <v>105</v>
      </c>
      <c r="W164" s="56">
        <v>2020</v>
      </c>
      <c r="X164" s="56" t="s">
        <v>5</v>
      </c>
      <c r="Y164" s="56" t="s">
        <v>99</v>
      </c>
      <c r="Z164" s="56" t="s">
        <v>100</v>
      </c>
      <c r="AA164" s="56" t="s">
        <v>101</v>
      </c>
      <c r="AB164" s="56" t="s">
        <v>110</v>
      </c>
      <c r="AC164" s="56" t="s">
        <v>103</v>
      </c>
      <c r="AD164" s="56" t="s">
        <v>106</v>
      </c>
      <c r="AE164" s="56">
        <v>199</v>
      </c>
      <c r="AF164" s="56">
        <v>284.57</v>
      </c>
    </row>
    <row r="165" spans="1:32" ht="18" customHeight="1" x14ac:dyDescent="0.25">
      <c r="A165" s="2">
        <v>2020</v>
      </c>
      <c r="B165" s="2" t="s">
        <v>10</v>
      </c>
      <c r="C165" s="2" t="s">
        <v>15</v>
      </c>
      <c r="D165" s="6" t="s">
        <v>27</v>
      </c>
      <c r="E165" s="7">
        <v>3</v>
      </c>
      <c r="F165" s="7">
        <v>4577.3</v>
      </c>
      <c r="G165" s="7">
        <v>5126.576</v>
      </c>
      <c r="H165" s="4">
        <v>915.46</v>
      </c>
      <c r="I165" s="5" t="s">
        <v>42</v>
      </c>
      <c r="V165" s="56" t="s">
        <v>107</v>
      </c>
      <c r="W165" s="56">
        <v>2020</v>
      </c>
      <c r="X165" s="56" t="s">
        <v>5</v>
      </c>
      <c r="Y165" s="56" t="s">
        <v>99</v>
      </c>
      <c r="Z165" s="56" t="s">
        <v>100</v>
      </c>
      <c r="AA165" s="56" t="s">
        <v>101</v>
      </c>
      <c r="AB165" s="56" t="s">
        <v>110</v>
      </c>
      <c r="AC165" s="56" t="s">
        <v>103</v>
      </c>
      <c r="AD165" s="56" t="s">
        <v>104</v>
      </c>
      <c r="AE165" s="56">
        <v>882</v>
      </c>
      <c r="AF165" s="56">
        <v>1261.26</v>
      </c>
    </row>
    <row r="166" spans="1:32" ht="18" customHeight="1" x14ac:dyDescent="0.25">
      <c r="A166" s="2">
        <v>2020</v>
      </c>
      <c r="B166" s="2" t="s">
        <v>10</v>
      </c>
      <c r="C166" s="2" t="s">
        <v>32</v>
      </c>
      <c r="D166" s="6" t="s">
        <v>32</v>
      </c>
      <c r="E166" s="7">
        <v>2</v>
      </c>
      <c r="F166" s="7">
        <v>6600</v>
      </c>
      <c r="G166" s="7">
        <v>7392</v>
      </c>
      <c r="H166" s="4">
        <v>1320</v>
      </c>
      <c r="I166" s="5" t="s">
        <v>40</v>
      </c>
      <c r="V166" s="56" t="s">
        <v>98</v>
      </c>
      <c r="W166" s="56">
        <v>2020</v>
      </c>
      <c r="X166" s="56" t="s">
        <v>5</v>
      </c>
      <c r="Y166" s="56" t="s">
        <v>99</v>
      </c>
      <c r="Z166" s="56" t="s">
        <v>100</v>
      </c>
      <c r="AA166" s="56" t="s">
        <v>101</v>
      </c>
      <c r="AB166" s="56" t="s">
        <v>110</v>
      </c>
      <c r="AC166" s="56" t="s">
        <v>103</v>
      </c>
      <c r="AD166" s="56" t="s">
        <v>104</v>
      </c>
      <c r="AE166" s="56">
        <v>883</v>
      </c>
      <c r="AF166" s="56">
        <v>1262.69</v>
      </c>
    </row>
    <row r="167" spans="1:32" ht="18" customHeight="1" x14ac:dyDescent="0.25">
      <c r="A167" s="2">
        <v>2020</v>
      </c>
      <c r="B167" s="2" t="s">
        <v>11</v>
      </c>
      <c r="C167" s="2" t="s">
        <v>14</v>
      </c>
      <c r="D167" s="3" t="s">
        <v>36</v>
      </c>
      <c r="E167" s="4">
        <v>3566</v>
      </c>
      <c r="F167" s="4">
        <v>4577.3</v>
      </c>
      <c r="G167" s="4">
        <v>5126.576</v>
      </c>
      <c r="H167" s="4">
        <v>915.46</v>
      </c>
      <c r="I167" s="5" t="s">
        <v>40</v>
      </c>
      <c r="V167" s="56" t="s">
        <v>107</v>
      </c>
      <c r="W167" s="56">
        <v>2020</v>
      </c>
      <c r="X167" s="56" t="s">
        <v>5</v>
      </c>
      <c r="Y167" s="56" t="s">
        <v>99</v>
      </c>
      <c r="Z167" s="56" t="s">
        <v>100</v>
      </c>
      <c r="AA167" s="56" t="s">
        <v>101</v>
      </c>
      <c r="AB167" s="56" t="s">
        <v>110</v>
      </c>
      <c r="AC167" s="56" t="s">
        <v>103</v>
      </c>
      <c r="AD167" s="56" t="s">
        <v>106</v>
      </c>
      <c r="AE167" s="56">
        <v>227</v>
      </c>
      <c r="AF167" s="56">
        <v>324.61</v>
      </c>
    </row>
    <row r="168" spans="1:32" ht="18" customHeight="1" x14ac:dyDescent="0.25">
      <c r="A168" s="2">
        <v>2020</v>
      </c>
      <c r="B168" s="2" t="s">
        <v>11</v>
      </c>
      <c r="C168" s="2" t="s">
        <v>14</v>
      </c>
      <c r="D168" s="3" t="s">
        <v>37</v>
      </c>
      <c r="E168" s="4">
        <v>2498</v>
      </c>
      <c r="F168" s="4">
        <v>8000</v>
      </c>
      <c r="G168" s="4">
        <v>8960</v>
      </c>
      <c r="H168" s="4">
        <v>1600</v>
      </c>
      <c r="I168" s="5" t="s">
        <v>40</v>
      </c>
      <c r="V168" s="56" t="s">
        <v>105</v>
      </c>
      <c r="W168" s="56">
        <v>2020</v>
      </c>
      <c r="X168" s="56" t="s">
        <v>5</v>
      </c>
      <c r="Y168" s="56" t="s">
        <v>99</v>
      </c>
      <c r="Z168" s="56" t="s">
        <v>100</v>
      </c>
      <c r="AA168" s="56" t="s">
        <v>101</v>
      </c>
      <c r="AB168" s="56" t="s">
        <v>110</v>
      </c>
      <c r="AC168" s="56" t="s">
        <v>103</v>
      </c>
      <c r="AD168" s="56" t="s">
        <v>106</v>
      </c>
      <c r="AE168" s="56">
        <v>774</v>
      </c>
      <c r="AF168" s="56">
        <v>1106.82</v>
      </c>
    </row>
    <row r="169" spans="1:32" ht="18" customHeight="1" x14ac:dyDescent="0.25">
      <c r="A169" s="2">
        <v>2020</v>
      </c>
      <c r="B169" s="2" t="s">
        <v>11</v>
      </c>
      <c r="C169" s="2" t="s">
        <v>13</v>
      </c>
      <c r="D169" s="3" t="s">
        <v>35</v>
      </c>
      <c r="E169" s="4">
        <v>1245</v>
      </c>
      <c r="F169" s="4">
        <v>4577.2</v>
      </c>
      <c r="G169" s="4">
        <v>5126.4639999999999</v>
      </c>
      <c r="H169" s="4">
        <v>915.44</v>
      </c>
      <c r="I169" s="5" t="s">
        <v>40</v>
      </c>
      <c r="V169" s="56" t="s">
        <v>107</v>
      </c>
      <c r="W169" s="56">
        <v>2020</v>
      </c>
      <c r="X169" s="56" t="s">
        <v>2</v>
      </c>
      <c r="Y169" s="56" t="s">
        <v>99</v>
      </c>
      <c r="Z169" s="56" t="s">
        <v>100</v>
      </c>
      <c r="AA169" s="56" t="s">
        <v>101</v>
      </c>
      <c r="AB169" s="56" t="s">
        <v>110</v>
      </c>
      <c r="AC169" s="56" t="s">
        <v>103</v>
      </c>
      <c r="AD169" s="56" t="s">
        <v>106</v>
      </c>
      <c r="AE169" s="56">
        <v>368</v>
      </c>
      <c r="AF169" s="56">
        <v>526.24</v>
      </c>
    </row>
    <row r="170" spans="1:32" ht="18" customHeight="1" x14ac:dyDescent="0.25">
      <c r="A170" s="2">
        <v>2020</v>
      </c>
      <c r="B170" s="2" t="s">
        <v>11</v>
      </c>
      <c r="C170" s="2" t="s">
        <v>38</v>
      </c>
      <c r="D170" s="6" t="s">
        <v>30</v>
      </c>
      <c r="E170" s="7">
        <v>644</v>
      </c>
      <c r="F170" s="7">
        <v>5743.5</v>
      </c>
      <c r="G170" s="7">
        <v>6432.72</v>
      </c>
      <c r="H170" s="4">
        <v>1148.7</v>
      </c>
      <c r="I170" s="5" t="s">
        <v>40</v>
      </c>
      <c r="V170" s="56" t="s">
        <v>107</v>
      </c>
      <c r="W170" s="56">
        <v>2020</v>
      </c>
      <c r="X170" s="56" t="s">
        <v>2</v>
      </c>
      <c r="Y170" s="56" t="s">
        <v>99</v>
      </c>
      <c r="Z170" s="56" t="s">
        <v>100</v>
      </c>
      <c r="AA170" s="56" t="s">
        <v>101</v>
      </c>
      <c r="AB170" s="56" t="s">
        <v>110</v>
      </c>
      <c r="AC170" s="56" t="s">
        <v>103</v>
      </c>
      <c r="AD170" s="56" t="s">
        <v>104</v>
      </c>
      <c r="AE170" s="56">
        <v>362</v>
      </c>
      <c r="AF170" s="56">
        <v>517.66</v>
      </c>
    </row>
    <row r="171" spans="1:32" ht="18" customHeight="1" x14ac:dyDescent="0.25">
      <c r="A171" s="2">
        <v>2020</v>
      </c>
      <c r="B171" s="2" t="s">
        <v>11</v>
      </c>
      <c r="C171" s="2" t="s">
        <v>12</v>
      </c>
      <c r="D171" s="6" t="s">
        <v>29</v>
      </c>
      <c r="E171" s="7">
        <v>643</v>
      </c>
      <c r="F171" s="7">
        <v>7000</v>
      </c>
      <c r="G171" s="7">
        <v>7840</v>
      </c>
      <c r="H171" s="4">
        <v>1400</v>
      </c>
      <c r="I171" s="5" t="s">
        <v>42</v>
      </c>
      <c r="V171" s="56" t="s">
        <v>107</v>
      </c>
      <c r="W171" s="56">
        <v>2020</v>
      </c>
      <c r="X171" s="56" t="s">
        <v>2</v>
      </c>
      <c r="Y171" s="56" t="s">
        <v>99</v>
      </c>
      <c r="Z171" s="56" t="s">
        <v>100</v>
      </c>
      <c r="AA171" s="56" t="s">
        <v>101</v>
      </c>
      <c r="AB171" s="56" t="s">
        <v>110</v>
      </c>
      <c r="AC171" s="56" t="s">
        <v>103</v>
      </c>
      <c r="AD171" s="56" t="s">
        <v>104</v>
      </c>
      <c r="AE171" s="56">
        <v>356</v>
      </c>
      <c r="AF171" s="56">
        <v>509.08</v>
      </c>
    </row>
    <row r="172" spans="1:32" ht="18" customHeight="1" x14ac:dyDescent="0.25">
      <c r="A172" s="2">
        <v>2020</v>
      </c>
      <c r="B172" s="2" t="s">
        <v>11</v>
      </c>
      <c r="C172" s="2" t="s">
        <v>38</v>
      </c>
      <c r="D172" s="6" t="s">
        <v>31</v>
      </c>
      <c r="E172" s="7">
        <v>455</v>
      </c>
      <c r="F172" s="7">
        <v>4578.6000000000004</v>
      </c>
      <c r="G172" s="7">
        <v>5128.0320000000002</v>
      </c>
      <c r="H172" s="4">
        <v>915.72000000000014</v>
      </c>
      <c r="I172" s="5" t="s">
        <v>42</v>
      </c>
      <c r="V172" s="56" t="s">
        <v>108</v>
      </c>
      <c r="W172" s="56">
        <v>2020</v>
      </c>
      <c r="X172" s="56" t="s">
        <v>2</v>
      </c>
      <c r="Y172" s="56" t="s">
        <v>99</v>
      </c>
      <c r="Z172" s="56" t="s">
        <v>100</v>
      </c>
      <c r="AA172" s="56" t="s">
        <v>101</v>
      </c>
      <c r="AB172" s="56" t="s">
        <v>110</v>
      </c>
      <c r="AC172" s="56" t="s">
        <v>103</v>
      </c>
      <c r="AD172" s="56" t="s">
        <v>106</v>
      </c>
      <c r="AE172" s="56">
        <v>242</v>
      </c>
      <c r="AF172" s="56">
        <v>346.06</v>
      </c>
    </row>
    <row r="173" spans="1:32" ht="18" customHeight="1" x14ac:dyDescent="0.25">
      <c r="A173" s="2">
        <v>2020</v>
      </c>
      <c r="B173" s="2" t="s">
        <v>11</v>
      </c>
      <c r="C173" s="2" t="s">
        <v>12</v>
      </c>
      <c r="D173" s="6" t="s">
        <v>28</v>
      </c>
      <c r="E173" s="8">
        <v>345</v>
      </c>
      <c r="F173" s="8">
        <v>7000</v>
      </c>
      <c r="G173" s="8">
        <v>7840</v>
      </c>
      <c r="H173" s="4">
        <v>1400</v>
      </c>
      <c r="I173" s="5" t="s">
        <v>42</v>
      </c>
      <c r="V173" s="56" t="s">
        <v>98</v>
      </c>
      <c r="W173" s="56">
        <v>2020</v>
      </c>
      <c r="X173" s="56" t="s">
        <v>2</v>
      </c>
      <c r="Y173" s="56" t="s">
        <v>99</v>
      </c>
      <c r="Z173" s="56" t="s">
        <v>100</v>
      </c>
      <c r="AA173" s="56" t="s">
        <v>101</v>
      </c>
      <c r="AB173" s="56" t="s">
        <v>110</v>
      </c>
      <c r="AC173" s="56" t="s">
        <v>103</v>
      </c>
      <c r="AD173" s="56" t="s">
        <v>106</v>
      </c>
      <c r="AE173" s="56">
        <v>290</v>
      </c>
      <c r="AF173" s="56">
        <v>414.7</v>
      </c>
    </row>
    <row r="174" spans="1:32" ht="18" customHeight="1" x14ac:dyDescent="0.25">
      <c r="A174" s="2">
        <v>2020</v>
      </c>
      <c r="B174" s="2" t="s">
        <v>11</v>
      </c>
      <c r="C174" s="2" t="s">
        <v>13</v>
      </c>
      <c r="D174" s="3" t="s">
        <v>33</v>
      </c>
      <c r="E174" s="4">
        <v>122</v>
      </c>
      <c r="F174" s="4">
        <v>100</v>
      </c>
      <c r="G174" s="4">
        <v>112</v>
      </c>
      <c r="H174" s="4">
        <v>20</v>
      </c>
      <c r="I174" s="5" t="s">
        <v>42</v>
      </c>
      <c r="V174" s="56" t="s">
        <v>105</v>
      </c>
      <c r="W174" s="56">
        <v>2020</v>
      </c>
      <c r="X174" s="56" t="s">
        <v>2</v>
      </c>
      <c r="Y174" s="56" t="s">
        <v>99</v>
      </c>
      <c r="Z174" s="56" t="s">
        <v>100</v>
      </c>
      <c r="AA174" s="56" t="s">
        <v>101</v>
      </c>
      <c r="AB174" s="56" t="s">
        <v>110</v>
      </c>
      <c r="AC174" s="56" t="s">
        <v>103</v>
      </c>
      <c r="AD174" s="56" t="s">
        <v>106</v>
      </c>
      <c r="AE174" s="56">
        <v>212</v>
      </c>
      <c r="AF174" s="56">
        <v>303.15999999999997</v>
      </c>
    </row>
    <row r="175" spans="1:32" ht="18" customHeight="1" x14ac:dyDescent="0.25">
      <c r="A175" s="2">
        <v>2020</v>
      </c>
      <c r="B175" s="2" t="s">
        <v>11</v>
      </c>
      <c r="C175" s="2" t="s">
        <v>15</v>
      </c>
      <c r="D175" s="6" t="s">
        <v>26</v>
      </c>
      <c r="E175" s="7">
        <v>78</v>
      </c>
      <c r="F175" s="7">
        <v>4577.2</v>
      </c>
      <c r="G175" s="7">
        <v>5126.4639999999999</v>
      </c>
      <c r="H175" s="4">
        <v>915.44</v>
      </c>
      <c r="I175" s="5" t="s">
        <v>42</v>
      </c>
      <c r="V175" s="56" t="s">
        <v>109</v>
      </c>
      <c r="W175" s="56">
        <v>2020</v>
      </c>
      <c r="X175" s="56" t="s">
        <v>2</v>
      </c>
      <c r="Y175" s="56" t="s">
        <v>99</v>
      </c>
      <c r="Z175" s="56" t="s">
        <v>100</v>
      </c>
      <c r="AA175" s="56" t="s">
        <v>101</v>
      </c>
      <c r="AB175" s="56" t="s">
        <v>110</v>
      </c>
      <c r="AC175" s="56" t="s">
        <v>103</v>
      </c>
      <c r="AD175" s="56" t="s">
        <v>106</v>
      </c>
      <c r="AE175" s="56">
        <v>286</v>
      </c>
      <c r="AF175" s="56">
        <v>408.98</v>
      </c>
    </row>
    <row r="176" spans="1:32" ht="18" customHeight="1" x14ac:dyDescent="0.25">
      <c r="A176" s="2">
        <v>2020</v>
      </c>
      <c r="B176" s="2" t="s">
        <v>11</v>
      </c>
      <c r="C176" s="2" t="s">
        <v>15</v>
      </c>
      <c r="D176" s="6" t="s">
        <v>24</v>
      </c>
      <c r="E176" s="7">
        <v>76</v>
      </c>
      <c r="F176" s="7">
        <v>4576.8999999999996</v>
      </c>
      <c r="G176" s="7">
        <v>5126.1279999999997</v>
      </c>
      <c r="H176" s="4">
        <v>915.38</v>
      </c>
      <c r="I176" s="5" t="s">
        <v>42</v>
      </c>
      <c r="V176" s="56" t="s">
        <v>108</v>
      </c>
      <c r="W176" s="56">
        <v>2020</v>
      </c>
      <c r="X176" s="56" t="s">
        <v>2</v>
      </c>
      <c r="Y176" s="56" t="s">
        <v>99</v>
      </c>
      <c r="Z176" s="56" t="s">
        <v>100</v>
      </c>
      <c r="AA176" s="56" t="s">
        <v>101</v>
      </c>
      <c r="AB176" s="56" t="s">
        <v>110</v>
      </c>
      <c r="AC176" s="56" t="s">
        <v>103</v>
      </c>
      <c r="AD176" s="56" t="s">
        <v>106</v>
      </c>
      <c r="AE176" s="56">
        <v>214</v>
      </c>
      <c r="AF176" s="56">
        <v>306.02</v>
      </c>
    </row>
    <row r="177" spans="1:32" ht="18" customHeight="1" x14ac:dyDescent="0.25">
      <c r="A177" s="2">
        <v>2020</v>
      </c>
      <c r="B177" s="2" t="s">
        <v>11</v>
      </c>
      <c r="C177" s="2" t="s">
        <v>15</v>
      </c>
      <c r="D177" s="6" t="s">
        <v>25</v>
      </c>
      <c r="E177" s="7">
        <v>46</v>
      </c>
      <c r="F177" s="7">
        <v>200</v>
      </c>
      <c r="G177" s="7">
        <v>224</v>
      </c>
      <c r="H177" s="4">
        <v>40</v>
      </c>
      <c r="I177" s="5" t="s">
        <v>42</v>
      </c>
      <c r="V177" s="56" t="s">
        <v>105</v>
      </c>
      <c r="W177" s="56">
        <v>2020</v>
      </c>
      <c r="X177" s="56" t="s">
        <v>2</v>
      </c>
      <c r="Y177" s="56" t="s">
        <v>99</v>
      </c>
      <c r="Z177" s="56" t="s">
        <v>100</v>
      </c>
      <c r="AA177" s="56" t="s">
        <v>101</v>
      </c>
      <c r="AB177" s="56" t="s">
        <v>110</v>
      </c>
      <c r="AC177" s="56" t="s">
        <v>103</v>
      </c>
      <c r="AD177" s="56" t="s">
        <v>106</v>
      </c>
      <c r="AE177" s="56">
        <v>366</v>
      </c>
      <c r="AF177" s="56">
        <v>526.24</v>
      </c>
    </row>
    <row r="178" spans="1:32" ht="18" customHeight="1" x14ac:dyDescent="0.25">
      <c r="A178" s="2">
        <v>2020</v>
      </c>
      <c r="B178" s="2" t="s">
        <v>11</v>
      </c>
      <c r="C178" s="2" t="s">
        <v>15</v>
      </c>
      <c r="D178" s="6" t="s">
        <v>23</v>
      </c>
      <c r="E178" s="7">
        <v>34</v>
      </c>
      <c r="F178" s="7">
        <v>4576.8</v>
      </c>
      <c r="G178" s="7">
        <v>5126.0160000000005</v>
      </c>
      <c r="H178" s="4">
        <v>915.36000000000013</v>
      </c>
      <c r="I178" s="5" t="s">
        <v>42</v>
      </c>
      <c r="V178" s="56" t="s">
        <v>105</v>
      </c>
      <c r="W178" s="56">
        <v>2020</v>
      </c>
      <c r="X178" s="56" t="s">
        <v>2</v>
      </c>
      <c r="Y178" s="56" t="s">
        <v>99</v>
      </c>
      <c r="Z178" s="56" t="s">
        <v>100</v>
      </c>
      <c r="AA178" s="56" t="s">
        <v>101</v>
      </c>
      <c r="AB178" s="56" t="s">
        <v>110</v>
      </c>
      <c r="AC178" s="56" t="s">
        <v>103</v>
      </c>
      <c r="AD178" s="56" t="s">
        <v>104</v>
      </c>
      <c r="AE178" s="56">
        <v>360</v>
      </c>
      <c r="AF178" s="56">
        <v>526.24</v>
      </c>
    </row>
    <row r="179" spans="1:32" ht="18" customHeight="1" x14ac:dyDescent="0.25">
      <c r="A179" s="2">
        <v>2020</v>
      </c>
      <c r="B179" s="2" t="s">
        <v>11</v>
      </c>
      <c r="C179" s="2" t="s">
        <v>13</v>
      </c>
      <c r="D179" s="3" t="s">
        <v>34</v>
      </c>
      <c r="E179" s="4">
        <v>7</v>
      </c>
      <c r="F179" s="4">
        <v>200</v>
      </c>
      <c r="G179" s="4">
        <v>224</v>
      </c>
      <c r="H179" s="4">
        <v>40</v>
      </c>
      <c r="I179" s="5" t="s">
        <v>42</v>
      </c>
      <c r="V179" s="56" t="s">
        <v>107</v>
      </c>
      <c r="W179" s="56">
        <v>2020</v>
      </c>
      <c r="X179" s="56" t="s">
        <v>2</v>
      </c>
      <c r="Y179" s="56" t="s">
        <v>99</v>
      </c>
      <c r="Z179" s="56" t="s">
        <v>100</v>
      </c>
      <c r="AA179" s="56" t="s">
        <v>101</v>
      </c>
      <c r="AB179" s="56" t="s">
        <v>110</v>
      </c>
      <c r="AC179" s="56" t="s">
        <v>103</v>
      </c>
      <c r="AD179" s="56" t="s">
        <v>106</v>
      </c>
      <c r="AE179" s="56">
        <v>676</v>
      </c>
      <c r="AF179" s="56">
        <v>966.68000000000006</v>
      </c>
    </row>
    <row r="180" spans="1:32" ht="18" customHeight="1" x14ac:dyDescent="0.25">
      <c r="A180" s="2">
        <v>2020</v>
      </c>
      <c r="B180" s="2" t="s">
        <v>11</v>
      </c>
      <c r="C180" s="2" t="s">
        <v>15</v>
      </c>
      <c r="D180" s="6" t="s">
        <v>27</v>
      </c>
      <c r="E180" s="7">
        <v>3</v>
      </c>
      <c r="F180" s="7">
        <v>4577.3</v>
      </c>
      <c r="G180" s="7">
        <v>5126.576</v>
      </c>
      <c r="H180" s="4">
        <v>915.46</v>
      </c>
      <c r="I180" s="5" t="s">
        <v>40</v>
      </c>
      <c r="V180" s="56" t="s">
        <v>107</v>
      </c>
      <c r="W180" s="56">
        <v>2020</v>
      </c>
      <c r="X180" s="56" t="s">
        <v>2</v>
      </c>
      <c r="Y180" s="56" t="s">
        <v>99</v>
      </c>
      <c r="Z180" s="56" t="s">
        <v>100</v>
      </c>
      <c r="AA180" s="56" t="s">
        <v>101</v>
      </c>
      <c r="AB180" s="56" t="s">
        <v>110</v>
      </c>
      <c r="AC180" s="56" t="s">
        <v>103</v>
      </c>
      <c r="AD180" s="56" t="s">
        <v>106</v>
      </c>
      <c r="AE180" s="56">
        <v>709</v>
      </c>
      <c r="AF180" s="56">
        <v>1013.87</v>
      </c>
    </row>
    <row r="181" spans="1:32" ht="18" customHeight="1" x14ac:dyDescent="0.25">
      <c r="A181" s="2">
        <v>2020</v>
      </c>
      <c r="B181" s="2" t="s">
        <v>11</v>
      </c>
      <c r="C181" s="2" t="s">
        <v>32</v>
      </c>
      <c r="D181" s="6" t="s">
        <v>32</v>
      </c>
      <c r="E181" s="7">
        <v>2</v>
      </c>
      <c r="F181" s="7">
        <v>6600</v>
      </c>
      <c r="G181" s="7">
        <v>7392</v>
      </c>
      <c r="H181" s="4">
        <v>1320</v>
      </c>
      <c r="I181" s="5" t="s">
        <v>42</v>
      </c>
      <c r="V181" s="56" t="s">
        <v>98</v>
      </c>
      <c r="W181" s="56">
        <v>2020</v>
      </c>
      <c r="X181" s="56" t="s">
        <v>2</v>
      </c>
      <c r="Y181" s="56" t="s">
        <v>99</v>
      </c>
      <c r="Z181" s="56" t="s">
        <v>100</v>
      </c>
      <c r="AA181" s="56" t="s">
        <v>101</v>
      </c>
      <c r="AB181" s="56" t="s">
        <v>110</v>
      </c>
      <c r="AC181" s="56" t="s">
        <v>103</v>
      </c>
      <c r="AD181" s="56" t="s">
        <v>106</v>
      </c>
      <c r="AE181" s="56">
        <v>762</v>
      </c>
      <c r="AF181" s="56">
        <v>1089.6599999999999</v>
      </c>
    </row>
    <row r="182" spans="1:32" ht="18" customHeight="1" x14ac:dyDescent="0.25">
      <c r="A182" s="2">
        <v>2021</v>
      </c>
      <c r="B182" s="2" t="s">
        <v>0</v>
      </c>
      <c r="C182" s="2" t="s">
        <v>14</v>
      </c>
      <c r="D182" s="3" t="s">
        <v>36</v>
      </c>
      <c r="E182" s="4">
        <v>6591.1679999999997</v>
      </c>
      <c r="F182" s="4">
        <v>4577.3</v>
      </c>
      <c r="G182" s="4">
        <v>5126.576</v>
      </c>
      <c r="H182" s="4">
        <v>915.46</v>
      </c>
      <c r="I182" s="5" t="s">
        <v>40</v>
      </c>
      <c r="V182" s="56" t="s">
        <v>98</v>
      </c>
      <c r="W182" s="56">
        <v>2020</v>
      </c>
      <c r="X182" s="56" t="s">
        <v>2</v>
      </c>
      <c r="Y182" s="56" t="s">
        <v>99</v>
      </c>
      <c r="Z182" s="56" t="s">
        <v>100</v>
      </c>
      <c r="AA182" s="56" t="s">
        <v>101</v>
      </c>
      <c r="AB182" s="56" t="s">
        <v>110</v>
      </c>
      <c r="AC182" s="56" t="s">
        <v>103</v>
      </c>
      <c r="AD182" s="56" t="s">
        <v>106</v>
      </c>
      <c r="AE182" s="56">
        <v>369</v>
      </c>
      <c r="AF182" s="56">
        <v>527.66999999999996</v>
      </c>
    </row>
    <row r="183" spans="1:32" ht="18" customHeight="1" x14ac:dyDescent="0.25">
      <c r="A183" s="2">
        <v>2021</v>
      </c>
      <c r="B183" s="2" t="s">
        <v>0</v>
      </c>
      <c r="C183" s="2" t="s">
        <v>14</v>
      </c>
      <c r="D183" s="3" t="s">
        <v>37</v>
      </c>
      <c r="E183" s="4">
        <v>8270.64</v>
      </c>
      <c r="F183" s="4">
        <v>8800</v>
      </c>
      <c r="G183" s="4">
        <v>8960</v>
      </c>
      <c r="H183" s="4">
        <v>1760</v>
      </c>
      <c r="I183" s="5" t="s">
        <v>40</v>
      </c>
      <c r="V183" s="56" t="s">
        <v>107</v>
      </c>
      <c r="W183" s="56">
        <v>2020</v>
      </c>
      <c r="X183" s="56" t="s">
        <v>2</v>
      </c>
      <c r="Y183" s="56" t="s">
        <v>99</v>
      </c>
      <c r="Z183" s="56" t="s">
        <v>100</v>
      </c>
      <c r="AA183" s="56" t="s">
        <v>101</v>
      </c>
      <c r="AB183" s="56" t="s">
        <v>110</v>
      </c>
      <c r="AC183" s="56" t="s">
        <v>103</v>
      </c>
      <c r="AD183" s="56" t="s">
        <v>106</v>
      </c>
      <c r="AE183" s="56">
        <v>363</v>
      </c>
      <c r="AF183" s="56">
        <v>519.09</v>
      </c>
    </row>
    <row r="184" spans="1:32" ht="18" customHeight="1" x14ac:dyDescent="0.25">
      <c r="A184" s="2">
        <v>2021</v>
      </c>
      <c r="B184" s="2" t="s">
        <v>0</v>
      </c>
      <c r="C184" s="2" t="s">
        <v>13</v>
      </c>
      <c r="D184" s="3" t="s">
        <v>35</v>
      </c>
      <c r="E184" s="4">
        <v>8470</v>
      </c>
      <c r="F184" s="4">
        <v>5034.92</v>
      </c>
      <c r="G184" s="4">
        <v>5126.4639999999999</v>
      </c>
      <c r="H184" s="4">
        <v>1006.984</v>
      </c>
      <c r="I184" s="5" t="s">
        <v>40</v>
      </c>
      <c r="V184" s="56" t="s">
        <v>109</v>
      </c>
      <c r="W184" s="56">
        <v>2020</v>
      </c>
      <c r="X184" s="56" t="s">
        <v>2</v>
      </c>
      <c r="Y184" s="56" t="s">
        <v>99</v>
      </c>
      <c r="Z184" s="56" t="s">
        <v>100</v>
      </c>
      <c r="AA184" s="56" t="s">
        <v>101</v>
      </c>
      <c r="AB184" s="56" t="s">
        <v>110</v>
      </c>
      <c r="AC184" s="56" t="s">
        <v>103</v>
      </c>
      <c r="AD184" s="56" t="s">
        <v>104</v>
      </c>
      <c r="AE184" s="56">
        <v>357</v>
      </c>
      <c r="AF184" s="56">
        <v>510.51</v>
      </c>
    </row>
    <row r="185" spans="1:32" ht="18" customHeight="1" x14ac:dyDescent="0.25">
      <c r="A185" s="2">
        <v>2021</v>
      </c>
      <c r="B185" s="2" t="s">
        <v>0</v>
      </c>
      <c r="C185" s="2" t="s">
        <v>38</v>
      </c>
      <c r="D185" s="6" t="s">
        <v>30</v>
      </c>
      <c r="E185" s="7">
        <v>6055.1985000000004</v>
      </c>
      <c r="F185" s="7">
        <v>6317.85</v>
      </c>
      <c r="G185" s="7">
        <v>6432.72</v>
      </c>
      <c r="H185" s="4">
        <v>1263.5700000000002</v>
      </c>
      <c r="I185" s="5" t="s">
        <v>40</v>
      </c>
      <c r="V185" s="56" t="s">
        <v>98</v>
      </c>
      <c r="W185" s="56">
        <v>2020</v>
      </c>
      <c r="X185" s="56" t="s">
        <v>2</v>
      </c>
      <c r="Y185" s="56" t="s">
        <v>99</v>
      </c>
      <c r="Z185" s="56" t="s">
        <v>100</v>
      </c>
      <c r="AA185" s="56" t="s">
        <v>101</v>
      </c>
      <c r="AB185" s="56" t="s">
        <v>110</v>
      </c>
      <c r="AC185" s="56" t="s">
        <v>103</v>
      </c>
      <c r="AD185" s="56" t="s">
        <v>106</v>
      </c>
      <c r="AE185" s="56">
        <v>243</v>
      </c>
      <c r="AF185" s="56">
        <v>347.49</v>
      </c>
    </row>
    <row r="186" spans="1:32" ht="18" customHeight="1" x14ac:dyDescent="0.25">
      <c r="A186" s="2">
        <v>2021</v>
      </c>
      <c r="B186" s="2" t="s">
        <v>0</v>
      </c>
      <c r="C186" s="2" t="s">
        <v>12</v>
      </c>
      <c r="D186" s="6" t="s">
        <v>29</v>
      </c>
      <c r="E186" s="7">
        <v>10368.4</v>
      </c>
      <c r="F186" s="7">
        <v>7700</v>
      </c>
      <c r="G186" s="7">
        <v>7840</v>
      </c>
      <c r="H186" s="4">
        <v>1540</v>
      </c>
      <c r="I186" s="5" t="s">
        <v>40</v>
      </c>
      <c r="V186" s="56" t="s">
        <v>107</v>
      </c>
      <c r="W186" s="56">
        <v>2020</v>
      </c>
      <c r="X186" s="56" t="s">
        <v>2</v>
      </c>
      <c r="Y186" s="56" t="s">
        <v>99</v>
      </c>
      <c r="Z186" s="56" t="s">
        <v>100</v>
      </c>
      <c r="AA186" s="56" t="s">
        <v>101</v>
      </c>
      <c r="AB186" s="56" t="s">
        <v>110</v>
      </c>
      <c r="AC186" s="56" t="s">
        <v>103</v>
      </c>
      <c r="AD186" s="56" t="s">
        <v>106</v>
      </c>
      <c r="AE186" s="56">
        <v>802</v>
      </c>
      <c r="AF186" s="56">
        <v>526.24</v>
      </c>
    </row>
    <row r="187" spans="1:32" ht="18" customHeight="1" x14ac:dyDescent="0.25">
      <c r="A187" s="2">
        <v>2021</v>
      </c>
      <c r="B187" s="2" t="s">
        <v>0</v>
      </c>
      <c r="C187" s="2" t="s">
        <v>38</v>
      </c>
      <c r="D187" s="6" t="s">
        <v>31</v>
      </c>
      <c r="E187" s="7">
        <v>3101.2624999999998</v>
      </c>
      <c r="F187" s="7">
        <v>5036.46</v>
      </c>
      <c r="G187" s="7">
        <v>5128.0320000000002</v>
      </c>
      <c r="H187" s="4">
        <v>1007.292</v>
      </c>
      <c r="I187" s="5" t="s">
        <v>40</v>
      </c>
      <c r="V187" s="56" t="s">
        <v>108</v>
      </c>
      <c r="W187" s="56">
        <v>2020</v>
      </c>
      <c r="X187" s="56" t="s">
        <v>2</v>
      </c>
      <c r="Y187" s="56" t="s">
        <v>99</v>
      </c>
      <c r="Z187" s="56" t="s">
        <v>100</v>
      </c>
      <c r="AA187" s="56" t="s">
        <v>101</v>
      </c>
      <c r="AB187" s="56" t="s">
        <v>110</v>
      </c>
      <c r="AC187" s="56" t="s">
        <v>103</v>
      </c>
      <c r="AD187" s="56" t="s">
        <v>106</v>
      </c>
      <c r="AE187" s="56">
        <v>241</v>
      </c>
      <c r="AF187" s="56">
        <v>344.63</v>
      </c>
    </row>
    <row r="188" spans="1:32" ht="18" customHeight="1" x14ac:dyDescent="0.25">
      <c r="A188" s="2">
        <v>2021</v>
      </c>
      <c r="B188" s="2" t="s">
        <v>0</v>
      </c>
      <c r="C188" s="2" t="s">
        <v>12</v>
      </c>
      <c r="D188" s="6" t="s">
        <v>28</v>
      </c>
      <c r="E188" s="8">
        <v>6591.1679999999997</v>
      </c>
      <c r="F188" s="8">
        <v>7700</v>
      </c>
      <c r="G188" s="8">
        <v>7840</v>
      </c>
      <c r="H188" s="4">
        <v>1540</v>
      </c>
      <c r="I188" s="5" t="s">
        <v>40</v>
      </c>
      <c r="V188" s="56" t="s">
        <v>105</v>
      </c>
      <c r="W188" s="56">
        <v>2020</v>
      </c>
      <c r="X188" s="56" t="s">
        <v>2</v>
      </c>
      <c r="Y188" s="56" t="s">
        <v>99</v>
      </c>
      <c r="Z188" s="56" t="s">
        <v>100</v>
      </c>
      <c r="AA188" s="56" t="s">
        <v>101</v>
      </c>
      <c r="AB188" s="56" t="s">
        <v>110</v>
      </c>
      <c r="AC188" s="56" t="s">
        <v>103</v>
      </c>
      <c r="AD188" s="56" t="s">
        <v>106</v>
      </c>
      <c r="AE188" s="56">
        <v>289</v>
      </c>
      <c r="AF188" s="56">
        <v>413.27</v>
      </c>
    </row>
    <row r="189" spans="1:32" ht="18" customHeight="1" x14ac:dyDescent="0.25">
      <c r="A189" s="2">
        <v>2021</v>
      </c>
      <c r="B189" s="2" t="s">
        <v>0</v>
      </c>
      <c r="C189" s="2" t="s">
        <v>13</v>
      </c>
      <c r="D189" s="3" t="s">
        <v>33</v>
      </c>
      <c r="E189" s="4">
        <v>6590.7359999999999</v>
      </c>
      <c r="F189" s="4">
        <v>110</v>
      </c>
      <c r="G189" s="4">
        <v>112</v>
      </c>
      <c r="H189" s="4">
        <v>22</v>
      </c>
      <c r="I189" s="5" t="s">
        <v>40</v>
      </c>
      <c r="V189" s="56" t="s">
        <v>107</v>
      </c>
      <c r="W189" s="56">
        <v>2020</v>
      </c>
      <c r="X189" s="56" t="s">
        <v>2</v>
      </c>
      <c r="Y189" s="56" t="s">
        <v>99</v>
      </c>
      <c r="Z189" s="56" t="s">
        <v>100</v>
      </c>
      <c r="AA189" s="56" t="s">
        <v>101</v>
      </c>
      <c r="AB189" s="56" t="s">
        <v>110</v>
      </c>
      <c r="AC189" s="56" t="s">
        <v>103</v>
      </c>
      <c r="AD189" s="56" t="s">
        <v>106</v>
      </c>
      <c r="AE189" s="56">
        <v>874</v>
      </c>
      <c r="AF189" s="56">
        <v>1249.82</v>
      </c>
    </row>
    <row r="190" spans="1:32" ht="18" customHeight="1" x14ac:dyDescent="0.25">
      <c r="A190" s="2">
        <v>2021</v>
      </c>
      <c r="B190" s="2" t="s">
        <v>0</v>
      </c>
      <c r="C190" s="2" t="s">
        <v>15</v>
      </c>
      <c r="D190" s="6" t="s">
        <v>26</v>
      </c>
      <c r="E190" s="7">
        <v>288</v>
      </c>
      <c r="F190" s="7">
        <v>5034.92</v>
      </c>
      <c r="G190" s="7">
        <v>5126.4639999999999</v>
      </c>
      <c r="H190" s="4">
        <v>1006.984</v>
      </c>
      <c r="I190" s="5" t="s">
        <v>40</v>
      </c>
      <c r="V190" s="56" t="s">
        <v>98</v>
      </c>
      <c r="W190" s="56">
        <v>2020</v>
      </c>
      <c r="X190" s="56" t="s">
        <v>2</v>
      </c>
      <c r="Y190" s="56" t="s">
        <v>99</v>
      </c>
      <c r="Z190" s="56" t="s">
        <v>100</v>
      </c>
      <c r="AA190" s="56" t="s">
        <v>101</v>
      </c>
      <c r="AB190" s="56" t="s">
        <v>110</v>
      </c>
      <c r="AC190" s="56" t="s">
        <v>103</v>
      </c>
      <c r="AD190" s="56" t="s">
        <v>104</v>
      </c>
      <c r="AE190" s="56">
        <v>875</v>
      </c>
      <c r="AF190" s="56">
        <v>1251.25</v>
      </c>
    </row>
    <row r="191" spans="1:32" ht="18" customHeight="1" x14ac:dyDescent="0.25">
      <c r="A191" s="2">
        <v>2021</v>
      </c>
      <c r="B191" s="2" t="s">
        <v>0</v>
      </c>
      <c r="C191" s="2" t="s">
        <v>15</v>
      </c>
      <c r="D191" s="6" t="s">
        <v>24</v>
      </c>
      <c r="E191" s="7">
        <v>6590.5919999999996</v>
      </c>
      <c r="F191" s="7">
        <v>4576.8999999999996</v>
      </c>
      <c r="G191" s="7">
        <v>5126.1279999999997</v>
      </c>
      <c r="H191" s="4">
        <v>915.38</v>
      </c>
      <c r="I191" s="5" t="s">
        <v>40</v>
      </c>
      <c r="V191" s="56" t="s">
        <v>105</v>
      </c>
      <c r="W191" s="56">
        <v>2020</v>
      </c>
      <c r="X191" s="56" t="s">
        <v>2</v>
      </c>
      <c r="Y191" s="56" t="s">
        <v>99</v>
      </c>
      <c r="Z191" s="56" t="s">
        <v>100</v>
      </c>
      <c r="AA191" s="56" t="s">
        <v>101</v>
      </c>
      <c r="AB191" s="56" t="s">
        <v>110</v>
      </c>
      <c r="AC191" s="56" t="s">
        <v>103</v>
      </c>
      <c r="AD191" s="56" t="s">
        <v>106</v>
      </c>
      <c r="AE191" s="56">
        <v>239</v>
      </c>
      <c r="AF191" s="56">
        <v>341.77</v>
      </c>
    </row>
    <row r="192" spans="1:32" ht="18" customHeight="1" x14ac:dyDescent="0.25">
      <c r="A192" s="2">
        <v>2021</v>
      </c>
      <c r="B192" s="2" t="s">
        <v>0</v>
      </c>
      <c r="C192" s="2" t="s">
        <v>15</v>
      </c>
      <c r="D192" s="6" t="s">
        <v>25</v>
      </c>
      <c r="E192" s="7">
        <v>4032.9300000000003</v>
      </c>
      <c r="F192" s="7">
        <v>200</v>
      </c>
      <c r="G192" s="7">
        <v>224</v>
      </c>
      <c r="H192" s="4">
        <v>40</v>
      </c>
      <c r="I192" s="5" t="s">
        <v>40</v>
      </c>
      <c r="V192" s="56" t="s">
        <v>105</v>
      </c>
      <c r="W192" s="56">
        <v>2020</v>
      </c>
      <c r="X192" s="56" t="s">
        <v>2</v>
      </c>
      <c r="Y192" s="56" t="s">
        <v>99</v>
      </c>
      <c r="Z192" s="56" t="s">
        <v>100</v>
      </c>
      <c r="AA192" s="56" t="s">
        <v>101</v>
      </c>
      <c r="AB192" s="56" t="s">
        <v>110</v>
      </c>
      <c r="AC192" s="56" t="s">
        <v>103</v>
      </c>
      <c r="AD192" s="56" t="s">
        <v>106</v>
      </c>
      <c r="AE192" s="56">
        <v>287</v>
      </c>
      <c r="AF192" s="56">
        <v>410.40999999999997</v>
      </c>
    </row>
    <row r="193" spans="1:32" ht="18" customHeight="1" x14ac:dyDescent="0.25">
      <c r="A193" s="2">
        <v>2021</v>
      </c>
      <c r="B193" s="2" t="s">
        <v>0</v>
      </c>
      <c r="C193" s="2" t="s">
        <v>15</v>
      </c>
      <c r="D193" s="6" t="s">
        <v>23</v>
      </c>
      <c r="E193" s="7">
        <v>7986</v>
      </c>
      <c r="F193" s="7">
        <v>4576.8</v>
      </c>
      <c r="G193" s="7">
        <v>5126.0160000000005</v>
      </c>
      <c r="H193" s="4">
        <v>915.36000000000013</v>
      </c>
      <c r="I193" s="5" t="s">
        <v>40</v>
      </c>
      <c r="V193" s="56" t="s">
        <v>108</v>
      </c>
      <c r="W193" s="56">
        <v>2020</v>
      </c>
      <c r="X193" s="56" t="s">
        <v>2</v>
      </c>
      <c r="Y193" s="56" t="s">
        <v>99</v>
      </c>
      <c r="Z193" s="56" t="s">
        <v>100</v>
      </c>
      <c r="AA193" s="56" t="s">
        <v>101</v>
      </c>
      <c r="AB193" s="56" t="s">
        <v>110</v>
      </c>
      <c r="AC193" s="56" t="s">
        <v>103</v>
      </c>
      <c r="AD193" s="56" t="s">
        <v>106</v>
      </c>
      <c r="AE193" s="56">
        <v>771</v>
      </c>
      <c r="AF193" s="56">
        <v>1102.53</v>
      </c>
    </row>
    <row r="194" spans="1:32" ht="18" customHeight="1" x14ac:dyDescent="0.25">
      <c r="A194" s="2">
        <v>2021</v>
      </c>
      <c r="B194" s="2" t="s">
        <v>0</v>
      </c>
      <c r="C194" s="2" t="s">
        <v>13</v>
      </c>
      <c r="D194" s="3" t="s">
        <v>34</v>
      </c>
      <c r="E194" s="4">
        <v>5538.5330000000004</v>
      </c>
      <c r="F194" s="4">
        <v>200</v>
      </c>
      <c r="G194" s="4">
        <v>224</v>
      </c>
      <c r="H194" s="4">
        <v>40</v>
      </c>
      <c r="I194" s="5" t="s">
        <v>40</v>
      </c>
      <c r="V194" s="56" t="s">
        <v>98</v>
      </c>
      <c r="W194" s="56">
        <v>2020</v>
      </c>
      <c r="X194" s="56" t="s">
        <v>4</v>
      </c>
      <c r="Y194" s="56" t="s">
        <v>99</v>
      </c>
      <c r="Z194" s="56" t="s">
        <v>100</v>
      </c>
      <c r="AA194" s="56" t="s">
        <v>101</v>
      </c>
      <c r="AB194" s="56" t="s">
        <v>110</v>
      </c>
      <c r="AC194" s="56" t="s">
        <v>103</v>
      </c>
      <c r="AD194" s="56" t="s">
        <v>104</v>
      </c>
      <c r="AE194" s="56">
        <v>338</v>
      </c>
      <c r="AF194" s="56">
        <v>483.34000000000003</v>
      </c>
    </row>
    <row r="195" spans="1:32" ht="18" customHeight="1" x14ac:dyDescent="0.25">
      <c r="A195" s="2">
        <v>2021</v>
      </c>
      <c r="B195" s="2" t="s">
        <v>0</v>
      </c>
      <c r="C195" s="2" t="s">
        <v>32</v>
      </c>
      <c r="D195" s="6" t="s">
        <v>32</v>
      </c>
      <c r="E195" s="7">
        <v>3</v>
      </c>
      <c r="F195" s="7">
        <v>6600</v>
      </c>
      <c r="G195" s="7">
        <v>7392</v>
      </c>
      <c r="H195" s="4">
        <v>1320</v>
      </c>
      <c r="I195" s="5" t="s">
        <v>40</v>
      </c>
      <c r="V195" s="56" t="s">
        <v>98</v>
      </c>
      <c r="W195" s="56">
        <v>2020</v>
      </c>
      <c r="X195" s="56" t="s">
        <v>4</v>
      </c>
      <c r="Y195" s="56" t="s">
        <v>99</v>
      </c>
      <c r="Z195" s="56" t="s">
        <v>100</v>
      </c>
      <c r="AA195" s="56" t="s">
        <v>101</v>
      </c>
      <c r="AB195" s="56" t="s">
        <v>110</v>
      </c>
      <c r="AC195" s="56" t="s">
        <v>103</v>
      </c>
      <c r="AD195" s="56" t="s">
        <v>104</v>
      </c>
      <c r="AE195" s="56">
        <v>332</v>
      </c>
      <c r="AF195" s="56">
        <v>474.76</v>
      </c>
    </row>
    <row r="196" spans="1:32" ht="18" customHeight="1" x14ac:dyDescent="0.25">
      <c r="A196" s="2">
        <v>2021</v>
      </c>
      <c r="B196" s="2" t="s">
        <v>0</v>
      </c>
      <c r="C196" s="2" t="s">
        <v>15</v>
      </c>
      <c r="D196" s="6" t="s">
        <v>27</v>
      </c>
      <c r="E196" s="7">
        <v>3</v>
      </c>
      <c r="F196" s="7">
        <v>4577.3</v>
      </c>
      <c r="G196" s="7">
        <v>5126.576</v>
      </c>
      <c r="H196" s="4">
        <v>915.46</v>
      </c>
      <c r="I196" s="5" t="s">
        <v>40</v>
      </c>
      <c r="V196" s="56" t="s">
        <v>105</v>
      </c>
      <c r="W196" s="56">
        <v>2020</v>
      </c>
      <c r="X196" s="56" t="s">
        <v>4</v>
      </c>
      <c r="Y196" s="56" t="s">
        <v>99</v>
      </c>
      <c r="Z196" s="56" t="s">
        <v>100</v>
      </c>
      <c r="AA196" s="56" t="s">
        <v>101</v>
      </c>
      <c r="AB196" s="56" t="s">
        <v>110</v>
      </c>
      <c r="AC196" s="56" t="s">
        <v>103</v>
      </c>
      <c r="AD196" s="56" t="s">
        <v>104</v>
      </c>
      <c r="AE196" s="56">
        <v>326</v>
      </c>
      <c r="AF196" s="56">
        <v>466.18</v>
      </c>
    </row>
    <row r="197" spans="1:32" ht="18" customHeight="1" x14ac:dyDescent="0.25">
      <c r="A197" s="2">
        <v>2021</v>
      </c>
      <c r="B197" s="2" t="s">
        <v>1</v>
      </c>
      <c r="C197" s="2" t="s">
        <v>14</v>
      </c>
      <c r="D197" s="3" t="s">
        <v>36</v>
      </c>
      <c r="E197" s="4">
        <v>3566</v>
      </c>
      <c r="F197" s="4">
        <v>4577.3</v>
      </c>
      <c r="G197" s="4">
        <v>5126.576</v>
      </c>
      <c r="H197" s="4">
        <v>915.46</v>
      </c>
      <c r="I197" s="5" t="s">
        <v>40</v>
      </c>
      <c r="V197" s="56" t="s">
        <v>105</v>
      </c>
      <c r="W197" s="56">
        <v>2020</v>
      </c>
      <c r="X197" s="56" t="s">
        <v>4</v>
      </c>
      <c r="Y197" s="56" t="s">
        <v>99</v>
      </c>
      <c r="Z197" s="56" t="s">
        <v>100</v>
      </c>
      <c r="AA197" s="56" t="s">
        <v>101</v>
      </c>
      <c r="AB197" s="56" t="s">
        <v>110</v>
      </c>
      <c r="AC197" s="56" t="s">
        <v>103</v>
      </c>
      <c r="AD197" s="56" t="s">
        <v>106</v>
      </c>
      <c r="AE197" s="56">
        <v>230</v>
      </c>
      <c r="AF197" s="56">
        <v>328.9</v>
      </c>
    </row>
    <row r="198" spans="1:32" ht="18" customHeight="1" x14ac:dyDescent="0.25">
      <c r="A198" s="2">
        <v>2021</v>
      </c>
      <c r="B198" s="2" t="s">
        <v>1</v>
      </c>
      <c r="C198" s="2" t="s">
        <v>14</v>
      </c>
      <c r="D198" s="3" t="s">
        <v>37</v>
      </c>
      <c r="E198" s="4">
        <v>2498</v>
      </c>
      <c r="F198" s="4">
        <v>8000</v>
      </c>
      <c r="G198" s="4">
        <v>8960</v>
      </c>
      <c r="H198" s="4">
        <v>1600</v>
      </c>
      <c r="I198" s="5" t="s">
        <v>40</v>
      </c>
      <c r="V198" s="56" t="s">
        <v>107</v>
      </c>
      <c r="W198" s="56">
        <v>2020</v>
      </c>
      <c r="X198" s="56" t="s">
        <v>4</v>
      </c>
      <c r="Y198" s="56" t="s">
        <v>99</v>
      </c>
      <c r="Z198" s="56" t="s">
        <v>100</v>
      </c>
      <c r="AA198" s="56" t="s">
        <v>101</v>
      </c>
      <c r="AB198" s="56" t="s">
        <v>110</v>
      </c>
      <c r="AC198" s="56" t="s">
        <v>103</v>
      </c>
      <c r="AD198" s="56" t="s">
        <v>106</v>
      </c>
      <c r="AE198" s="56">
        <v>278</v>
      </c>
      <c r="AF198" s="56">
        <v>397.53999999999996</v>
      </c>
    </row>
    <row r="199" spans="1:32" ht="18" customHeight="1" x14ac:dyDescent="0.25">
      <c r="A199" s="2">
        <v>2021</v>
      </c>
      <c r="B199" s="2" t="s">
        <v>1</v>
      </c>
      <c r="C199" s="2" t="s">
        <v>13</v>
      </c>
      <c r="D199" s="3" t="s">
        <v>35</v>
      </c>
      <c r="E199" s="4">
        <v>1245</v>
      </c>
      <c r="F199" s="4">
        <v>4577.2</v>
      </c>
      <c r="G199" s="4">
        <v>5126.4639999999999</v>
      </c>
      <c r="H199" s="4">
        <v>915.44</v>
      </c>
      <c r="I199" s="5" t="s">
        <v>40</v>
      </c>
      <c r="V199" s="56" t="s">
        <v>105</v>
      </c>
      <c r="W199" s="56">
        <v>2020</v>
      </c>
      <c r="X199" s="56" t="s">
        <v>4</v>
      </c>
      <c r="Y199" s="56" t="s">
        <v>99</v>
      </c>
      <c r="Z199" s="56" t="s">
        <v>100</v>
      </c>
      <c r="AA199" s="56" t="s">
        <v>101</v>
      </c>
      <c r="AB199" s="56" t="s">
        <v>110</v>
      </c>
      <c r="AC199" s="56" t="s">
        <v>103</v>
      </c>
      <c r="AD199" s="56" t="s">
        <v>106</v>
      </c>
      <c r="AE199" s="56">
        <v>206</v>
      </c>
      <c r="AF199" s="56">
        <v>294.58</v>
      </c>
    </row>
    <row r="200" spans="1:32" ht="18" customHeight="1" x14ac:dyDescent="0.25">
      <c r="A200" s="2">
        <v>2021</v>
      </c>
      <c r="B200" s="2" t="s">
        <v>1</v>
      </c>
      <c r="C200" s="2" t="s">
        <v>38</v>
      </c>
      <c r="D200" s="6" t="s">
        <v>30</v>
      </c>
      <c r="E200" s="7">
        <v>644</v>
      </c>
      <c r="F200" s="7">
        <v>5743.5</v>
      </c>
      <c r="G200" s="7">
        <v>6432.72</v>
      </c>
      <c r="H200" s="4">
        <v>1148.7</v>
      </c>
      <c r="I200" s="5" t="s">
        <v>40</v>
      </c>
      <c r="V200" s="56" t="s">
        <v>98</v>
      </c>
      <c r="W200" s="56">
        <v>2020</v>
      </c>
      <c r="X200" s="56" t="s">
        <v>4</v>
      </c>
      <c r="Y200" s="56" t="s">
        <v>99</v>
      </c>
      <c r="Z200" s="56" t="s">
        <v>100</v>
      </c>
      <c r="AA200" s="56" t="s">
        <v>101</v>
      </c>
      <c r="AB200" s="56" t="s">
        <v>110</v>
      </c>
      <c r="AC200" s="56" t="s">
        <v>103</v>
      </c>
      <c r="AD200" s="56" t="s">
        <v>106</v>
      </c>
      <c r="AE200" s="56">
        <v>232</v>
      </c>
      <c r="AF200" s="56">
        <v>331.76</v>
      </c>
    </row>
    <row r="201" spans="1:32" ht="18" customHeight="1" x14ac:dyDescent="0.25">
      <c r="A201" s="2">
        <v>2021</v>
      </c>
      <c r="B201" s="2" t="s">
        <v>1</v>
      </c>
      <c r="C201" s="2" t="s">
        <v>12</v>
      </c>
      <c r="D201" s="6" t="s">
        <v>29</v>
      </c>
      <c r="E201" s="7">
        <v>643</v>
      </c>
      <c r="F201" s="7">
        <v>7000</v>
      </c>
      <c r="G201" s="7">
        <v>7840</v>
      </c>
      <c r="H201" s="4">
        <v>1400</v>
      </c>
      <c r="I201" s="5" t="s">
        <v>40</v>
      </c>
      <c r="V201" s="56" t="s">
        <v>98</v>
      </c>
      <c r="W201" s="56">
        <v>2020</v>
      </c>
      <c r="X201" s="56" t="s">
        <v>4</v>
      </c>
      <c r="Y201" s="56" t="s">
        <v>99</v>
      </c>
      <c r="Z201" s="56" t="s">
        <v>100</v>
      </c>
      <c r="AA201" s="56" t="s">
        <v>101</v>
      </c>
      <c r="AB201" s="56" t="s">
        <v>110</v>
      </c>
      <c r="AC201" s="56" t="s">
        <v>103</v>
      </c>
      <c r="AD201" s="56" t="s">
        <v>106</v>
      </c>
      <c r="AE201" s="56">
        <v>202</v>
      </c>
      <c r="AF201" s="56">
        <v>288.86</v>
      </c>
    </row>
    <row r="202" spans="1:32" ht="18" customHeight="1" x14ac:dyDescent="0.25">
      <c r="A202" s="2">
        <v>2021</v>
      </c>
      <c r="B202" s="2" t="s">
        <v>1</v>
      </c>
      <c r="C202" s="2" t="s">
        <v>38</v>
      </c>
      <c r="D202" s="6" t="s">
        <v>31</v>
      </c>
      <c r="E202" s="7">
        <v>455</v>
      </c>
      <c r="F202" s="7">
        <v>4578.6000000000004</v>
      </c>
      <c r="G202" s="7">
        <v>5128.0320000000002</v>
      </c>
      <c r="H202" s="4">
        <v>915.72000000000014</v>
      </c>
      <c r="I202" s="5" t="s">
        <v>40</v>
      </c>
      <c r="V202" s="56" t="s">
        <v>107</v>
      </c>
      <c r="W202" s="56">
        <v>2020</v>
      </c>
      <c r="X202" s="56" t="s">
        <v>4</v>
      </c>
      <c r="Y202" s="56" t="s">
        <v>99</v>
      </c>
      <c r="Z202" s="56" t="s">
        <v>100</v>
      </c>
      <c r="AA202" s="56" t="s">
        <v>101</v>
      </c>
      <c r="AB202" s="56" t="s">
        <v>110</v>
      </c>
      <c r="AC202" s="56" t="s">
        <v>103</v>
      </c>
      <c r="AD202" s="56" t="s">
        <v>104</v>
      </c>
      <c r="AE202" s="56">
        <v>336</v>
      </c>
      <c r="AF202" s="56">
        <v>526.24</v>
      </c>
    </row>
    <row r="203" spans="1:32" ht="18" customHeight="1" x14ac:dyDescent="0.25">
      <c r="A203" s="2">
        <v>2021</v>
      </c>
      <c r="B203" s="2" t="s">
        <v>1</v>
      </c>
      <c r="C203" s="2" t="s">
        <v>12</v>
      </c>
      <c r="D203" s="6" t="s">
        <v>28</v>
      </c>
      <c r="E203" s="8">
        <v>345</v>
      </c>
      <c r="F203" s="8">
        <v>7000</v>
      </c>
      <c r="G203" s="8">
        <v>7840</v>
      </c>
      <c r="H203" s="4">
        <v>1400</v>
      </c>
      <c r="I203" s="5" t="s">
        <v>40</v>
      </c>
      <c r="V203" s="56" t="s">
        <v>105</v>
      </c>
      <c r="W203" s="56">
        <v>2020</v>
      </c>
      <c r="X203" s="56" t="s">
        <v>4</v>
      </c>
      <c r="Y203" s="56" t="s">
        <v>99</v>
      </c>
      <c r="Z203" s="56" t="s">
        <v>100</v>
      </c>
      <c r="AA203" s="56" t="s">
        <v>101</v>
      </c>
      <c r="AB203" s="56" t="s">
        <v>110</v>
      </c>
      <c r="AC203" s="56" t="s">
        <v>103</v>
      </c>
      <c r="AD203" s="56" t="s">
        <v>104</v>
      </c>
      <c r="AE203" s="56">
        <v>330</v>
      </c>
      <c r="AF203" s="56">
        <v>526.24</v>
      </c>
    </row>
    <row r="204" spans="1:32" ht="18" customHeight="1" x14ac:dyDescent="0.25">
      <c r="A204" s="2">
        <v>2021</v>
      </c>
      <c r="B204" s="2" t="s">
        <v>1</v>
      </c>
      <c r="C204" s="2" t="s">
        <v>13</v>
      </c>
      <c r="D204" s="3" t="s">
        <v>33</v>
      </c>
      <c r="E204" s="4">
        <v>122</v>
      </c>
      <c r="F204" s="4">
        <v>100</v>
      </c>
      <c r="G204" s="4">
        <v>112</v>
      </c>
      <c r="H204" s="4">
        <v>20</v>
      </c>
      <c r="I204" s="5" t="s">
        <v>40</v>
      </c>
      <c r="V204" s="56" t="s">
        <v>98</v>
      </c>
      <c r="W204" s="56">
        <v>2020</v>
      </c>
      <c r="X204" s="56" t="s">
        <v>4</v>
      </c>
      <c r="Y204" s="56" t="s">
        <v>99</v>
      </c>
      <c r="Z204" s="56" t="s">
        <v>100</v>
      </c>
      <c r="AA204" s="56" t="s">
        <v>101</v>
      </c>
      <c r="AB204" s="56" t="s">
        <v>110</v>
      </c>
      <c r="AC204" s="56" t="s">
        <v>103</v>
      </c>
      <c r="AD204" s="56" t="s">
        <v>104</v>
      </c>
      <c r="AE204" s="56">
        <v>324</v>
      </c>
      <c r="AF204" s="56">
        <v>526.24</v>
      </c>
    </row>
    <row r="205" spans="1:32" ht="18" customHeight="1" x14ac:dyDescent="0.25">
      <c r="A205" s="2">
        <v>2021</v>
      </c>
      <c r="B205" s="2" t="s">
        <v>1</v>
      </c>
      <c r="C205" s="2" t="s">
        <v>15</v>
      </c>
      <c r="D205" s="6" t="s">
        <v>26</v>
      </c>
      <c r="E205" s="7">
        <v>78</v>
      </c>
      <c r="F205" s="7">
        <v>4577.2</v>
      </c>
      <c r="G205" s="7">
        <v>5126.4639999999999</v>
      </c>
      <c r="H205" s="4">
        <v>915.44</v>
      </c>
      <c r="I205" s="5" t="s">
        <v>40</v>
      </c>
      <c r="V205" s="56" t="s">
        <v>105</v>
      </c>
      <c r="W205" s="56">
        <v>2020</v>
      </c>
      <c r="X205" s="56" t="s">
        <v>4</v>
      </c>
      <c r="Y205" s="56" t="s">
        <v>99</v>
      </c>
      <c r="Z205" s="56" t="s">
        <v>100</v>
      </c>
      <c r="AA205" s="56" t="s">
        <v>101</v>
      </c>
      <c r="AB205" s="56" t="s">
        <v>110</v>
      </c>
      <c r="AC205" s="56" t="s">
        <v>103</v>
      </c>
      <c r="AD205" s="56" t="s">
        <v>106</v>
      </c>
      <c r="AE205" s="56">
        <v>678</v>
      </c>
      <c r="AF205" s="56">
        <v>969.54</v>
      </c>
    </row>
    <row r="206" spans="1:32" ht="18" customHeight="1" x14ac:dyDescent="0.25">
      <c r="A206" s="2">
        <v>2021</v>
      </c>
      <c r="B206" s="2" t="s">
        <v>1</v>
      </c>
      <c r="C206" s="2" t="s">
        <v>15</v>
      </c>
      <c r="D206" s="6" t="s">
        <v>24</v>
      </c>
      <c r="E206" s="7">
        <v>240</v>
      </c>
      <c r="F206" s="7">
        <v>4576.8999999999996</v>
      </c>
      <c r="G206" s="7">
        <v>5126.1279999999997</v>
      </c>
      <c r="H206" s="4">
        <v>915.38</v>
      </c>
      <c r="I206" s="5" t="s">
        <v>40</v>
      </c>
      <c r="V206" s="56" t="s">
        <v>107</v>
      </c>
      <c r="W206" s="56">
        <v>2020</v>
      </c>
      <c r="X206" s="56" t="s">
        <v>4</v>
      </c>
      <c r="Y206" s="56" t="s">
        <v>99</v>
      </c>
      <c r="Z206" s="56" t="s">
        <v>100</v>
      </c>
      <c r="AA206" s="56" t="s">
        <v>101</v>
      </c>
      <c r="AB206" s="56" t="s">
        <v>110</v>
      </c>
      <c r="AC206" s="56" t="s">
        <v>103</v>
      </c>
      <c r="AD206" s="56" t="s">
        <v>106</v>
      </c>
      <c r="AE206" s="56">
        <v>711</v>
      </c>
      <c r="AF206" s="56">
        <v>1016.73</v>
      </c>
    </row>
    <row r="207" spans="1:32" ht="18" customHeight="1" x14ac:dyDescent="0.25">
      <c r="A207" s="2">
        <v>2021</v>
      </c>
      <c r="B207" s="2" t="s">
        <v>1</v>
      </c>
      <c r="C207" s="2" t="s">
        <v>15</v>
      </c>
      <c r="D207" s="6" t="s">
        <v>25</v>
      </c>
      <c r="E207" s="7">
        <v>5492.16</v>
      </c>
      <c r="F207" s="7">
        <v>200</v>
      </c>
      <c r="G207" s="7">
        <v>224</v>
      </c>
      <c r="H207" s="4">
        <v>40</v>
      </c>
      <c r="I207" s="5" t="s">
        <v>40</v>
      </c>
      <c r="V207" s="56" t="s">
        <v>105</v>
      </c>
      <c r="W207" s="56">
        <v>2020</v>
      </c>
      <c r="X207" s="56" t="s">
        <v>4</v>
      </c>
      <c r="Y207" s="56" t="s">
        <v>99</v>
      </c>
      <c r="Z207" s="56" t="s">
        <v>100</v>
      </c>
      <c r="AA207" s="56" t="s">
        <v>101</v>
      </c>
      <c r="AB207" s="56" t="s">
        <v>110</v>
      </c>
      <c r="AC207" s="56" t="s">
        <v>103</v>
      </c>
      <c r="AD207" s="56" t="s">
        <v>106</v>
      </c>
      <c r="AE207" s="56">
        <v>764</v>
      </c>
      <c r="AF207" s="56">
        <v>1092.52</v>
      </c>
    </row>
    <row r="208" spans="1:32" ht="18" customHeight="1" x14ac:dyDescent="0.25">
      <c r="A208" s="2">
        <v>2021</v>
      </c>
      <c r="B208" s="2" t="s">
        <v>1</v>
      </c>
      <c r="C208" s="2" t="s">
        <v>15</v>
      </c>
      <c r="D208" s="6" t="s">
        <v>23</v>
      </c>
      <c r="E208" s="7">
        <v>240</v>
      </c>
      <c r="F208" s="7">
        <v>4576.8</v>
      </c>
      <c r="G208" s="7">
        <v>5126.0160000000005</v>
      </c>
      <c r="H208" s="4">
        <v>915.36000000000013</v>
      </c>
      <c r="I208" s="5" t="s">
        <v>40</v>
      </c>
      <c r="V208" s="56" t="s">
        <v>107</v>
      </c>
      <c r="W208" s="56">
        <v>2020</v>
      </c>
      <c r="X208" s="56" t="s">
        <v>4</v>
      </c>
      <c r="Y208" s="56" t="s">
        <v>99</v>
      </c>
      <c r="Z208" s="56" t="s">
        <v>100</v>
      </c>
      <c r="AA208" s="56" t="s">
        <v>101</v>
      </c>
      <c r="AB208" s="56" t="s">
        <v>110</v>
      </c>
      <c r="AC208" s="56" t="s">
        <v>103</v>
      </c>
      <c r="AD208" s="56" t="s">
        <v>104</v>
      </c>
      <c r="AE208" s="56">
        <v>333</v>
      </c>
      <c r="AF208" s="56">
        <v>476.19</v>
      </c>
    </row>
    <row r="209" spans="1:32" ht="18" customHeight="1" x14ac:dyDescent="0.25">
      <c r="A209" s="2">
        <v>2021</v>
      </c>
      <c r="B209" s="2" t="s">
        <v>1</v>
      </c>
      <c r="C209" s="2" t="s">
        <v>13</v>
      </c>
      <c r="D209" s="3" t="s">
        <v>34</v>
      </c>
      <c r="E209" s="4">
        <v>5492.76</v>
      </c>
      <c r="F209" s="4">
        <v>200</v>
      </c>
      <c r="G209" s="4">
        <v>224</v>
      </c>
      <c r="H209" s="4">
        <v>40</v>
      </c>
      <c r="I209" s="5" t="s">
        <v>40</v>
      </c>
      <c r="V209" s="56" t="s">
        <v>107</v>
      </c>
      <c r="W209" s="56">
        <v>2020</v>
      </c>
      <c r="X209" s="56" t="s">
        <v>4</v>
      </c>
      <c r="Y209" s="56" t="s">
        <v>99</v>
      </c>
      <c r="Z209" s="56" t="s">
        <v>100</v>
      </c>
      <c r="AA209" s="56" t="s">
        <v>101</v>
      </c>
      <c r="AB209" s="56" t="s">
        <v>110</v>
      </c>
      <c r="AC209" s="56" t="s">
        <v>103</v>
      </c>
      <c r="AD209" s="56" t="s">
        <v>104</v>
      </c>
      <c r="AE209" s="56">
        <v>327</v>
      </c>
      <c r="AF209" s="56">
        <v>467.61</v>
      </c>
    </row>
    <row r="210" spans="1:32" ht="18" customHeight="1" x14ac:dyDescent="0.25">
      <c r="A210" s="2">
        <v>2021</v>
      </c>
      <c r="B210" s="2" t="s">
        <v>1</v>
      </c>
      <c r="C210" s="2" t="s">
        <v>15</v>
      </c>
      <c r="D210" s="6" t="s">
        <v>27</v>
      </c>
      <c r="E210" s="7">
        <v>7920</v>
      </c>
      <c r="F210" s="7">
        <v>4577.3</v>
      </c>
      <c r="G210" s="7">
        <v>5126.576</v>
      </c>
      <c r="H210" s="4">
        <v>915.46</v>
      </c>
      <c r="I210" s="5" t="s">
        <v>40</v>
      </c>
      <c r="V210" s="56" t="s">
        <v>105</v>
      </c>
      <c r="W210" s="56">
        <v>2020</v>
      </c>
      <c r="X210" s="56" t="s">
        <v>4</v>
      </c>
      <c r="Y210" s="56" t="s">
        <v>99</v>
      </c>
      <c r="Z210" s="56" t="s">
        <v>100</v>
      </c>
      <c r="AA210" s="56" t="s">
        <v>101</v>
      </c>
      <c r="AB210" s="56" t="s">
        <v>110</v>
      </c>
      <c r="AC210" s="56" t="s">
        <v>103</v>
      </c>
      <c r="AD210" s="56" t="s">
        <v>106</v>
      </c>
      <c r="AE210" s="56">
        <v>231</v>
      </c>
      <c r="AF210" s="56">
        <v>330.33</v>
      </c>
    </row>
    <row r="211" spans="1:32" ht="18" customHeight="1" x14ac:dyDescent="0.25">
      <c r="A211" s="2">
        <v>2021</v>
      </c>
      <c r="B211" s="2" t="s">
        <v>1</v>
      </c>
      <c r="C211" s="2" t="s">
        <v>32</v>
      </c>
      <c r="D211" s="6" t="s">
        <v>32</v>
      </c>
      <c r="E211" s="7">
        <v>5492.76</v>
      </c>
      <c r="F211" s="7">
        <v>6600</v>
      </c>
      <c r="G211" s="7">
        <v>7392</v>
      </c>
      <c r="H211" s="4">
        <v>1320</v>
      </c>
      <c r="I211" s="5" t="s">
        <v>40</v>
      </c>
      <c r="V211" s="56" t="s">
        <v>107</v>
      </c>
      <c r="W211" s="56">
        <v>2020</v>
      </c>
      <c r="X211" s="56" t="s">
        <v>4</v>
      </c>
      <c r="Y211" s="56" t="s">
        <v>99</v>
      </c>
      <c r="Z211" s="56" t="s">
        <v>100</v>
      </c>
      <c r="AA211" s="56" t="s">
        <v>101</v>
      </c>
      <c r="AB211" s="56" t="s">
        <v>110</v>
      </c>
      <c r="AC211" s="56" t="s">
        <v>103</v>
      </c>
      <c r="AD211" s="56" t="s">
        <v>106</v>
      </c>
      <c r="AE211" s="56">
        <v>750</v>
      </c>
      <c r="AF211" s="56">
        <v>526.24</v>
      </c>
    </row>
    <row r="212" spans="1:32" ht="18" customHeight="1" x14ac:dyDescent="0.25">
      <c r="A212" s="2">
        <v>2021</v>
      </c>
      <c r="B212" s="2" t="s">
        <v>2</v>
      </c>
      <c r="C212" s="2" t="s">
        <v>14</v>
      </c>
      <c r="D212" s="3" t="s">
        <v>36</v>
      </c>
      <c r="E212" s="4">
        <v>9600</v>
      </c>
      <c r="F212" s="4">
        <v>4577.3</v>
      </c>
      <c r="G212" s="4">
        <v>5126.576</v>
      </c>
      <c r="H212" s="4">
        <v>915.46</v>
      </c>
      <c r="I212" s="5" t="s">
        <v>40</v>
      </c>
      <c r="V212" s="56" t="s">
        <v>105</v>
      </c>
      <c r="W212" s="56">
        <v>2020</v>
      </c>
      <c r="X212" s="56" t="s">
        <v>4</v>
      </c>
      <c r="Y212" s="56" t="s">
        <v>99</v>
      </c>
      <c r="Z212" s="56" t="s">
        <v>100</v>
      </c>
      <c r="AA212" s="56" t="s">
        <v>101</v>
      </c>
      <c r="AB212" s="56" t="s">
        <v>110</v>
      </c>
      <c r="AC212" s="56" t="s">
        <v>103</v>
      </c>
      <c r="AD212" s="56" t="s">
        <v>106</v>
      </c>
      <c r="AE212" s="56">
        <v>804</v>
      </c>
      <c r="AF212" s="56">
        <v>526.24</v>
      </c>
    </row>
    <row r="213" spans="1:32" ht="18" customHeight="1" x14ac:dyDescent="0.25">
      <c r="A213" s="2">
        <v>2021</v>
      </c>
      <c r="B213" s="2" t="s">
        <v>2</v>
      </c>
      <c r="C213" s="2" t="s">
        <v>14</v>
      </c>
      <c r="D213" s="3" t="s">
        <v>37</v>
      </c>
      <c r="E213" s="4">
        <v>5492.6399999999994</v>
      </c>
      <c r="F213" s="4">
        <v>8000</v>
      </c>
      <c r="G213" s="4">
        <v>8960</v>
      </c>
      <c r="H213" s="4">
        <v>1600</v>
      </c>
      <c r="I213" s="5" t="s">
        <v>40</v>
      </c>
      <c r="V213" s="56" t="s">
        <v>98</v>
      </c>
      <c r="W213" s="56">
        <v>2020</v>
      </c>
      <c r="X213" s="56" t="s">
        <v>4</v>
      </c>
      <c r="Y213" s="56" t="s">
        <v>99</v>
      </c>
      <c r="Z213" s="56" t="s">
        <v>100</v>
      </c>
      <c r="AA213" s="56" t="s">
        <v>101</v>
      </c>
      <c r="AB213" s="56" t="s">
        <v>110</v>
      </c>
      <c r="AC213" s="56" t="s">
        <v>103</v>
      </c>
      <c r="AD213" s="56" t="s">
        <v>106</v>
      </c>
      <c r="AE213" s="56">
        <v>229</v>
      </c>
      <c r="AF213" s="56">
        <v>327.47000000000003</v>
      </c>
    </row>
    <row r="214" spans="1:32" ht="18" customHeight="1" x14ac:dyDescent="0.25">
      <c r="A214" s="2">
        <v>2021</v>
      </c>
      <c r="B214" s="2" t="s">
        <v>2</v>
      </c>
      <c r="C214" s="2" t="s">
        <v>13</v>
      </c>
      <c r="D214" s="3" t="s">
        <v>35</v>
      </c>
      <c r="E214" s="4">
        <v>6892.2</v>
      </c>
      <c r="F214" s="4">
        <v>4577.2</v>
      </c>
      <c r="G214" s="4">
        <v>5126.4639999999999</v>
      </c>
      <c r="H214" s="4">
        <v>915.44</v>
      </c>
      <c r="I214" s="5" t="s">
        <v>40</v>
      </c>
      <c r="V214" s="56" t="s">
        <v>105</v>
      </c>
      <c r="W214" s="56">
        <v>2020</v>
      </c>
      <c r="X214" s="56" t="s">
        <v>4</v>
      </c>
      <c r="Y214" s="56" t="s">
        <v>99</v>
      </c>
      <c r="Z214" s="56" t="s">
        <v>100</v>
      </c>
      <c r="AA214" s="56" t="s">
        <v>101</v>
      </c>
      <c r="AB214" s="56" t="s">
        <v>110</v>
      </c>
      <c r="AC214" s="56" t="s">
        <v>103</v>
      </c>
      <c r="AD214" s="56" t="s">
        <v>106</v>
      </c>
      <c r="AE214" s="56">
        <v>277</v>
      </c>
      <c r="AF214" s="56">
        <v>396.11</v>
      </c>
    </row>
    <row r="215" spans="1:32" ht="18" customHeight="1" x14ac:dyDescent="0.25">
      <c r="A215" s="2">
        <v>2021</v>
      </c>
      <c r="B215" s="2" t="s">
        <v>2</v>
      </c>
      <c r="C215" s="2" t="s">
        <v>38</v>
      </c>
      <c r="D215" s="6" t="s">
        <v>30</v>
      </c>
      <c r="E215" s="7">
        <v>644</v>
      </c>
      <c r="F215" s="7">
        <v>5743.5</v>
      </c>
      <c r="G215" s="7">
        <v>6432.72</v>
      </c>
      <c r="H215" s="4">
        <v>1148.7</v>
      </c>
      <c r="I215" s="5" t="s">
        <v>40</v>
      </c>
      <c r="V215" s="56" t="s">
        <v>98</v>
      </c>
      <c r="W215" s="56">
        <v>2020</v>
      </c>
      <c r="X215" s="56" t="s">
        <v>4</v>
      </c>
      <c r="Y215" s="56" t="s">
        <v>99</v>
      </c>
      <c r="Z215" s="56" t="s">
        <v>100</v>
      </c>
      <c r="AA215" s="56" t="s">
        <v>101</v>
      </c>
      <c r="AB215" s="56" t="s">
        <v>102</v>
      </c>
      <c r="AC215" s="56" t="s">
        <v>103</v>
      </c>
      <c r="AD215" s="56" t="s">
        <v>106</v>
      </c>
      <c r="AE215" s="56">
        <v>205</v>
      </c>
      <c r="AF215" s="56">
        <v>293.14999999999998</v>
      </c>
    </row>
    <row r="216" spans="1:32" ht="18" customHeight="1" x14ac:dyDescent="0.25">
      <c r="A216" s="2">
        <v>2021</v>
      </c>
      <c r="B216" s="2" t="s">
        <v>2</v>
      </c>
      <c r="C216" s="2" t="s">
        <v>12</v>
      </c>
      <c r="D216" s="6" t="s">
        <v>29</v>
      </c>
      <c r="E216" s="7">
        <v>643</v>
      </c>
      <c r="F216" s="7">
        <v>7000</v>
      </c>
      <c r="G216" s="7">
        <v>7840</v>
      </c>
      <c r="H216" s="4">
        <v>1400</v>
      </c>
      <c r="I216" s="5" t="s">
        <v>40</v>
      </c>
      <c r="V216" s="56" t="s">
        <v>98</v>
      </c>
      <c r="W216" s="56">
        <v>2020</v>
      </c>
      <c r="X216" s="56" t="s">
        <v>4</v>
      </c>
      <c r="Y216" s="56" t="s">
        <v>99</v>
      </c>
      <c r="Z216" s="56" t="s">
        <v>100</v>
      </c>
      <c r="AA216" s="56" t="s">
        <v>101</v>
      </c>
      <c r="AB216" s="56" t="s">
        <v>102</v>
      </c>
      <c r="AC216" s="56" t="s">
        <v>103</v>
      </c>
      <c r="AD216" s="56" t="s">
        <v>104</v>
      </c>
      <c r="AE216" s="56">
        <v>879</v>
      </c>
      <c r="AF216" s="56">
        <v>1256.97</v>
      </c>
    </row>
    <row r="217" spans="1:32" ht="18" customHeight="1" x14ac:dyDescent="0.25">
      <c r="A217" s="2">
        <v>2021</v>
      </c>
      <c r="B217" s="2" t="s">
        <v>2</v>
      </c>
      <c r="C217" s="2" t="s">
        <v>38</v>
      </c>
      <c r="D217" s="6" t="s">
        <v>31</v>
      </c>
      <c r="E217" s="7">
        <v>455</v>
      </c>
      <c r="F217" s="7">
        <v>4578.6000000000004</v>
      </c>
      <c r="G217" s="7">
        <v>5128.0320000000002</v>
      </c>
      <c r="H217" s="4">
        <v>915.72000000000014</v>
      </c>
      <c r="I217" s="5" t="s">
        <v>40</v>
      </c>
      <c r="V217" s="56" t="s">
        <v>109</v>
      </c>
      <c r="W217" s="56">
        <v>2020</v>
      </c>
      <c r="X217" s="56" t="s">
        <v>4</v>
      </c>
      <c r="Y217" s="56" t="s">
        <v>99</v>
      </c>
      <c r="Z217" s="56" t="s">
        <v>100</v>
      </c>
      <c r="AA217" s="56" t="s">
        <v>101</v>
      </c>
      <c r="AB217" s="56" t="s">
        <v>102</v>
      </c>
      <c r="AC217" s="56" t="s">
        <v>103</v>
      </c>
      <c r="AD217" s="56" t="s">
        <v>104</v>
      </c>
      <c r="AE217" s="56">
        <v>880</v>
      </c>
      <c r="AF217" s="56">
        <v>1258.4000000000001</v>
      </c>
    </row>
    <row r="218" spans="1:32" ht="18" customHeight="1" x14ac:dyDescent="0.25">
      <c r="A218" s="2">
        <v>2021</v>
      </c>
      <c r="B218" s="2" t="s">
        <v>2</v>
      </c>
      <c r="C218" s="2" t="s">
        <v>12</v>
      </c>
      <c r="D218" s="6" t="s">
        <v>28</v>
      </c>
      <c r="E218" s="8">
        <v>345</v>
      </c>
      <c r="F218" s="8">
        <v>7000</v>
      </c>
      <c r="G218" s="8">
        <v>7840</v>
      </c>
      <c r="H218" s="4">
        <v>1400</v>
      </c>
      <c r="I218" s="5" t="s">
        <v>40</v>
      </c>
      <c r="V218" s="56" t="s">
        <v>105</v>
      </c>
      <c r="W218" s="56">
        <v>2020</v>
      </c>
      <c r="X218" s="56" t="s">
        <v>4</v>
      </c>
      <c r="Y218" s="56" t="s">
        <v>99</v>
      </c>
      <c r="Z218" s="56" t="s">
        <v>100</v>
      </c>
      <c r="AA218" s="56" t="s">
        <v>101</v>
      </c>
      <c r="AB218" s="56" t="s">
        <v>102</v>
      </c>
      <c r="AC218" s="56" t="s">
        <v>103</v>
      </c>
      <c r="AD218" s="56" t="s">
        <v>104</v>
      </c>
      <c r="AE218" s="56">
        <v>881</v>
      </c>
      <c r="AF218" s="56">
        <v>1259.83</v>
      </c>
    </row>
    <row r="219" spans="1:32" ht="18" customHeight="1" x14ac:dyDescent="0.25">
      <c r="A219" s="2">
        <v>2021</v>
      </c>
      <c r="B219" s="2" t="s">
        <v>2</v>
      </c>
      <c r="C219" s="2" t="s">
        <v>13</v>
      </c>
      <c r="D219" s="3" t="s">
        <v>33</v>
      </c>
      <c r="E219" s="4">
        <v>122</v>
      </c>
      <c r="F219" s="4">
        <v>100</v>
      </c>
      <c r="G219" s="4">
        <v>112</v>
      </c>
      <c r="H219" s="4">
        <v>20</v>
      </c>
      <c r="I219" s="5" t="s">
        <v>40</v>
      </c>
      <c r="V219" s="56" t="s">
        <v>105</v>
      </c>
      <c r="W219" s="56">
        <v>2020</v>
      </c>
      <c r="X219" s="56" t="s">
        <v>4</v>
      </c>
      <c r="Y219" s="56" t="s">
        <v>99</v>
      </c>
      <c r="Z219" s="56" t="s">
        <v>100</v>
      </c>
      <c r="AA219" s="56" t="s">
        <v>101</v>
      </c>
      <c r="AB219" s="56" t="s">
        <v>102</v>
      </c>
      <c r="AC219" s="56" t="s">
        <v>103</v>
      </c>
      <c r="AD219" s="56" t="s">
        <v>106</v>
      </c>
      <c r="AE219" s="56">
        <v>233</v>
      </c>
      <c r="AF219" s="56">
        <v>333.19</v>
      </c>
    </row>
    <row r="220" spans="1:32" ht="18" customHeight="1" x14ac:dyDescent="0.25">
      <c r="A220" s="2">
        <v>2021</v>
      </c>
      <c r="B220" s="2" t="s">
        <v>2</v>
      </c>
      <c r="C220" s="2" t="s">
        <v>15</v>
      </c>
      <c r="D220" s="6" t="s">
        <v>26</v>
      </c>
      <c r="E220" s="7">
        <v>78</v>
      </c>
      <c r="F220" s="7">
        <v>4577.2</v>
      </c>
      <c r="G220" s="7">
        <v>5126.4639999999999</v>
      </c>
      <c r="H220" s="4">
        <v>915.44</v>
      </c>
      <c r="I220" s="5" t="s">
        <v>40</v>
      </c>
      <c r="V220" s="56" t="s">
        <v>98</v>
      </c>
      <c r="W220" s="56">
        <v>2020</v>
      </c>
      <c r="X220" s="56" t="s">
        <v>4</v>
      </c>
      <c r="Y220" s="56" t="s">
        <v>99</v>
      </c>
      <c r="Z220" s="56" t="s">
        <v>100</v>
      </c>
      <c r="AA220" s="56" t="s">
        <v>101</v>
      </c>
      <c r="AB220" s="56" t="s">
        <v>102</v>
      </c>
      <c r="AC220" s="56" t="s">
        <v>103</v>
      </c>
      <c r="AD220" s="56" t="s">
        <v>106</v>
      </c>
      <c r="AE220" s="56">
        <v>275</v>
      </c>
      <c r="AF220" s="56">
        <v>393.25</v>
      </c>
    </row>
    <row r="221" spans="1:32" ht="18" customHeight="1" x14ac:dyDescent="0.25">
      <c r="A221" s="2">
        <v>2021</v>
      </c>
      <c r="B221" s="2" t="s">
        <v>2</v>
      </c>
      <c r="C221" s="2" t="s">
        <v>15</v>
      </c>
      <c r="D221" s="6" t="s">
        <v>24</v>
      </c>
      <c r="E221" s="7">
        <v>76</v>
      </c>
      <c r="F221" s="7">
        <v>4576.8999999999996</v>
      </c>
      <c r="G221" s="7">
        <v>5126.1279999999997</v>
      </c>
      <c r="H221" s="4">
        <v>915.38</v>
      </c>
      <c r="I221" s="5" t="s">
        <v>40</v>
      </c>
      <c r="V221" s="56" t="s">
        <v>105</v>
      </c>
      <c r="W221" s="56">
        <v>2020</v>
      </c>
      <c r="X221" s="56" t="s">
        <v>4</v>
      </c>
      <c r="Y221" s="56" t="s">
        <v>99</v>
      </c>
      <c r="Z221" s="56" t="s">
        <v>100</v>
      </c>
      <c r="AA221" s="56" t="s">
        <v>101</v>
      </c>
      <c r="AB221" s="56" t="s">
        <v>102</v>
      </c>
      <c r="AC221" s="56" t="s">
        <v>103</v>
      </c>
      <c r="AD221" s="56" t="s">
        <v>106</v>
      </c>
      <c r="AE221" s="56">
        <v>773</v>
      </c>
      <c r="AF221" s="56">
        <v>1105.3899999999999</v>
      </c>
    </row>
    <row r="222" spans="1:32" ht="18" customHeight="1" x14ac:dyDescent="0.25">
      <c r="A222" s="2">
        <v>2021</v>
      </c>
      <c r="B222" s="2" t="s">
        <v>2</v>
      </c>
      <c r="C222" s="2" t="s">
        <v>15</v>
      </c>
      <c r="D222" s="6" t="s">
        <v>25</v>
      </c>
      <c r="E222" s="7">
        <v>46</v>
      </c>
      <c r="F222" s="7">
        <v>200</v>
      </c>
      <c r="G222" s="7">
        <v>224</v>
      </c>
      <c r="H222" s="4">
        <v>40</v>
      </c>
      <c r="I222" s="5" t="s">
        <v>40</v>
      </c>
      <c r="V222" s="56" t="s">
        <v>108</v>
      </c>
      <c r="W222" s="56">
        <v>2020</v>
      </c>
      <c r="X222" s="56" t="s">
        <v>10</v>
      </c>
      <c r="Y222" s="56" t="s">
        <v>99</v>
      </c>
      <c r="Z222" s="56" t="s">
        <v>100</v>
      </c>
      <c r="AA222" s="56" t="s">
        <v>101</v>
      </c>
      <c r="AB222" s="56" t="s">
        <v>102</v>
      </c>
      <c r="AC222" s="56" t="s">
        <v>103</v>
      </c>
      <c r="AD222" s="56" t="s">
        <v>104</v>
      </c>
      <c r="AE222" s="56">
        <v>242</v>
      </c>
      <c r="AF222" s="56">
        <v>526.24</v>
      </c>
    </row>
    <row r="223" spans="1:32" ht="18" customHeight="1" x14ac:dyDescent="0.25">
      <c r="A223" s="2">
        <v>2021</v>
      </c>
      <c r="B223" s="2" t="s">
        <v>2</v>
      </c>
      <c r="C223" s="2" t="s">
        <v>15</v>
      </c>
      <c r="D223" s="6" t="s">
        <v>23</v>
      </c>
      <c r="E223" s="7">
        <v>34</v>
      </c>
      <c r="F223" s="7">
        <v>4576.8</v>
      </c>
      <c r="G223" s="7">
        <v>5126.0160000000005</v>
      </c>
      <c r="H223" s="4">
        <v>915.36000000000013</v>
      </c>
      <c r="I223" s="5" t="s">
        <v>40</v>
      </c>
      <c r="V223" s="56" t="s">
        <v>105</v>
      </c>
      <c r="W223" s="56">
        <v>2020</v>
      </c>
      <c r="X223" s="56" t="s">
        <v>10</v>
      </c>
      <c r="Y223" s="56" t="s">
        <v>99</v>
      </c>
      <c r="Z223" s="56" t="s">
        <v>100</v>
      </c>
      <c r="AA223" s="56" t="s">
        <v>101</v>
      </c>
      <c r="AB223" s="56" t="s">
        <v>102</v>
      </c>
      <c r="AC223" s="56" t="s">
        <v>103</v>
      </c>
      <c r="AD223" s="56" t="s">
        <v>104</v>
      </c>
      <c r="AE223" s="56">
        <v>236</v>
      </c>
      <c r="AF223" s="56">
        <v>526.24</v>
      </c>
    </row>
    <row r="224" spans="1:32" ht="18" customHeight="1" x14ac:dyDescent="0.25">
      <c r="A224" s="2">
        <v>2021</v>
      </c>
      <c r="B224" s="2" t="s">
        <v>2</v>
      </c>
      <c r="C224" s="2" t="s">
        <v>13</v>
      </c>
      <c r="D224" s="3" t="s">
        <v>34</v>
      </c>
      <c r="E224" s="4">
        <v>7</v>
      </c>
      <c r="F224" s="4">
        <v>200</v>
      </c>
      <c r="G224" s="4">
        <v>224</v>
      </c>
      <c r="H224" s="4">
        <v>40</v>
      </c>
      <c r="I224" s="5" t="s">
        <v>40</v>
      </c>
      <c r="V224" s="56" t="s">
        <v>107</v>
      </c>
      <c r="W224" s="56">
        <v>2020</v>
      </c>
      <c r="X224" s="56" t="s">
        <v>10</v>
      </c>
      <c r="Y224" s="56" t="s">
        <v>99</v>
      </c>
      <c r="Z224" s="56" t="s">
        <v>100</v>
      </c>
      <c r="AA224" s="56" t="s">
        <v>101</v>
      </c>
      <c r="AB224" s="56" t="s">
        <v>102</v>
      </c>
      <c r="AC224" s="56" t="s">
        <v>103</v>
      </c>
      <c r="AD224" s="56" t="s">
        <v>104</v>
      </c>
      <c r="AE224" s="56">
        <v>230</v>
      </c>
      <c r="AF224" s="56">
        <v>526.24</v>
      </c>
    </row>
    <row r="225" spans="1:32" ht="18" customHeight="1" x14ac:dyDescent="0.25">
      <c r="A225" s="2">
        <v>2021</v>
      </c>
      <c r="B225" s="2" t="s">
        <v>2</v>
      </c>
      <c r="C225" s="2" t="s">
        <v>15</v>
      </c>
      <c r="D225" s="6" t="s">
        <v>27</v>
      </c>
      <c r="E225" s="7">
        <v>3</v>
      </c>
      <c r="F225" s="7">
        <v>4577.3</v>
      </c>
      <c r="G225" s="7">
        <v>5126.576</v>
      </c>
      <c r="H225" s="4">
        <v>915.46</v>
      </c>
      <c r="I225" s="5" t="s">
        <v>40</v>
      </c>
      <c r="V225" s="56" t="s">
        <v>108</v>
      </c>
      <c r="W225" s="56">
        <v>2020</v>
      </c>
      <c r="X225" s="56" t="s">
        <v>10</v>
      </c>
      <c r="Y225" s="56" t="s">
        <v>99</v>
      </c>
      <c r="Z225" s="56" t="s">
        <v>100</v>
      </c>
      <c r="AA225" s="56" t="s">
        <v>101</v>
      </c>
      <c r="AB225" s="56" t="s">
        <v>102</v>
      </c>
      <c r="AC225" s="56" t="s">
        <v>103</v>
      </c>
      <c r="AD225" s="56" t="s">
        <v>106</v>
      </c>
      <c r="AE225" s="56">
        <v>200</v>
      </c>
      <c r="AF225" s="56">
        <v>286</v>
      </c>
    </row>
    <row r="226" spans="1:32" ht="18" customHeight="1" x14ac:dyDescent="0.25">
      <c r="A226" s="2">
        <v>2021</v>
      </c>
      <c r="B226" s="2" t="s">
        <v>2</v>
      </c>
      <c r="C226" s="2" t="s">
        <v>32</v>
      </c>
      <c r="D226" s="6" t="s">
        <v>32</v>
      </c>
      <c r="E226" s="7">
        <v>2</v>
      </c>
      <c r="F226" s="7">
        <v>6600</v>
      </c>
      <c r="G226" s="7">
        <v>7392</v>
      </c>
      <c r="H226" s="4">
        <v>1320</v>
      </c>
      <c r="I226" s="5" t="s">
        <v>40</v>
      </c>
      <c r="V226" s="56" t="s">
        <v>107</v>
      </c>
      <c r="W226" s="56">
        <v>2020</v>
      </c>
      <c r="X226" s="56" t="s">
        <v>10</v>
      </c>
      <c r="Y226" s="56" t="s">
        <v>99</v>
      </c>
      <c r="Z226" s="56" t="s">
        <v>100</v>
      </c>
      <c r="AA226" s="56" t="s">
        <v>101</v>
      </c>
      <c r="AB226" s="56" t="s">
        <v>102</v>
      </c>
      <c r="AC226" s="56" t="s">
        <v>103</v>
      </c>
      <c r="AD226" s="56" t="s">
        <v>106</v>
      </c>
      <c r="AE226" s="56">
        <v>170</v>
      </c>
      <c r="AF226" s="56">
        <v>243.1</v>
      </c>
    </row>
    <row r="227" spans="1:32" ht="18" customHeight="1" x14ac:dyDescent="0.25">
      <c r="A227" s="2">
        <v>2021</v>
      </c>
      <c r="B227" s="2" t="s">
        <v>3</v>
      </c>
      <c r="C227" s="2" t="s">
        <v>14</v>
      </c>
      <c r="D227" s="3" t="s">
        <v>36</v>
      </c>
      <c r="E227" s="4">
        <v>3566</v>
      </c>
      <c r="F227" s="4">
        <v>4577.3</v>
      </c>
      <c r="G227" s="4">
        <v>5126.576</v>
      </c>
      <c r="H227" s="4">
        <v>915.46</v>
      </c>
      <c r="I227" s="5" t="s">
        <v>40</v>
      </c>
      <c r="V227" s="56" t="s">
        <v>107</v>
      </c>
      <c r="W227" s="56">
        <v>2020</v>
      </c>
      <c r="X227" s="56" t="s">
        <v>10</v>
      </c>
      <c r="Y227" s="56" t="s">
        <v>99</v>
      </c>
      <c r="Z227" s="56" t="s">
        <v>100</v>
      </c>
      <c r="AA227" s="56" t="s">
        <v>101</v>
      </c>
      <c r="AB227" s="56" t="s">
        <v>102</v>
      </c>
      <c r="AC227" s="56" t="s">
        <v>103</v>
      </c>
      <c r="AD227" s="56" t="s">
        <v>106</v>
      </c>
      <c r="AE227" s="56">
        <v>196</v>
      </c>
      <c r="AF227" s="56">
        <v>280.27999999999997</v>
      </c>
    </row>
    <row r="228" spans="1:32" ht="18" customHeight="1" x14ac:dyDescent="0.25">
      <c r="A228" s="2">
        <v>2021</v>
      </c>
      <c r="B228" s="2" t="s">
        <v>3</v>
      </c>
      <c r="C228" s="2" t="s">
        <v>14</v>
      </c>
      <c r="D228" s="3" t="s">
        <v>37</v>
      </c>
      <c r="E228" s="4">
        <v>2498</v>
      </c>
      <c r="F228" s="4">
        <v>8000</v>
      </c>
      <c r="G228" s="4">
        <v>8960</v>
      </c>
      <c r="H228" s="4">
        <v>1600</v>
      </c>
      <c r="I228" s="5" t="s">
        <v>40</v>
      </c>
      <c r="V228" s="56" t="s">
        <v>105</v>
      </c>
      <c r="W228" s="56">
        <v>2020</v>
      </c>
      <c r="X228" s="56" t="s">
        <v>10</v>
      </c>
      <c r="Y228" s="56" t="s">
        <v>99</v>
      </c>
      <c r="Z228" s="56" t="s">
        <v>100</v>
      </c>
      <c r="AA228" s="56" t="s">
        <v>101</v>
      </c>
      <c r="AB228" s="56" t="s">
        <v>102</v>
      </c>
      <c r="AC228" s="56" t="s">
        <v>103</v>
      </c>
      <c r="AD228" s="56" t="s">
        <v>106</v>
      </c>
      <c r="AE228" s="56">
        <v>244</v>
      </c>
      <c r="AF228" s="56">
        <v>348.92</v>
      </c>
    </row>
    <row r="229" spans="1:32" ht="18" customHeight="1" x14ac:dyDescent="0.25">
      <c r="A229" s="2">
        <v>2021</v>
      </c>
      <c r="B229" s="2" t="s">
        <v>3</v>
      </c>
      <c r="C229" s="2" t="s">
        <v>13</v>
      </c>
      <c r="D229" s="3" t="s">
        <v>35</v>
      </c>
      <c r="E229" s="4">
        <v>1245</v>
      </c>
      <c r="F229" s="4">
        <v>4577.2</v>
      </c>
      <c r="G229" s="4">
        <v>5126.4639999999999</v>
      </c>
      <c r="H229" s="4">
        <v>915.44</v>
      </c>
      <c r="I229" s="5" t="s">
        <v>40</v>
      </c>
      <c r="V229" s="56" t="s">
        <v>98</v>
      </c>
      <c r="W229" s="56">
        <v>2020</v>
      </c>
      <c r="X229" s="56" t="s">
        <v>10</v>
      </c>
      <c r="Y229" s="56" t="s">
        <v>99</v>
      </c>
      <c r="Z229" s="56" t="s">
        <v>100</v>
      </c>
      <c r="AA229" s="56" t="s">
        <v>101</v>
      </c>
      <c r="AB229" s="56" t="s">
        <v>102</v>
      </c>
      <c r="AC229" s="56" t="s">
        <v>103</v>
      </c>
      <c r="AD229" s="56" t="s">
        <v>106</v>
      </c>
      <c r="AE229" s="56">
        <v>172</v>
      </c>
      <c r="AF229" s="56">
        <v>245.95999999999998</v>
      </c>
    </row>
    <row r="230" spans="1:32" ht="18" customHeight="1" x14ac:dyDescent="0.25">
      <c r="A230" s="2">
        <v>2021</v>
      </c>
      <c r="B230" s="2" t="s">
        <v>3</v>
      </c>
      <c r="C230" s="2" t="s">
        <v>38</v>
      </c>
      <c r="D230" s="6" t="s">
        <v>30</v>
      </c>
      <c r="E230" s="7">
        <v>644</v>
      </c>
      <c r="F230" s="7">
        <v>5743.5</v>
      </c>
      <c r="G230" s="7">
        <v>6432.72</v>
      </c>
      <c r="H230" s="4">
        <v>1148.7</v>
      </c>
      <c r="I230" s="5" t="s">
        <v>40</v>
      </c>
      <c r="V230" s="56" t="s">
        <v>98</v>
      </c>
      <c r="W230" s="56">
        <v>2020</v>
      </c>
      <c r="X230" s="56" t="s">
        <v>10</v>
      </c>
      <c r="Y230" s="56" t="s">
        <v>99</v>
      </c>
      <c r="Z230" s="56" t="s">
        <v>100</v>
      </c>
      <c r="AA230" s="56" t="s">
        <v>101</v>
      </c>
      <c r="AB230" s="56" t="s">
        <v>102</v>
      </c>
      <c r="AC230" s="56" t="s">
        <v>103</v>
      </c>
      <c r="AD230" s="56" t="s">
        <v>104</v>
      </c>
      <c r="AE230" s="56">
        <v>240</v>
      </c>
      <c r="AF230" s="56">
        <v>526.24</v>
      </c>
    </row>
    <row r="231" spans="1:32" ht="18" customHeight="1" x14ac:dyDescent="0.25">
      <c r="A231" s="2">
        <v>2021</v>
      </c>
      <c r="B231" s="2" t="s">
        <v>3</v>
      </c>
      <c r="C231" s="2" t="s">
        <v>12</v>
      </c>
      <c r="D231" s="6" t="s">
        <v>29</v>
      </c>
      <c r="E231" s="7">
        <v>643</v>
      </c>
      <c r="F231" s="7">
        <v>7000</v>
      </c>
      <c r="G231" s="7">
        <v>7840</v>
      </c>
      <c r="H231" s="4">
        <v>1400</v>
      </c>
      <c r="I231" s="5" t="s">
        <v>40</v>
      </c>
      <c r="V231" s="56" t="s">
        <v>107</v>
      </c>
      <c r="W231" s="56">
        <v>2020</v>
      </c>
      <c r="X231" s="56" t="s">
        <v>10</v>
      </c>
      <c r="Y231" s="56" t="s">
        <v>99</v>
      </c>
      <c r="Z231" s="56" t="s">
        <v>100</v>
      </c>
      <c r="AA231" s="56" t="s">
        <v>101</v>
      </c>
      <c r="AB231" s="56" t="s">
        <v>102</v>
      </c>
      <c r="AC231" s="56" t="s">
        <v>103</v>
      </c>
      <c r="AD231" s="56" t="s">
        <v>104</v>
      </c>
      <c r="AE231" s="56">
        <v>234</v>
      </c>
      <c r="AF231" s="56">
        <v>526.24</v>
      </c>
    </row>
    <row r="232" spans="1:32" ht="18" customHeight="1" x14ac:dyDescent="0.25">
      <c r="A232" s="2">
        <v>2021</v>
      </c>
      <c r="B232" s="2" t="s">
        <v>3</v>
      </c>
      <c r="C232" s="2" t="s">
        <v>38</v>
      </c>
      <c r="D232" s="6" t="s">
        <v>31</v>
      </c>
      <c r="E232" s="7">
        <v>455</v>
      </c>
      <c r="F232" s="7">
        <v>4578.6000000000004</v>
      </c>
      <c r="G232" s="7">
        <v>5128.0320000000002</v>
      </c>
      <c r="H232" s="4">
        <v>915.72000000000014</v>
      </c>
      <c r="I232" s="5" t="s">
        <v>40</v>
      </c>
      <c r="V232" s="56" t="s">
        <v>105</v>
      </c>
      <c r="W232" s="56">
        <v>2020</v>
      </c>
      <c r="X232" s="56" t="s">
        <v>10</v>
      </c>
      <c r="Y232" s="56" t="s">
        <v>99</v>
      </c>
      <c r="Z232" s="56" t="s">
        <v>100</v>
      </c>
      <c r="AA232" s="56" t="s">
        <v>101</v>
      </c>
      <c r="AB232" s="56" t="s">
        <v>102</v>
      </c>
      <c r="AC232" s="56" t="s">
        <v>103</v>
      </c>
      <c r="AD232" s="56" t="s">
        <v>104</v>
      </c>
      <c r="AE232" s="56">
        <v>228</v>
      </c>
      <c r="AF232" s="56">
        <v>526.24</v>
      </c>
    </row>
    <row r="233" spans="1:32" ht="18" customHeight="1" x14ac:dyDescent="0.25">
      <c r="A233" s="2">
        <v>2021</v>
      </c>
      <c r="B233" s="2" t="s">
        <v>3</v>
      </c>
      <c r="C233" s="2" t="s">
        <v>12</v>
      </c>
      <c r="D233" s="6" t="s">
        <v>28</v>
      </c>
      <c r="E233" s="8">
        <v>345</v>
      </c>
      <c r="F233" s="8">
        <v>7000</v>
      </c>
      <c r="G233" s="8">
        <v>7840</v>
      </c>
      <c r="H233" s="4">
        <v>1400</v>
      </c>
      <c r="I233" s="5" t="s">
        <v>40</v>
      </c>
      <c r="V233" s="56" t="s">
        <v>98</v>
      </c>
      <c r="W233" s="56">
        <v>2020</v>
      </c>
      <c r="X233" s="56" t="s">
        <v>10</v>
      </c>
      <c r="Y233" s="56" t="s">
        <v>99</v>
      </c>
      <c r="Z233" s="56" t="s">
        <v>100</v>
      </c>
      <c r="AA233" s="56" t="s">
        <v>101</v>
      </c>
      <c r="AB233" s="56" t="s">
        <v>102</v>
      </c>
      <c r="AC233" s="56" t="s">
        <v>103</v>
      </c>
      <c r="AD233" s="56" t="s">
        <v>106</v>
      </c>
      <c r="AE233" s="56">
        <v>683</v>
      </c>
      <c r="AF233" s="56">
        <v>976.69</v>
      </c>
    </row>
    <row r="234" spans="1:32" ht="18" customHeight="1" x14ac:dyDescent="0.25">
      <c r="A234" s="2">
        <v>2021</v>
      </c>
      <c r="B234" s="2" t="s">
        <v>3</v>
      </c>
      <c r="C234" s="2" t="s">
        <v>13</v>
      </c>
      <c r="D234" s="3" t="s">
        <v>33</v>
      </c>
      <c r="E234" s="4">
        <v>122</v>
      </c>
      <c r="F234" s="4">
        <v>100</v>
      </c>
      <c r="G234" s="4">
        <v>112</v>
      </c>
      <c r="H234" s="4">
        <v>20</v>
      </c>
      <c r="I234" s="5" t="s">
        <v>40</v>
      </c>
      <c r="V234" s="56" t="s">
        <v>105</v>
      </c>
      <c r="W234" s="56">
        <v>2020</v>
      </c>
      <c r="X234" s="56" t="s">
        <v>10</v>
      </c>
      <c r="Y234" s="56" t="s">
        <v>99</v>
      </c>
      <c r="Z234" s="56" t="s">
        <v>100</v>
      </c>
      <c r="AA234" s="56" t="s">
        <v>101</v>
      </c>
      <c r="AB234" s="56" t="s">
        <v>102</v>
      </c>
      <c r="AC234" s="56" t="s">
        <v>103</v>
      </c>
      <c r="AD234" s="56" t="s">
        <v>106</v>
      </c>
      <c r="AE234" s="56">
        <v>716</v>
      </c>
      <c r="AF234" s="56">
        <v>1023.88</v>
      </c>
    </row>
    <row r="235" spans="1:32" ht="18" customHeight="1" x14ac:dyDescent="0.25">
      <c r="A235" s="2">
        <v>2021</v>
      </c>
      <c r="B235" s="2" t="s">
        <v>3</v>
      </c>
      <c r="C235" s="2" t="s">
        <v>15</v>
      </c>
      <c r="D235" s="6" t="s">
        <v>26</v>
      </c>
      <c r="E235" s="7">
        <v>78</v>
      </c>
      <c r="F235" s="7">
        <v>4577.2</v>
      </c>
      <c r="G235" s="7">
        <v>5126.4639999999999</v>
      </c>
      <c r="H235" s="4">
        <v>915.44</v>
      </c>
      <c r="I235" s="5" t="s">
        <v>40</v>
      </c>
      <c r="V235" s="56" t="s">
        <v>107</v>
      </c>
      <c r="W235" s="56">
        <v>2020</v>
      </c>
      <c r="X235" s="56" t="s">
        <v>10</v>
      </c>
      <c r="Y235" s="56" t="s">
        <v>99</v>
      </c>
      <c r="Z235" s="56" t="s">
        <v>100</v>
      </c>
      <c r="AA235" s="56" t="s">
        <v>101</v>
      </c>
      <c r="AB235" s="56" t="s">
        <v>102</v>
      </c>
      <c r="AC235" s="56" t="s">
        <v>103</v>
      </c>
      <c r="AD235" s="56" t="s">
        <v>106</v>
      </c>
      <c r="AE235" s="56">
        <v>769</v>
      </c>
      <c r="AF235" s="56">
        <v>1099.67</v>
      </c>
    </row>
    <row r="236" spans="1:32" ht="18" customHeight="1" x14ac:dyDescent="0.25">
      <c r="A236" s="2">
        <v>2021</v>
      </c>
      <c r="B236" s="2" t="s">
        <v>3</v>
      </c>
      <c r="C236" s="2" t="s">
        <v>15</v>
      </c>
      <c r="D236" s="6" t="s">
        <v>24</v>
      </c>
      <c r="E236" s="7">
        <v>76</v>
      </c>
      <c r="F236" s="7">
        <v>4576.8999999999996</v>
      </c>
      <c r="G236" s="7">
        <v>5126.1279999999997</v>
      </c>
      <c r="H236" s="4">
        <v>915.38</v>
      </c>
      <c r="I236" s="5" t="s">
        <v>40</v>
      </c>
      <c r="V236" s="56" t="s">
        <v>105</v>
      </c>
      <c r="W236" s="56">
        <v>2020</v>
      </c>
      <c r="X236" s="56" t="s">
        <v>10</v>
      </c>
      <c r="Y236" s="56" t="s">
        <v>99</v>
      </c>
      <c r="Z236" s="56" t="s">
        <v>100</v>
      </c>
      <c r="AA236" s="56" t="s">
        <v>101</v>
      </c>
      <c r="AB236" s="56" t="s">
        <v>102</v>
      </c>
      <c r="AC236" s="56" t="s">
        <v>103</v>
      </c>
      <c r="AD236" s="56" t="s">
        <v>104</v>
      </c>
      <c r="AE236" s="56">
        <v>237</v>
      </c>
      <c r="AF236" s="56">
        <v>338.90999999999997</v>
      </c>
    </row>
    <row r="237" spans="1:32" ht="18" customHeight="1" x14ac:dyDescent="0.25">
      <c r="A237" s="2">
        <v>2021</v>
      </c>
      <c r="B237" s="2" t="s">
        <v>3</v>
      </c>
      <c r="C237" s="2" t="s">
        <v>15</v>
      </c>
      <c r="D237" s="6" t="s">
        <v>25</v>
      </c>
      <c r="E237" s="7">
        <v>46</v>
      </c>
      <c r="F237" s="7">
        <v>200</v>
      </c>
      <c r="G237" s="7">
        <v>224</v>
      </c>
      <c r="H237" s="4">
        <v>40</v>
      </c>
      <c r="I237" s="5" t="s">
        <v>40</v>
      </c>
      <c r="V237" s="56" t="s">
        <v>105</v>
      </c>
      <c r="W237" s="56">
        <v>2020</v>
      </c>
      <c r="X237" s="56" t="s">
        <v>10</v>
      </c>
      <c r="Y237" s="56" t="s">
        <v>99</v>
      </c>
      <c r="Z237" s="56" t="s">
        <v>100</v>
      </c>
      <c r="AA237" s="56" t="s">
        <v>101</v>
      </c>
      <c r="AB237" s="56" t="s">
        <v>102</v>
      </c>
      <c r="AC237" s="56" t="s">
        <v>103</v>
      </c>
      <c r="AD237" s="56" t="s">
        <v>104</v>
      </c>
      <c r="AE237" s="56">
        <v>231</v>
      </c>
      <c r="AF237" s="56">
        <v>330.33</v>
      </c>
    </row>
    <row r="238" spans="1:32" ht="18" customHeight="1" x14ac:dyDescent="0.25">
      <c r="A238" s="2">
        <v>2021</v>
      </c>
      <c r="B238" s="2" t="s">
        <v>3</v>
      </c>
      <c r="C238" s="2" t="s">
        <v>15</v>
      </c>
      <c r="D238" s="6" t="s">
        <v>23</v>
      </c>
      <c r="E238" s="7">
        <v>34</v>
      </c>
      <c r="F238" s="7">
        <v>4576.8</v>
      </c>
      <c r="G238" s="7">
        <v>5126.0160000000005</v>
      </c>
      <c r="H238" s="4">
        <v>915.36000000000013</v>
      </c>
      <c r="I238" s="5" t="s">
        <v>40</v>
      </c>
      <c r="V238" s="56" t="s">
        <v>107</v>
      </c>
      <c r="W238" s="56">
        <v>2020</v>
      </c>
      <c r="X238" s="56" t="s">
        <v>10</v>
      </c>
      <c r="Y238" s="56" t="s">
        <v>99</v>
      </c>
      <c r="Z238" s="56" t="s">
        <v>100</v>
      </c>
      <c r="AA238" s="56" t="s">
        <v>101</v>
      </c>
      <c r="AB238" s="56" t="s">
        <v>102</v>
      </c>
      <c r="AC238" s="56" t="s">
        <v>103</v>
      </c>
      <c r="AD238" s="56" t="s">
        <v>106</v>
      </c>
      <c r="AE238" s="56">
        <v>201</v>
      </c>
      <c r="AF238" s="56">
        <v>287.43</v>
      </c>
    </row>
    <row r="239" spans="1:32" ht="18" customHeight="1" x14ac:dyDescent="0.25">
      <c r="A239" s="2">
        <v>2021</v>
      </c>
      <c r="B239" s="2" t="s">
        <v>3</v>
      </c>
      <c r="C239" s="2" t="s">
        <v>13</v>
      </c>
      <c r="D239" s="3" t="s">
        <v>34</v>
      </c>
      <c r="E239" s="4">
        <v>7</v>
      </c>
      <c r="F239" s="4">
        <v>200</v>
      </c>
      <c r="G239" s="4">
        <v>224</v>
      </c>
      <c r="H239" s="4">
        <v>40</v>
      </c>
      <c r="I239" s="5" t="s">
        <v>40</v>
      </c>
      <c r="V239" s="56" t="s">
        <v>105</v>
      </c>
      <c r="W239" s="56">
        <v>2020</v>
      </c>
      <c r="X239" s="56" t="s">
        <v>10</v>
      </c>
      <c r="Y239" s="56" t="s">
        <v>99</v>
      </c>
      <c r="Z239" s="56" t="s">
        <v>100</v>
      </c>
      <c r="AA239" s="56" t="s">
        <v>101</v>
      </c>
      <c r="AB239" s="56" t="s">
        <v>102</v>
      </c>
      <c r="AC239" s="56" t="s">
        <v>103</v>
      </c>
      <c r="AD239" s="56" t="s">
        <v>106</v>
      </c>
      <c r="AE239" s="56">
        <v>756</v>
      </c>
      <c r="AF239" s="56">
        <v>526.24</v>
      </c>
    </row>
    <row r="240" spans="1:32" ht="18" customHeight="1" x14ac:dyDescent="0.25">
      <c r="A240" s="2">
        <v>2021</v>
      </c>
      <c r="B240" s="2" t="s">
        <v>3</v>
      </c>
      <c r="C240" s="2" t="s">
        <v>15</v>
      </c>
      <c r="D240" s="6" t="s">
        <v>27</v>
      </c>
      <c r="E240" s="7">
        <v>3</v>
      </c>
      <c r="F240" s="7">
        <v>4577.3</v>
      </c>
      <c r="G240" s="7">
        <v>5126.576</v>
      </c>
      <c r="H240" s="4">
        <v>915.46</v>
      </c>
      <c r="I240" s="5" t="s">
        <v>40</v>
      </c>
      <c r="V240" s="56" t="s">
        <v>98</v>
      </c>
      <c r="W240" s="56">
        <v>2020</v>
      </c>
      <c r="X240" s="56" t="s">
        <v>10</v>
      </c>
      <c r="Y240" s="56" t="s">
        <v>99</v>
      </c>
      <c r="Z240" s="56" t="s">
        <v>100</v>
      </c>
      <c r="AA240" s="56" t="s">
        <v>101</v>
      </c>
      <c r="AB240" s="56" t="s">
        <v>102</v>
      </c>
      <c r="AC240" s="56" t="s">
        <v>103</v>
      </c>
      <c r="AD240" s="56" t="s">
        <v>106</v>
      </c>
      <c r="AE240" s="56">
        <v>809</v>
      </c>
      <c r="AF240" s="56">
        <v>526.24</v>
      </c>
    </row>
    <row r="241" spans="1:32" ht="18" customHeight="1" x14ac:dyDescent="0.25">
      <c r="A241" s="2">
        <v>2021</v>
      </c>
      <c r="B241" s="2" t="s">
        <v>3</v>
      </c>
      <c r="C241" s="2" t="s">
        <v>32</v>
      </c>
      <c r="D241" s="6" t="s">
        <v>32</v>
      </c>
      <c r="E241" s="7">
        <v>2</v>
      </c>
      <c r="F241" s="7">
        <v>7920</v>
      </c>
      <c r="G241" s="7">
        <v>10296</v>
      </c>
      <c r="H241" s="4">
        <v>1584</v>
      </c>
      <c r="I241" s="5" t="s">
        <v>40</v>
      </c>
      <c r="V241" s="56" t="s">
        <v>98</v>
      </c>
      <c r="W241" s="56">
        <v>2020</v>
      </c>
      <c r="X241" s="56" t="s">
        <v>10</v>
      </c>
      <c r="Y241" s="56" t="s">
        <v>99</v>
      </c>
      <c r="Z241" s="56" t="s">
        <v>100</v>
      </c>
      <c r="AA241" s="56" t="s">
        <v>101</v>
      </c>
      <c r="AB241" s="56" t="s">
        <v>102</v>
      </c>
      <c r="AC241" s="56" t="s">
        <v>103</v>
      </c>
      <c r="AD241" s="56" t="s">
        <v>106</v>
      </c>
      <c r="AE241" s="56">
        <v>199</v>
      </c>
      <c r="AF241" s="56">
        <v>284.57</v>
      </c>
    </row>
    <row r="242" spans="1:32" ht="18" customHeight="1" x14ac:dyDescent="0.25">
      <c r="A242" s="2">
        <v>2021</v>
      </c>
      <c r="B242" s="2" t="s">
        <v>4</v>
      </c>
      <c r="C242" s="2" t="s">
        <v>14</v>
      </c>
      <c r="D242" s="3" t="s">
        <v>36</v>
      </c>
      <c r="E242" s="4">
        <v>3566</v>
      </c>
      <c r="F242" s="4">
        <v>5492.76</v>
      </c>
      <c r="G242" s="4">
        <v>7140.5879999999997</v>
      </c>
      <c r="H242" s="4">
        <v>1098.5520000000001</v>
      </c>
      <c r="I242" s="5" t="s">
        <v>40</v>
      </c>
      <c r="V242" s="56" t="s">
        <v>98</v>
      </c>
      <c r="W242" s="56">
        <v>2020</v>
      </c>
      <c r="X242" s="56" t="s">
        <v>10</v>
      </c>
      <c r="Y242" s="56" t="s">
        <v>99</v>
      </c>
      <c r="Z242" s="56" t="s">
        <v>100</v>
      </c>
      <c r="AA242" s="56" t="s">
        <v>101</v>
      </c>
      <c r="AB242" s="56" t="s">
        <v>102</v>
      </c>
      <c r="AC242" s="56" t="s">
        <v>103</v>
      </c>
      <c r="AD242" s="56" t="s">
        <v>106</v>
      </c>
      <c r="AE242" s="56">
        <v>247</v>
      </c>
      <c r="AF242" s="56">
        <v>353.21</v>
      </c>
    </row>
    <row r="243" spans="1:32" ht="18" customHeight="1" x14ac:dyDescent="0.25">
      <c r="A243" s="2">
        <v>2021</v>
      </c>
      <c r="B243" s="2" t="s">
        <v>4</v>
      </c>
      <c r="C243" s="2" t="s">
        <v>14</v>
      </c>
      <c r="D243" s="3" t="s">
        <v>37</v>
      </c>
      <c r="E243" s="4">
        <v>2498</v>
      </c>
      <c r="F243" s="4">
        <v>9600</v>
      </c>
      <c r="G243" s="4">
        <v>12480</v>
      </c>
      <c r="H243" s="4">
        <v>1920</v>
      </c>
      <c r="I243" s="5" t="s">
        <v>40</v>
      </c>
      <c r="V243" s="56" t="s">
        <v>107</v>
      </c>
      <c r="W243" s="56">
        <v>2020</v>
      </c>
      <c r="X243" s="56" t="s">
        <v>10</v>
      </c>
      <c r="Y243" s="56" t="s">
        <v>99</v>
      </c>
      <c r="Z243" s="56" t="s">
        <v>100</v>
      </c>
      <c r="AA243" s="56" t="s">
        <v>101</v>
      </c>
      <c r="AB243" s="56" t="s">
        <v>102</v>
      </c>
      <c r="AC243" s="56" t="s">
        <v>103</v>
      </c>
      <c r="AD243" s="56" t="s">
        <v>106</v>
      </c>
      <c r="AE243" s="56">
        <v>169</v>
      </c>
      <c r="AF243" s="56">
        <v>241.67000000000002</v>
      </c>
    </row>
    <row r="244" spans="1:32" ht="18" customHeight="1" x14ac:dyDescent="0.25">
      <c r="A244" s="2">
        <v>2021</v>
      </c>
      <c r="B244" s="2" t="s">
        <v>4</v>
      </c>
      <c r="C244" s="2" t="s">
        <v>13</v>
      </c>
      <c r="D244" s="3" t="s">
        <v>35</v>
      </c>
      <c r="E244" s="4">
        <v>1245</v>
      </c>
      <c r="F244" s="4">
        <v>5492.6399999999994</v>
      </c>
      <c r="G244" s="4">
        <v>7140.4319999999989</v>
      </c>
      <c r="H244" s="4">
        <v>1098.528</v>
      </c>
      <c r="I244" s="5" t="s">
        <v>40</v>
      </c>
      <c r="V244" s="56" t="s">
        <v>98</v>
      </c>
      <c r="W244" s="56">
        <v>2020</v>
      </c>
      <c r="X244" s="56" t="s">
        <v>10</v>
      </c>
      <c r="Y244" s="56" t="s">
        <v>99</v>
      </c>
      <c r="Z244" s="56" t="s">
        <v>100</v>
      </c>
      <c r="AA244" s="56" t="s">
        <v>101</v>
      </c>
      <c r="AB244" s="56" t="s">
        <v>102</v>
      </c>
      <c r="AC244" s="56" t="s">
        <v>103</v>
      </c>
      <c r="AD244" s="56" t="s">
        <v>104</v>
      </c>
      <c r="AE244" s="56">
        <v>239</v>
      </c>
      <c r="AF244" s="56">
        <v>341.77</v>
      </c>
    </row>
    <row r="245" spans="1:32" ht="18" customHeight="1" x14ac:dyDescent="0.25">
      <c r="A245" s="2">
        <v>2021</v>
      </c>
      <c r="B245" s="2" t="s">
        <v>4</v>
      </c>
      <c r="C245" s="2" t="s">
        <v>38</v>
      </c>
      <c r="D245" s="6" t="s">
        <v>30</v>
      </c>
      <c r="E245" s="7">
        <v>644</v>
      </c>
      <c r="F245" s="7">
        <v>6892.2</v>
      </c>
      <c r="G245" s="7">
        <v>8959.86</v>
      </c>
      <c r="H245" s="4">
        <v>1378.44</v>
      </c>
      <c r="I245" s="5" t="s">
        <v>40</v>
      </c>
      <c r="V245" s="56" t="s">
        <v>105</v>
      </c>
      <c r="W245" s="56">
        <v>2020</v>
      </c>
      <c r="X245" s="56" t="s">
        <v>10</v>
      </c>
      <c r="Y245" s="56" t="s">
        <v>99</v>
      </c>
      <c r="Z245" s="56" t="s">
        <v>100</v>
      </c>
      <c r="AA245" s="56" t="s">
        <v>101</v>
      </c>
      <c r="AB245" s="56" t="s">
        <v>102</v>
      </c>
      <c r="AC245" s="56" t="s">
        <v>103</v>
      </c>
      <c r="AD245" s="56" t="s">
        <v>104</v>
      </c>
      <c r="AE245" s="56">
        <v>233</v>
      </c>
      <c r="AF245" s="56">
        <v>333.19</v>
      </c>
    </row>
    <row r="246" spans="1:32" ht="18" customHeight="1" x14ac:dyDescent="0.25">
      <c r="A246" s="2">
        <v>2021</v>
      </c>
      <c r="B246" s="2" t="s">
        <v>4</v>
      </c>
      <c r="C246" s="2" t="s">
        <v>12</v>
      </c>
      <c r="D246" s="6" t="s">
        <v>29</v>
      </c>
      <c r="E246" s="7">
        <v>643</v>
      </c>
      <c r="F246" s="7">
        <v>8400</v>
      </c>
      <c r="G246" s="7">
        <v>10920</v>
      </c>
      <c r="H246" s="4">
        <v>1680</v>
      </c>
      <c r="I246" s="5" t="s">
        <v>40</v>
      </c>
      <c r="V246" s="56" t="s">
        <v>107</v>
      </c>
      <c r="W246" s="56">
        <v>2020</v>
      </c>
      <c r="X246" s="56" t="s">
        <v>10</v>
      </c>
      <c r="Y246" s="56" t="s">
        <v>99</v>
      </c>
      <c r="Z246" s="56" t="s">
        <v>100</v>
      </c>
      <c r="AA246" s="56" t="s">
        <v>101</v>
      </c>
      <c r="AB246" s="56" t="s">
        <v>102</v>
      </c>
      <c r="AC246" s="56" t="s">
        <v>103</v>
      </c>
      <c r="AD246" s="56" t="s">
        <v>104</v>
      </c>
      <c r="AE246" s="56">
        <v>227</v>
      </c>
      <c r="AF246" s="56">
        <v>324.61</v>
      </c>
    </row>
    <row r="247" spans="1:32" ht="18" customHeight="1" x14ac:dyDescent="0.25">
      <c r="A247" s="2">
        <v>2021</v>
      </c>
      <c r="B247" s="2" t="s">
        <v>4</v>
      </c>
      <c r="C247" s="2" t="s">
        <v>38</v>
      </c>
      <c r="D247" s="6" t="s">
        <v>31</v>
      </c>
      <c r="E247" s="7">
        <v>455</v>
      </c>
      <c r="F247" s="7">
        <v>5494.3200000000006</v>
      </c>
      <c r="G247" s="7">
        <v>7142.6160000000009</v>
      </c>
      <c r="H247" s="4">
        <v>1098.8640000000003</v>
      </c>
      <c r="I247" s="5" t="s">
        <v>40</v>
      </c>
      <c r="V247" s="56" t="s">
        <v>107</v>
      </c>
      <c r="W247" s="56">
        <v>2020</v>
      </c>
      <c r="X247" s="56" t="s">
        <v>10</v>
      </c>
      <c r="Y247" s="56" t="s">
        <v>99</v>
      </c>
      <c r="Z247" s="56" t="s">
        <v>100</v>
      </c>
      <c r="AA247" s="56" t="s">
        <v>101</v>
      </c>
      <c r="AB247" s="56" t="s">
        <v>102</v>
      </c>
      <c r="AC247" s="56" t="s">
        <v>103</v>
      </c>
      <c r="AD247" s="56" t="s">
        <v>106</v>
      </c>
      <c r="AE247" s="56">
        <v>197</v>
      </c>
      <c r="AF247" s="56">
        <v>281.70999999999998</v>
      </c>
    </row>
    <row r="248" spans="1:32" ht="18" customHeight="1" x14ac:dyDescent="0.25">
      <c r="A248" s="2">
        <v>2021</v>
      </c>
      <c r="B248" s="2" t="s">
        <v>4</v>
      </c>
      <c r="C248" s="2" t="s">
        <v>12</v>
      </c>
      <c r="D248" s="6" t="s">
        <v>28</v>
      </c>
      <c r="E248" s="8">
        <v>345</v>
      </c>
      <c r="F248" s="8">
        <v>8400</v>
      </c>
      <c r="G248" s="8">
        <v>10920</v>
      </c>
      <c r="H248" s="4">
        <v>1680</v>
      </c>
      <c r="I248" s="5" t="s">
        <v>40</v>
      </c>
      <c r="V248" s="56" t="s">
        <v>107</v>
      </c>
      <c r="W248" s="56">
        <v>2020</v>
      </c>
      <c r="X248" s="56" t="s">
        <v>10</v>
      </c>
      <c r="Y248" s="56" t="s">
        <v>99</v>
      </c>
      <c r="Z248" s="56" t="s">
        <v>100</v>
      </c>
      <c r="AA248" s="56" t="s">
        <v>101</v>
      </c>
      <c r="AB248" s="56" t="s">
        <v>102</v>
      </c>
      <c r="AC248" s="56" t="s">
        <v>103</v>
      </c>
      <c r="AD248" s="56" t="s">
        <v>106</v>
      </c>
      <c r="AE248" s="56">
        <v>245</v>
      </c>
      <c r="AF248" s="56">
        <v>350.35</v>
      </c>
    </row>
    <row r="249" spans="1:32" ht="18" customHeight="1" x14ac:dyDescent="0.25">
      <c r="A249" s="2">
        <v>2021</v>
      </c>
      <c r="B249" s="2" t="s">
        <v>4</v>
      </c>
      <c r="C249" s="2" t="s">
        <v>13</v>
      </c>
      <c r="D249" s="3" t="s">
        <v>33</v>
      </c>
      <c r="E249" s="4">
        <v>122</v>
      </c>
      <c r="F249" s="4">
        <v>120</v>
      </c>
      <c r="G249" s="4">
        <v>156</v>
      </c>
      <c r="H249" s="4">
        <v>24</v>
      </c>
      <c r="I249" s="5" t="s">
        <v>40</v>
      </c>
      <c r="V249" s="56" t="s">
        <v>108</v>
      </c>
      <c r="W249" s="56">
        <v>2020</v>
      </c>
      <c r="X249" s="56" t="s">
        <v>10</v>
      </c>
      <c r="Y249" s="56" t="s">
        <v>99</v>
      </c>
      <c r="Z249" s="56" t="s">
        <v>100</v>
      </c>
      <c r="AA249" s="56" t="s">
        <v>101</v>
      </c>
      <c r="AB249" s="56" t="s">
        <v>102</v>
      </c>
      <c r="AC249" s="56" t="s">
        <v>103</v>
      </c>
      <c r="AD249" s="56" t="s">
        <v>106</v>
      </c>
      <c r="AE249" s="56">
        <v>778</v>
      </c>
      <c r="AF249" s="56">
        <v>1112.54</v>
      </c>
    </row>
    <row r="250" spans="1:32" ht="18" customHeight="1" x14ac:dyDescent="0.25">
      <c r="A250" s="2">
        <v>2021</v>
      </c>
      <c r="B250" s="2" t="s">
        <v>4</v>
      </c>
      <c r="C250" s="2" t="s">
        <v>15</v>
      </c>
      <c r="D250" s="6" t="s">
        <v>26</v>
      </c>
      <c r="E250" s="7">
        <v>78</v>
      </c>
      <c r="F250" s="7">
        <v>4577.2</v>
      </c>
      <c r="G250" s="7">
        <v>5126.4639999999999</v>
      </c>
      <c r="H250" s="4">
        <v>915.44</v>
      </c>
      <c r="I250" s="5" t="s">
        <v>40</v>
      </c>
      <c r="V250" s="56" t="s">
        <v>105</v>
      </c>
      <c r="W250" s="56">
        <v>2020</v>
      </c>
      <c r="X250" s="56" t="s">
        <v>9</v>
      </c>
      <c r="Y250" s="56" t="s">
        <v>99</v>
      </c>
      <c r="Z250" s="56" t="s">
        <v>100</v>
      </c>
      <c r="AA250" s="56" t="s">
        <v>101</v>
      </c>
      <c r="AB250" s="56" t="s">
        <v>102</v>
      </c>
      <c r="AC250" s="56" t="s">
        <v>103</v>
      </c>
      <c r="AD250" s="56" t="s">
        <v>104</v>
      </c>
      <c r="AE250" s="56">
        <v>254</v>
      </c>
      <c r="AF250" s="56">
        <v>526.24</v>
      </c>
    </row>
    <row r="251" spans="1:32" ht="18" customHeight="1" x14ac:dyDescent="0.25">
      <c r="A251" s="2">
        <v>2021</v>
      </c>
      <c r="B251" s="2" t="s">
        <v>4</v>
      </c>
      <c r="C251" s="2" t="s">
        <v>15</v>
      </c>
      <c r="D251" s="6" t="s">
        <v>24</v>
      </c>
      <c r="E251" s="7">
        <v>76</v>
      </c>
      <c r="F251" s="7">
        <v>4576.8999999999996</v>
      </c>
      <c r="G251" s="7">
        <v>5126.1279999999997</v>
      </c>
      <c r="H251" s="4">
        <v>915.38</v>
      </c>
      <c r="I251" s="5" t="s">
        <v>40</v>
      </c>
      <c r="V251" s="56" t="s">
        <v>105</v>
      </c>
      <c r="W251" s="56">
        <v>2020</v>
      </c>
      <c r="X251" s="56" t="s">
        <v>9</v>
      </c>
      <c r="Y251" s="56" t="s">
        <v>99</v>
      </c>
      <c r="Z251" s="56" t="s">
        <v>100</v>
      </c>
      <c r="AA251" s="56" t="s">
        <v>101</v>
      </c>
      <c r="AB251" s="56" t="s">
        <v>102</v>
      </c>
      <c r="AC251" s="56" t="s">
        <v>103</v>
      </c>
      <c r="AD251" s="56" t="s">
        <v>104</v>
      </c>
      <c r="AE251" s="56">
        <v>248</v>
      </c>
      <c r="AF251" s="56">
        <v>526.24</v>
      </c>
    </row>
    <row r="252" spans="1:32" ht="18" customHeight="1" x14ac:dyDescent="0.25">
      <c r="A252" s="2">
        <v>2021</v>
      </c>
      <c r="B252" s="2" t="s">
        <v>4</v>
      </c>
      <c r="C252" s="2" t="s">
        <v>15</v>
      </c>
      <c r="D252" s="6" t="s">
        <v>25</v>
      </c>
      <c r="E252" s="7">
        <v>46</v>
      </c>
      <c r="F252" s="7">
        <v>200</v>
      </c>
      <c r="G252" s="7">
        <v>224</v>
      </c>
      <c r="H252" s="4">
        <v>40</v>
      </c>
      <c r="I252" s="5" t="s">
        <v>40</v>
      </c>
      <c r="V252" s="56" t="s">
        <v>105</v>
      </c>
      <c r="W252" s="56">
        <v>2020</v>
      </c>
      <c r="X252" s="56" t="s">
        <v>9</v>
      </c>
      <c r="Y252" s="56" t="s">
        <v>99</v>
      </c>
      <c r="Z252" s="56" t="s">
        <v>100</v>
      </c>
      <c r="AA252" s="56" t="s">
        <v>101</v>
      </c>
      <c r="AB252" s="56" t="s">
        <v>102</v>
      </c>
      <c r="AC252" s="56" t="s">
        <v>103</v>
      </c>
      <c r="AD252" s="56" t="s">
        <v>106</v>
      </c>
      <c r="AE252" s="56">
        <v>206</v>
      </c>
      <c r="AF252" s="56">
        <v>294.58</v>
      </c>
    </row>
    <row r="253" spans="1:32" ht="18" customHeight="1" x14ac:dyDescent="0.25">
      <c r="A253" s="2">
        <v>2021</v>
      </c>
      <c r="B253" s="2" t="s">
        <v>4</v>
      </c>
      <c r="C253" s="2" t="s">
        <v>15</v>
      </c>
      <c r="D253" s="6" t="s">
        <v>23</v>
      </c>
      <c r="E253" s="7">
        <v>34</v>
      </c>
      <c r="F253" s="7">
        <v>4576.8</v>
      </c>
      <c r="G253" s="7">
        <v>5126.0160000000005</v>
      </c>
      <c r="H253" s="4">
        <v>915.36000000000013</v>
      </c>
      <c r="I253" s="5" t="s">
        <v>40</v>
      </c>
      <c r="V253" s="56" t="s">
        <v>98</v>
      </c>
      <c r="W253" s="56">
        <v>2020</v>
      </c>
      <c r="X253" s="56" t="s">
        <v>9</v>
      </c>
      <c r="Y253" s="56" t="s">
        <v>99</v>
      </c>
      <c r="Z253" s="56" t="s">
        <v>100</v>
      </c>
      <c r="AA253" s="56" t="s">
        <v>101</v>
      </c>
      <c r="AB253" s="56" t="s">
        <v>102</v>
      </c>
      <c r="AC253" s="56" t="s">
        <v>103</v>
      </c>
      <c r="AD253" s="56" t="s">
        <v>106</v>
      </c>
      <c r="AE253" s="56">
        <v>248</v>
      </c>
      <c r="AF253" s="56">
        <v>354.64</v>
      </c>
    </row>
    <row r="254" spans="1:32" ht="18" customHeight="1" x14ac:dyDescent="0.25">
      <c r="A254" s="2">
        <v>2021</v>
      </c>
      <c r="B254" s="2" t="s">
        <v>4</v>
      </c>
      <c r="C254" s="2" t="s">
        <v>13</v>
      </c>
      <c r="D254" s="3" t="s">
        <v>34</v>
      </c>
      <c r="E254" s="4">
        <v>7</v>
      </c>
      <c r="F254" s="4">
        <v>200</v>
      </c>
      <c r="G254" s="4">
        <v>224</v>
      </c>
      <c r="H254" s="4">
        <v>40</v>
      </c>
      <c r="I254" s="5" t="s">
        <v>40</v>
      </c>
      <c r="V254" s="56" t="s">
        <v>107</v>
      </c>
      <c r="W254" s="56">
        <v>2020</v>
      </c>
      <c r="X254" s="56" t="s">
        <v>9</v>
      </c>
      <c r="Y254" s="56" t="s">
        <v>99</v>
      </c>
      <c r="Z254" s="56" t="s">
        <v>100</v>
      </c>
      <c r="AA254" s="56" t="s">
        <v>101</v>
      </c>
      <c r="AB254" s="56" t="s">
        <v>102</v>
      </c>
      <c r="AC254" s="56" t="s">
        <v>103</v>
      </c>
      <c r="AD254" s="56" t="s">
        <v>106</v>
      </c>
      <c r="AE254" s="56">
        <v>176</v>
      </c>
      <c r="AF254" s="56">
        <v>251.68</v>
      </c>
    </row>
    <row r="255" spans="1:32" ht="18" customHeight="1" x14ac:dyDescent="0.25">
      <c r="A255" s="2">
        <v>2021</v>
      </c>
      <c r="B255" s="2" t="s">
        <v>4</v>
      </c>
      <c r="C255" s="2" t="s">
        <v>15</v>
      </c>
      <c r="D255" s="6" t="s">
        <v>27</v>
      </c>
      <c r="E255" s="7">
        <v>3</v>
      </c>
      <c r="F255" s="7">
        <v>4577.3</v>
      </c>
      <c r="G255" s="7">
        <v>5126.576</v>
      </c>
      <c r="H255" s="4">
        <v>915.46</v>
      </c>
      <c r="I255" s="5" t="s">
        <v>40</v>
      </c>
      <c r="V255" s="56" t="s">
        <v>109</v>
      </c>
      <c r="W255" s="56">
        <v>2020</v>
      </c>
      <c r="X255" s="56" t="s">
        <v>9</v>
      </c>
      <c r="Y255" s="56" t="s">
        <v>99</v>
      </c>
      <c r="Z255" s="56" t="s">
        <v>100</v>
      </c>
      <c r="AA255" s="56" t="s">
        <v>101</v>
      </c>
      <c r="AB255" s="56" t="s">
        <v>102</v>
      </c>
      <c r="AC255" s="56" t="s">
        <v>103</v>
      </c>
      <c r="AD255" s="56" t="s">
        <v>106</v>
      </c>
      <c r="AE255" s="56">
        <v>202</v>
      </c>
      <c r="AF255" s="56">
        <v>288.86</v>
      </c>
    </row>
    <row r="256" spans="1:32" ht="18" customHeight="1" x14ac:dyDescent="0.25">
      <c r="A256" s="2">
        <v>2021</v>
      </c>
      <c r="B256" s="2" t="s">
        <v>4</v>
      </c>
      <c r="C256" s="2" t="s">
        <v>32</v>
      </c>
      <c r="D256" s="6" t="s">
        <v>32</v>
      </c>
      <c r="E256" s="7">
        <v>2</v>
      </c>
      <c r="F256" s="7">
        <v>6600</v>
      </c>
      <c r="G256" s="7">
        <v>7392</v>
      </c>
      <c r="H256" s="4">
        <v>1320</v>
      </c>
      <c r="I256" s="5" t="s">
        <v>40</v>
      </c>
      <c r="V256" s="56" t="s">
        <v>105</v>
      </c>
      <c r="W256" s="56">
        <v>2020</v>
      </c>
      <c r="X256" s="56" t="s">
        <v>9</v>
      </c>
      <c r="Y256" s="56" t="s">
        <v>99</v>
      </c>
      <c r="Z256" s="56" t="s">
        <v>100</v>
      </c>
      <c r="AA256" s="56" t="s">
        <v>101</v>
      </c>
      <c r="AB256" s="56" t="s">
        <v>102</v>
      </c>
      <c r="AC256" s="56" t="s">
        <v>103</v>
      </c>
      <c r="AD256" s="56" t="s">
        <v>106</v>
      </c>
      <c r="AE256" s="56">
        <v>250</v>
      </c>
      <c r="AF256" s="56">
        <v>357.5</v>
      </c>
    </row>
    <row r="257" spans="1:32" ht="18" customHeight="1" x14ac:dyDescent="0.25">
      <c r="A257" s="2">
        <v>2021</v>
      </c>
      <c r="B257" s="2" t="s">
        <v>5</v>
      </c>
      <c r="C257" s="2" t="s">
        <v>14</v>
      </c>
      <c r="D257" s="3" t="s">
        <v>36</v>
      </c>
      <c r="E257" s="4">
        <v>3566</v>
      </c>
      <c r="F257" s="4">
        <v>4577.3</v>
      </c>
      <c r="G257" s="4">
        <v>5126.576</v>
      </c>
      <c r="H257" s="4">
        <v>915.46</v>
      </c>
      <c r="I257" s="5" t="s">
        <v>40</v>
      </c>
      <c r="V257" s="56" t="s">
        <v>98</v>
      </c>
      <c r="W257" s="56">
        <v>2020</v>
      </c>
      <c r="X257" s="56" t="s">
        <v>9</v>
      </c>
      <c r="Y257" s="56" t="s">
        <v>99</v>
      </c>
      <c r="Z257" s="56" t="s">
        <v>100</v>
      </c>
      <c r="AA257" s="56" t="s">
        <v>101</v>
      </c>
      <c r="AB257" s="56" t="s">
        <v>102</v>
      </c>
      <c r="AC257" s="56" t="s">
        <v>103</v>
      </c>
      <c r="AD257" s="56" t="s">
        <v>106</v>
      </c>
      <c r="AE257" s="56">
        <v>178</v>
      </c>
      <c r="AF257" s="56">
        <v>254.54</v>
      </c>
    </row>
    <row r="258" spans="1:32" ht="18" customHeight="1" x14ac:dyDescent="0.25">
      <c r="A258" s="2">
        <v>2021</v>
      </c>
      <c r="B258" s="2" t="s">
        <v>5</v>
      </c>
      <c r="C258" s="2" t="s">
        <v>14</v>
      </c>
      <c r="D258" s="3" t="s">
        <v>37</v>
      </c>
      <c r="E258" s="4">
        <v>2498</v>
      </c>
      <c r="F258" s="4">
        <v>8000</v>
      </c>
      <c r="G258" s="4">
        <v>8960</v>
      </c>
      <c r="H258" s="4">
        <v>1600</v>
      </c>
      <c r="I258" s="5" t="s">
        <v>40</v>
      </c>
      <c r="V258" s="56" t="s">
        <v>98</v>
      </c>
      <c r="W258" s="56">
        <v>2020</v>
      </c>
      <c r="X258" s="56" t="s">
        <v>9</v>
      </c>
      <c r="Y258" s="56" t="s">
        <v>99</v>
      </c>
      <c r="Z258" s="56" t="s">
        <v>100</v>
      </c>
      <c r="AA258" s="56" t="s">
        <v>101</v>
      </c>
      <c r="AB258" s="56" t="s">
        <v>102</v>
      </c>
      <c r="AC258" s="56" t="s">
        <v>103</v>
      </c>
      <c r="AD258" s="56" t="s">
        <v>106</v>
      </c>
      <c r="AE258" s="56">
        <v>258</v>
      </c>
      <c r="AF258" s="56">
        <v>526.24</v>
      </c>
    </row>
    <row r="259" spans="1:32" ht="18" customHeight="1" x14ac:dyDescent="0.25">
      <c r="A259" s="2">
        <v>2021</v>
      </c>
      <c r="B259" s="2" t="s">
        <v>5</v>
      </c>
      <c r="C259" s="2" t="s">
        <v>13</v>
      </c>
      <c r="D259" s="3" t="s">
        <v>35</v>
      </c>
      <c r="E259" s="4">
        <v>1245</v>
      </c>
      <c r="F259" s="4">
        <v>4577.2</v>
      </c>
      <c r="G259" s="4">
        <v>5126.4639999999999</v>
      </c>
      <c r="H259" s="4">
        <v>915.44</v>
      </c>
      <c r="I259" s="5" t="s">
        <v>40</v>
      </c>
      <c r="V259" s="56" t="s">
        <v>98</v>
      </c>
      <c r="W259" s="56">
        <v>2020</v>
      </c>
      <c r="X259" s="56" t="s">
        <v>9</v>
      </c>
      <c r="Y259" s="56" t="s">
        <v>99</v>
      </c>
      <c r="Z259" s="56" t="s">
        <v>100</v>
      </c>
      <c r="AA259" s="56" t="s">
        <v>101</v>
      </c>
      <c r="AB259" s="56" t="s">
        <v>102</v>
      </c>
      <c r="AC259" s="56" t="s">
        <v>103</v>
      </c>
      <c r="AD259" s="56" t="s">
        <v>106</v>
      </c>
      <c r="AE259" s="56">
        <v>252</v>
      </c>
      <c r="AF259" s="56">
        <v>526.24</v>
      </c>
    </row>
    <row r="260" spans="1:32" ht="18" customHeight="1" x14ac:dyDescent="0.25">
      <c r="A260" s="2">
        <v>2021</v>
      </c>
      <c r="B260" s="2" t="s">
        <v>5</v>
      </c>
      <c r="C260" s="2" t="s">
        <v>38</v>
      </c>
      <c r="D260" s="6" t="s">
        <v>30</v>
      </c>
      <c r="E260" s="7">
        <v>644</v>
      </c>
      <c r="F260" s="7">
        <v>5743.5</v>
      </c>
      <c r="G260" s="7">
        <v>6432.72</v>
      </c>
      <c r="H260" s="4">
        <v>1148.7</v>
      </c>
      <c r="I260" s="5" t="s">
        <v>40</v>
      </c>
      <c r="V260" s="56" t="s">
        <v>98</v>
      </c>
      <c r="W260" s="56">
        <v>2020</v>
      </c>
      <c r="X260" s="56" t="s">
        <v>9</v>
      </c>
      <c r="Y260" s="56" t="s">
        <v>99</v>
      </c>
      <c r="Z260" s="56" t="s">
        <v>100</v>
      </c>
      <c r="AA260" s="56" t="s">
        <v>101</v>
      </c>
      <c r="AB260" s="56" t="s">
        <v>102</v>
      </c>
      <c r="AC260" s="56" t="s">
        <v>103</v>
      </c>
      <c r="AD260" s="56" t="s">
        <v>104</v>
      </c>
      <c r="AE260" s="56">
        <v>246</v>
      </c>
      <c r="AF260" s="56">
        <v>526.24</v>
      </c>
    </row>
    <row r="261" spans="1:32" ht="18" customHeight="1" x14ac:dyDescent="0.25">
      <c r="A261" s="2">
        <v>2021</v>
      </c>
      <c r="B261" s="2" t="s">
        <v>5</v>
      </c>
      <c r="C261" s="2" t="s">
        <v>12</v>
      </c>
      <c r="D261" s="6" t="s">
        <v>29</v>
      </c>
      <c r="E261" s="7">
        <v>643</v>
      </c>
      <c r="F261" s="7">
        <v>7000</v>
      </c>
      <c r="G261" s="7">
        <v>7840</v>
      </c>
      <c r="H261" s="4">
        <v>1400</v>
      </c>
      <c r="I261" s="5" t="s">
        <v>40</v>
      </c>
      <c r="V261" s="56" t="s">
        <v>107</v>
      </c>
      <c r="W261" s="56">
        <v>2020</v>
      </c>
      <c r="X261" s="56" t="s">
        <v>9</v>
      </c>
      <c r="Y261" s="56" t="s">
        <v>99</v>
      </c>
      <c r="Z261" s="56" t="s">
        <v>100</v>
      </c>
      <c r="AA261" s="56" t="s">
        <v>101</v>
      </c>
      <c r="AB261" s="56" t="s">
        <v>102</v>
      </c>
      <c r="AC261" s="56" t="s">
        <v>103</v>
      </c>
      <c r="AD261" s="56" t="s">
        <v>106</v>
      </c>
      <c r="AE261" s="56">
        <v>682</v>
      </c>
      <c r="AF261" s="56">
        <v>975.26</v>
      </c>
    </row>
    <row r="262" spans="1:32" ht="18" customHeight="1" x14ac:dyDescent="0.25">
      <c r="A262" s="2">
        <v>2021</v>
      </c>
      <c r="B262" s="2" t="s">
        <v>5</v>
      </c>
      <c r="C262" s="2" t="s">
        <v>38</v>
      </c>
      <c r="D262" s="6" t="s">
        <v>31</v>
      </c>
      <c r="E262" s="7">
        <v>455</v>
      </c>
      <c r="F262" s="7">
        <v>4578.6000000000004</v>
      </c>
      <c r="G262" s="7">
        <v>5128.0320000000002</v>
      </c>
      <c r="H262" s="4">
        <v>915.72000000000014</v>
      </c>
      <c r="I262" s="5" t="s">
        <v>40</v>
      </c>
      <c r="V262" s="56" t="s">
        <v>105</v>
      </c>
      <c r="W262" s="56">
        <v>2020</v>
      </c>
      <c r="X262" s="56" t="s">
        <v>9</v>
      </c>
      <c r="Y262" s="56" t="s">
        <v>99</v>
      </c>
      <c r="Z262" s="56" t="s">
        <v>100</v>
      </c>
      <c r="AA262" s="56" t="s">
        <v>101</v>
      </c>
      <c r="AB262" s="56" t="s">
        <v>102</v>
      </c>
      <c r="AC262" s="56" t="s">
        <v>103</v>
      </c>
      <c r="AD262" s="56" t="s">
        <v>106</v>
      </c>
      <c r="AE262" s="56">
        <v>715</v>
      </c>
      <c r="AF262" s="56">
        <v>1022.45</v>
      </c>
    </row>
    <row r="263" spans="1:32" ht="18" customHeight="1" x14ac:dyDescent="0.25">
      <c r="A263" s="2">
        <v>2021</v>
      </c>
      <c r="B263" s="2" t="s">
        <v>5</v>
      </c>
      <c r="C263" s="2" t="s">
        <v>12</v>
      </c>
      <c r="D263" s="6" t="s">
        <v>28</v>
      </c>
      <c r="E263" s="8">
        <v>345</v>
      </c>
      <c r="F263" s="8">
        <v>7000</v>
      </c>
      <c r="G263" s="8">
        <v>7840</v>
      </c>
      <c r="H263" s="4">
        <v>1400</v>
      </c>
      <c r="I263" s="5" t="s">
        <v>40</v>
      </c>
      <c r="V263" s="56" t="s">
        <v>105</v>
      </c>
      <c r="W263" s="56">
        <v>2020</v>
      </c>
      <c r="X263" s="56" t="s">
        <v>9</v>
      </c>
      <c r="Y263" s="56" t="s">
        <v>99</v>
      </c>
      <c r="Z263" s="56" t="s">
        <v>100</v>
      </c>
      <c r="AA263" s="56" t="s">
        <v>101</v>
      </c>
      <c r="AB263" s="56" t="s">
        <v>102</v>
      </c>
      <c r="AC263" s="56" t="s">
        <v>103</v>
      </c>
      <c r="AD263" s="56" t="s">
        <v>106</v>
      </c>
      <c r="AE263" s="56">
        <v>255</v>
      </c>
      <c r="AF263" s="56">
        <v>364.65</v>
      </c>
    </row>
    <row r="264" spans="1:32" ht="18" customHeight="1" x14ac:dyDescent="0.25">
      <c r="A264" s="2">
        <v>2021</v>
      </c>
      <c r="B264" s="2" t="s">
        <v>5</v>
      </c>
      <c r="C264" s="2" t="s">
        <v>13</v>
      </c>
      <c r="D264" s="3" t="s">
        <v>33</v>
      </c>
      <c r="E264" s="4">
        <v>122</v>
      </c>
      <c r="F264" s="4">
        <v>100</v>
      </c>
      <c r="G264" s="4">
        <v>112</v>
      </c>
      <c r="H264" s="4">
        <v>20</v>
      </c>
      <c r="I264" s="5" t="s">
        <v>40</v>
      </c>
      <c r="V264" s="56" t="s">
        <v>105</v>
      </c>
      <c r="W264" s="56">
        <v>2020</v>
      </c>
      <c r="X264" s="56" t="s">
        <v>9</v>
      </c>
      <c r="Y264" s="56" t="s">
        <v>99</v>
      </c>
      <c r="Z264" s="56" t="s">
        <v>100</v>
      </c>
      <c r="AA264" s="56" t="s">
        <v>101</v>
      </c>
      <c r="AB264" s="56" t="s">
        <v>102</v>
      </c>
      <c r="AC264" s="56" t="s">
        <v>103</v>
      </c>
      <c r="AD264" s="56" t="s">
        <v>106</v>
      </c>
      <c r="AE264" s="56">
        <v>249</v>
      </c>
      <c r="AF264" s="56">
        <v>356.07</v>
      </c>
    </row>
    <row r="265" spans="1:32" ht="18" customHeight="1" x14ac:dyDescent="0.25">
      <c r="A265" s="2">
        <v>2021</v>
      </c>
      <c r="B265" s="2" t="s">
        <v>5</v>
      </c>
      <c r="C265" s="2" t="s">
        <v>15</v>
      </c>
      <c r="D265" s="6" t="s">
        <v>26</v>
      </c>
      <c r="E265" s="7">
        <v>78</v>
      </c>
      <c r="F265" s="7">
        <v>4577.2</v>
      </c>
      <c r="G265" s="7">
        <v>5126.4639999999999</v>
      </c>
      <c r="H265" s="4">
        <v>915.44</v>
      </c>
      <c r="I265" s="5" t="s">
        <v>40</v>
      </c>
      <c r="V265" s="56" t="s">
        <v>98</v>
      </c>
      <c r="W265" s="56">
        <v>2020</v>
      </c>
      <c r="X265" s="56" t="s">
        <v>9</v>
      </c>
      <c r="Y265" s="56" t="s">
        <v>99</v>
      </c>
      <c r="Z265" s="56" t="s">
        <v>100</v>
      </c>
      <c r="AA265" s="56" t="s">
        <v>101</v>
      </c>
      <c r="AB265" s="56" t="s">
        <v>102</v>
      </c>
      <c r="AC265" s="56" t="s">
        <v>103</v>
      </c>
      <c r="AD265" s="56" t="s">
        <v>104</v>
      </c>
      <c r="AE265" s="56">
        <v>243</v>
      </c>
      <c r="AF265" s="56">
        <v>347.49</v>
      </c>
    </row>
    <row r="266" spans="1:32" ht="18" customHeight="1" x14ac:dyDescent="0.25">
      <c r="A266" s="2">
        <v>2021</v>
      </c>
      <c r="B266" s="2" t="s">
        <v>5</v>
      </c>
      <c r="C266" s="2" t="s">
        <v>15</v>
      </c>
      <c r="D266" s="6" t="s">
        <v>24</v>
      </c>
      <c r="E266" s="7">
        <v>5034.5899999999992</v>
      </c>
      <c r="F266" s="7">
        <v>4576.8999999999996</v>
      </c>
      <c r="G266" s="7">
        <v>5126.1279999999997</v>
      </c>
      <c r="H266" s="4">
        <v>915.38</v>
      </c>
      <c r="I266" s="5" t="s">
        <v>40</v>
      </c>
      <c r="V266" s="56" t="s">
        <v>98</v>
      </c>
      <c r="W266" s="56">
        <v>2020</v>
      </c>
      <c r="X266" s="56" t="s">
        <v>9</v>
      </c>
      <c r="Y266" s="56" t="s">
        <v>99</v>
      </c>
      <c r="Z266" s="56" t="s">
        <v>100</v>
      </c>
      <c r="AA266" s="56" t="s">
        <v>101</v>
      </c>
      <c r="AB266" s="56" t="s">
        <v>102</v>
      </c>
      <c r="AC266" s="56" t="s">
        <v>103</v>
      </c>
      <c r="AD266" s="56" t="s">
        <v>106</v>
      </c>
      <c r="AE266" s="56">
        <v>755</v>
      </c>
      <c r="AF266" s="56">
        <v>526.24</v>
      </c>
    </row>
    <row r="267" spans="1:32" ht="18" customHeight="1" x14ac:dyDescent="0.25">
      <c r="A267" s="2">
        <v>2021</v>
      </c>
      <c r="B267" s="2" t="s">
        <v>5</v>
      </c>
      <c r="C267" s="2" t="s">
        <v>15</v>
      </c>
      <c r="D267" s="6" t="s">
        <v>25</v>
      </c>
      <c r="E267" s="7">
        <v>220</v>
      </c>
      <c r="F267" s="7">
        <v>200</v>
      </c>
      <c r="G267" s="7">
        <v>224</v>
      </c>
      <c r="H267" s="4">
        <v>40</v>
      </c>
      <c r="I267" s="5" t="s">
        <v>40</v>
      </c>
      <c r="V267" s="56" t="s">
        <v>107</v>
      </c>
      <c r="W267" s="56">
        <v>2020</v>
      </c>
      <c r="X267" s="56" t="s">
        <v>9</v>
      </c>
      <c r="Y267" s="56" t="s">
        <v>99</v>
      </c>
      <c r="Z267" s="56" t="s">
        <v>100</v>
      </c>
      <c r="AA267" s="56" t="s">
        <v>101</v>
      </c>
      <c r="AB267" s="56" t="s">
        <v>102</v>
      </c>
      <c r="AC267" s="56" t="s">
        <v>103</v>
      </c>
      <c r="AD267" s="56" t="s">
        <v>106</v>
      </c>
      <c r="AE267" s="56">
        <v>808</v>
      </c>
      <c r="AF267" s="56">
        <v>526.24</v>
      </c>
    </row>
    <row r="268" spans="1:32" ht="18" customHeight="1" x14ac:dyDescent="0.25">
      <c r="A268" s="2">
        <v>2021</v>
      </c>
      <c r="B268" s="2" t="s">
        <v>5</v>
      </c>
      <c r="C268" s="2" t="s">
        <v>15</v>
      </c>
      <c r="D268" s="6" t="s">
        <v>23</v>
      </c>
      <c r="E268" s="7">
        <v>5034.4800000000005</v>
      </c>
      <c r="F268" s="7">
        <v>4576.8</v>
      </c>
      <c r="G268" s="7">
        <v>5126.0160000000005</v>
      </c>
      <c r="H268" s="4">
        <v>915.36000000000013</v>
      </c>
      <c r="I268" s="5" t="s">
        <v>40</v>
      </c>
      <c r="V268" s="56" t="s">
        <v>98</v>
      </c>
      <c r="W268" s="56">
        <v>2020</v>
      </c>
      <c r="X268" s="56" t="s">
        <v>9</v>
      </c>
      <c r="Y268" s="56" t="s">
        <v>99</v>
      </c>
      <c r="Z268" s="56" t="s">
        <v>100</v>
      </c>
      <c r="AA268" s="56" t="s">
        <v>101</v>
      </c>
      <c r="AB268" s="56" t="s">
        <v>102</v>
      </c>
      <c r="AC268" s="56" t="s">
        <v>103</v>
      </c>
      <c r="AD268" s="56" t="s">
        <v>106</v>
      </c>
      <c r="AE268" s="56">
        <v>205</v>
      </c>
      <c r="AF268" s="56">
        <v>293.14999999999998</v>
      </c>
    </row>
    <row r="269" spans="1:32" ht="18" customHeight="1" x14ac:dyDescent="0.25">
      <c r="A269" s="2">
        <v>2021</v>
      </c>
      <c r="B269" s="2" t="s">
        <v>5</v>
      </c>
      <c r="C269" s="2" t="s">
        <v>13</v>
      </c>
      <c r="D269" s="3" t="s">
        <v>34</v>
      </c>
      <c r="E269" s="4">
        <v>220</v>
      </c>
      <c r="F269" s="4">
        <v>200</v>
      </c>
      <c r="G269" s="4">
        <v>224</v>
      </c>
      <c r="H269" s="4">
        <v>40</v>
      </c>
      <c r="I269" s="5" t="s">
        <v>40</v>
      </c>
      <c r="V269" s="56" t="s">
        <v>98</v>
      </c>
      <c r="W269" s="56">
        <v>2020</v>
      </c>
      <c r="X269" s="56" t="s">
        <v>9</v>
      </c>
      <c r="Y269" s="56" t="s">
        <v>99</v>
      </c>
      <c r="Z269" s="56" t="s">
        <v>100</v>
      </c>
      <c r="AA269" s="56" t="s">
        <v>101</v>
      </c>
      <c r="AB269" s="56" t="s">
        <v>102</v>
      </c>
      <c r="AC269" s="56" t="s">
        <v>103</v>
      </c>
      <c r="AD269" s="56" t="s">
        <v>106</v>
      </c>
      <c r="AE269" s="56">
        <v>253</v>
      </c>
      <c r="AF269" s="56">
        <v>361.78999999999996</v>
      </c>
    </row>
    <row r="270" spans="1:32" ht="18" customHeight="1" x14ac:dyDescent="0.25">
      <c r="A270" s="2">
        <v>2021</v>
      </c>
      <c r="B270" s="2" t="s">
        <v>5</v>
      </c>
      <c r="C270" s="2" t="s">
        <v>32</v>
      </c>
      <c r="D270" s="6" t="s">
        <v>32</v>
      </c>
      <c r="E270" s="7">
        <v>7260</v>
      </c>
      <c r="F270" s="7">
        <v>6600</v>
      </c>
      <c r="G270" s="7">
        <v>7392</v>
      </c>
      <c r="H270" s="4">
        <v>1320</v>
      </c>
      <c r="I270" s="5" t="s">
        <v>40</v>
      </c>
      <c r="V270" s="56" t="s">
        <v>109</v>
      </c>
      <c r="W270" s="56">
        <v>2020</v>
      </c>
      <c r="X270" s="56" t="s">
        <v>9</v>
      </c>
      <c r="Y270" s="56" t="s">
        <v>99</v>
      </c>
      <c r="Z270" s="56" t="s">
        <v>100</v>
      </c>
      <c r="AA270" s="56" t="s">
        <v>101</v>
      </c>
      <c r="AB270" s="56" t="s">
        <v>102</v>
      </c>
      <c r="AC270" s="56" t="s">
        <v>103</v>
      </c>
      <c r="AD270" s="56" t="s">
        <v>106</v>
      </c>
      <c r="AE270" s="56">
        <v>175</v>
      </c>
      <c r="AF270" s="56">
        <v>250.25</v>
      </c>
    </row>
    <row r="271" spans="1:32" ht="18" customHeight="1" x14ac:dyDescent="0.25">
      <c r="A271" s="2">
        <v>2021</v>
      </c>
      <c r="B271" s="2" t="s">
        <v>5</v>
      </c>
      <c r="C271" s="2" t="s">
        <v>15</v>
      </c>
      <c r="D271" s="6" t="s">
        <v>27</v>
      </c>
      <c r="E271" s="7">
        <v>5035.0300000000007</v>
      </c>
      <c r="F271" s="7">
        <v>4577.3</v>
      </c>
      <c r="G271" s="7">
        <v>5126.576</v>
      </c>
      <c r="H271" s="4">
        <v>915.46</v>
      </c>
      <c r="I271" s="5" t="s">
        <v>40</v>
      </c>
      <c r="V271" s="56" t="s">
        <v>108</v>
      </c>
      <c r="W271" s="56">
        <v>2020</v>
      </c>
      <c r="X271" s="56" t="s">
        <v>9</v>
      </c>
      <c r="Y271" s="56" t="s">
        <v>99</v>
      </c>
      <c r="Z271" s="56" t="s">
        <v>100</v>
      </c>
      <c r="AA271" s="56" t="s">
        <v>101</v>
      </c>
      <c r="AB271" s="56" t="s">
        <v>102</v>
      </c>
      <c r="AC271" s="56" t="s">
        <v>103</v>
      </c>
      <c r="AD271" s="56" t="s">
        <v>104</v>
      </c>
      <c r="AE271" s="56">
        <v>257</v>
      </c>
      <c r="AF271" s="56">
        <v>367.51</v>
      </c>
    </row>
    <row r="272" spans="1:32" ht="18" customHeight="1" x14ac:dyDescent="0.25">
      <c r="A272" s="2">
        <v>2021</v>
      </c>
      <c r="B272" s="2" t="s">
        <v>6</v>
      </c>
      <c r="C272" s="2" t="s">
        <v>14</v>
      </c>
      <c r="D272" s="3" t="s">
        <v>36</v>
      </c>
      <c r="E272" s="4">
        <v>5035.0300000000007</v>
      </c>
      <c r="F272" s="4">
        <v>4577.3</v>
      </c>
      <c r="G272" s="4">
        <v>5126.576</v>
      </c>
      <c r="H272" s="4">
        <v>915.46</v>
      </c>
      <c r="I272" s="5" t="s">
        <v>40</v>
      </c>
      <c r="V272" s="56" t="s">
        <v>108</v>
      </c>
      <c r="W272" s="56">
        <v>2020</v>
      </c>
      <c r="X272" s="56" t="s">
        <v>9</v>
      </c>
      <c r="Y272" s="56" t="s">
        <v>99</v>
      </c>
      <c r="Z272" s="56" t="s">
        <v>100</v>
      </c>
      <c r="AA272" s="56" t="s">
        <v>101</v>
      </c>
      <c r="AB272" s="56" t="s">
        <v>102</v>
      </c>
      <c r="AC272" s="56" t="s">
        <v>103</v>
      </c>
      <c r="AD272" s="56" t="s">
        <v>104</v>
      </c>
      <c r="AE272" s="56">
        <v>251</v>
      </c>
      <c r="AF272" s="56">
        <v>358.93</v>
      </c>
    </row>
    <row r="273" spans="1:32" ht="18" customHeight="1" x14ac:dyDescent="0.25">
      <c r="A273" s="2">
        <v>2021</v>
      </c>
      <c r="B273" s="2" t="s">
        <v>6</v>
      </c>
      <c r="C273" s="2" t="s">
        <v>14</v>
      </c>
      <c r="D273" s="3" t="s">
        <v>37</v>
      </c>
      <c r="E273" s="4">
        <v>8800</v>
      </c>
      <c r="F273" s="4">
        <v>8000</v>
      </c>
      <c r="G273" s="4">
        <v>8960</v>
      </c>
      <c r="H273" s="4">
        <v>1600</v>
      </c>
      <c r="I273" s="5" t="s">
        <v>40</v>
      </c>
      <c r="V273" s="56" t="s">
        <v>105</v>
      </c>
      <c r="W273" s="56">
        <v>2020</v>
      </c>
      <c r="X273" s="56" t="s">
        <v>9</v>
      </c>
      <c r="Y273" s="56" t="s">
        <v>99</v>
      </c>
      <c r="Z273" s="56" t="s">
        <v>100</v>
      </c>
      <c r="AA273" s="56" t="s">
        <v>101</v>
      </c>
      <c r="AB273" s="56" t="s">
        <v>102</v>
      </c>
      <c r="AC273" s="56" t="s">
        <v>103</v>
      </c>
      <c r="AD273" s="56" t="s">
        <v>104</v>
      </c>
      <c r="AE273" s="56">
        <v>245</v>
      </c>
      <c r="AF273" s="56">
        <v>350.35</v>
      </c>
    </row>
    <row r="274" spans="1:32" ht="18" customHeight="1" x14ac:dyDescent="0.25">
      <c r="A274" s="2">
        <v>2021</v>
      </c>
      <c r="B274" s="2" t="s">
        <v>6</v>
      </c>
      <c r="C274" s="2" t="s">
        <v>13</v>
      </c>
      <c r="D274" s="3" t="s">
        <v>35</v>
      </c>
      <c r="E274" s="4">
        <v>5034.92</v>
      </c>
      <c r="F274" s="4">
        <v>4577.2</v>
      </c>
      <c r="G274" s="4">
        <v>5126.4639999999999</v>
      </c>
      <c r="H274" s="4">
        <v>915.44</v>
      </c>
      <c r="I274" s="5" t="s">
        <v>40</v>
      </c>
      <c r="V274" s="56" t="s">
        <v>107</v>
      </c>
      <c r="W274" s="56">
        <v>2020</v>
      </c>
      <c r="X274" s="56" t="s">
        <v>9</v>
      </c>
      <c r="Y274" s="56" t="s">
        <v>99</v>
      </c>
      <c r="Z274" s="56" t="s">
        <v>100</v>
      </c>
      <c r="AA274" s="56" t="s">
        <v>101</v>
      </c>
      <c r="AB274" s="56" t="s">
        <v>102</v>
      </c>
      <c r="AC274" s="56" t="s">
        <v>103</v>
      </c>
      <c r="AD274" s="56" t="s">
        <v>106</v>
      </c>
      <c r="AE274" s="56">
        <v>203</v>
      </c>
      <c r="AF274" s="56">
        <v>290.28999999999996</v>
      </c>
    </row>
    <row r="275" spans="1:32" ht="18" customHeight="1" x14ac:dyDescent="0.25">
      <c r="A275" s="2">
        <v>2021</v>
      </c>
      <c r="B275" s="2" t="s">
        <v>6</v>
      </c>
      <c r="C275" s="2" t="s">
        <v>38</v>
      </c>
      <c r="D275" s="6" t="s">
        <v>30</v>
      </c>
      <c r="E275" s="7">
        <v>644</v>
      </c>
      <c r="F275" s="7">
        <v>5743.5</v>
      </c>
      <c r="G275" s="7">
        <v>6432.72</v>
      </c>
      <c r="H275" s="4">
        <v>1148.7</v>
      </c>
      <c r="I275" s="5" t="s">
        <v>40</v>
      </c>
      <c r="V275" s="56" t="s">
        <v>98</v>
      </c>
      <c r="W275" s="56">
        <v>2020</v>
      </c>
      <c r="X275" s="56" t="s">
        <v>9</v>
      </c>
      <c r="Y275" s="56" t="s">
        <v>99</v>
      </c>
      <c r="Z275" s="56" t="s">
        <v>100</v>
      </c>
      <c r="AA275" s="56" t="s">
        <v>101</v>
      </c>
      <c r="AB275" s="56" t="s">
        <v>102</v>
      </c>
      <c r="AC275" s="56" t="s">
        <v>103</v>
      </c>
      <c r="AD275" s="56" t="s">
        <v>106</v>
      </c>
      <c r="AE275" s="56">
        <v>251</v>
      </c>
      <c r="AF275" s="56">
        <v>358.93</v>
      </c>
    </row>
    <row r="276" spans="1:32" ht="18" customHeight="1" x14ac:dyDescent="0.25">
      <c r="A276" s="2">
        <v>2021</v>
      </c>
      <c r="B276" s="2" t="s">
        <v>6</v>
      </c>
      <c r="C276" s="2" t="s">
        <v>12</v>
      </c>
      <c r="D276" s="6" t="s">
        <v>29</v>
      </c>
      <c r="E276" s="7">
        <v>643</v>
      </c>
      <c r="F276" s="7">
        <v>7000</v>
      </c>
      <c r="G276" s="7">
        <v>7840</v>
      </c>
      <c r="H276" s="4">
        <v>1400</v>
      </c>
      <c r="I276" s="5" t="s">
        <v>40</v>
      </c>
      <c r="V276" s="56" t="s">
        <v>105</v>
      </c>
      <c r="W276" s="56">
        <v>2020</v>
      </c>
      <c r="X276" s="56" t="s">
        <v>9</v>
      </c>
      <c r="Y276" s="56" t="s">
        <v>99</v>
      </c>
      <c r="Z276" s="56" t="s">
        <v>100</v>
      </c>
      <c r="AA276" s="56" t="s">
        <v>101</v>
      </c>
      <c r="AB276" s="56" t="s">
        <v>102</v>
      </c>
      <c r="AC276" s="56" t="s">
        <v>103</v>
      </c>
      <c r="AD276" s="56" t="s">
        <v>106</v>
      </c>
      <c r="AE276" s="56">
        <v>777</v>
      </c>
      <c r="AF276" s="56">
        <v>1111.1100000000001</v>
      </c>
    </row>
    <row r="277" spans="1:32" ht="18" customHeight="1" x14ac:dyDescent="0.25">
      <c r="A277" s="2">
        <v>2021</v>
      </c>
      <c r="B277" s="2" t="s">
        <v>6</v>
      </c>
      <c r="C277" s="2" t="s">
        <v>38</v>
      </c>
      <c r="D277" s="6" t="s">
        <v>31</v>
      </c>
      <c r="E277" s="7">
        <v>455</v>
      </c>
      <c r="F277" s="7">
        <v>4578.6000000000004</v>
      </c>
      <c r="G277" s="7">
        <v>5128.0320000000002</v>
      </c>
      <c r="H277" s="4">
        <v>915.72000000000014</v>
      </c>
      <c r="I277" s="5" t="s">
        <v>40</v>
      </c>
      <c r="V277" s="56" t="s">
        <v>98</v>
      </c>
      <c r="W277" s="56">
        <v>2020</v>
      </c>
      <c r="X277" s="56" t="s">
        <v>8</v>
      </c>
      <c r="Y277" s="56" t="s">
        <v>99</v>
      </c>
      <c r="Z277" s="56" t="s">
        <v>100</v>
      </c>
      <c r="AA277" s="56" t="s">
        <v>101</v>
      </c>
      <c r="AB277" s="56" t="s">
        <v>102</v>
      </c>
      <c r="AC277" s="56" t="s">
        <v>103</v>
      </c>
      <c r="AD277" s="56" t="s">
        <v>104</v>
      </c>
      <c r="AE277" s="56">
        <v>272</v>
      </c>
      <c r="AF277" s="56">
        <v>526.24</v>
      </c>
    </row>
    <row r="278" spans="1:32" ht="18" customHeight="1" x14ac:dyDescent="0.25">
      <c r="A278" s="2">
        <v>2021</v>
      </c>
      <c r="B278" s="2" t="s">
        <v>6</v>
      </c>
      <c r="C278" s="2" t="s">
        <v>12</v>
      </c>
      <c r="D278" s="6" t="s">
        <v>28</v>
      </c>
      <c r="E278" s="8">
        <v>345</v>
      </c>
      <c r="F278" s="8">
        <v>7000</v>
      </c>
      <c r="G278" s="8">
        <v>7840</v>
      </c>
      <c r="H278" s="4">
        <v>1400</v>
      </c>
      <c r="I278" s="5" t="s">
        <v>40</v>
      </c>
      <c r="V278" s="56" t="s">
        <v>98</v>
      </c>
      <c r="W278" s="56">
        <v>2020</v>
      </c>
      <c r="X278" s="56" t="s">
        <v>8</v>
      </c>
      <c r="Y278" s="56" t="s">
        <v>99</v>
      </c>
      <c r="Z278" s="56" t="s">
        <v>100</v>
      </c>
      <c r="AA278" s="56" t="s">
        <v>101</v>
      </c>
      <c r="AB278" s="56" t="s">
        <v>102</v>
      </c>
      <c r="AC278" s="56" t="s">
        <v>103</v>
      </c>
      <c r="AD278" s="56" t="s">
        <v>104</v>
      </c>
      <c r="AE278" s="56">
        <v>266</v>
      </c>
      <c r="AF278" s="56">
        <v>526.24</v>
      </c>
    </row>
    <row r="279" spans="1:32" ht="18" customHeight="1" x14ac:dyDescent="0.25">
      <c r="A279" s="2">
        <v>2021</v>
      </c>
      <c r="B279" s="2" t="s">
        <v>6</v>
      </c>
      <c r="C279" s="2" t="s">
        <v>13</v>
      </c>
      <c r="D279" s="3" t="s">
        <v>33</v>
      </c>
      <c r="E279" s="4">
        <v>122</v>
      </c>
      <c r="F279" s="4">
        <v>100</v>
      </c>
      <c r="G279" s="4">
        <v>112</v>
      </c>
      <c r="H279" s="4">
        <v>20</v>
      </c>
      <c r="I279" s="5" t="s">
        <v>40</v>
      </c>
      <c r="V279" s="56" t="s">
        <v>98</v>
      </c>
      <c r="W279" s="56">
        <v>2020</v>
      </c>
      <c r="X279" s="56" t="s">
        <v>8</v>
      </c>
      <c r="Y279" s="56" t="s">
        <v>99</v>
      </c>
      <c r="Z279" s="56" t="s">
        <v>100</v>
      </c>
      <c r="AA279" s="56" t="s">
        <v>101</v>
      </c>
      <c r="AB279" s="56" t="s">
        <v>102</v>
      </c>
      <c r="AC279" s="56" t="s">
        <v>103</v>
      </c>
      <c r="AD279" s="56" t="s">
        <v>104</v>
      </c>
      <c r="AE279" s="56">
        <v>260</v>
      </c>
      <c r="AF279" s="56">
        <v>526.24</v>
      </c>
    </row>
    <row r="280" spans="1:32" ht="18" customHeight="1" x14ac:dyDescent="0.25">
      <c r="A280" s="2">
        <v>2021</v>
      </c>
      <c r="B280" s="2" t="s">
        <v>6</v>
      </c>
      <c r="C280" s="2" t="s">
        <v>15</v>
      </c>
      <c r="D280" s="6" t="s">
        <v>26</v>
      </c>
      <c r="E280" s="7">
        <v>78</v>
      </c>
      <c r="F280" s="7">
        <v>4577.2</v>
      </c>
      <c r="G280" s="7">
        <v>5126.4639999999999</v>
      </c>
      <c r="H280" s="4">
        <v>915.44</v>
      </c>
      <c r="I280" s="5" t="s">
        <v>40</v>
      </c>
      <c r="V280" s="56" t="s">
        <v>107</v>
      </c>
      <c r="W280" s="56">
        <v>2020</v>
      </c>
      <c r="X280" s="56" t="s">
        <v>8</v>
      </c>
      <c r="Y280" s="56" t="s">
        <v>99</v>
      </c>
      <c r="Z280" s="56" t="s">
        <v>100</v>
      </c>
      <c r="AA280" s="56" t="s">
        <v>101</v>
      </c>
      <c r="AB280" s="56" t="s">
        <v>102</v>
      </c>
      <c r="AC280" s="56" t="s">
        <v>103</v>
      </c>
      <c r="AD280" s="56" t="s">
        <v>106</v>
      </c>
      <c r="AE280" s="56">
        <v>254</v>
      </c>
      <c r="AF280" s="56">
        <v>363.22</v>
      </c>
    </row>
    <row r="281" spans="1:32" ht="18" customHeight="1" x14ac:dyDescent="0.25">
      <c r="A281" s="2">
        <v>2021</v>
      </c>
      <c r="B281" s="2" t="s">
        <v>6</v>
      </c>
      <c r="C281" s="2" t="s">
        <v>15</v>
      </c>
      <c r="D281" s="6" t="s">
        <v>24</v>
      </c>
      <c r="E281" s="7">
        <v>76</v>
      </c>
      <c r="F281" s="7">
        <v>4576.8999999999996</v>
      </c>
      <c r="G281" s="7">
        <v>5126.1279999999997</v>
      </c>
      <c r="H281" s="4">
        <v>915.38</v>
      </c>
      <c r="I281" s="5" t="s">
        <v>40</v>
      </c>
      <c r="V281" s="56" t="s">
        <v>98</v>
      </c>
      <c r="W281" s="56">
        <v>2020</v>
      </c>
      <c r="X281" s="56" t="s">
        <v>8</v>
      </c>
      <c r="Y281" s="56" t="s">
        <v>99</v>
      </c>
      <c r="Z281" s="56" t="s">
        <v>100</v>
      </c>
      <c r="AA281" s="56" t="s">
        <v>101</v>
      </c>
      <c r="AB281" s="56" t="s">
        <v>102</v>
      </c>
      <c r="AC281" s="56" t="s">
        <v>103</v>
      </c>
      <c r="AD281" s="56" t="s">
        <v>106</v>
      </c>
      <c r="AE281" s="56">
        <v>182</v>
      </c>
      <c r="AF281" s="56">
        <v>260.26</v>
      </c>
    </row>
    <row r="282" spans="1:32" ht="18" customHeight="1" x14ac:dyDescent="0.25">
      <c r="A282" s="2">
        <v>2021</v>
      </c>
      <c r="B282" s="2" t="s">
        <v>6</v>
      </c>
      <c r="C282" s="2" t="s">
        <v>15</v>
      </c>
      <c r="D282" s="6" t="s">
        <v>25</v>
      </c>
      <c r="E282" s="7">
        <v>46</v>
      </c>
      <c r="F282" s="7">
        <v>200</v>
      </c>
      <c r="G282" s="7">
        <v>224</v>
      </c>
      <c r="H282" s="4">
        <v>40</v>
      </c>
      <c r="I282" s="5" t="s">
        <v>40</v>
      </c>
      <c r="V282" s="56" t="s">
        <v>108</v>
      </c>
      <c r="W282" s="56">
        <v>2020</v>
      </c>
      <c r="X282" s="56" t="s">
        <v>8</v>
      </c>
      <c r="Y282" s="56" t="s">
        <v>99</v>
      </c>
      <c r="Z282" s="56" t="s">
        <v>100</v>
      </c>
      <c r="AA282" s="56" t="s">
        <v>101</v>
      </c>
      <c r="AB282" s="56" t="s">
        <v>102</v>
      </c>
      <c r="AC282" s="56" t="s">
        <v>103</v>
      </c>
      <c r="AD282" s="56" t="s">
        <v>106</v>
      </c>
      <c r="AE282" s="56">
        <v>208</v>
      </c>
      <c r="AF282" s="56">
        <v>297.44</v>
      </c>
    </row>
    <row r="283" spans="1:32" ht="18" customHeight="1" x14ac:dyDescent="0.25">
      <c r="A283" s="2">
        <v>2021</v>
      </c>
      <c r="B283" s="2" t="s">
        <v>6</v>
      </c>
      <c r="C283" s="2" t="s">
        <v>15</v>
      </c>
      <c r="D283" s="6" t="s">
        <v>23</v>
      </c>
      <c r="E283" s="7">
        <v>34</v>
      </c>
      <c r="F283" s="7">
        <v>4576.8</v>
      </c>
      <c r="G283" s="7">
        <v>5126.0160000000005</v>
      </c>
      <c r="H283" s="4">
        <v>915.36000000000013</v>
      </c>
      <c r="I283" s="5" t="s">
        <v>40</v>
      </c>
      <c r="V283" s="56" t="s">
        <v>108</v>
      </c>
      <c r="W283" s="56">
        <v>2020</v>
      </c>
      <c r="X283" s="56" t="s">
        <v>8</v>
      </c>
      <c r="Y283" s="56" t="s">
        <v>99</v>
      </c>
      <c r="Z283" s="56" t="s">
        <v>100</v>
      </c>
      <c r="AA283" s="56" t="s">
        <v>101</v>
      </c>
      <c r="AB283" s="56" t="s">
        <v>102</v>
      </c>
      <c r="AC283" s="56" t="s">
        <v>103</v>
      </c>
      <c r="AD283" s="56" t="s">
        <v>106</v>
      </c>
      <c r="AE283" s="56">
        <v>256</v>
      </c>
      <c r="AF283" s="56">
        <v>366.08</v>
      </c>
    </row>
    <row r="284" spans="1:32" ht="18" customHeight="1" x14ac:dyDescent="0.25">
      <c r="A284" s="2">
        <v>2021</v>
      </c>
      <c r="B284" s="2" t="s">
        <v>6</v>
      </c>
      <c r="C284" s="2" t="s">
        <v>13</v>
      </c>
      <c r="D284" s="3" t="s">
        <v>34</v>
      </c>
      <c r="E284" s="4">
        <v>7</v>
      </c>
      <c r="F284" s="4">
        <v>200</v>
      </c>
      <c r="G284" s="4">
        <v>224</v>
      </c>
      <c r="H284" s="4">
        <v>40</v>
      </c>
      <c r="I284" s="5" t="s">
        <v>40</v>
      </c>
      <c r="V284" s="56" t="s">
        <v>107</v>
      </c>
      <c r="W284" s="56">
        <v>2020</v>
      </c>
      <c r="X284" s="56" t="s">
        <v>8</v>
      </c>
      <c r="Y284" s="56" t="s">
        <v>99</v>
      </c>
      <c r="Z284" s="56" t="s">
        <v>100</v>
      </c>
      <c r="AA284" s="56" t="s">
        <v>101</v>
      </c>
      <c r="AB284" s="56" t="s">
        <v>102</v>
      </c>
      <c r="AC284" s="56" t="s">
        <v>103</v>
      </c>
      <c r="AD284" s="56" t="s">
        <v>106</v>
      </c>
      <c r="AE284" s="56">
        <v>184</v>
      </c>
      <c r="AF284" s="56">
        <v>263.12</v>
      </c>
    </row>
    <row r="285" spans="1:32" ht="18" customHeight="1" x14ac:dyDescent="0.25">
      <c r="A285" s="2">
        <v>2021</v>
      </c>
      <c r="B285" s="2" t="s">
        <v>6</v>
      </c>
      <c r="C285" s="2" t="s">
        <v>15</v>
      </c>
      <c r="D285" s="6" t="s">
        <v>27</v>
      </c>
      <c r="E285" s="7">
        <v>3</v>
      </c>
      <c r="F285" s="7">
        <v>4577.3</v>
      </c>
      <c r="G285" s="7">
        <v>5126.576</v>
      </c>
      <c r="H285" s="4">
        <v>915.46</v>
      </c>
      <c r="I285" s="5" t="s">
        <v>40</v>
      </c>
      <c r="V285" s="56" t="s">
        <v>109</v>
      </c>
      <c r="W285" s="56">
        <v>2020</v>
      </c>
      <c r="X285" s="56" t="s">
        <v>8</v>
      </c>
      <c r="Y285" s="56" t="s">
        <v>99</v>
      </c>
      <c r="Z285" s="56" t="s">
        <v>100</v>
      </c>
      <c r="AA285" s="56" t="s">
        <v>101</v>
      </c>
      <c r="AB285" s="56" t="s">
        <v>102</v>
      </c>
      <c r="AC285" s="56" t="s">
        <v>103</v>
      </c>
      <c r="AD285" s="56" t="s">
        <v>106</v>
      </c>
      <c r="AE285" s="56">
        <v>270</v>
      </c>
      <c r="AF285" s="56">
        <v>526.24</v>
      </c>
    </row>
    <row r="286" spans="1:32" ht="18" customHeight="1" x14ac:dyDescent="0.25">
      <c r="A286" s="2">
        <v>2021</v>
      </c>
      <c r="B286" s="2" t="s">
        <v>6</v>
      </c>
      <c r="C286" s="2" t="s">
        <v>32</v>
      </c>
      <c r="D286" s="6" t="s">
        <v>32</v>
      </c>
      <c r="E286" s="7">
        <v>2</v>
      </c>
      <c r="F286" s="7">
        <v>6600</v>
      </c>
      <c r="G286" s="7">
        <v>7392</v>
      </c>
      <c r="H286" s="4">
        <v>1320</v>
      </c>
      <c r="I286" s="5" t="s">
        <v>40</v>
      </c>
      <c r="V286" s="56" t="s">
        <v>98</v>
      </c>
      <c r="W286" s="56">
        <v>2020</v>
      </c>
      <c r="X286" s="56" t="s">
        <v>8</v>
      </c>
      <c r="Y286" s="56" t="s">
        <v>99</v>
      </c>
      <c r="Z286" s="56" t="s">
        <v>100</v>
      </c>
      <c r="AA286" s="56" t="s">
        <v>101</v>
      </c>
      <c r="AB286" s="56" t="s">
        <v>102</v>
      </c>
      <c r="AC286" s="56" t="s">
        <v>103</v>
      </c>
      <c r="AD286" s="56" t="s">
        <v>106</v>
      </c>
      <c r="AE286" s="56">
        <v>264</v>
      </c>
      <c r="AF286" s="56">
        <v>526.24</v>
      </c>
    </row>
    <row r="287" spans="1:32" ht="18" customHeight="1" x14ac:dyDescent="0.25">
      <c r="A287" s="2">
        <v>2021</v>
      </c>
      <c r="B287" s="2" t="s">
        <v>7</v>
      </c>
      <c r="C287" s="2" t="s">
        <v>14</v>
      </c>
      <c r="D287" s="3" t="s">
        <v>36</v>
      </c>
      <c r="E287" s="4">
        <v>3566</v>
      </c>
      <c r="F287" s="4">
        <v>4577.3</v>
      </c>
      <c r="G287" s="4">
        <v>5126.576</v>
      </c>
      <c r="H287" s="4">
        <v>915.46</v>
      </c>
      <c r="I287" s="5" t="s">
        <v>40</v>
      </c>
      <c r="V287" s="56" t="s">
        <v>108</v>
      </c>
      <c r="W287" s="56">
        <v>2020</v>
      </c>
      <c r="X287" s="56" t="s">
        <v>8</v>
      </c>
      <c r="Y287" s="56" t="s">
        <v>99</v>
      </c>
      <c r="Z287" s="56" t="s">
        <v>100</v>
      </c>
      <c r="AA287" s="56" t="s">
        <v>101</v>
      </c>
      <c r="AB287" s="56" t="s">
        <v>102</v>
      </c>
      <c r="AC287" s="56" t="s">
        <v>103</v>
      </c>
      <c r="AD287" s="56" t="s">
        <v>106</v>
      </c>
      <c r="AE287" s="56">
        <v>681</v>
      </c>
      <c r="AF287" s="56">
        <v>973.82999999999993</v>
      </c>
    </row>
    <row r="288" spans="1:32" ht="18" customHeight="1" x14ac:dyDescent="0.25">
      <c r="A288" s="2">
        <v>2021</v>
      </c>
      <c r="B288" s="2" t="s">
        <v>7</v>
      </c>
      <c r="C288" s="2" t="s">
        <v>14</v>
      </c>
      <c r="D288" s="3" t="s">
        <v>37</v>
      </c>
      <c r="E288" s="4">
        <v>2498</v>
      </c>
      <c r="F288" s="4">
        <v>8000</v>
      </c>
      <c r="G288" s="4">
        <v>8960</v>
      </c>
      <c r="H288" s="4">
        <v>1600</v>
      </c>
      <c r="I288" s="5" t="s">
        <v>40</v>
      </c>
      <c r="V288" s="56" t="s">
        <v>98</v>
      </c>
      <c r="W288" s="56">
        <v>2020</v>
      </c>
      <c r="X288" s="56" t="s">
        <v>8</v>
      </c>
      <c r="Y288" s="56" t="s">
        <v>99</v>
      </c>
      <c r="Z288" s="56" t="s">
        <v>100</v>
      </c>
      <c r="AA288" s="56" t="s">
        <v>101</v>
      </c>
      <c r="AB288" s="56" t="s">
        <v>102</v>
      </c>
      <c r="AC288" s="56" t="s">
        <v>103</v>
      </c>
      <c r="AD288" s="56" t="s">
        <v>106</v>
      </c>
      <c r="AE288" s="56">
        <v>714</v>
      </c>
      <c r="AF288" s="56">
        <v>1021.02</v>
      </c>
    </row>
    <row r="289" spans="1:32" ht="18" customHeight="1" x14ac:dyDescent="0.25">
      <c r="A289" s="2">
        <v>2021</v>
      </c>
      <c r="B289" s="2" t="s">
        <v>7</v>
      </c>
      <c r="C289" s="2" t="s">
        <v>13</v>
      </c>
      <c r="D289" s="3" t="s">
        <v>35</v>
      </c>
      <c r="E289" s="4">
        <v>1245</v>
      </c>
      <c r="F289" s="4">
        <v>4577.2</v>
      </c>
      <c r="G289" s="4">
        <v>5126.4639999999999</v>
      </c>
      <c r="H289" s="4">
        <v>915.44</v>
      </c>
      <c r="I289" s="5" t="s">
        <v>40</v>
      </c>
      <c r="V289" s="56" t="s">
        <v>98</v>
      </c>
      <c r="W289" s="56">
        <v>2020</v>
      </c>
      <c r="X289" s="56" t="s">
        <v>8</v>
      </c>
      <c r="Y289" s="56" t="s">
        <v>99</v>
      </c>
      <c r="Z289" s="56" t="s">
        <v>100</v>
      </c>
      <c r="AA289" s="56" t="s">
        <v>101</v>
      </c>
      <c r="AB289" s="56" t="s">
        <v>102</v>
      </c>
      <c r="AC289" s="56" t="s">
        <v>103</v>
      </c>
      <c r="AD289" s="56" t="s">
        <v>106</v>
      </c>
      <c r="AE289" s="56">
        <v>768</v>
      </c>
      <c r="AF289" s="56">
        <v>1098.24</v>
      </c>
    </row>
    <row r="290" spans="1:32" ht="18" customHeight="1" x14ac:dyDescent="0.25">
      <c r="A290" s="2">
        <v>2021</v>
      </c>
      <c r="B290" s="2" t="s">
        <v>7</v>
      </c>
      <c r="C290" s="2" t="s">
        <v>38</v>
      </c>
      <c r="D290" s="6" t="s">
        <v>30</v>
      </c>
      <c r="E290" s="7">
        <v>644</v>
      </c>
      <c r="F290" s="7">
        <v>5743.5</v>
      </c>
      <c r="G290" s="7">
        <v>6432.72</v>
      </c>
      <c r="H290" s="4">
        <v>1148.7</v>
      </c>
      <c r="I290" s="5" t="s">
        <v>40</v>
      </c>
      <c r="V290" s="56" t="s">
        <v>98</v>
      </c>
      <c r="W290" s="56">
        <v>2020</v>
      </c>
      <c r="X290" s="56" t="s">
        <v>8</v>
      </c>
      <c r="Y290" s="56" t="s">
        <v>99</v>
      </c>
      <c r="Z290" s="56" t="s">
        <v>100</v>
      </c>
      <c r="AA290" s="56" t="s">
        <v>101</v>
      </c>
      <c r="AB290" s="56" t="s">
        <v>102</v>
      </c>
      <c r="AC290" s="56" t="s">
        <v>103</v>
      </c>
      <c r="AD290" s="56" t="s">
        <v>106</v>
      </c>
      <c r="AE290" s="56">
        <v>273</v>
      </c>
      <c r="AF290" s="56">
        <v>390.39</v>
      </c>
    </row>
    <row r="291" spans="1:32" ht="18" customHeight="1" x14ac:dyDescent="0.25">
      <c r="A291" s="2">
        <v>2021</v>
      </c>
      <c r="B291" s="2" t="s">
        <v>7</v>
      </c>
      <c r="C291" s="2" t="s">
        <v>12</v>
      </c>
      <c r="D291" s="6" t="s">
        <v>29</v>
      </c>
      <c r="E291" s="7">
        <v>643</v>
      </c>
      <c r="F291" s="7">
        <v>7000</v>
      </c>
      <c r="G291" s="7">
        <v>7840</v>
      </c>
      <c r="H291" s="4">
        <v>1400</v>
      </c>
      <c r="I291" s="5" t="s">
        <v>40</v>
      </c>
      <c r="V291" s="56" t="s">
        <v>108</v>
      </c>
      <c r="W291" s="56">
        <v>2020</v>
      </c>
      <c r="X291" s="56" t="s">
        <v>8</v>
      </c>
      <c r="Y291" s="56" t="s">
        <v>99</v>
      </c>
      <c r="Z291" s="56" t="s">
        <v>100</v>
      </c>
      <c r="AA291" s="56" t="s">
        <v>101</v>
      </c>
      <c r="AB291" s="56" t="s">
        <v>102</v>
      </c>
      <c r="AC291" s="56" t="s">
        <v>103</v>
      </c>
      <c r="AD291" s="56" t="s">
        <v>106</v>
      </c>
      <c r="AE291" s="56">
        <v>267</v>
      </c>
      <c r="AF291" s="56">
        <v>381.81</v>
      </c>
    </row>
    <row r="292" spans="1:32" ht="18" customHeight="1" x14ac:dyDescent="0.25">
      <c r="A292" s="2">
        <v>2021</v>
      </c>
      <c r="B292" s="2" t="s">
        <v>7</v>
      </c>
      <c r="C292" s="2" t="s">
        <v>38</v>
      </c>
      <c r="D292" s="6" t="s">
        <v>31</v>
      </c>
      <c r="E292" s="7">
        <v>455</v>
      </c>
      <c r="F292" s="7">
        <v>5036.46</v>
      </c>
      <c r="G292" s="7">
        <v>5128.0320000000002</v>
      </c>
      <c r="H292" s="4">
        <v>1007.292</v>
      </c>
      <c r="I292" s="5" t="s">
        <v>40</v>
      </c>
      <c r="V292" s="56" t="s">
        <v>107</v>
      </c>
      <c r="W292" s="56">
        <v>2020</v>
      </c>
      <c r="X292" s="56" t="s">
        <v>8</v>
      </c>
      <c r="Y292" s="56" t="s">
        <v>99</v>
      </c>
      <c r="Z292" s="56" t="s">
        <v>100</v>
      </c>
      <c r="AA292" s="56" t="s">
        <v>101</v>
      </c>
      <c r="AB292" s="56" t="s">
        <v>102</v>
      </c>
      <c r="AC292" s="56" t="s">
        <v>103</v>
      </c>
      <c r="AD292" s="56" t="s">
        <v>106</v>
      </c>
      <c r="AE292" s="56">
        <v>261</v>
      </c>
      <c r="AF292" s="56">
        <v>373.23</v>
      </c>
    </row>
    <row r="293" spans="1:32" ht="18" customHeight="1" x14ac:dyDescent="0.25">
      <c r="A293" s="2">
        <v>2021</v>
      </c>
      <c r="B293" s="2" t="s">
        <v>7</v>
      </c>
      <c r="C293" s="2" t="s">
        <v>12</v>
      </c>
      <c r="D293" s="6" t="s">
        <v>28</v>
      </c>
      <c r="E293" s="8">
        <v>345</v>
      </c>
      <c r="F293" s="8">
        <v>7700</v>
      </c>
      <c r="G293" s="8">
        <v>7840</v>
      </c>
      <c r="H293" s="4">
        <v>1540</v>
      </c>
      <c r="I293" s="5" t="s">
        <v>40</v>
      </c>
      <c r="V293" s="56" t="s">
        <v>98</v>
      </c>
      <c r="W293" s="56">
        <v>2020</v>
      </c>
      <c r="X293" s="56" t="s">
        <v>8</v>
      </c>
      <c r="Y293" s="56" t="s">
        <v>99</v>
      </c>
      <c r="Z293" s="56" t="s">
        <v>100</v>
      </c>
      <c r="AA293" s="56" t="s">
        <v>101</v>
      </c>
      <c r="AB293" s="56" t="s">
        <v>102</v>
      </c>
      <c r="AC293" s="56" t="s">
        <v>103</v>
      </c>
      <c r="AD293" s="56" t="s">
        <v>106</v>
      </c>
      <c r="AE293" s="56">
        <v>207</v>
      </c>
      <c r="AF293" s="56">
        <v>296.01</v>
      </c>
    </row>
    <row r="294" spans="1:32" ht="18" customHeight="1" x14ac:dyDescent="0.25">
      <c r="A294" s="2">
        <v>2021</v>
      </c>
      <c r="B294" s="2" t="s">
        <v>7</v>
      </c>
      <c r="C294" s="2" t="s">
        <v>13</v>
      </c>
      <c r="D294" s="3" t="s">
        <v>33</v>
      </c>
      <c r="E294" s="4">
        <v>122</v>
      </c>
      <c r="F294" s="4">
        <v>110</v>
      </c>
      <c r="G294" s="4">
        <v>112</v>
      </c>
      <c r="H294" s="4">
        <v>22</v>
      </c>
      <c r="I294" s="5" t="s">
        <v>40</v>
      </c>
      <c r="V294" s="56" t="s">
        <v>98</v>
      </c>
      <c r="W294" s="56">
        <v>2020</v>
      </c>
      <c r="X294" s="56" t="s">
        <v>8</v>
      </c>
      <c r="Y294" s="56" t="s">
        <v>99</v>
      </c>
      <c r="Z294" s="56" t="s">
        <v>100</v>
      </c>
      <c r="AA294" s="56" t="s">
        <v>101</v>
      </c>
      <c r="AB294" s="56" t="s">
        <v>102</v>
      </c>
      <c r="AC294" s="56" t="s">
        <v>103</v>
      </c>
      <c r="AD294" s="56" t="s">
        <v>106</v>
      </c>
      <c r="AE294" s="56">
        <v>754</v>
      </c>
      <c r="AF294" s="56">
        <v>526.24</v>
      </c>
    </row>
    <row r="295" spans="1:32" ht="18" customHeight="1" x14ac:dyDescent="0.25">
      <c r="A295" s="2">
        <v>2021</v>
      </c>
      <c r="B295" s="2" t="s">
        <v>7</v>
      </c>
      <c r="C295" s="2" t="s">
        <v>15</v>
      </c>
      <c r="D295" s="6" t="s">
        <v>26</v>
      </c>
      <c r="E295" s="7">
        <v>78</v>
      </c>
      <c r="F295" s="7">
        <v>5034.92</v>
      </c>
      <c r="G295" s="7">
        <v>5126.4639999999999</v>
      </c>
      <c r="H295" s="4">
        <v>1006.984</v>
      </c>
      <c r="I295" s="5" t="s">
        <v>40</v>
      </c>
      <c r="V295" s="56" t="s">
        <v>108</v>
      </c>
      <c r="W295" s="56">
        <v>2020</v>
      </c>
      <c r="X295" s="56" t="s">
        <v>8</v>
      </c>
      <c r="Y295" s="56" t="s">
        <v>99</v>
      </c>
      <c r="Z295" s="56" t="s">
        <v>100</v>
      </c>
      <c r="AA295" s="56" t="s">
        <v>101</v>
      </c>
      <c r="AB295" s="56" t="s">
        <v>102</v>
      </c>
      <c r="AC295" s="56" t="s">
        <v>103</v>
      </c>
      <c r="AD295" s="56" t="s">
        <v>106</v>
      </c>
      <c r="AE295" s="56">
        <v>807</v>
      </c>
      <c r="AF295" s="56">
        <v>526.24</v>
      </c>
    </row>
    <row r="296" spans="1:32" ht="18" customHeight="1" x14ac:dyDescent="0.25">
      <c r="A296" s="2">
        <v>2021</v>
      </c>
      <c r="B296" s="2" t="s">
        <v>7</v>
      </c>
      <c r="C296" s="2" t="s">
        <v>15</v>
      </c>
      <c r="D296" s="6" t="s">
        <v>24</v>
      </c>
      <c r="E296" s="7">
        <v>76</v>
      </c>
      <c r="F296" s="7">
        <v>5034.5899999999992</v>
      </c>
      <c r="G296" s="7">
        <v>5126.1279999999997</v>
      </c>
      <c r="H296" s="4">
        <v>1006.9179999999999</v>
      </c>
      <c r="I296" s="5" t="s">
        <v>40</v>
      </c>
      <c r="V296" s="56" t="s">
        <v>107</v>
      </c>
      <c r="W296" s="56">
        <v>2020</v>
      </c>
      <c r="X296" s="56" t="s">
        <v>8</v>
      </c>
      <c r="Y296" s="56" t="s">
        <v>99</v>
      </c>
      <c r="Z296" s="56" t="s">
        <v>100</v>
      </c>
      <c r="AA296" s="56" t="s">
        <v>101</v>
      </c>
      <c r="AB296" s="56" t="s">
        <v>102</v>
      </c>
      <c r="AC296" s="56" t="s">
        <v>103</v>
      </c>
      <c r="AD296" s="56" t="s">
        <v>106</v>
      </c>
      <c r="AE296" s="56">
        <v>211</v>
      </c>
      <c r="AF296" s="56">
        <v>301.73</v>
      </c>
    </row>
    <row r="297" spans="1:32" ht="18" customHeight="1" x14ac:dyDescent="0.25">
      <c r="A297" s="2">
        <v>2021</v>
      </c>
      <c r="B297" s="2" t="s">
        <v>7</v>
      </c>
      <c r="C297" s="2" t="s">
        <v>15</v>
      </c>
      <c r="D297" s="6" t="s">
        <v>25</v>
      </c>
      <c r="E297" s="7">
        <v>46</v>
      </c>
      <c r="F297" s="7">
        <v>230</v>
      </c>
      <c r="G297" s="7">
        <v>224</v>
      </c>
      <c r="H297" s="4">
        <v>46</v>
      </c>
      <c r="I297" s="5" t="s">
        <v>40</v>
      </c>
      <c r="V297" s="56" t="s">
        <v>108</v>
      </c>
      <c r="W297" s="56">
        <v>2020</v>
      </c>
      <c r="X297" s="56" t="s">
        <v>8</v>
      </c>
      <c r="Y297" s="56" t="s">
        <v>99</v>
      </c>
      <c r="Z297" s="56" t="s">
        <v>100</v>
      </c>
      <c r="AA297" s="56" t="s">
        <v>101</v>
      </c>
      <c r="AB297" s="56" t="s">
        <v>102</v>
      </c>
      <c r="AC297" s="56" t="s">
        <v>103</v>
      </c>
      <c r="AD297" s="56" t="s">
        <v>106</v>
      </c>
      <c r="AE297" s="56">
        <v>181</v>
      </c>
      <c r="AF297" s="56">
        <v>258.83</v>
      </c>
    </row>
    <row r="298" spans="1:32" ht="18" customHeight="1" x14ac:dyDescent="0.25">
      <c r="A298" s="2">
        <v>2021</v>
      </c>
      <c r="B298" s="2" t="s">
        <v>7</v>
      </c>
      <c r="C298" s="2" t="s">
        <v>15</v>
      </c>
      <c r="D298" s="6" t="s">
        <v>23</v>
      </c>
      <c r="E298" s="7">
        <v>34</v>
      </c>
      <c r="F298" s="7">
        <v>5263.32</v>
      </c>
      <c r="G298" s="7">
        <v>5126.0160000000005</v>
      </c>
      <c r="H298" s="4">
        <v>1052.664</v>
      </c>
      <c r="I298" s="5" t="s">
        <v>40</v>
      </c>
      <c r="V298" s="56" t="s">
        <v>98</v>
      </c>
      <c r="W298" s="56">
        <v>2020</v>
      </c>
      <c r="X298" s="56" t="s">
        <v>8</v>
      </c>
      <c r="Y298" s="56" t="s">
        <v>99</v>
      </c>
      <c r="Z298" s="56" t="s">
        <v>100</v>
      </c>
      <c r="AA298" s="56" t="s">
        <v>101</v>
      </c>
      <c r="AB298" s="56" t="s">
        <v>102</v>
      </c>
      <c r="AC298" s="56" t="s">
        <v>103</v>
      </c>
      <c r="AD298" s="56" t="s">
        <v>104</v>
      </c>
      <c r="AE298" s="56">
        <v>269</v>
      </c>
      <c r="AF298" s="56">
        <v>384.67</v>
      </c>
    </row>
    <row r="299" spans="1:32" ht="18" customHeight="1" x14ac:dyDescent="0.25">
      <c r="A299" s="2">
        <v>2021</v>
      </c>
      <c r="B299" s="2" t="s">
        <v>7</v>
      </c>
      <c r="C299" s="2" t="s">
        <v>13</v>
      </c>
      <c r="D299" s="3" t="s">
        <v>34</v>
      </c>
      <c r="E299" s="4">
        <v>7</v>
      </c>
      <c r="F299" s="4">
        <v>230</v>
      </c>
      <c r="G299" s="4">
        <v>224</v>
      </c>
      <c r="H299" s="4">
        <v>46</v>
      </c>
      <c r="I299" s="5" t="s">
        <v>42</v>
      </c>
      <c r="V299" s="56" t="s">
        <v>105</v>
      </c>
      <c r="W299" s="56">
        <v>2020</v>
      </c>
      <c r="X299" s="56" t="s">
        <v>8</v>
      </c>
      <c r="Y299" s="56" t="s">
        <v>99</v>
      </c>
      <c r="Z299" s="56" t="s">
        <v>100</v>
      </c>
      <c r="AA299" s="56" t="s">
        <v>101</v>
      </c>
      <c r="AB299" s="56" t="s">
        <v>102</v>
      </c>
      <c r="AC299" s="56" t="s">
        <v>103</v>
      </c>
      <c r="AD299" s="56" t="s">
        <v>104</v>
      </c>
      <c r="AE299" s="56">
        <v>263</v>
      </c>
      <c r="AF299" s="56">
        <v>376.09000000000003</v>
      </c>
    </row>
    <row r="300" spans="1:32" ht="18" customHeight="1" x14ac:dyDescent="0.25">
      <c r="A300" s="2">
        <v>2021</v>
      </c>
      <c r="B300" s="2" t="s">
        <v>7</v>
      </c>
      <c r="C300" s="2" t="s">
        <v>15</v>
      </c>
      <c r="D300" s="6" t="s">
        <v>27</v>
      </c>
      <c r="E300" s="7">
        <v>3</v>
      </c>
      <c r="F300" s="7">
        <v>5263.8950000000004</v>
      </c>
      <c r="G300" s="7">
        <v>5126.576</v>
      </c>
      <c r="H300" s="4">
        <v>1052.7790000000002</v>
      </c>
      <c r="I300" s="5" t="s">
        <v>42</v>
      </c>
      <c r="V300" s="56" t="s">
        <v>98</v>
      </c>
      <c r="W300" s="56">
        <v>2020</v>
      </c>
      <c r="X300" s="56" t="s">
        <v>8</v>
      </c>
      <c r="Y300" s="56" t="s">
        <v>99</v>
      </c>
      <c r="Z300" s="56" t="s">
        <v>100</v>
      </c>
      <c r="AA300" s="56" t="s">
        <v>101</v>
      </c>
      <c r="AB300" s="56" t="s">
        <v>102</v>
      </c>
      <c r="AC300" s="56" t="s">
        <v>103</v>
      </c>
      <c r="AD300" s="56" t="s">
        <v>106</v>
      </c>
      <c r="AE300" s="56">
        <v>209</v>
      </c>
      <c r="AF300" s="56">
        <v>298.87</v>
      </c>
    </row>
    <row r="301" spans="1:32" ht="18" customHeight="1" x14ac:dyDescent="0.25">
      <c r="A301" s="2">
        <v>2021</v>
      </c>
      <c r="B301" s="2" t="s">
        <v>7</v>
      </c>
      <c r="C301" s="2" t="s">
        <v>32</v>
      </c>
      <c r="D301" s="6" t="s">
        <v>32</v>
      </c>
      <c r="E301" s="7">
        <v>2</v>
      </c>
      <c r="F301" s="7">
        <v>7590</v>
      </c>
      <c r="G301" s="7">
        <v>7392</v>
      </c>
      <c r="H301" s="4">
        <v>1518</v>
      </c>
      <c r="I301" s="5" t="s">
        <v>42</v>
      </c>
      <c r="V301" s="56" t="s">
        <v>109</v>
      </c>
      <c r="W301" s="56">
        <v>2020</v>
      </c>
      <c r="X301" s="56" t="s">
        <v>8</v>
      </c>
      <c r="Y301" s="56" t="s">
        <v>99</v>
      </c>
      <c r="Z301" s="56" t="s">
        <v>100</v>
      </c>
      <c r="AA301" s="56" t="s">
        <v>101</v>
      </c>
      <c r="AB301" s="56" t="s">
        <v>102</v>
      </c>
      <c r="AC301" s="56" t="s">
        <v>103</v>
      </c>
      <c r="AD301" s="56" t="s">
        <v>106</v>
      </c>
      <c r="AE301" s="56">
        <v>257</v>
      </c>
      <c r="AF301" s="56">
        <v>367.51</v>
      </c>
    </row>
    <row r="302" spans="1:32" ht="18" customHeight="1" x14ac:dyDescent="0.25">
      <c r="A302" s="2">
        <v>2021</v>
      </c>
      <c r="B302" s="2" t="s">
        <v>8</v>
      </c>
      <c r="C302" s="2" t="s">
        <v>14</v>
      </c>
      <c r="D302" s="3" t="s">
        <v>36</v>
      </c>
      <c r="E302" s="4">
        <v>3566</v>
      </c>
      <c r="F302" s="4">
        <v>5263.8950000000004</v>
      </c>
      <c r="G302" s="4">
        <v>5126.576</v>
      </c>
      <c r="H302" s="4">
        <v>1052.7790000000002</v>
      </c>
      <c r="I302" s="5" t="s">
        <v>42</v>
      </c>
      <c r="V302" s="56" t="s">
        <v>98</v>
      </c>
      <c r="W302" s="56">
        <v>2020</v>
      </c>
      <c r="X302" s="56" t="s">
        <v>3</v>
      </c>
      <c r="Y302" s="56" t="s">
        <v>111</v>
      </c>
      <c r="Z302" s="56" t="s">
        <v>100</v>
      </c>
      <c r="AA302" s="56" t="s">
        <v>101</v>
      </c>
      <c r="AB302" s="56" t="s">
        <v>102</v>
      </c>
      <c r="AC302" s="56" t="s">
        <v>103</v>
      </c>
      <c r="AD302" s="56" t="s">
        <v>104</v>
      </c>
      <c r="AE302" s="56">
        <v>128</v>
      </c>
      <c r="AF302" s="56">
        <v>183.04</v>
      </c>
    </row>
    <row r="303" spans="1:32" ht="18" customHeight="1" x14ac:dyDescent="0.25">
      <c r="A303" s="2">
        <v>2021</v>
      </c>
      <c r="B303" s="2" t="s">
        <v>8</v>
      </c>
      <c r="C303" s="2" t="s">
        <v>14</v>
      </c>
      <c r="D303" s="3" t="s">
        <v>37</v>
      </c>
      <c r="E303" s="4">
        <v>2498</v>
      </c>
      <c r="F303" s="4">
        <v>8800</v>
      </c>
      <c r="G303" s="4">
        <v>8960</v>
      </c>
      <c r="H303" s="4">
        <v>1760</v>
      </c>
      <c r="I303" s="5" t="s">
        <v>42</v>
      </c>
      <c r="V303" s="56" t="s">
        <v>107</v>
      </c>
      <c r="W303" s="56">
        <v>2020</v>
      </c>
      <c r="X303" s="56" t="s">
        <v>3</v>
      </c>
      <c r="Y303" s="56" t="s">
        <v>111</v>
      </c>
      <c r="Z303" s="56" t="s">
        <v>100</v>
      </c>
      <c r="AA303" s="56" t="s">
        <v>101</v>
      </c>
      <c r="AB303" s="56" t="s">
        <v>102</v>
      </c>
      <c r="AC303" s="56" t="s">
        <v>103</v>
      </c>
      <c r="AD303" s="56" t="s">
        <v>104</v>
      </c>
      <c r="AE303" s="56">
        <v>302</v>
      </c>
      <c r="AF303" s="56">
        <v>431.86</v>
      </c>
    </row>
    <row r="304" spans="1:32" ht="18" customHeight="1" x14ac:dyDescent="0.25">
      <c r="A304" s="2">
        <v>2021</v>
      </c>
      <c r="B304" s="2" t="s">
        <v>8</v>
      </c>
      <c r="C304" s="2" t="s">
        <v>13</v>
      </c>
      <c r="D304" s="3" t="s">
        <v>35</v>
      </c>
      <c r="E304" s="4">
        <v>1245</v>
      </c>
      <c r="F304" s="4">
        <v>5034.92</v>
      </c>
      <c r="G304" s="4">
        <v>5126.4639999999999</v>
      </c>
      <c r="H304" s="4">
        <v>1006.984</v>
      </c>
      <c r="I304" s="5" t="s">
        <v>42</v>
      </c>
      <c r="V304" s="56" t="s">
        <v>105</v>
      </c>
      <c r="W304" s="56">
        <v>2020</v>
      </c>
      <c r="X304" s="56" t="s">
        <v>3</v>
      </c>
      <c r="Y304" s="56" t="s">
        <v>111</v>
      </c>
      <c r="Z304" s="56" t="s">
        <v>100</v>
      </c>
      <c r="AA304" s="56" t="s">
        <v>101</v>
      </c>
      <c r="AB304" s="56" t="s">
        <v>102</v>
      </c>
      <c r="AC304" s="56" t="s">
        <v>103</v>
      </c>
      <c r="AD304" s="56" t="s">
        <v>104</v>
      </c>
      <c r="AE304" s="56">
        <v>328</v>
      </c>
      <c r="AF304" s="56">
        <v>526.24</v>
      </c>
    </row>
    <row r="305" spans="1:32" ht="18" customHeight="1" x14ac:dyDescent="0.25">
      <c r="A305" s="2">
        <v>2021</v>
      </c>
      <c r="B305" s="2" t="s">
        <v>8</v>
      </c>
      <c r="C305" s="2" t="s">
        <v>38</v>
      </c>
      <c r="D305" s="6" t="s">
        <v>30</v>
      </c>
      <c r="E305" s="7">
        <v>644</v>
      </c>
      <c r="F305" s="7">
        <v>6317.85</v>
      </c>
      <c r="G305" s="7">
        <v>6432.72</v>
      </c>
      <c r="H305" s="4">
        <v>1263.5700000000002</v>
      </c>
      <c r="I305" s="5" t="s">
        <v>42</v>
      </c>
      <c r="V305" s="56" t="s">
        <v>98</v>
      </c>
      <c r="W305" s="56">
        <v>2020</v>
      </c>
      <c r="X305" s="56" t="s">
        <v>3</v>
      </c>
      <c r="Y305" s="56" t="s">
        <v>111</v>
      </c>
      <c r="Z305" s="56" t="s">
        <v>100</v>
      </c>
      <c r="AA305" s="56" t="s">
        <v>101</v>
      </c>
      <c r="AB305" s="56" t="s">
        <v>102</v>
      </c>
      <c r="AC305" s="56" t="s">
        <v>103</v>
      </c>
      <c r="AD305" s="56" t="s">
        <v>104</v>
      </c>
      <c r="AE305" s="56">
        <v>130</v>
      </c>
      <c r="AF305" s="56">
        <v>526.24</v>
      </c>
    </row>
    <row r="306" spans="1:32" ht="18" customHeight="1" x14ac:dyDescent="0.25">
      <c r="A306" s="2">
        <v>2021</v>
      </c>
      <c r="B306" s="2" t="s">
        <v>8</v>
      </c>
      <c r="C306" s="2" t="s">
        <v>12</v>
      </c>
      <c r="D306" s="6" t="s">
        <v>29</v>
      </c>
      <c r="E306" s="7">
        <v>643</v>
      </c>
      <c r="F306" s="7">
        <v>7700</v>
      </c>
      <c r="G306" s="7">
        <v>7840</v>
      </c>
      <c r="H306" s="4">
        <v>1540</v>
      </c>
      <c r="I306" s="5" t="s">
        <v>42</v>
      </c>
      <c r="V306" s="56" t="s">
        <v>98</v>
      </c>
      <c r="W306" s="56">
        <v>2020</v>
      </c>
      <c r="X306" s="56" t="s">
        <v>3</v>
      </c>
      <c r="Y306" s="56" t="s">
        <v>111</v>
      </c>
      <c r="Z306" s="56" t="s">
        <v>100</v>
      </c>
      <c r="AA306" s="56" t="s">
        <v>101</v>
      </c>
      <c r="AB306" s="56" t="s">
        <v>102</v>
      </c>
      <c r="AC306" s="56" t="s">
        <v>103</v>
      </c>
      <c r="AD306" s="56" t="s">
        <v>104</v>
      </c>
      <c r="AE306" s="56">
        <v>304</v>
      </c>
      <c r="AF306" s="56">
        <v>526.24</v>
      </c>
    </row>
    <row r="307" spans="1:32" ht="18" customHeight="1" x14ac:dyDescent="0.25">
      <c r="A307" s="2">
        <v>2021</v>
      </c>
      <c r="B307" s="2" t="s">
        <v>8</v>
      </c>
      <c r="C307" s="2" t="s">
        <v>38</v>
      </c>
      <c r="D307" s="6" t="s">
        <v>31</v>
      </c>
      <c r="E307" s="7">
        <v>455</v>
      </c>
      <c r="F307" s="7">
        <v>5036.46</v>
      </c>
      <c r="G307" s="7">
        <v>5128.0320000000002</v>
      </c>
      <c r="H307" s="4">
        <v>1007.292</v>
      </c>
      <c r="I307" s="5" t="s">
        <v>42</v>
      </c>
      <c r="V307" s="56" t="s">
        <v>105</v>
      </c>
      <c r="W307" s="56">
        <v>2020</v>
      </c>
      <c r="X307" s="56" t="s">
        <v>3</v>
      </c>
      <c r="Y307" s="56" t="s">
        <v>111</v>
      </c>
      <c r="Z307" s="56" t="s">
        <v>100</v>
      </c>
      <c r="AA307" s="56" t="s">
        <v>101</v>
      </c>
      <c r="AB307" s="56" t="s">
        <v>102</v>
      </c>
      <c r="AC307" s="56" t="s">
        <v>103</v>
      </c>
      <c r="AD307" s="56" t="s">
        <v>104</v>
      </c>
      <c r="AE307" s="56">
        <v>989</v>
      </c>
      <c r="AF307" s="56">
        <v>1414.27</v>
      </c>
    </row>
    <row r="308" spans="1:32" ht="18" customHeight="1" x14ac:dyDescent="0.25">
      <c r="A308" s="2">
        <v>2021</v>
      </c>
      <c r="B308" s="2" t="s">
        <v>8</v>
      </c>
      <c r="C308" s="2" t="s">
        <v>12</v>
      </c>
      <c r="D308" s="6" t="s">
        <v>28</v>
      </c>
      <c r="E308" s="8">
        <v>345</v>
      </c>
      <c r="F308" s="8">
        <v>7700</v>
      </c>
      <c r="G308" s="8">
        <v>7840</v>
      </c>
      <c r="H308" s="4">
        <v>1540</v>
      </c>
      <c r="I308" s="5" t="s">
        <v>42</v>
      </c>
      <c r="V308" s="56" t="s">
        <v>98</v>
      </c>
      <c r="W308" s="56">
        <v>2020</v>
      </c>
      <c r="X308" s="56" t="s">
        <v>3</v>
      </c>
      <c r="Y308" s="56" t="s">
        <v>111</v>
      </c>
      <c r="Z308" s="56" t="s">
        <v>100</v>
      </c>
      <c r="AA308" s="56" t="s">
        <v>101</v>
      </c>
      <c r="AB308" s="56" t="s">
        <v>102</v>
      </c>
      <c r="AC308" s="56" t="s">
        <v>103</v>
      </c>
      <c r="AD308" s="56" t="s">
        <v>104</v>
      </c>
      <c r="AE308" s="56">
        <v>1022</v>
      </c>
      <c r="AF308" s="56">
        <v>1461.46</v>
      </c>
    </row>
    <row r="309" spans="1:32" ht="18" customHeight="1" x14ac:dyDescent="0.25">
      <c r="A309" s="2">
        <v>2021</v>
      </c>
      <c r="B309" s="2" t="s">
        <v>8</v>
      </c>
      <c r="C309" s="2" t="s">
        <v>13</v>
      </c>
      <c r="D309" s="3" t="s">
        <v>33</v>
      </c>
      <c r="E309" s="4">
        <v>122</v>
      </c>
      <c r="F309" s="4">
        <v>110</v>
      </c>
      <c r="G309" s="4">
        <v>112</v>
      </c>
      <c r="H309" s="4">
        <v>22</v>
      </c>
      <c r="I309" s="5" t="s">
        <v>42</v>
      </c>
      <c r="V309" s="56" t="s">
        <v>107</v>
      </c>
      <c r="W309" s="56">
        <v>2020</v>
      </c>
      <c r="X309" s="56" t="s">
        <v>3</v>
      </c>
      <c r="Y309" s="56" t="s">
        <v>111</v>
      </c>
      <c r="Z309" s="56" t="s">
        <v>100</v>
      </c>
      <c r="AA309" s="56" t="s">
        <v>101</v>
      </c>
      <c r="AB309" s="56" t="s">
        <v>102</v>
      </c>
      <c r="AC309" s="56" t="s">
        <v>103</v>
      </c>
      <c r="AD309" s="56" t="s">
        <v>104</v>
      </c>
      <c r="AE309" s="56">
        <v>300</v>
      </c>
      <c r="AF309" s="56">
        <v>429</v>
      </c>
    </row>
    <row r="310" spans="1:32" ht="18" customHeight="1" x14ac:dyDescent="0.25">
      <c r="A310" s="2">
        <v>2021</v>
      </c>
      <c r="B310" s="2" t="s">
        <v>8</v>
      </c>
      <c r="C310" s="2" t="s">
        <v>15</v>
      </c>
      <c r="D310" s="6" t="s">
        <v>26</v>
      </c>
      <c r="E310" s="7">
        <v>78</v>
      </c>
      <c r="F310" s="7">
        <v>5034.92</v>
      </c>
      <c r="G310" s="7">
        <v>5126.4639999999999</v>
      </c>
      <c r="H310" s="4">
        <v>1006.984</v>
      </c>
      <c r="I310" s="5" t="s">
        <v>42</v>
      </c>
      <c r="V310" s="56" t="s">
        <v>107</v>
      </c>
      <c r="W310" s="56">
        <v>2020</v>
      </c>
      <c r="X310" s="56" t="s">
        <v>3</v>
      </c>
      <c r="Y310" s="56" t="s">
        <v>111</v>
      </c>
      <c r="Z310" s="56" t="s">
        <v>100</v>
      </c>
      <c r="AA310" s="56" t="s">
        <v>101</v>
      </c>
      <c r="AB310" s="56" t="s">
        <v>102</v>
      </c>
      <c r="AC310" s="56" t="s">
        <v>103</v>
      </c>
      <c r="AD310" s="56" t="s">
        <v>104</v>
      </c>
      <c r="AE310" s="56">
        <v>327</v>
      </c>
      <c r="AF310" s="56">
        <v>467.61</v>
      </c>
    </row>
    <row r="311" spans="1:32" ht="18" customHeight="1" x14ac:dyDescent="0.25">
      <c r="A311" s="2">
        <v>2021</v>
      </c>
      <c r="B311" s="2" t="s">
        <v>8</v>
      </c>
      <c r="C311" s="2" t="s">
        <v>15</v>
      </c>
      <c r="D311" s="6" t="s">
        <v>24</v>
      </c>
      <c r="E311" s="7">
        <v>76</v>
      </c>
      <c r="F311" s="7">
        <v>4576.8999999999996</v>
      </c>
      <c r="G311" s="7">
        <v>5126.1279999999997</v>
      </c>
      <c r="H311" s="4">
        <v>915.38</v>
      </c>
      <c r="I311" s="5" t="s">
        <v>42</v>
      </c>
      <c r="V311" s="56" t="s">
        <v>98</v>
      </c>
      <c r="W311" s="56">
        <v>2020</v>
      </c>
      <c r="X311" s="56" t="s">
        <v>3</v>
      </c>
      <c r="Y311" s="56" t="s">
        <v>111</v>
      </c>
      <c r="Z311" s="56" t="s">
        <v>100</v>
      </c>
      <c r="AA311" s="56" t="s">
        <v>101</v>
      </c>
      <c r="AB311" s="56" t="s">
        <v>102</v>
      </c>
      <c r="AC311" s="56" t="s">
        <v>103</v>
      </c>
      <c r="AD311" s="56" t="s">
        <v>104</v>
      </c>
      <c r="AE311" s="56">
        <v>129</v>
      </c>
      <c r="AF311" s="56">
        <v>184.47</v>
      </c>
    </row>
    <row r="312" spans="1:32" ht="18" customHeight="1" x14ac:dyDescent="0.25">
      <c r="A312" s="2">
        <v>2021</v>
      </c>
      <c r="B312" s="2" t="s">
        <v>8</v>
      </c>
      <c r="C312" s="2" t="s">
        <v>15</v>
      </c>
      <c r="D312" s="6" t="s">
        <v>25</v>
      </c>
      <c r="E312" s="7">
        <v>46</v>
      </c>
      <c r="F312" s="7">
        <v>200</v>
      </c>
      <c r="G312" s="7">
        <v>224</v>
      </c>
      <c r="H312" s="4">
        <v>40</v>
      </c>
      <c r="I312" s="5" t="s">
        <v>42</v>
      </c>
      <c r="V312" s="56" t="s">
        <v>105</v>
      </c>
      <c r="W312" s="56">
        <v>2020</v>
      </c>
      <c r="X312" s="56" t="s">
        <v>3</v>
      </c>
      <c r="Y312" s="56" t="s">
        <v>111</v>
      </c>
      <c r="Z312" s="56" t="s">
        <v>100</v>
      </c>
      <c r="AA312" s="56" t="s">
        <v>101</v>
      </c>
      <c r="AB312" s="56" t="s">
        <v>102</v>
      </c>
      <c r="AC312" s="56" t="s">
        <v>103</v>
      </c>
      <c r="AD312" s="56" t="s">
        <v>104</v>
      </c>
      <c r="AE312" s="56">
        <v>303</v>
      </c>
      <c r="AF312" s="56">
        <v>433.28999999999996</v>
      </c>
    </row>
    <row r="313" spans="1:32" ht="18" customHeight="1" x14ac:dyDescent="0.25">
      <c r="A313" s="2">
        <v>2021</v>
      </c>
      <c r="B313" s="2" t="s">
        <v>8</v>
      </c>
      <c r="C313" s="2" t="s">
        <v>15</v>
      </c>
      <c r="D313" s="6" t="s">
        <v>23</v>
      </c>
      <c r="E313" s="7">
        <v>34</v>
      </c>
      <c r="F313" s="7">
        <v>4576.8</v>
      </c>
      <c r="G313" s="7">
        <v>5126.0160000000005</v>
      </c>
      <c r="H313" s="4">
        <v>915.36000000000013</v>
      </c>
      <c r="I313" s="5" t="s">
        <v>42</v>
      </c>
      <c r="V313" s="56" t="s">
        <v>98</v>
      </c>
      <c r="W313" s="56">
        <v>2020</v>
      </c>
      <c r="X313" s="56" t="s">
        <v>3</v>
      </c>
      <c r="Y313" s="56" t="s">
        <v>111</v>
      </c>
      <c r="Z313" s="56" t="s">
        <v>100</v>
      </c>
      <c r="AA313" s="56" t="s">
        <v>101</v>
      </c>
      <c r="AB313" s="56" t="s">
        <v>102</v>
      </c>
      <c r="AC313" s="56" t="s">
        <v>103</v>
      </c>
      <c r="AD313" s="56" t="s">
        <v>104</v>
      </c>
      <c r="AE313" s="56">
        <v>770</v>
      </c>
      <c r="AF313" s="56">
        <v>1101.0999999999999</v>
      </c>
    </row>
    <row r="314" spans="1:32" ht="18" customHeight="1" x14ac:dyDescent="0.25">
      <c r="A314" s="2">
        <v>2021</v>
      </c>
      <c r="B314" s="2" t="s">
        <v>8</v>
      </c>
      <c r="C314" s="2" t="s">
        <v>13</v>
      </c>
      <c r="D314" s="3" t="s">
        <v>34</v>
      </c>
      <c r="E314" s="4">
        <v>7</v>
      </c>
      <c r="F314" s="4">
        <v>200</v>
      </c>
      <c r="G314" s="4">
        <v>224</v>
      </c>
      <c r="H314" s="4">
        <v>40</v>
      </c>
      <c r="I314" s="5" t="s">
        <v>42</v>
      </c>
      <c r="V314" s="56" t="s">
        <v>105</v>
      </c>
      <c r="W314" s="56">
        <v>2020</v>
      </c>
      <c r="X314" s="56" t="s">
        <v>3</v>
      </c>
      <c r="Y314" s="56" t="s">
        <v>111</v>
      </c>
      <c r="Z314" s="56" t="s">
        <v>100</v>
      </c>
      <c r="AA314" s="56" t="s">
        <v>101</v>
      </c>
      <c r="AB314" s="56" t="s">
        <v>102</v>
      </c>
      <c r="AC314" s="56" t="s">
        <v>103</v>
      </c>
      <c r="AD314" s="56" t="s">
        <v>104</v>
      </c>
      <c r="AE314" s="56">
        <v>857</v>
      </c>
      <c r="AF314" s="56">
        <v>1225.51</v>
      </c>
    </row>
    <row r="315" spans="1:32" ht="18" customHeight="1" x14ac:dyDescent="0.25">
      <c r="A315" s="2">
        <v>2021</v>
      </c>
      <c r="B315" s="2" t="s">
        <v>8</v>
      </c>
      <c r="C315" s="2" t="s">
        <v>15</v>
      </c>
      <c r="D315" s="6" t="s">
        <v>27</v>
      </c>
      <c r="E315" s="7">
        <v>3</v>
      </c>
      <c r="F315" s="7">
        <v>4577.3</v>
      </c>
      <c r="G315" s="7">
        <v>5126.576</v>
      </c>
      <c r="H315" s="4">
        <v>915.46</v>
      </c>
      <c r="I315" s="5" t="s">
        <v>42</v>
      </c>
      <c r="V315" s="56" t="s">
        <v>107</v>
      </c>
      <c r="W315" s="56">
        <v>2020</v>
      </c>
      <c r="X315" s="56" t="s">
        <v>3</v>
      </c>
      <c r="Y315" s="56" t="s">
        <v>111</v>
      </c>
      <c r="Z315" s="56" t="s">
        <v>100</v>
      </c>
      <c r="AA315" s="56" t="s">
        <v>101</v>
      </c>
      <c r="AB315" s="56" t="s">
        <v>102</v>
      </c>
      <c r="AC315" s="56" t="s">
        <v>103</v>
      </c>
      <c r="AD315" s="56" t="s">
        <v>104</v>
      </c>
      <c r="AE315" s="56">
        <v>329</v>
      </c>
      <c r="AF315" s="56">
        <v>470.47</v>
      </c>
    </row>
    <row r="316" spans="1:32" ht="18" customHeight="1" x14ac:dyDescent="0.25">
      <c r="A316" s="2">
        <v>2021</v>
      </c>
      <c r="B316" s="2" t="s">
        <v>8</v>
      </c>
      <c r="C316" s="2" t="s">
        <v>32</v>
      </c>
      <c r="D316" s="6" t="s">
        <v>32</v>
      </c>
      <c r="E316" s="7">
        <v>2</v>
      </c>
      <c r="F316" s="7">
        <v>6600</v>
      </c>
      <c r="G316" s="7">
        <v>7392</v>
      </c>
      <c r="H316" s="4">
        <v>1320</v>
      </c>
      <c r="I316" s="5" t="s">
        <v>42</v>
      </c>
      <c r="V316" s="56" t="s">
        <v>98</v>
      </c>
      <c r="W316" s="56">
        <v>2020</v>
      </c>
      <c r="X316" s="56" t="s">
        <v>3</v>
      </c>
      <c r="Y316" s="56" t="s">
        <v>111</v>
      </c>
      <c r="Z316" s="56" t="s">
        <v>100</v>
      </c>
      <c r="AA316" s="56" t="s">
        <v>101</v>
      </c>
      <c r="AB316" s="56" t="s">
        <v>102</v>
      </c>
      <c r="AC316" s="56" t="s">
        <v>103</v>
      </c>
      <c r="AD316" s="56" t="s">
        <v>104</v>
      </c>
      <c r="AE316" s="56">
        <v>131</v>
      </c>
      <c r="AF316" s="56">
        <v>187.32999999999998</v>
      </c>
    </row>
    <row r="317" spans="1:32" ht="18" customHeight="1" x14ac:dyDescent="0.25">
      <c r="A317" s="2">
        <v>2021</v>
      </c>
      <c r="B317" s="2" t="s">
        <v>9</v>
      </c>
      <c r="C317" s="2" t="s">
        <v>14</v>
      </c>
      <c r="D317" s="3" t="s">
        <v>36</v>
      </c>
      <c r="E317" s="4">
        <v>3566</v>
      </c>
      <c r="F317" s="4">
        <v>4577.3</v>
      </c>
      <c r="G317" s="4">
        <v>5126.576</v>
      </c>
      <c r="H317" s="4">
        <v>915.46</v>
      </c>
      <c r="I317" s="5" t="s">
        <v>42</v>
      </c>
      <c r="V317" s="56" t="s">
        <v>107</v>
      </c>
      <c r="W317" s="56">
        <v>2020</v>
      </c>
      <c r="X317" s="56" t="s">
        <v>7</v>
      </c>
      <c r="Y317" s="56" t="s">
        <v>111</v>
      </c>
      <c r="Z317" s="56" t="s">
        <v>100</v>
      </c>
      <c r="AA317" s="56" t="s">
        <v>101</v>
      </c>
      <c r="AB317" s="56" t="s">
        <v>102</v>
      </c>
      <c r="AC317" s="56" t="s">
        <v>103</v>
      </c>
      <c r="AD317" s="56" t="s">
        <v>104</v>
      </c>
      <c r="AE317" s="56">
        <v>308</v>
      </c>
      <c r="AF317" s="56">
        <v>440.44</v>
      </c>
    </row>
    <row r="318" spans="1:32" ht="18" customHeight="1" x14ac:dyDescent="0.25">
      <c r="A318" s="2">
        <v>2021</v>
      </c>
      <c r="B318" s="2" t="s">
        <v>9</v>
      </c>
      <c r="C318" s="2" t="s">
        <v>14</v>
      </c>
      <c r="D318" s="3" t="s">
        <v>37</v>
      </c>
      <c r="E318" s="4">
        <v>2498</v>
      </c>
      <c r="F318" s="4">
        <v>8000</v>
      </c>
      <c r="G318" s="4">
        <v>8960</v>
      </c>
      <c r="H318" s="4">
        <v>1600</v>
      </c>
      <c r="I318" s="5" t="s">
        <v>42</v>
      </c>
      <c r="V318" s="56" t="s">
        <v>98</v>
      </c>
      <c r="W318" s="56">
        <v>2020</v>
      </c>
      <c r="X318" s="56" t="s">
        <v>7</v>
      </c>
      <c r="Y318" s="56" t="s">
        <v>111</v>
      </c>
      <c r="Z318" s="56" t="s">
        <v>100</v>
      </c>
      <c r="AA318" s="56" t="s">
        <v>101</v>
      </c>
      <c r="AB318" s="56" t="s">
        <v>102</v>
      </c>
      <c r="AC318" s="56" t="s">
        <v>103</v>
      </c>
      <c r="AD318" s="56" t="s">
        <v>104</v>
      </c>
      <c r="AE318" s="56">
        <v>356</v>
      </c>
      <c r="AF318" s="56">
        <v>509.08</v>
      </c>
    </row>
    <row r="319" spans="1:32" ht="18" customHeight="1" x14ac:dyDescent="0.25">
      <c r="A319" s="2">
        <v>2021</v>
      </c>
      <c r="B319" s="2" t="s">
        <v>9</v>
      </c>
      <c r="C319" s="2" t="s">
        <v>13</v>
      </c>
      <c r="D319" s="3" t="s">
        <v>35</v>
      </c>
      <c r="E319" s="4">
        <v>1245</v>
      </c>
      <c r="F319" s="4">
        <v>4577.2</v>
      </c>
      <c r="G319" s="4">
        <v>5126.4639999999999</v>
      </c>
      <c r="H319" s="4">
        <v>915.44</v>
      </c>
      <c r="I319" s="5" t="s">
        <v>42</v>
      </c>
      <c r="V319" s="56" t="s">
        <v>105</v>
      </c>
      <c r="W319" s="56">
        <v>2020</v>
      </c>
      <c r="X319" s="56" t="s">
        <v>7</v>
      </c>
      <c r="Y319" s="56" t="s">
        <v>111</v>
      </c>
      <c r="Z319" s="56" t="s">
        <v>100</v>
      </c>
      <c r="AA319" s="56" t="s">
        <v>101</v>
      </c>
      <c r="AB319" s="56" t="s">
        <v>102</v>
      </c>
      <c r="AC319" s="56" t="s">
        <v>103</v>
      </c>
      <c r="AD319" s="56" t="s">
        <v>104</v>
      </c>
      <c r="AE319" s="56">
        <v>310</v>
      </c>
      <c r="AF319" s="56">
        <v>526.24</v>
      </c>
    </row>
    <row r="320" spans="1:32" ht="18" customHeight="1" x14ac:dyDescent="0.25">
      <c r="A320" s="2">
        <v>2021</v>
      </c>
      <c r="B320" s="2" t="s">
        <v>9</v>
      </c>
      <c r="C320" s="2" t="s">
        <v>38</v>
      </c>
      <c r="D320" s="6" t="s">
        <v>30</v>
      </c>
      <c r="E320" s="7">
        <v>644</v>
      </c>
      <c r="F320" s="7">
        <v>5743.5</v>
      </c>
      <c r="G320" s="7">
        <v>6432.72</v>
      </c>
      <c r="H320" s="4">
        <v>1148.7</v>
      </c>
      <c r="I320" s="5" t="s">
        <v>42</v>
      </c>
      <c r="V320" s="56" t="s">
        <v>105</v>
      </c>
      <c r="W320" s="56">
        <v>2020</v>
      </c>
      <c r="X320" s="56" t="s">
        <v>7</v>
      </c>
      <c r="Y320" s="56" t="s">
        <v>111</v>
      </c>
      <c r="Z320" s="56" t="s">
        <v>100</v>
      </c>
      <c r="AA320" s="56" t="s">
        <v>101</v>
      </c>
      <c r="AB320" s="56" t="s">
        <v>102</v>
      </c>
      <c r="AC320" s="56" t="s">
        <v>103</v>
      </c>
      <c r="AD320" s="56" t="s">
        <v>104</v>
      </c>
      <c r="AE320" s="56">
        <v>352</v>
      </c>
      <c r="AF320" s="56">
        <v>526.24</v>
      </c>
    </row>
    <row r="321" spans="1:32" ht="18" customHeight="1" x14ac:dyDescent="0.25">
      <c r="A321" s="2">
        <v>2021</v>
      </c>
      <c r="B321" s="2" t="s">
        <v>9</v>
      </c>
      <c r="C321" s="2" t="s">
        <v>12</v>
      </c>
      <c r="D321" s="6" t="s">
        <v>29</v>
      </c>
      <c r="E321" s="7">
        <v>643</v>
      </c>
      <c r="F321" s="7">
        <v>7000</v>
      </c>
      <c r="G321" s="7">
        <v>7840</v>
      </c>
      <c r="H321" s="4">
        <v>1400</v>
      </c>
      <c r="I321" s="5" t="s">
        <v>42</v>
      </c>
      <c r="V321" s="56" t="s">
        <v>105</v>
      </c>
      <c r="W321" s="56">
        <v>2020</v>
      </c>
      <c r="X321" s="56" t="s">
        <v>7</v>
      </c>
      <c r="Y321" s="56" t="s">
        <v>111</v>
      </c>
      <c r="Z321" s="56" t="s">
        <v>100</v>
      </c>
      <c r="AA321" s="56" t="s">
        <v>101</v>
      </c>
      <c r="AB321" s="56" t="s">
        <v>102</v>
      </c>
      <c r="AC321" s="56" t="s">
        <v>103</v>
      </c>
      <c r="AD321" s="56" t="s">
        <v>104</v>
      </c>
      <c r="AE321" s="56">
        <v>280</v>
      </c>
      <c r="AF321" s="56">
        <v>526.24</v>
      </c>
    </row>
    <row r="322" spans="1:32" ht="18" customHeight="1" x14ac:dyDescent="0.25">
      <c r="A322" s="2">
        <v>2021</v>
      </c>
      <c r="B322" s="2" t="s">
        <v>9</v>
      </c>
      <c r="C322" s="2" t="s">
        <v>38</v>
      </c>
      <c r="D322" s="6" t="s">
        <v>31</v>
      </c>
      <c r="E322" s="7">
        <v>455</v>
      </c>
      <c r="F322" s="7">
        <v>4578.6000000000004</v>
      </c>
      <c r="G322" s="7">
        <v>5128.0320000000002</v>
      </c>
      <c r="H322" s="4">
        <v>915.72000000000014</v>
      </c>
      <c r="I322" s="5" t="s">
        <v>40</v>
      </c>
      <c r="V322" s="56" t="s">
        <v>105</v>
      </c>
      <c r="W322" s="56">
        <v>2020</v>
      </c>
      <c r="X322" s="56" t="s">
        <v>7</v>
      </c>
      <c r="Y322" s="56" t="s">
        <v>111</v>
      </c>
      <c r="Z322" s="56" t="s">
        <v>100</v>
      </c>
      <c r="AA322" s="56" t="s">
        <v>101</v>
      </c>
      <c r="AB322" s="56" t="s">
        <v>102</v>
      </c>
      <c r="AC322" s="56" t="s">
        <v>103</v>
      </c>
      <c r="AD322" s="56" t="s">
        <v>104</v>
      </c>
      <c r="AE322" s="56">
        <v>993</v>
      </c>
      <c r="AF322" s="56">
        <v>1419.99</v>
      </c>
    </row>
    <row r="323" spans="1:32" ht="18" customHeight="1" x14ac:dyDescent="0.25">
      <c r="A323" s="2">
        <v>2021</v>
      </c>
      <c r="B323" s="2" t="s">
        <v>9</v>
      </c>
      <c r="C323" s="2" t="s">
        <v>12</v>
      </c>
      <c r="D323" s="6" t="s">
        <v>28</v>
      </c>
      <c r="E323" s="8">
        <v>345</v>
      </c>
      <c r="F323" s="8">
        <v>7000</v>
      </c>
      <c r="G323" s="8">
        <v>7840</v>
      </c>
      <c r="H323" s="4">
        <v>1400</v>
      </c>
      <c r="I323" s="5" t="s">
        <v>40</v>
      </c>
      <c r="V323" s="56" t="s">
        <v>105</v>
      </c>
      <c r="W323" s="56">
        <v>2020</v>
      </c>
      <c r="X323" s="56" t="s">
        <v>7</v>
      </c>
      <c r="Y323" s="56" t="s">
        <v>111</v>
      </c>
      <c r="Z323" s="56" t="s">
        <v>100</v>
      </c>
      <c r="AA323" s="56" t="s">
        <v>101</v>
      </c>
      <c r="AB323" s="56" t="s">
        <v>102</v>
      </c>
      <c r="AC323" s="56" t="s">
        <v>103</v>
      </c>
      <c r="AD323" s="56" t="s">
        <v>104</v>
      </c>
      <c r="AE323" s="56">
        <v>1026</v>
      </c>
      <c r="AF323" s="56">
        <v>1467.18</v>
      </c>
    </row>
    <row r="324" spans="1:32" ht="18" customHeight="1" x14ac:dyDescent="0.25">
      <c r="A324" s="2">
        <v>2021</v>
      </c>
      <c r="B324" s="2" t="s">
        <v>9</v>
      </c>
      <c r="C324" s="2" t="s">
        <v>13</v>
      </c>
      <c r="D324" s="3" t="s">
        <v>33</v>
      </c>
      <c r="E324" s="4">
        <v>122</v>
      </c>
      <c r="F324" s="4">
        <v>100</v>
      </c>
      <c r="G324" s="4">
        <v>112</v>
      </c>
      <c r="H324" s="4">
        <v>20</v>
      </c>
      <c r="I324" s="5" t="s">
        <v>40</v>
      </c>
      <c r="V324" s="56" t="s">
        <v>107</v>
      </c>
      <c r="W324" s="56">
        <v>2020</v>
      </c>
      <c r="X324" s="56" t="s">
        <v>7</v>
      </c>
      <c r="Y324" s="56" t="s">
        <v>111</v>
      </c>
      <c r="Z324" s="56" t="s">
        <v>100</v>
      </c>
      <c r="AA324" s="56" t="s">
        <v>101</v>
      </c>
      <c r="AB324" s="56" t="s">
        <v>102</v>
      </c>
      <c r="AC324" s="56" t="s">
        <v>103</v>
      </c>
      <c r="AD324" s="56" t="s">
        <v>104</v>
      </c>
      <c r="AE324" s="56">
        <v>282</v>
      </c>
      <c r="AF324" s="56">
        <v>403.26</v>
      </c>
    </row>
    <row r="325" spans="1:32" ht="18" customHeight="1" x14ac:dyDescent="0.25">
      <c r="A325" s="2">
        <v>2021</v>
      </c>
      <c r="B325" s="2" t="s">
        <v>9</v>
      </c>
      <c r="C325" s="2" t="s">
        <v>15</v>
      </c>
      <c r="D325" s="6" t="s">
        <v>26</v>
      </c>
      <c r="E325" s="7">
        <v>78</v>
      </c>
      <c r="F325" s="7">
        <v>4577.2</v>
      </c>
      <c r="G325" s="7">
        <v>5126.4639999999999</v>
      </c>
      <c r="H325" s="4">
        <v>915.44</v>
      </c>
      <c r="I325" s="5" t="s">
        <v>40</v>
      </c>
      <c r="V325" s="56" t="s">
        <v>107</v>
      </c>
      <c r="W325" s="56">
        <v>2020</v>
      </c>
      <c r="X325" s="56" t="s">
        <v>7</v>
      </c>
      <c r="Y325" s="56" t="s">
        <v>111</v>
      </c>
      <c r="Z325" s="56" t="s">
        <v>100</v>
      </c>
      <c r="AA325" s="56" t="s">
        <v>101</v>
      </c>
      <c r="AB325" s="56" t="s">
        <v>102</v>
      </c>
      <c r="AC325" s="56" t="s">
        <v>103</v>
      </c>
      <c r="AD325" s="56" t="s">
        <v>104</v>
      </c>
      <c r="AE325" s="56">
        <v>309</v>
      </c>
      <c r="AF325" s="56">
        <v>441.87</v>
      </c>
    </row>
    <row r="326" spans="1:32" ht="18" customHeight="1" x14ac:dyDescent="0.25">
      <c r="A326" s="2">
        <v>2021</v>
      </c>
      <c r="B326" s="2" t="s">
        <v>9</v>
      </c>
      <c r="C326" s="2" t="s">
        <v>15</v>
      </c>
      <c r="D326" s="6" t="s">
        <v>24</v>
      </c>
      <c r="E326" s="7">
        <v>76</v>
      </c>
      <c r="F326" s="7">
        <v>4576.8999999999996</v>
      </c>
      <c r="G326" s="7">
        <v>5126.1279999999997</v>
      </c>
      <c r="H326" s="4">
        <v>915.38</v>
      </c>
      <c r="I326" s="5" t="s">
        <v>40</v>
      </c>
      <c r="V326" s="56" t="s">
        <v>98</v>
      </c>
      <c r="W326" s="56">
        <v>2020</v>
      </c>
      <c r="X326" s="56" t="s">
        <v>7</v>
      </c>
      <c r="Y326" s="56" t="s">
        <v>111</v>
      </c>
      <c r="Z326" s="56" t="s">
        <v>100</v>
      </c>
      <c r="AA326" s="56" t="s">
        <v>101</v>
      </c>
      <c r="AB326" s="56" t="s">
        <v>102</v>
      </c>
      <c r="AC326" s="56" t="s">
        <v>103</v>
      </c>
      <c r="AD326" s="56" t="s">
        <v>104</v>
      </c>
      <c r="AE326" s="56">
        <v>357</v>
      </c>
      <c r="AF326" s="56">
        <v>510.51</v>
      </c>
    </row>
    <row r="327" spans="1:32" ht="18" customHeight="1" x14ac:dyDescent="0.25">
      <c r="A327" s="2">
        <v>2021</v>
      </c>
      <c r="B327" s="2" t="s">
        <v>9</v>
      </c>
      <c r="C327" s="2" t="s">
        <v>15</v>
      </c>
      <c r="D327" s="6" t="s">
        <v>25</v>
      </c>
      <c r="E327" s="7">
        <v>46</v>
      </c>
      <c r="F327" s="7">
        <v>200</v>
      </c>
      <c r="G327" s="7">
        <v>224</v>
      </c>
      <c r="H327" s="4">
        <v>40</v>
      </c>
      <c r="I327" s="5" t="s">
        <v>40</v>
      </c>
      <c r="V327" s="56" t="s">
        <v>105</v>
      </c>
      <c r="W327" s="56">
        <v>2020</v>
      </c>
      <c r="X327" s="56" t="s">
        <v>7</v>
      </c>
      <c r="Y327" s="56" t="s">
        <v>111</v>
      </c>
      <c r="Z327" s="56" t="s">
        <v>100</v>
      </c>
      <c r="AA327" s="56" t="s">
        <v>101</v>
      </c>
      <c r="AB327" s="56" t="s">
        <v>102</v>
      </c>
      <c r="AC327" s="56" t="s">
        <v>103</v>
      </c>
      <c r="AD327" s="56" t="s">
        <v>104</v>
      </c>
      <c r="AE327" s="56">
        <v>279</v>
      </c>
      <c r="AF327" s="56">
        <v>398.97</v>
      </c>
    </row>
    <row r="328" spans="1:32" ht="18" customHeight="1" x14ac:dyDescent="0.25">
      <c r="A328" s="2">
        <v>2021</v>
      </c>
      <c r="B328" s="2" t="s">
        <v>9</v>
      </c>
      <c r="C328" s="2" t="s">
        <v>15</v>
      </c>
      <c r="D328" s="6" t="s">
        <v>23</v>
      </c>
      <c r="E328" s="7">
        <v>34</v>
      </c>
      <c r="F328" s="7">
        <v>4576.8</v>
      </c>
      <c r="G328" s="7">
        <v>5126.0160000000005</v>
      </c>
      <c r="H328" s="4">
        <v>915.36000000000013</v>
      </c>
      <c r="I328" s="5" t="s">
        <v>40</v>
      </c>
      <c r="V328" s="56" t="s">
        <v>105</v>
      </c>
      <c r="W328" s="56">
        <v>2020</v>
      </c>
      <c r="X328" s="56" t="s">
        <v>7</v>
      </c>
      <c r="Y328" s="56" t="s">
        <v>111</v>
      </c>
      <c r="Z328" s="56" t="s">
        <v>100</v>
      </c>
      <c r="AA328" s="56" t="s">
        <v>101</v>
      </c>
      <c r="AB328" s="56" t="s">
        <v>102</v>
      </c>
      <c r="AC328" s="56" t="s">
        <v>103</v>
      </c>
      <c r="AD328" s="56" t="s">
        <v>104</v>
      </c>
      <c r="AE328" s="56">
        <v>774</v>
      </c>
      <c r="AF328" s="56">
        <v>1106.82</v>
      </c>
    </row>
    <row r="329" spans="1:32" ht="18" customHeight="1" x14ac:dyDescent="0.25">
      <c r="A329" s="2">
        <v>2021</v>
      </c>
      <c r="B329" s="2" t="s">
        <v>9</v>
      </c>
      <c r="C329" s="2" t="s">
        <v>13</v>
      </c>
      <c r="D329" s="3" t="s">
        <v>34</v>
      </c>
      <c r="E329" s="4">
        <v>7</v>
      </c>
      <c r="F329" s="4">
        <v>200</v>
      </c>
      <c r="G329" s="4">
        <v>224</v>
      </c>
      <c r="H329" s="4">
        <v>40</v>
      </c>
      <c r="I329" s="5" t="s">
        <v>40</v>
      </c>
      <c r="V329" s="56" t="s">
        <v>98</v>
      </c>
      <c r="W329" s="56">
        <v>2020</v>
      </c>
      <c r="X329" s="56" t="s">
        <v>7</v>
      </c>
      <c r="Y329" s="56" t="s">
        <v>111</v>
      </c>
      <c r="Z329" s="56" t="s">
        <v>100</v>
      </c>
      <c r="AA329" s="56" t="s">
        <v>101</v>
      </c>
      <c r="AB329" s="56" t="s">
        <v>102</v>
      </c>
      <c r="AC329" s="56" t="s">
        <v>103</v>
      </c>
      <c r="AD329" s="56" t="s">
        <v>104</v>
      </c>
      <c r="AE329" s="56">
        <v>807</v>
      </c>
      <c r="AF329" s="56">
        <v>1154.01</v>
      </c>
    </row>
    <row r="330" spans="1:32" ht="18" customHeight="1" x14ac:dyDescent="0.25">
      <c r="A330" s="2">
        <v>2021</v>
      </c>
      <c r="B330" s="2" t="s">
        <v>9</v>
      </c>
      <c r="C330" s="2" t="s">
        <v>15</v>
      </c>
      <c r="D330" s="6" t="s">
        <v>27</v>
      </c>
      <c r="E330" s="7">
        <v>3</v>
      </c>
      <c r="F330" s="7">
        <v>4577.3</v>
      </c>
      <c r="G330" s="7">
        <v>5126.576</v>
      </c>
      <c r="H330" s="4">
        <v>915.46</v>
      </c>
      <c r="I330" s="5" t="s">
        <v>40</v>
      </c>
      <c r="V330" s="56" t="s">
        <v>105</v>
      </c>
      <c r="W330" s="56">
        <v>2020</v>
      </c>
      <c r="X330" s="56" t="s">
        <v>7</v>
      </c>
      <c r="Y330" s="56" t="s">
        <v>111</v>
      </c>
      <c r="Z330" s="56" t="s">
        <v>100</v>
      </c>
      <c r="AA330" s="56" t="s">
        <v>101</v>
      </c>
      <c r="AB330" s="56" t="s">
        <v>102</v>
      </c>
      <c r="AC330" s="56" t="s">
        <v>103</v>
      </c>
      <c r="AD330" s="56" t="s">
        <v>104</v>
      </c>
      <c r="AE330" s="56">
        <v>860</v>
      </c>
      <c r="AF330" s="56">
        <v>1229.8</v>
      </c>
    </row>
    <row r="331" spans="1:32" ht="18" customHeight="1" x14ac:dyDescent="0.25">
      <c r="A331" s="2">
        <v>2021</v>
      </c>
      <c r="B331" s="2" t="s">
        <v>9</v>
      </c>
      <c r="C331" s="2" t="s">
        <v>32</v>
      </c>
      <c r="D331" s="6" t="s">
        <v>32</v>
      </c>
      <c r="E331" s="7">
        <v>2</v>
      </c>
      <c r="F331" s="7">
        <v>6600</v>
      </c>
      <c r="G331" s="7">
        <v>7392</v>
      </c>
      <c r="H331" s="4">
        <v>1320</v>
      </c>
      <c r="I331" s="5" t="s">
        <v>40</v>
      </c>
      <c r="V331" s="56" t="s">
        <v>109</v>
      </c>
      <c r="W331" s="56">
        <v>2020</v>
      </c>
      <c r="X331" s="56" t="s">
        <v>7</v>
      </c>
      <c r="Y331" s="56" t="s">
        <v>111</v>
      </c>
      <c r="Z331" s="56" t="s">
        <v>100</v>
      </c>
      <c r="AA331" s="56" t="s">
        <v>101</v>
      </c>
      <c r="AB331" s="56" t="s">
        <v>102</v>
      </c>
      <c r="AC331" s="56" t="s">
        <v>103</v>
      </c>
      <c r="AD331" s="56" t="s">
        <v>104</v>
      </c>
      <c r="AE331" s="56">
        <v>353</v>
      </c>
      <c r="AF331" s="56">
        <v>504.78999999999996</v>
      </c>
    </row>
    <row r="332" spans="1:32" ht="18" customHeight="1" x14ac:dyDescent="0.25">
      <c r="A332" s="2">
        <v>2021</v>
      </c>
      <c r="B332" s="2" t="s">
        <v>10</v>
      </c>
      <c r="C332" s="2" t="s">
        <v>14</v>
      </c>
      <c r="D332" s="3" t="s">
        <v>36</v>
      </c>
      <c r="E332" s="4">
        <v>3566</v>
      </c>
      <c r="F332" s="4">
        <v>4577.3</v>
      </c>
      <c r="G332" s="4">
        <v>5126.576</v>
      </c>
      <c r="H332" s="4">
        <v>915.46</v>
      </c>
      <c r="I332" s="5" t="s">
        <v>40</v>
      </c>
      <c r="V332" s="56" t="s">
        <v>107</v>
      </c>
      <c r="W332" s="56">
        <v>2020</v>
      </c>
      <c r="X332" s="56" t="s">
        <v>7</v>
      </c>
      <c r="Y332" s="56" t="s">
        <v>111</v>
      </c>
      <c r="Z332" s="56" t="s">
        <v>100</v>
      </c>
      <c r="AA332" s="56" t="s">
        <v>101</v>
      </c>
      <c r="AB332" s="56" t="s">
        <v>102</v>
      </c>
      <c r="AC332" s="56" t="s">
        <v>103</v>
      </c>
      <c r="AD332" s="56" t="s">
        <v>104</v>
      </c>
      <c r="AE332" s="56">
        <v>281</v>
      </c>
      <c r="AF332" s="56">
        <v>401.83</v>
      </c>
    </row>
    <row r="333" spans="1:32" ht="18" customHeight="1" x14ac:dyDescent="0.25">
      <c r="A333" s="2">
        <v>2021</v>
      </c>
      <c r="B333" s="2" t="s">
        <v>10</v>
      </c>
      <c r="C333" s="2" t="s">
        <v>14</v>
      </c>
      <c r="D333" s="3" t="s">
        <v>37</v>
      </c>
      <c r="E333" s="4">
        <v>2498</v>
      </c>
      <c r="F333" s="4">
        <v>8000</v>
      </c>
      <c r="G333" s="4">
        <v>8960</v>
      </c>
      <c r="H333" s="4">
        <v>1600</v>
      </c>
      <c r="I333" s="5" t="s">
        <v>40</v>
      </c>
      <c r="V333" s="56" t="s">
        <v>107</v>
      </c>
      <c r="W333" s="56">
        <v>2020</v>
      </c>
      <c r="X333" s="56" t="s">
        <v>11</v>
      </c>
      <c r="Y333" s="56" t="s">
        <v>111</v>
      </c>
      <c r="Z333" s="56" t="s">
        <v>100</v>
      </c>
      <c r="AA333" s="56" t="s">
        <v>101</v>
      </c>
      <c r="AB333" s="56" t="s">
        <v>102</v>
      </c>
      <c r="AC333" s="56" t="s">
        <v>103</v>
      </c>
      <c r="AD333" s="56" t="s">
        <v>104</v>
      </c>
      <c r="AE333" s="56">
        <v>284</v>
      </c>
      <c r="AF333" s="56">
        <v>406.12</v>
      </c>
    </row>
    <row r="334" spans="1:32" ht="18" customHeight="1" x14ac:dyDescent="0.25">
      <c r="A334" s="2">
        <v>2021</v>
      </c>
      <c r="B334" s="2" t="s">
        <v>10</v>
      </c>
      <c r="C334" s="2" t="s">
        <v>13</v>
      </c>
      <c r="D334" s="3" t="s">
        <v>35</v>
      </c>
      <c r="E334" s="4">
        <v>1245</v>
      </c>
      <c r="F334" s="4">
        <v>4577.2</v>
      </c>
      <c r="G334" s="4">
        <v>5126.4639999999999</v>
      </c>
      <c r="H334" s="4">
        <v>915.44</v>
      </c>
      <c r="I334" s="5" t="s">
        <v>40</v>
      </c>
      <c r="V334" s="56" t="s">
        <v>105</v>
      </c>
      <c r="W334" s="56">
        <v>2020</v>
      </c>
      <c r="X334" s="56" t="s">
        <v>11</v>
      </c>
      <c r="Y334" s="56" t="s">
        <v>111</v>
      </c>
      <c r="Z334" s="56" t="s">
        <v>100</v>
      </c>
      <c r="AA334" s="56" t="s">
        <v>101</v>
      </c>
      <c r="AB334" s="56" t="s">
        <v>102</v>
      </c>
      <c r="AC334" s="56" t="s">
        <v>103</v>
      </c>
      <c r="AD334" s="56" t="s">
        <v>104</v>
      </c>
      <c r="AE334" s="56">
        <v>332</v>
      </c>
      <c r="AF334" s="56">
        <v>474.76</v>
      </c>
    </row>
    <row r="335" spans="1:32" ht="18" customHeight="1" x14ac:dyDescent="0.25">
      <c r="A335" s="2">
        <v>2021</v>
      </c>
      <c r="B335" s="2" t="s">
        <v>10</v>
      </c>
      <c r="C335" s="2" t="s">
        <v>38</v>
      </c>
      <c r="D335" s="6" t="s">
        <v>30</v>
      </c>
      <c r="E335" s="7">
        <v>644</v>
      </c>
      <c r="F335" s="7">
        <v>5743.5</v>
      </c>
      <c r="G335" s="7">
        <v>6432.72</v>
      </c>
      <c r="H335" s="4">
        <v>1148.7</v>
      </c>
      <c r="I335" s="5" t="s">
        <v>40</v>
      </c>
      <c r="V335" s="56" t="s">
        <v>107</v>
      </c>
      <c r="W335" s="56">
        <v>2020</v>
      </c>
      <c r="X335" s="56" t="s">
        <v>11</v>
      </c>
      <c r="Y335" s="56" t="s">
        <v>111</v>
      </c>
      <c r="Z335" s="56" t="s">
        <v>100</v>
      </c>
      <c r="AA335" s="56" t="s">
        <v>101</v>
      </c>
      <c r="AB335" s="56" t="s">
        <v>102</v>
      </c>
      <c r="AC335" s="56" t="s">
        <v>103</v>
      </c>
      <c r="AD335" s="56" t="s">
        <v>104</v>
      </c>
      <c r="AE335" s="56">
        <v>260</v>
      </c>
      <c r="AF335" s="56">
        <v>371.8</v>
      </c>
    </row>
    <row r="336" spans="1:32" ht="18" customHeight="1" x14ac:dyDescent="0.25">
      <c r="A336" s="2">
        <v>2021</v>
      </c>
      <c r="B336" s="2" t="s">
        <v>10</v>
      </c>
      <c r="C336" s="2" t="s">
        <v>12</v>
      </c>
      <c r="D336" s="6" t="s">
        <v>29</v>
      </c>
      <c r="E336" s="7">
        <v>643</v>
      </c>
      <c r="F336" s="7">
        <v>7000</v>
      </c>
      <c r="G336" s="7">
        <v>7840</v>
      </c>
      <c r="H336" s="4">
        <v>1400</v>
      </c>
      <c r="I336" s="5" t="s">
        <v>40</v>
      </c>
      <c r="V336" s="56" t="s">
        <v>105</v>
      </c>
      <c r="W336" s="56">
        <v>2020</v>
      </c>
      <c r="X336" s="56" t="s">
        <v>11</v>
      </c>
      <c r="Y336" s="56" t="s">
        <v>111</v>
      </c>
      <c r="Z336" s="56" t="s">
        <v>100</v>
      </c>
      <c r="AA336" s="56" t="s">
        <v>101</v>
      </c>
      <c r="AB336" s="56" t="s">
        <v>102</v>
      </c>
      <c r="AC336" s="56" t="s">
        <v>103</v>
      </c>
      <c r="AD336" s="56" t="s">
        <v>104</v>
      </c>
      <c r="AE336" s="56">
        <v>286</v>
      </c>
      <c r="AF336" s="56">
        <v>526.24</v>
      </c>
    </row>
    <row r="337" spans="1:32" ht="18" customHeight="1" x14ac:dyDescent="0.25">
      <c r="A337" s="2">
        <v>2021</v>
      </c>
      <c r="B337" s="2" t="s">
        <v>10</v>
      </c>
      <c r="C337" s="2" t="s">
        <v>38</v>
      </c>
      <c r="D337" s="6" t="s">
        <v>31</v>
      </c>
      <c r="E337" s="7">
        <v>455</v>
      </c>
      <c r="F337" s="7">
        <v>4578.6000000000004</v>
      </c>
      <c r="G337" s="7">
        <v>5128.0320000000002</v>
      </c>
      <c r="H337" s="4">
        <v>915.72000000000014</v>
      </c>
      <c r="I337" s="5" t="s">
        <v>40</v>
      </c>
      <c r="V337" s="56" t="s">
        <v>98</v>
      </c>
      <c r="W337" s="56">
        <v>2020</v>
      </c>
      <c r="X337" s="56" t="s">
        <v>11</v>
      </c>
      <c r="Y337" s="56" t="s">
        <v>111</v>
      </c>
      <c r="Z337" s="56" t="s">
        <v>100</v>
      </c>
      <c r="AA337" s="56" t="s">
        <v>101</v>
      </c>
      <c r="AB337" s="56" t="s">
        <v>102</v>
      </c>
      <c r="AC337" s="56" t="s">
        <v>103</v>
      </c>
      <c r="AD337" s="56" t="s">
        <v>104</v>
      </c>
      <c r="AE337" s="56">
        <v>334</v>
      </c>
      <c r="AF337" s="56">
        <v>526.24</v>
      </c>
    </row>
    <row r="338" spans="1:32" ht="18" customHeight="1" x14ac:dyDescent="0.25">
      <c r="A338" s="2">
        <v>2021</v>
      </c>
      <c r="B338" s="2" t="s">
        <v>10</v>
      </c>
      <c r="C338" s="2" t="s">
        <v>12</v>
      </c>
      <c r="D338" s="6" t="s">
        <v>28</v>
      </c>
      <c r="E338" s="8">
        <v>345</v>
      </c>
      <c r="F338" s="8">
        <v>7000</v>
      </c>
      <c r="G338" s="8">
        <v>7840</v>
      </c>
      <c r="H338" s="4">
        <v>1400</v>
      </c>
      <c r="I338" s="5" t="s">
        <v>40</v>
      </c>
      <c r="V338" s="56" t="s">
        <v>105</v>
      </c>
      <c r="W338" s="56">
        <v>2020</v>
      </c>
      <c r="X338" s="56" t="s">
        <v>11</v>
      </c>
      <c r="Y338" s="56" t="s">
        <v>111</v>
      </c>
      <c r="Z338" s="56" t="s">
        <v>100</v>
      </c>
      <c r="AA338" s="56" t="s">
        <v>101</v>
      </c>
      <c r="AB338" s="56" t="s">
        <v>102</v>
      </c>
      <c r="AC338" s="56" t="s">
        <v>103</v>
      </c>
      <c r="AD338" s="56" t="s">
        <v>104</v>
      </c>
      <c r="AE338" s="56">
        <v>262</v>
      </c>
      <c r="AF338" s="56">
        <v>526.24</v>
      </c>
    </row>
    <row r="339" spans="1:32" ht="18" customHeight="1" x14ac:dyDescent="0.25">
      <c r="A339" s="2">
        <v>2021</v>
      </c>
      <c r="B339" s="2" t="s">
        <v>10</v>
      </c>
      <c r="C339" s="2" t="s">
        <v>13</v>
      </c>
      <c r="D339" s="3" t="s">
        <v>33</v>
      </c>
      <c r="E339" s="4">
        <v>122</v>
      </c>
      <c r="F339" s="4">
        <v>100</v>
      </c>
      <c r="G339" s="4">
        <v>112</v>
      </c>
      <c r="H339" s="4">
        <v>20</v>
      </c>
      <c r="I339" s="5" t="s">
        <v>40</v>
      </c>
      <c r="V339" s="56" t="s">
        <v>98</v>
      </c>
      <c r="W339" s="56">
        <v>2020</v>
      </c>
      <c r="X339" s="56" t="s">
        <v>11</v>
      </c>
      <c r="Y339" s="56" t="s">
        <v>111</v>
      </c>
      <c r="Z339" s="56" t="s">
        <v>100</v>
      </c>
      <c r="AA339" s="56" t="s">
        <v>101</v>
      </c>
      <c r="AB339" s="56" t="s">
        <v>102</v>
      </c>
      <c r="AC339" s="56" t="s">
        <v>103</v>
      </c>
      <c r="AD339" s="56" t="s">
        <v>104</v>
      </c>
      <c r="AE339" s="56">
        <v>996</v>
      </c>
      <c r="AF339" s="56">
        <v>1424.28</v>
      </c>
    </row>
    <row r="340" spans="1:32" ht="18" customHeight="1" x14ac:dyDescent="0.25">
      <c r="A340" s="2">
        <v>2021</v>
      </c>
      <c r="B340" s="2" t="s">
        <v>10</v>
      </c>
      <c r="C340" s="2" t="s">
        <v>15</v>
      </c>
      <c r="D340" s="6" t="s">
        <v>26</v>
      </c>
      <c r="E340" s="7">
        <v>78</v>
      </c>
      <c r="F340" s="7">
        <v>4577.2</v>
      </c>
      <c r="G340" s="7">
        <v>5126.4639999999999</v>
      </c>
      <c r="H340" s="4">
        <v>915.44</v>
      </c>
      <c r="I340" s="5" t="s">
        <v>40</v>
      </c>
      <c r="V340" s="56" t="s">
        <v>105</v>
      </c>
      <c r="W340" s="56">
        <v>2020</v>
      </c>
      <c r="X340" s="56" t="s">
        <v>11</v>
      </c>
      <c r="Y340" s="56" t="s">
        <v>111</v>
      </c>
      <c r="Z340" s="56" t="s">
        <v>100</v>
      </c>
      <c r="AA340" s="56" t="s">
        <v>101</v>
      </c>
      <c r="AB340" s="56" t="s">
        <v>102</v>
      </c>
      <c r="AC340" s="56" t="s">
        <v>103</v>
      </c>
      <c r="AD340" s="56" t="s">
        <v>104</v>
      </c>
      <c r="AE340" s="56">
        <v>258</v>
      </c>
      <c r="AF340" s="56">
        <v>368.94</v>
      </c>
    </row>
    <row r="341" spans="1:32" ht="18" customHeight="1" x14ac:dyDescent="0.25">
      <c r="A341" s="2">
        <v>2021</v>
      </c>
      <c r="B341" s="2" t="s">
        <v>10</v>
      </c>
      <c r="C341" s="2" t="s">
        <v>15</v>
      </c>
      <c r="D341" s="6" t="s">
        <v>24</v>
      </c>
      <c r="E341" s="7">
        <v>76</v>
      </c>
      <c r="F341" s="7">
        <v>4576.8999999999996</v>
      </c>
      <c r="G341" s="7">
        <v>5126.1279999999997</v>
      </c>
      <c r="H341" s="4">
        <v>915.38</v>
      </c>
      <c r="I341" s="5" t="s">
        <v>40</v>
      </c>
      <c r="V341" s="56" t="s">
        <v>105</v>
      </c>
      <c r="W341" s="56">
        <v>2020</v>
      </c>
      <c r="X341" s="56" t="s">
        <v>11</v>
      </c>
      <c r="Y341" s="56" t="s">
        <v>111</v>
      </c>
      <c r="Z341" s="56" t="s">
        <v>100</v>
      </c>
      <c r="AA341" s="56" t="s">
        <v>101</v>
      </c>
      <c r="AB341" s="56" t="s">
        <v>102</v>
      </c>
      <c r="AC341" s="56" t="s">
        <v>103</v>
      </c>
      <c r="AD341" s="56" t="s">
        <v>104</v>
      </c>
      <c r="AE341" s="56">
        <v>285</v>
      </c>
      <c r="AF341" s="56">
        <v>407.55</v>
      </c>
    </row>
    <row r="342" spans="1:32" ht="18" customHeight="1" x14ac:dyDescent="0.25">
      <c r="A342" s="2">
        <v>2021</v>
      </c>
      <c r="B342" s="2" t="s">
        <v>10</v>
      </c>
      <c r="C342" s="2" t="s">
        <v>15</v>
      </c>
      <c r="D342" s="6" t="s">
        <v>25</v>
      </c>
      <c r="E342" s="7">
        <v>46</v>
      </c>
      <c r="F342" s="7">
        <v>200</v>
      </c>
      <c r="G342" s="7">
        <v>224</v>
      </c>
      <c r="H342" s="4">
        <v>40</v>
      </c>
      <c r="I342" s="5" t="s">
        <v>40</v>
      </c>
      <c r="V342" s="56" t="s">
        <v>98</v>
      </c>
      <c r="W342" s="56">
        <v>2020</v>
      </c>
      <c r="X342" s="56" t="s">
        <v>11</v>
      </c>
      <c r="Y342" s="56" t="s">
        <v>111</v>
      </c>
      <c r="Z342" s="56" t="s">
        <v>100</v>
      </c>
      <c r="AA342" s="56" t="s">
        <v>101</v>
      </c>
      <c r="AB342" s="56" t="s">
        <v>102</v>
      </c>
      <c r="AC342" s="56" t="s">
        <v>103</v>
      </c>
      <c r="AD342" s="56" t="s">
        <v>104</v>
      </c>
      <c r="AE342" s="56">
        <v>333</v>
      </c>
      <c r="AF342" s="56">
        <v>476.19</v>
      </c>
    </row>
    <row r="343" spans="1:32" ht="18" customHeight="1" x14ac:dyDescent="0.25">
      <c r="A343" s="2">
        <v>2021</v>
      </c>
      <c r="B343" s="2" t="s">
        <v>10</v>
      </c>
      <c r="C343" s="2" t="s">
        <v>15</v>
      </c>
      <c r="D343" s="6" t="s">
        <v>23</v>
      </c>
      <c r="E343" s="7">
        <v>34</v>
      </c>
      <c r="F343" s="7">
        <v>5492.16</v>
      </c>
      <c r="G343" s="7">
        <v>5126.0160000000005</v>
      </c>
      <c r="H343" s="4">
        <v>1098.432</v>
      </c>
      <c r="I343" s="5" t="s">
        <v>40</v>
      </c>
      <c r="V343" s="56" t="s">
        <v>98</v>
      </c>
      <c r="W343" s="56">
        <v>2020</v>
      </c>
      <c r="X343" s="56" t="s">
        <v>11</v>
      </c>
      <c r="Y343" s="56" t="s">
        <v>111</v>
      </c>
      <c r="Z343" s="56" t="s">
        <v>100</v>
      </c>
      <c r="AA343" s="56" t="s">
        <v>101</v>
      </c>
      <c r="AB343" s="56" t="s">
        <v>102</v>
      </c>
      <c r="AC343" s="56" t="s">
        <v>103</v>
      </c>
      <c r="AD343" s="56" t="s">
        <v>104</v>
      </c>
      <c r="AE343" s="56">
        <v>261</v>
      </c>
      <c r="AF343" s="56">
        <v>373.23</v>
      </c>
    </row>
    <row r="344" spans="1:32" ht="18" customHeight="1" x14ac:dyDescent="0.25">
      <c r="A344" s="2">
        <v>2021</v>
      </c>
      <c r="B344" s="2" t="s">
        <v>10</v>
      </c>
      <c r="C344" s="2" t="s">
        <v>13</v>
      </c>
      <c r="D344" s="3" t="s">
        <v>34</v>
      </c>
      <c r="E344" s="4">
        <v>7</v>
      </c>
      <c r="F344" s="4">
        <v>240</v>
      </c>
      <c r="G344" s="4">
        <v>224</v>
      </c>
      <c r="H344" s="4">
        <v>48</v>
      </c>
      <c r="I344" s="5" t="s">
        <v>40</v>
      </c>
      <c r="V344" s="56" t="s">
        <v>105</v>
      </c>
      <c r="W344" s="56">
        <v>2020</v>
      </c>
      <c r="X344" s="56" t="s">
        <v>11</v>
      </c>
      <c r="Y344" s="56" t="s">
        <v>111</v>
      </c>
      <c r="Z344" s="56" t="s">
        <v>100</v>
      </c>
      <c r="AA344" s="56" t="s">
        <v>101</v>
      </c>
      <c r="AB344" s="56" t="s">
        <v>102</v>
      </c>
      <c r="AC344" s="56" t="s">
        <v>103</v>
      </c>
      <c r="AD344" s="56" t="s">
        <v>104</v>
      </c>
      <c r="AE344" s="56">
        <v>777</v>
      </c>
      <c r="AF344" s="56">
        <v>1111.1100000000001</v>
      </c>
    </row>
    <row r="345" spans="1:32" ht="18" customHeight="1" x14ac:dyDescent="0.25">
      <c r="A345" s="2">
        <v>2021</v>
      </c>
      <c r="B345" s="2" t="s">
        <v>10</v>
      </c>
      <c r="C345" s="2" t="s">
        <v>15</v>
      </c>
      <c r="D345" s="6" t="s">
        <v>27</v>
      </c>
      <c r="E345" s="7">
        <v>3</v>
      </c>
      <c r="F345" s="7">
        <v>5492.76</v>
      </c>
      <c r="G345" s="7">
        <v>5126.576</v>
      </c>
      <c r="H345" s="4">
        <v>1098.5520000000001</v>
      </c>
      <c r="I345" s="5" t="s">
        <v>40</v>
      </c>
      <c r="V345" s="56" t="s">
        <v>98</v>
      </c>
      <c r="W345" s="56">
        <v>2020</v>
      </c>
      <c r="X345" s="56" t="s">
        <v>11</v>
      </c>
      <c r="Y345" s="56" t="s">
        <v>111</v>
      </c>
      <c r="Z345" s="56" t="s">
        <v>100</v>
      </c>
      <c r="AA345" s="56" t="s">
        <v>101</v>
      </c>
      <c r="AB345" s="56" t="s">
        <v>102</v>
      </c>
      <c r="AC345" s="56" t="s">
        <v>103</v>
      </c>
      <c r="AD345" s="56" t="s">
        <v>104</v>
      </c>
      <c r="AE345" s="56">
        <v>811</v>
      </c>
      <c r="AF345" s="56">
        <v>1159.73</v>
      </c>
    </row>
    <row r="346" spans="1:32" ht="18" customHeight="1" x14ac:dyDescent="0.25">
      <c r="A346" s="2">
        <v>2021</v>
      </c>
      <c r="B346" s="2" t="s">
        <v>10</v>
      </c>
      <c r="C346" s="2" t="s">
        <v>32</v>
      </c>
      <c r="D346" s="6" t="s">
        <v>32</v>
      </c>
      <c r="E346" s="7">
        <v>2</v>
      </c>
      <c r="F346" s="7">
        <v>7920</v>
      </c>
      <c r="G346" s="7">
        <v>7392</v>
      </c>
      <c r="H346" s="4">
        <v>1584</v>
      </c>
      <c r="I346" s="5" t="s">
        <v>40</v>
      </c>
      <c r="V346" s="56" t="s">
        <v>105</v>
      </c>
      <c r="W346" s="56">
        <v>2020</v>
      </c>
      <c r="X346" s="56" t="s">
        <v>11</v>
      </c>
      <c r="Y346" s="56" t="s">
        <v>111</v>
      </c>
      <c r="Z346" s="56" t="s">
        <v>100</v>
      </c>
      <c r="AA346" s="56" t="s">
        <v>101</v>
      </c>
      <c r="AB346" s="56" t="s">
        <v>102</v>
      </c>
      <c r="AC346" s="56" t="s">
        <v>103</v>
      </c>
      <c r="AD346" s="56" t="s">
        <v>104</v>
      </c>
      <c r="AE346" s="56">
        <v>864</v>
      </c>
      <c r="AF346" s="56">
        <v>1235.52</v>
      </c>
    </row>
    <row r="347" spans="1:32" ht="18" customHeight="1" x14ac:dyDescent="0.25">
      <c r="A347" s="2">
        <v>2021</v>
      </c>
      <c r="B347" s="2" t="s">
        <v>11</v>
      </c>
      <c r="C347" s="2" t="s">
        <v>14</v>
      </c>
      <c r="D347" s="3" t="s">
        <v>36</v>
      </c>
      <c r="E347" s="4">
        <v>3566</v>
      </c>
      <c r="F347" s="4">
        <v>4577.3</v>
      </c>
      <c r="G347" s="4">
        <v>5126.576</v>
      </c>
      <c r="H347" s="4">
        <v>915.46</v>
      </c>
      <c r="I347" s="5" t="s">
        <v>40</v>
      </c>
      <c r="V347" s="56" t="s">
        <v>107</v>
      </c>
      <c r="W347" s="56">
        <v>2020</v>
      </c>
      <c r="X347" s="56" t="s">
        <v>11</v>
      </c>
      <c r="Y347" s="56" t="s">
        <v>111</v>
      </c>
      <c r="Z347" s="56" t="s">
        <v>100</v>
      </c>
      <c r="AA347" s="56" t="s">
        <v>101</v>
      </c>
      <c r="AB347" s="56" t="s">
        <v>102</v>
      </c>
      <c r="AC347" s="56" t="s">
        <v>103</v>
      </c>
      <c r="AD347" s="56" t="s">
        <v>104</v>
      </c>
      <c r="AE347" s="56">
        <v>287</v>
      </c>
      <c r="AF347" s="56">
        <v>410.40999999999997</v>
      </c>
    </row>
    <row r="348" spans="1:32" ht="18" customHeight="1" x14ac:dyDescent="0.25">
      <c r="A348" s="2">
        <v>2021</v>
      </c>
      <c r="B348" s="2" t="s">
        <v>11</v>
      </c>
      <c r="C348" s="2" t="s">
        <v>14</v>
      </c>
      <c r="D348" s="3" t="s">
        <v>37</v>
      </c>
      <c r="E348" s="4">
        <v>2498</v>
      </c>
      <c r="F348" s="4">
        <v>8000</v>
      </c>
      <c r="G348" s="4">
        <v>8960</v>
      </c>
      <c r="H348" s="4">
        <v>1600</v>
      </c>
      <c r="I348" s="5" t="s">
        <v>40</v>
      </c>
      <c r="V348" s="56" t="s">
        <v>98</v>
      </c>
      <c r="W348" s="56">
        <v>2020</v>
      </c>
      <c r="X348" s="56" t="s">
        <v>11</v>
      </c>
      <c r="Y348" s="56" t="s">
        <v>111</v>
      </c>
      <c r="Z348" s="56" t="s">
        <v>100</v>
      </c>
      <c r="AA348" s="56" t="s">
        <v>101</v>
      </c>
      <c r="AB348" s="56" t="s">
        <v>102</v>
      </c>
      <c r="AC348" s="56" t="s">
        <v>103</v>
      </c>
      <c r="AD348" s="56" t="s">
        <v>104</v>
      </c>
      <c r="AE348" s="56">
        <v>335</v>
      </c>
      <c r="AF348" s="56">
        <v>479.05</v>
      </c>
    </row>
    <row r="349" spans="1:32" ht="18" customHeight="1" x14ac:dyDescent="0.25">
      <c r="A349" s="2">
        <v>2021</v>
      </c>
      <c r="B349" s="2" t="s">
        <v>11</v>
      </c>
      <c r="C349" s="2" t="s">
        <v>13</v>
      </c>
      <c r="D349" s="3" t="s">
        <v>35</v>
      </c>
      <c r="E349" s="4">
        <v>1245</v>
      </c>
      <c r="F349" s="4">
        <v>4577.2</v>
      </c>
      <c r="G349" s="4">
        <v>5126.4639999999999</v>
      </c>
      <c r="H349" s="4">
        <v>915.44</v>
      </c>
      <c r="I349" s="5" t="s">
        <v>40</v>
      </c>
      <c r="V349" s="56" t="s">
        <v>107</v>
      </c>
      <c r="W349" s="56">
        <v>2020</v>
      </c>
      <c r="X349" s="56" t="s">
        <v>11</v>
      </c>
      <c r="Y349" s="56" t="s">
        <v>111</v>
      </c>
      <c r="Z349" s="56" t="s">
        <v>100</v>
      </c>
      <c r="AA349" s="56" t="s">
        <v>101</v>
      </c>
      <c r="AB349" s="56" t="s">
        <v>102</v>
      </c>
      <c r="AC349" s="56" t="s">
        <v>103</v>
      </c>
      <c r="AD349" s="56" t="s">
        <v>104</v>
      </c>
      <c r="AE349" s="56">
        <v>257</v>
      </c>
      <c r="AF349" s="56">
        <v>367.51</v>
      </c>
    </row>
    <row r="350" spans="1:32" ht="18" customHeight="1" x14ac:dyDescent="0.25">
      <c r="A350" s="2">
        <v>2021</v>
      </c>
      <c r="B350" s="2" t="s">
        <v>11</v>
      </c>
      <c r="C350" s="2" t="s">
        <v>38</v>
      </c>
      <c r="D350" s="6" t="s">
        <v>30</v>
      </c>
      <c r="E350" s="7">
        <v>644</v>
      </c>
      <c r="F350" s="7">
        <v>5743.5</v>
      </c>
      <c r="G350" s="7">
        <v>6432.72</v>
      </c>
      <c r="H350" s="4">
        <v>1148.7</v>
      </c>
      <c r="I350" s="5" t="s">
        <v>40</v>
      </c>
      <c r="V350" s="56" t="s">
        <v>105</v>
      </c>
      <c r="W350" s="56">
        <v>2020</v>
      </c>
      <c r="X350" s="56" t="s">
        <v>1</v>
      </c>
      <c r="Y350" s="56" t="s">
        <v>111</v>
      </c>
      <c r="Z350" s="56" t="s">
        <v>100</v>
      </c>
      <c r="AA350" s="56" t="s">
        <v>101</v>
      </c>
      <c r="AB350" s="56" t="s">
        <v>102</v>
      </c>
      <c r="AC350" s="56" t="s">
        <v>103</v>
      </c>
      <c r="AD350" s="56" t="s">
        <v>106</v>
      </c>
      <c r="AE350" s="56">
        <v>350</v>
      </c>
      <c r="AF350" s="56">
        <v>500.5</v>
      </c>
    </row>
    <row r="351" spans="1:32" ht="18" customHeight="1" x14ac:dyDescent="0.25">
      <c r="A351" s="2">
        <v>2021</v>
      </c>
      <c r="B351" s="2" t="s">
        <v>11</v>
      </c>
      <c r="C351" s="2" t="s">
        <v>12</v>
      </c>
      <c r="D351" s="6" t="s">
        <v>29</v>
      </c>
      <c r="E351" s="7">
        <v>643</v>
      </c>
      <c r="F351" s="7">
        <v>7000</v>
      </c>
      <c r="G351" s="7">
        <v>7840</v>
      </c>
      <c r="H351" s="4">
        <v>1400</v>
      </c>
      <c r="I351" s="5" t="s">
        <v>40</v>
      </c>
      <c r="V351" s="56" t="s">
        <v>107</v>
      </c>
      <c r="W351" s="56">
        <v>2020</v>
      </c>
      <c r="X351" s="56" t="s">
        <v>1</v>
      </c>
      <c r="Y351" s="56" t="s">
        <v>111</v>
      </c>
      <c r="Z351" s="56" t="s">
        <v>100</v>
      </c>
      <c r="AA351" s="56" t="s">
        <v>101</v>
      </c>
      <c r="AB351" s="56" t="s">
        <v>102</v>
      </c>
      <c r="AC351" s="56" t="s">
        <v>103</v>
      </c>
      <c r="AD351" s="56" t="s">
        <v>106</v>
      </c>
      <c r="AE351" s="56">
        <v>344</v>
      </c>
      <c r="AF351" s="56">
        <v>491.91999999999996</v>
      </c>
    </row>
    <row r="352" spans="1:32" ht="18" customHeight="1" x14ac:dyDescent="0.25">
      <c r="A352" s="2">
        <v>2021</v>
      </c>
      <c r="B352" s="2" t="s">
        <v>11</v>
      </c>
      <c r="C352" s="2" t="s">
        <v>38</v>
      </c>
      <c r="D352" s="6" t="s">
        <v>31</v>
      </c>
      <c r="E352" s="7">
        <v>455</v>
      </c>
      <c r="F352" s="7">
        <v>4578.6000000000004</v>
      </c>
      <c r="G352" s="7">
        <v>5128.0320000000002</v>
      </c>
      <c r="H352" s="4">
        <v>915.72000000000014</v>
      </c>
      <c r="I352" s="5" t="s">
        <v>40</v>
      </c>
      <c r="V352" s="56" t="s">
        <v>98</v>
      </c>
      <c r="W352" s="56">
        <v>2020</v>
      </c>
      <c r="X352" s="56" t="s">
        <v>1</v>
      </c>
      <c r="Y352" s="56" t="s">
        <v>111</v>
      </c>
      <c r="Z352" s="56" t="s">
        <v>100</v>
      </c>
      <c r="AA352" s="56" t="s">
        <v>101</v>
      </c>
      <c r="AB352" s="56" t="s">
        <v>102</v>
      </c>
      <c r="AC352" s="56" t="s">
        <v>103</v>
      </c>
      <c r="AD352" s="56" t="s">
        <v>104</v>
      </c>
      <c r="AE352" s="56">
        <v>338</v>
      </c>
      <c r="AF352" s="56">
        <v>483.34000000000003</v>
      </c>
    </row>
    <row r="353" spans="1:32" ht="18" customHeight="1" x14ac:dyDescent="0.25">
      <c r="A353" s="2">
        <v>2021</v>
      </c>
      <c r="B353" s="2" t="s">
        <v>11</v>
      </c>
      <c r="C353" s="2" t="s">
        <v>12</v>
      </c>
      <c r="D353" s="6" t="s">
        <v>28</v>
      </c>
      <c r="E353" s="8">
        <v>345</v>
      </c>
      <c r="F353" s="8">
        <v>7000</v>
      </c>
      <c r="G353" s="8">
        <v>7840</v>
      </c>
      <c r="H353" s="4">
        <v>1400</v>
      </c>
      <c r="I353" s="5" t="s">
        <v>40</v>
      </c>
      <c r="V353" s="56" t="s">
        <v>98</v>
      </c>
      <c r="W353" s="56">
        <v>2020</v>
      </c>
      <c r="X353" s="56" t="s">
        <v>1</v>
      </c>
      <c r="Y353" s="56" t="s">
        <v>111</v>
      </c>
      <c r="Z353" s="56" t="s">
        <v>100</v>
      </c>
      <c r="AA353" s="56" t="s">
        <v>101</v>
      </c>
      <c r="AB353" s="56" t="s">
        <v>102</v>
      </c>
      <c r="AC353" s="56" t="s">
        <v>103</v>
      </c>
      <c r="AD353" s="56" t="s">
        <v>104</v>
      </c>
      <c r="AE353" s="56">
        <v>140</v>
      </c>
      <c r="AF353" s="56">
        <v>200.2</v>
      </c>
    </row>
    <row r="354" spans="1:32" ht="18" customHeight="1" x14ac:dyDescent="0.25">
      <c r="A354" s="2">
        <v>2021</v>
      </c>
      <c r="B354" s="2" t="s">
        <v>11</v>
      </c>
      <c r="C354" s="2" t="s">
        <v>13</v>
      </c>
      <c r="D354" s="3" t="s">
        <v>33</v>
      </c>
      <c r="E354" s="4">
        <v>122</v>
      </c>
      <c r="F354" s="4">
        <v>100</v>
      </c>
      <c r="G354" s="4">
        <v>112</v>
      </c>
      <c r="H354" s="4">
        <v>20</v>
      </c>
      <c r="I354" s="5" t="s">
        <v>40</v>
      </c>
      <c r="V354" s="56" t="s">
        <v>108</v>
      </c>
      <c r="W354" s="56">
        <v>2020</v>
      </c>
      <c r="X354" s="56" t="s">
        <v>1</v>
      </c>
      <c r="Y354" s="56" t="s">
        <v>111</v>
      </c>
      <c r="Z354" s="56" t="s">
        <v>100</v>
      </c>
      <c r="AA354" s="56" t="s">
        <v>101</v>
      </c>
      <c r="AB354" s="56" t="s">
        <v>102</v>
      </c>
      <c r="AC354" s="56" t="s">
        <v>103</v>
      </c>
      <c r="AD354" s="56" t="s">
        <v>104</v>
      </c>
      <c r="AE354" s="56">
        <v>314</v>
      </c>
      <c r="AF354" s="56">
        <v>449.02</v>
      </c>
    </row>
    <row r="355" spans="1:32" ht="18" customHeight="1" x14ac:dyDescent="0.25">
      <c r="A355" s="2">
        <v>2021</v>
      </c>
      <c r="B355" s="2" t="s">
        <v>11</v>
      </c>
      <c r="C355" s="2" t="s">
        <v>15</v>
      </c>
      <c r="D355" s="6" t="s">
        <v>26</v>
      </c>
      <c r="E355" s="7">
        <v>78</v>
      </c>
      <c r="F355" s="7">
        <v>4577.2</v>
      </c>
      <c r="G355" s="7">
        <v>5126.4639999999999</v>
      </c>
      <c r="H355" s="4">
        <v>915.44</v>
      </c>
      <c r="I355" s="5" t="s">
        <v>40</v>
      </c>
      <c r="V355" s="56" t="s">
        <v>98</v>
      </c>
      <c r="W355" s="56">
        <v>2020</v>
      </c>
      <c r="X355" s="56" t="s">
        <v>1</v>
      </c>
      <c r="Y355" s="56" t="s">
        <v>111</v>
      </c>
      <c r="Z355" s="56" t="s">
        <v>100</v>
      </c>
      <c r="AA355" s="56" t="s">
        <v>101</v>
      </c>
      <c r="AB355" s="56" t="s">
        <v>102</v>
      </c>
      <c r="AC355" s="56" t="s">
        <v>103</v>
      </c>
      <c r="AD355" s="56" t="s">
        <v>106</v>
      </c>
      <c r="AE355" s="56">
        <v>352</v>
      </c>
      <c r="AF355" s="56">
        <v>503.36</v>
      </c>
    </row>
    <row r="356" spans="1:32" ht="18" customHeight="1" x14ac:dyDescent="0.25">
      <c r="A356" s="2">
        <v>2021</v>
      </c>
      <c r="B356" s="2" t="s">
        <v>11</v>
      </c>
      <c r="C356" s="2" t="s">
        <v>15</v>
      </c>
      <c r="D356" s="6" t="s">
        <v>24</v>
      </c>
      <c r="E356" s="7">
        <v>76</v>
      </c>
      <c r="F356" s="7">
        <v>4576.8999999999996</v>
      </c>
      <c r="G356" s="7">
        <v>5126.1279999999997</v>
      </c>
      <c r="H356" s="4">
        <v>915.38</v>
      </c>
      <c r="I356" s="5" t="s">
        <v>40</v>
      </c>
      <c r="V356" s="56" t="s">
        <v>98</v>
      </c>
      <c r="W356" s="56">
        <v>2020</v>
      </c>
      <c r="X356" s="56" t="s">
        <v>1</v>
      </c>
      <c r="Y356" s="56" t="s">
        <v>111</v>
      </c>
      <c r="Z356" s="56" t="s">
        <v>100</v>
      </c>
      <c r="AA356" s="56" t="s">
        <v>101</v>
      </c>
      <c r="AB356" s="56" t="s">
        <v>102</v>
      </c>
      <c r="AC356" s="56" t="s">
        <v>103</v>
      </c>
      <c r="AD356" s="56" t="s">
        <v>106</v>
      </c>
      <c r="AE356" s="56">
        <v>346</v>
      </c>
      <c r="AF356" s="56">
        <v>494.78</v>
      </c>
    </row>
    <row r="357" spans="1:32" ht="18" customHeight="1" x14ac:dyDescent="0.25">
      <c r="A357" s="2">
        <v>2021</v>
      </c>
      <c r="B357" s="2" t="s">
        <v>11</v>
      </c>
      <c r="C357" s="2" t="s">
        <v>15</v>
      </c>
      <c r="D357" s="6" t="s">
        <v>25</v>
      </c>
      <c r="E357" s="7">
        <v>46</v>
      </c>
      <c r="F357" s="7">
        <v>200</v>
      </c>
      <c r="G357" s="7">
        <v>224</v>
      </c>
      <c r="H357" s="4">
        <v>40</v>
      </c>
      <c r="I357" s="5" t="s">
        <v>40</v>
      </c>
      <c r="V357" s="56" t="s">
        <v>105</v>
      </c>
      <c r="W357" s="56">
        <v>2020</v>
      </c>
      <c r="X357" s="56" t="s">
        <v>1</v>
      </c>
      <c r="Y357" s="56" t="s">
        <v>111</v>
      </c>
      <c r="Z357" s="56" t="s">
        <v>100</v>
      </c>
      <c r="AA357" s="56" t="s">
        <v>101</v>
      </c>
      <c r="AB357" s="56" t="s">
        <v>102</v>
      </c>
      <c r="AC357" s="56" t="s">
        <v>103</v>
      </c>
      <c r="AD357" s="56" t="s">
        <v>106</v>
      </c>
      <c r="AE357" s="56">
        <v>340</v>
      </c>
      <c r="AF357" s="56">
        <v>486.2</v>
      </c>
    </row>
    <row r="358" spans="1:32" ht="18" customHeight="1" x14ac:dyDescent="0.25">
      <c r="A358" s="2">
        <v>2021</v>
      </c>
      <c r="B358" s="2" t="s">
        <v>11</v>
      </c>
      <c r="C358" s="2" t="s">
        <v>15</v>
      </c>
      <c r="D358" s="6" t="s">
        <v>23</v>
      </c>
      <c r="E358" s="7">
        <v>34</v>
      </c>
      <c r="F358" s="7">
        <v>4576.8</v>
      </c>
      <c r="G358" s="7">
        <v>5126.0160000000005</v>
      </c>
      <c r="H358" s="4">
        <v>915.36000000000013</v>
      </c>
      <c r="I358" s="5" t="s">
        <v>40</v>
      </c>
      <c r="V358" s="56" t="s">
        <v>105</v>
      </c>
      <c r="W358" s="56">
        <v>2020</v>
      </c>
      <c r="X358" s="56" t="s">
        <v>1</v>
      </c>
      <c r="Y358" s="56" t="s">
        <v>111</v>
      </c>
      <c r="Z358" s="56" t="s">
        <v>100</v>
      </c>
      <c r="AA358" s="56" t="s">
        <v>101</v>
      </c>
      <c r="AB358" s="56" t="s">
        <v>102</v>
      </c>
      <c r="AC358" s="56" t="s">
        <v>103</v>
      </c>
      <c r="AD358" s="56" t="s">
        <v>104</v>
      </c>
      <c r="AE358" s="56">
        <v>340</v>
      </c>
      <c r="AF358" s="56">
        <v>526.24</v>
      </c>
    </row>
    <row r="359" spans="1:32" ht="18" customHeight="1" x14ac:dyDescent="0.25">
      <c r="A359" s="2">
        <v>2021</v>
      </c>
      <c r="B359" s="2" t="s">
        <v>11</v>
      </c>
      <c r="C359" s="2" t="s">
        <v>13</v>
      </c>
      <c r="D359" s="3" t="s">
        <v>34</v>
      </c>
      <c r="E359" s="4">
        <v>7</v>
      </c>
      <c r="F359" s="4">
        <v>200</v>
      </c>
      <c r="G359" s="4">
        <v>224</v>
      </c>
      <c r="H359" s="4">
        <v>40</v>
      </c>
      <c r="I359" s="5" t="s">
        <v>40</v>
      </c>
      <c r="V359" s="56" t="s">
        <v>98</v>
      </c>
      <c r="W359" s="56">
        <v>2020</v>
      </c>
      <c r="X359" s="56" t="s">
        <v>1</v>
      </c>
      <c r="Y359" s="56" t="s">
        <v>111</v>
      </c>
      <c r="Z359" s="56" t="s">
        <v>100</v>
      </c>
      <c r="AA359" s="56" t="s">
        <v>101</v>
      </c>
      <c r="AB359" s="56" t="s">
        <v>102</v>
      </c>
      <c r="AC359" s="56" t="s">
        <v>103</v>
      </c>
      <c r="AD359" s="56" t="s">
        <v>104</v>
      </c>
      <c r="AE359" s="56">
        <v>142</v>
      </c>
      <c r="AF359" s="56">
        <v>526.24</v>
      </c>
    </row>
    <row r="360" spans="1:32" ht="18" customHeight="1" x14ac:dyDescent="0.25">
      <c r="A360" s="2">
        <v>2021</v>
      </c>
      <c r="B360" s="2" t="s">
        <v>11</v>
      </c>
      <c r="C360" s="2" t="s">
        <v>15</v>
      </c>
      <c r="D360" s="6" t="s">
        <v>27</v>
      </c>
      <c r="E360" s="7">
        <v>3</v>
      </c>
      <c r="F360" s="7">
        <v>4577.3</v>
      </c>
      <c r="G360" s="7">
        <v>5126.576</v>
      </c>
      <c r="H360" s="4">
        <v>915.46</v>
      </c>
      <c r="I360" s="5" t="s">
        <v>40</v>
      </c>
      <c r="V360" s="56" t="s">
        <v>105</v>
      </c>
      <c r="W360" s="56">
        <v>2020</v>
      </c>
      <c r="X360" s="56" t="s">
        <v>1</v>
      </c>
      <c r="Y360" s="56" t="s">
        <v>111</v>
      </c>
      <c r="Z360" s="56" t="s">
        <v>100</v>
      </c>
      <c r="AA360" s="56" t="s">
        <v>101</v>
      </c>
      <c r="AB360" s="56" t="s">
        <v>102</v>
      </c>
      <c r="AC360" s="56" t="s">
        <v>103</v>
      </c>
      <c r="AD360" s="56" t="s">
        <v>104</v>
      </c>
      <c r="AE360" s="56">
        <v>987</v>
      </c>
      <c r="AF360" s="56">
        <v>1411.4099999999999</v>
      </c>
    </row>
    <row r="361" spans="1:32" ht="18" customHeight="1" x14ac:dyDescent="0.25">
      <c r="A361" s="2">
        <v>2021</v>
      </c>
      <c r="B361" s="2" t="s">
        <v>11</v>
      </c>
      <c r="C361" s="2" t="s">
        <v>32</v>
      </c>
      <c r="D361" s="6" t="s">
        <v>32</v>
      </c>
      <c r="E361" s="7">
        <v>2</v>
      </c>
      <c r="F361" s="7">
        <v>6600</v>
      </c>
      <c r="G361" s="7">
        <v>7392</v>
      </c>
      <c r="H361" s="4">
        <v>1320</v>
      </c>
      <c r="I361" s="5" t="s">
        <v>40</v>
      </c>
      <c r="V361" s="56" t="s">
        <v>105</v>
      </c>
      <c r="W361" s="56">
        <v>2020</v>
      </c>
      <c r="X361" s="56" t="s">
        <v>1</v>
      </c>
      <c r="Y361" s="56" t="s">
        <v>111</v>
      </c>
      <c r="Z361" s="56" t="s">
        <v>100</v>
      </c>
      <c r="AA361" s="56" t="s">
        <v>101</v>
      </c>
      <c r="AB361" s="56" t="s">
        <v>102</v>
      </c>
      <c r="AC361" s="56" t="s">
        <v>103</v>
      </c>
      <c r="AD361" s="56" t="s">
        <v>104</v>
      </c>
      <c r="AE361" s="56">
        <v>1021</v>
      </c>
      <c r="AF361" s="56">
        <v>1460.03</v>
      </c>
    </row>
    <row r="362" spans="1:32" ht="18" customHeight="1" x14ac:dyDescent="0.25">
      <c r="A362" s="2">
        <v>2022</v>
      </c>
      <c r="B362" s="2" t="s">
        <v>0</v>
      </c>
      <c r="C362" s="2" t="s">
        <v>14</v>
      </c>
      <c r="D362" s="3" t="s">
        <v>36</v>
      </c>
      <c r="E362" s="4">
        <v>3566</v>
      </c>
      <c r="F362" s="4">
        <v>5492.76</v>
      </c>
      <c r="G362" s="4">
        <v>5126.576</v>
      </c>
      <c r="H362" s="4">
        <v>1098.5520000000001</v>
      </c>
      <c r="I362" s="5" t="s">
        <v>40</v>
      </c>
      <c r="V362" s="56" t="s">
        <v>105</v>
      </c>
      <c r="W362" s="56">
        <v>2020</v>
      </c>
      <c r="X362" s="56" t="s">
        <v>1</v>
      </c>
      <c r="Y362" s="56" t="s">
        <v>111</v>
      </c>
      <c r="Z362" s="56" t="s">
        <v>100</v>
      </c>
      <c r="AA362" s="56" t="s">
        <v>101</v>
      </c>
      <c r="AB362" s="56" t="s">
        <v>102</v>
      </c>
      <c r="AC362" s="56" t="s">
        <v>103</v>
      </c>
      <c r="AD362" s="56" t="s">
        <v>104</v>
      </c>
      <c r="AE362" s="56">
        <v>312</v>
      </c>
      <c r="AF362" s="56">
        <v>446.15999999999997</v>
      </c>
    </row>
    <row r="363" spans="1:32" ht="18" customHeight="1" x14ac:dyDescent="0.25">
      <c r="A363" s="2">
        <v>2022</v>
      </c>
      <c r="B363" s="2" t="s">
        <v>0</v>
      </c>
      <c r="C363" s="2" t="s">
        <v>14</v>
      </c>
      <c r="D363" s="3" t="s">
        <v>37</v>
      </c>
      <c r="E363" s="4">
        <v>2498</v>
      </c>
      <c r="F363" s="4">
        <v>9600</v>
      </c>
      <c r="G363" s="4">
        <v>8960</v>
      </c>
      <c r="H363" s="4">
        <v>1920</v>
      </c>
      <c r="I363" s="5" t="s">
        <v>40</v>
      </c>
      <c r="V363" s="56" t="s">
        <v>105</v>
      </c>
      <c r="W363" s="56">
        <v>2020</v>
      </c>
      <c r="X363" s="56" t="s">
        <v>1</v>
      </c>
      <c r="Y363" s="56" t="s">
        <v>111</v>
      </c>
      <c r="Z363" s="56" t="s">
        <v>100</v>
      </c>
      <c r="AA363" s="56" t="s">
        <v>101</v>
      </c>
      <c r="AB363" s="56" t="s">
        <v>102</v>
      </c>
      <c r="AC363" s="56" t="s">
        <v>103</v>
      </c>
      <c r="AD363" s="56" t="s">
        <v>104</v>
      </c>
      <c r="AE363" s="56">
        <v>339</v>
      </c>
      <c r="AF363" s="56">
        <v>484.77</v>
      </c>
    </row>
    <row r="364" spans="1:32" ht="18" customHeight="1" x14ac:dyDescent="0.25">
      <c r="A364" s="2">
        <v>2022</v>
      </c>
      <c r="B364" s="2" t="s">
        <v>0</v>
      </c>
      <c r="C364" s="2" t="s">
        <v>13</v>
      </c>
      <c r="D364" s="3" t="s">
        <v>35</v>
      </c>
      <c r="E364" s="4">
        <v>1245</v>
      </c>
      <c r="F364" s="4">
        <v>5492.6399999999994</v>
      </c>
      <c r="G364" s="4">
        <v>5126.4639999999999</v>
      </c>
      <c r="H364" s="4">
        <v>1098.528</v>
      </c>
      <c r="I364" s="5" t="s">
        <v>42</v>
      </c>
      <c r="V364" s="56" t="s">
        <v>98</v>
      </c>
      <c r="W364" s="56">
        <v>2020</v>
      </c>
      <c r="X364" s="56" t="s">
        <v>1</v>
      </c>
      <c r="Y364" s="56" t="s">
        <v>111</v>
      </c>
      <c r="Z364" s="56" t="s">
        <v>100</v>
      </c>
      <c r="AA364" s="56" t="s">
        <v>101</v>
      </c>
      <c r="AB364" s="56" t="s">
        <v>102</v>
      </c>
      <c r="AC364" s="56" t="s">
        <v>103</v>
      </c>
      <c r="AD364" s="56" t="s">
        <v>104</v>
      </c>
      <c r="AE364" s="56">
        <v>141</v>
      </c>
      <c r="AF364" s="56">
        <v>201.63</v>
      </c>
    </row>
    <row r="365" spans="1:32" ht="18" customHeight="1" x14ac:dyDescent="0.25">
      <c r="A365" s="2">
        <v>2022</v>
      </c>
      <c r="B365" s="2" t="s">
        <v>0</v>
      </c>
      <c r="C365" s="2" t="s">
        <v>38</v>
      </c>
      <c r="D365" s="6" t="s">
        <v>30</v>
      </c>
      <c r="E365" s="7">
        <v>644</v>
      </c>
      <c r="F365" s="7">
        <v>6892.2</v>
      </c>
      <c r="G365" s="7">
        <v>6432.72</v>
      </c>
      <c r="H365" s="4">
        <v>1378.44</v>
      </c>
      <c r="I365" s="5" t="s">
        <v>42</v>
      </c>
      <c r="V365" s="56" t="s">
        <v>105</v>
      </c>
      <c r="W365" s="56">
        <v>2020</v>
      </c>
      <c r="X365" s="56" t="s">
        <v>1</v>
      </c>
      <c r="Y365" s="56" t="s">
        <v>111</v>
      </c>
      <c r="Z365" s="56" t="s">
        <v>100</v>
      </c>
      <c r="AA365" s="56" t="s">
        <v>101</v>
      </c>
      <c r="AB365" s="56" t="s">
        <v>102</v>
      </c>
      <c r="AC365" s="56" t="s">
        <v>103</v>
      </c>
      <c r="AD365" s="56" t="s">
        <v>104</v>
      </c>
      <c r="AE365" s="56">
        <v>315</v>
      </c>
      <c r="AF365" s="56">
        <v>450.45</v>
      </c>
    </row>
    <row r="366" spans="1:32" ht="18" customHeight="1" x14ac:dyDescent="0.25">
      <c r="A366" s="2">
        <v>2022</v>
      </c>
      <c r="B366" s="2" t="s">
        <v>0</v>
      </c>
      <c r="C366" s="2" t="s">
        <v>12</v>
      </c>
      <c r="D366" s="6" t="s">
        <v>29</v>
      </c>
      <c r="E366" s="7">
        <v>643</v>
      </c>
      <c r="F366" s="7">
        <v>8400</v>
      </c>
      <c r="G366" s="7">
        <v>7840</v>
      </c>
      <c r="H366" s="4">
        <v>1680</v>
      </c>
      <c r="I366" s="5" t="s">
        <v>42</v>
      </c>
      <c r="V366" s="56" t="s">
        <v>105</v>
      </c>
      <c r="W366" s="56">
        <v>2020</v>
      </c>
      <c r="X366" s="56" t="s">
        <v>1</v>
      </c>
      <c r="Y366" s="56" t="s">
        <v>111</v>
      </c>
      <c r="Z366" s="56" t="s">
        <v>100</v>
      </c>
      <c r="AA366" s="56" t="s">
        <v>101</v>
      </c>
      <c r="AB366" s="56" t="s">
        <v>102</v>
      </c>
      <c r="AC366" s="56" t="s">
        <v>103</v>
      </c>
      <c r="AD366" s="56" t="s">
        <v>104</v>
      </c>
      <c r="AE366" s="56">
        <v>355</v>
      </c>
      <c r="AF366" s="56">
        <v>507.65</v>
      </c>
    </row>
    <row r="367" spans="1:32" ht="18" customHeight="1" x14ac:dyDescent="0.25">
      <c r="A367" s="2">
        <v>2022</v>
      </c>
      <c r="B367" s="2" t="s">
        <v>0</v>
      </c>
      <c r="C367" s="2" t="s">
        <v>38</v>
      </c>
      <c r="D367" s="6" t="s">
        <v>31</v>
      </c>
      <c r="E367" s="7">
        <v>455</v>
      </c>
      <c r="F367" s="7">
        <v>5494.3200000000006</v>
      </c>
      <c r="G367" s="7">
        <v>5128.0320000000002</v>
      </c>
      <c r="H367" s="4">
        <v>1098.8640000000003</v>
      </c>
      <c r="I367" s="5" t="s">
        <v>42</v>
      </c>
      <c r="V367" s="56" t="s">
        <v>98</v>
      </c>
      <c r="W367" s="56">
        <v>2020</v>
      </c>
      <c r="X367" s="56" t="s">
        <v>1</v>
      </c>
      <c r="Y367" s="56" t="s">
        <v>111</v>
      </c>
      <c r="Z367" s="56" t="s">
        <v>100</v>
      </c>
      <c r="AA367" s="56" t="s">
        <v>101</v>
      </c>
      <c r="AB367" s="56" t="s">
        <v>102</v>
      </c>
      <c r="AC367" s="56" t="s">
        <v>103</v>
      </c>
      <c r="AD367" s="56" t="s">
        <v>106</v>
      </c>
      <c r="AE367" s="56">
        <v>349</v>
      </c>
      <c r="AF367" s="56">
        <v>499.07</v>
      </c>
    </row>
    <row r="368" spans="1:32" ht="18" customHeight="1" x14ac:dyDescent="0.25">
      <c r="A368" s="2">
        <v>2022</v>
      </c>
      <c r="B368" s="2" t="s">
        <v>0</v>
      </c>
      <c r="C368" s="2" t="s">
        <v>12</v>
      </c>
      <c r="D368" s="6" t="s">
        <v>28</v>
      </c>
      <c r="E368" s="8">
        <v>345</v>
      </c>
      <c r="F368" s="8">
        <v>8400</v>
      </c>
      <c r="G368" s="8">
        <v>7840</v>
      </c>
      <c r="H368" s="4">
        <v>1680</v>
      </c>
      <c r="I368" s="5" t="s">
        <v>42</v>
      </c>
      <c r="V368" s="56" t="s">
        <v>105</v>
      </c>
      <c r="W368" s="56">
        <v>2020</v>
      </c>
      <c r="X368" s="56" t="s">
        <v>1</v>
      </c>
      <c r="Y368" s="56" t="s">
        <v>111</v>
      </c>
      <c r="Z368" s="56" t="s">
        <v>100</v>
      </c>
      <c r="AA368" s="56" t="s">
        <v>101</v>
      </c>
      <c r="AB368" s="56" t="s">
        <v>102</v>
      </c>
      <c r="AC368" s="56" t="s">
        <v>103</v>
      </c>
      <c r="AD368" s="56" t="s">
        <v>106</v>
      </c>
      <c r="AE368" s="56">
        <v>343</v>
      </c>
      <c r="AF368" s="56">
        <v>490.49</v>
      </c>
    </row>
    <row r="369" spans="1:32" ht="18" customHeight="1" x14ac:dyDescent="0.25">
      <c r="A369" s="2">
        <v>2022</v>
      </c>
      <c r="B369" s="2" t="s">
        <v>0</v>
      </c>
      <c r="C369" s="2" t="s">
        <v>13</v>
      </c>
      <c r="D369" s="3" t="s">
        <v>33</v>
      </c>
      <c r="E369" s="4">
        <v>122</v>
      </c>
      <c r="F369" s="4">
        <v>120</v>
      </c>
      <c r="G369" s="4">
        <v>112</v>
      </c>
      <c r="H369" s="4">
        <v>24</v>
      </c>
      <c r="I369" s="5" t="s">
        <v>42</v>
      </c>
      <c r="V369" s="56" t="s">
        <v>105</v>
      </c>
      <c r="W369" s="56">
        <v>2020</v>
      </c>
      <c r="X369" s="56" t="s">
        <v>1</v>
      </c>
      <c r="Y369" s="56" t="s">
        <v>111</v>
      </c>
      <c r="Z369" s="56" t="s">
        <v>100</v>
      </c>
      <c r="AA369" s="56" t="s">
        <v>101</v>
      </c>
      <c r="AB369" s="56" t="s">
        <v>102</v>
      </c>
      <c r="AC369" s="56" t="s">
        <v>103</v>
      </c>
      <c r="AD369" s="56" t="s">
        <v>104</v>
      </c>
      <c r="AE369" s="56">
        <v>802</v>
      </c>
      <c r="AF369" s="56">
        <v>1146.8600000000001</v>
      </c>
    </row>
    <row r="370" spans="1:32" ht="18" customHeight="1" x14ac:dyDescent="0.25">
      <c r="A370" s="2">
        <v>2022</v>
      </c>
      <c r="B370" s="2" t="s">
        <v>0</v>
      </c>
      <c r="C370" s="2" t="s">
        <v>15</v>
      </c>
      <c r="D370" s="6" t="s">
        <v>26</v>
      </c>
      <c r="E370" s="7">
        <v>78</v>
      </c>
      <c r="F370" s="7">
        <v>2288.6</v>
      </c>
      <c r="G370" s="7">
        <v>5126.4639999999999</v>
      </c>
      <c r="H370" s="4">
        <v>457.72</v>
      </c>
      <c r="I370" s="5" t="s">
        <v>42</v>
      </c>
      <c r="V370" s="56" t="s">
        <v>105</v>
      </c>
      <c r="W370" s="56">
        <v>2020</v>
      </c>
      <c r="X370" s="56" t="s">
        <v>1</v>
      </c>
      <c r="Y370" s="56" t="s">
        <v>111</v>
      </c>
      <c r="Z370" s="56" t="s">
        <v>100</v>
      </c>
      <c r="AA370" s="56" t="s">
        <v>101</v>
      </c>
      <c r="AB370" s="56" t="s">
        <v>102</v>
      </c>
      <c r="AC370" s="56" t="s">
        <v>103</v>
      </c>
      <c r="AD370" s="56" t="s">
        <v>104</v>
      </c>
      <c r="AE370" s="56">
        <v>855</v>
      </c>
      <c r="AF370" s="56">
        <v>1222.6500000000001</v>
      </c>
    </row>
    <row r="371" spans="1:32" ht="18" customHeight="1" x14ac:dyDescent="0.25">
      <c r="A371" s="2">
        <v>2022</v>
      </c>
      <c r="B371" s="2" t="s">
        <v>0</v>
      </c>
      <c r="C371" s="2" t="s">
        <v>15</v>
      </c>
      <c r="D371" s="6" t="s">
        <v>24</v>
      </c>
      <c r="E371" s="7">
        <v>76</v>
      </c>
      <c r="F371" s="7">
        <v>2288.4499999999998</v>
      </c>
      <c r="G371" s="7">
        <v>5126.1279999999997</v>
      </c>
      <c r="H371" s="4">
        <v>457.69</v>
      </c>
      <c r="I371" s="5" t="s">
        <v>42</v>
      </c>
      <c r="V371" s="56" t="s">
        <v>105</v>
      </c>
      <c r="W371" s="56">
        <v>2020</v>
      </c>
      <c r="X371" s="56" t="s">
        <v>1</v>
      </c>
      <c r="Y371" s="56" t="s">
        <v>111</v>
      </c>
      <c r="Z371" s="56" t="s">
        <v>100</v>
      </c>
      <c r="AA371" s="56" t="s">
        <v>101</v>
      </c>
      <c r="AB371" s="56" t="s">
        <v>102</v>
      </c>
      <c r="AC371" s="56" t="s">
        <v>103</v>
      </c>
      <c r="AD371" s="56" t="s">
        <v>106</v>
      </c>
      <c r="AE371" s="56">
        <v>789</v>
      </c>
      <c r="AF371" s="56">
        <v>1128.27</v>
      </c>
    </row>
    <row r="372" spans="1:32" ht="18" customHeight="1" x14ac:dyDescent="0.25">
      <c r="A372" s="2">
        <v>2022</v>
      </c>
      <c r="B372" s="2" t="s">
        <v>0</v>
      </c>
      <c r="C372" s="2" t="s">
        <v>15</v>
      </c>
      <c r="D372" s="6" t="s">
        <v>25</v>
      </c>
      <c r="E372" s="7">
        <v>46</v>
      </c>
      <c r="F372" s="7">
        <v>100</v>
      </c>
      <c r="G372" s="7">
        <v>224</v>
      </c>
      <c r="H372" s="4">
        <v>20</v>
      </c>
      <c r="I372" s="5" t="s">
        <v>42</v>
      </c>
      <c r="V372" s="56" t="s">
        <v>98</v>
      </c>
      <c r="W372" s="56">
        <v>2020</v>
      </c>
      <c r="X372" s="56" t="s">
        <v>1</v>
      </c>
      <c r="Y372" s="56" t="s">
        <v>111</v>
      </c>
      <c r="Z372" s="56" t="s">
        <v>100</v>
      </c>
      <c r="AA372" s="56" t="s">
        <v>101</v>
      </c>
      <c r="AB372" s="56" t="s">
        <v>102</v>
      </c>
      <c r="AC372" s="56" t="s">
        <v>103</v>
      </c>
      <c r="AD372" s="56" t="s">
        <v>106</v>
      </c>
      <c r="AE372" s="56">
        <v>790</v>
      </c>
      <c r="AF372" s="56">
        <v>1129.7</v>
      </c>
    </row>
    <row r="373" spans="1:32" ht="18" customHeight="1" x14ac:dyDescent="0.25">
      <c r="A373" s="2">
        <v>2022</v>
      </c>
      <c r="B373" s="2" t="s">
        <v>0</v>
      </c>
      <c r="C373" s="2" t="s">
        <v>15</v>
      </c>
      <c r="D373" s="6" t="s">
        <v>23</v>
      </c>
      <c r="E373" s="7">
        <v>34</v>
      </c>
      <c r="F373" s="7">
        <v>2288.4</v>
      </c>
      <c r="G373" s="7">
        <v>5126.0160000000005</v>
      </c>
      <c r="H373" s="4">
        <v>457.68000000000006</v>
      </c>
      <c r="I373" s="5" t="s">
        <v>42</v>
      </c>
      <c r="V373" s="56" t="s">
        <v>105</v>
      </c>
      <c r="W373" s="56">
        <v>2020</v>
      </c>
      <c r="X373" s="56" t="s">
        <v>1</v>
      </c>
      <c r="Y373" s="56" t="s">
        <v>111</v>
      </c>
      <c r="Z373" s="56" t="s">
        <v>100</v>
      </c>
      <c r="AA373" s="56" t="s">
        <v>101</v>
      </c>
      <c r="AB373" s="56" t="s">
        <v>102</v>
      </c>
      <c r="AC373" s="56" t="s">
        <v>103</v>
      </c>
      <c r="AD373" s="56" t="s">
        <v>106</v>
      </c>
      <c r="AE373" s="56">
        <v>791</v>
      </c>
      <c r="AF373" s="56">
        <v>1131.1300000000001</v>
      </c>
    </row>
    <row r="374" spans="1:32" ht="18" customHeight="1" x14ac:dyDescent="0.25">
      <c r="A374" s="2">
        <v>2022</v>
      </c>
      <c r="B374" s="2" t="s">
        <v>0</v>
      </c>
      <c r="C374" s="2" t="s">
        <v>13</v>
      </c>
      <c r="D374" s="3" t="s">
        <v>34</v>
      </c>
      <c r="E374" s="4">
        <v>7</v>
      </c>
      <c r="F374" s="4">
        <v>200</v>
      </c>
      <c r="G374" s="4">
        <v>224</v>
      </c>
      <c r="H374" s="4">
        <v>40</v>
      </c>
      <c r="I374" s="5" t="s">
        <v>42</v>
      </c>
      <c r="V374" s="56" t="s">
        <v>108</v>
      </c>
      <c r="W374" s="56">
        <v>2020</v>
      </c>
      <c r="X374" s="56" t="s">
        <v>1</v>
      </c>
      <c r="Y374" s="56" t="s">
        <v>111</v>
      </c>
      <c r="Z374" s="56" t="s">
        <v>100</v>
      </c>
      <c r="AA374" s="56" t="s">
        <v>101</v>
      </c>
      <c r="AB374" s="56" t="s">
        <v>102</v>
      </c>
      <c r="AC374" s="56" t="s">
        <v>103</v>
      </c>
      <c r="AD374" s="56" t="s">
        <v>104</v>
      </c>
      <c r="AE374" s="56">
        <v>341</v>
      </c>
      <c r="AF374" s="56">
        <v>487.63</v>
      </c>
    </row>
    <row r="375" spans="1:32" ht="18" customHeight="1" x14ac:dyDescent="0.25">
      <c r="A375" s="2">
        <v>2022</v>
      </c>
      <c r="B375" s="2" t="s">
        <v>0</v>
      </c>
      <c r="C375" s="2" t="s">
        <v>32</v>
      </c>
      <c r="D375" s="6" t="s">
        <v>32</v>
      </c>
      <c r="E375" s="7">
        <v>3</v>
      </c>
      <c r="F375" s="7">
        <v>4577.3</v>
      </c>
      <c r="G375" s="7">
        <v>7392</v>
      </c>
      <c r="H375" s="4">
        <v>915.46</v>
      </c>
      <c r="I375" s="5" t="s">
        <v>42</v>
      </c>
      <c r="V375" s="56" t="s">
        <v>105</v>
      </c>
      <c r="W375" s="56">
        <v>2020</v>
      </c>
      <c r="X375" s="56" t="s">
        <v>1</v>
      </c>
      <c r="Y375" s="56" t="s">
        <v>111</v>
      </c>
      <c r="Z375" s="56" t="s">
        <v>100</v>
      </c>
      <c r="AA375" s="56" t="s">
        <v>101</v>
      </c>
      <c r="AB375" s="56" t="s">
        <v>102</v>
      </c>
      <c r="AC375" s="56" t="s">
        <v>103</v>
      </c>
      <c r="AD375" s="56" t="s">
        <v>104</v>
      </c>
      <c r="AE375" s="56">
        <v>143</v>
      </c>
      <c r="AF375" s="56">
        <v>204.49</v>
      </c>
    </row>
    <row r="376" spans="1:32" ht="18" customHeight="1" x14ac:dyDescent="0.25">
      <c r="A376" s="2">
        <v>2022</v>
      </c>
      <c r="B376" s="2" t="s">
        <v>0</v>
      </c>
      <c r="C376" s="2" t="s">
        <v>15</v>
      </c>
      <c r="D376" s="6" t="s">
        <v>27</v>
      </c>
      <c r="E376" s="7">
        <v>3</v>
      </c>
      <c r="F376" s="7">
        <v>3300</v>
      </c>
      <c r="G376" s="7">
        <v>5126.576</v>
      </c>
      <c r="H376" s="4">
        <v>660</v>
      </c>
      <c r="I376" s="5" t="s">
        <v>42</v>
      </c>
      <c r="V376" s="56" t="s">
        <v>98</v>
      </c>
      <c r="W376" s="56">
        <v>2020</v>
      </c>
      <c r="X376" s="56" t="s">
        <v>1</v>
      </c>
      <c r="Y376" s="56" t="s">
        <v>111</v>
      </c>
      <c r="Z376" s="56" t="s">
        <v>100</v>
      </c>
      <c r="AA376" s="56" t="s">
        <v>101</v>
      </c>
      <c r="AB376" s="56" t="s">
        <v>102</v>
      </c>
      <c r="AC376" s="56" t="s">
        <v>103</v>
      </c>
      <c r="AD376" s="56" t="s">
        <v>104</v>
      </c>
      <c r="AE376" s="56">
        <v>311</v>
      </c>
      <c r="AF376" s="56">
        <v>444.73</v>
      </c>
    </row>
    <row r="377" spans="1:32" ht="18" customHeight="1" x14ac:dyDescent="0.25">
      <c r="A377" s="2">
        <v>2022</v>
      </c>
      <c r="B377" s="2" t="s">
        <v>1</v>
      </c>
      <c r="C377" s="2" t="s">
        <v>14</v>
      </c>
      <c r="D377" s="3" t="s">
        <v>36</v>
      </c>
      <c r="E377" s="4">
        <v>3566</v>
      </c>
      <c r="F377" s="4">
        <v>4577.3</v>
      </c>
      <c r="G377" s="4">
        <v>5126.576</v>
      </c>
      <c r="H377" s="4">
        <v>915.46</v>
      </c>
      <c r="I377" s="5" t="s">
        <v>42</v>
      </c>
      <c r="V377" s="56" t="s">
        <v>98</v>
      </c>
      <c r="W377" s="56">
        <v>2020</v>
      </c>
      <c r="X377" s="56" t="s">
        <v>0</v>
      </c>
      <c r="Y377" s="56" t="s">
        <v>111</v>
      </c>
      <c r="Z377" s="56" t="s">
        <v>100</v>
      </c>
      <c r="AA377" s="56" t="s">
        <v>101</v>
      </c>
      <c r="AB377" s="56" t="s">
        <v>102</v>
      </c>
      <c r="AC377" s="56" t="s">
        <v>103</v>
      </c>
      <c r="AD377" s="56" t="s">
        <v>104</v>
      </c>
      <c r="AE377" s="56">
        <v>356</v>
      </c>
      <c r="AF377" s="56">
        <v>509.08</v>
      </c>
    </row>
    <row r="378" spans="1:32" ht="18" customHeight="1" x14ac:dyDescent="0.25">
      <c r="A378" s="2">
        <v>2022</v>
      </c>
      <c r="B378" s="2" t="s">
        <v>1</v>
      </c>
      <c r="C378" s="2" t="s">
        <v>14</v>
      </c>
      <c r="D378" s="3" t="s">
        <v>37</v>
      </c>
      <c r="E378" s="4">
        <v>2498</v>
      </c>
      <c r="F378" s="4">
        <v>8000</v>
      </c>
      <c r="G378" s="4">
        <v>8960</v>
      </c>
      <c r="H378" s="4">
        <v>1600</v>
      </c>
      <c r="I378" s="5" t="s">
        <v>42</v>
      </c>
      <c r="V378" s="56" t="s">
        <v>107</v>
      </c>
      <c r="W378" s="56">
        <v>2020</v>
      </c>
      <c r="X378" s="56" t="s">
        <v>0</v>
      </c>
      <c r="Y378" s="56" t="s">
        <v>111</v>
      </c>
      <c r="Z378" s="56" t="s">
        <v>100</v>
      </c>
      <c r="AA378" s="56" t="s">
        <v>101</v>
      </c>
      <c r="AB378" s="56" t="s">
        <v>102</v>
      </c>
      <c r="AC378" s="56" t="s">
        <v>103</v>
      </c>
      <c r="AD378" s="56" t="s">
        <v>104</v>
      </c>
      <c r="AE378" s="56">
        <v>344</v>
      </c>
      <c r="AF378" s="56">
        <v>491.91999999999996</v>
      </c>
    </row>
    <row r="379" spans="1:32" ht="18" customHeight="1" x14ac:dyDescent="0.25">
      <c r="A379" s="2">
        <v>2022</v>
      </c>
      <c r="B379" s="2" t="s">
        <v>1</v>
      </c>
      <c r="C379" s="2" t="s">
        <v>13</v>
      </c>
      <c r="D379" s="3" t="s">
        <v>35</v>
      </c>
      <c r="E379" s="4">
        <v>1245</v>
      </c>
      <c r="F379" s="4">
        <v>4577.2</v>
      </c>
      <c r="G379" s="4">
        <v>5126.4639999999999</v>
      </c>
      <c r="H379" s="4">
        <v>915.44</v>
      </c>
      <c r="I379" s="5" t="s">
        <v>42</v>
      </c>
      <c r="V379" s="56" t="s">
        <v>105</v>
      </c>
      <c r="W379" s="56">
        <v>2020</v>
      </c>
      <c r="X379" s="56" t="s">
        <v>0</v>
      </c>
      <c r="Y379" s="56" t="s">
        <v>111</v>
      </c>
      <c r="Z379" s="56" t="s">
        <v>100</v>
      </c>
      <c r="AA379" s="56" t="s">
        <v>101</v>
      </c>
      <c r="AB379" s="56" t="s">
        <v>102</v>
      </c>
      <c r="AC379" s="56" t="s">
        <v>103</v>
      </c>
      <c r="AD379" s="56" t="s">
        <v>104</v>
      </c>
      <c r="AE379" s="56">
        <v>146</v>
      </c>
      <c r="AF379" s="56">
        <v>208.78</v>
      </c>
    </row>
    <row r="380" spans="1:32" ht="18" customHeight="1" x14ac:dyDescent="0.25">
      <c r="A380" s="2">
        <v>2022</v>
      </c>
      <c r="B380" s="2" t="s">
        <v>1</v>
      </c>
      <c r="C380" s="2" t="s">
        <v>38</v>
      </c>
      <c r="D380" s="6" t="s">
        <v>30</v>
      </c>
      <c r="E380" s="7">
        <v>644</v>
      </c>
      <c r="F380" s="7">
        <v>5743.5</v>
      </c>
      <c r="G380" s="7">
        <v>6432.72</v>
      </c>
      <c r="H380" s="4">
        <v>1148.7</v>
      </c>
      <c r="I380" s="5" t="s">
        <v>42</v>
      </c>
      <c r="V380" s="56" t="s">
        <v>105</v>
      </c>
      <c r="W380" s="56">
        <v>2020</v>
      </c>
      <c r="X380" s="56" t="s">
        <v>0</v>
      </c>
      <c r="Y380" s="56" t="s">
        <v>111</v>
      </c>
      <c r="Z380" s="56" t="s">
        <v>100</v>
      </c>
      <c r="AA380" s="56" t="s">
        <v>101</v>
      </c>
      <c r="AB380" s="56" t="s">
        <v>102</v>
      </c>
      <c r="AC380" s="56" t="s">
        <v>103</v>
      </c>
      <c r="AD380" s="56" t="s">
        <v>104</v>
      </c>
      <c r="AE380" s="56">
        <v>320</v>
      </c>
      <c r="AF380" s="56">
        <v>457.6</v>
      </c>
    </row>
    <row r="381" spans="1:32" ht="18" customHeight="1" x14ac:dyDescent="0.25">
      <c r="A381" s="2">
        <v>2022</v>
      </c>
      <c r="B381" s="2" t="s">
        <v>1</v>
      </c>
      <c r="C381" s="2" t="s">
        <v>12</v>
      </c>
      <c r="D381" s="6" t="s">
        <v>29</v>
      </c>
      <c r="E381" s="7">
        <v>643</v>
      </c>
      <c r="F381" s="7">
        <v>7000</v>
      </c>
      <c r="G381" s="7">
        <v>7840</v>
      </c>
      <c r="H381" s="4">
        <v>1400</v>
      </c>
      <c r="I381" s="5" t="s">
        <v>42</v>
      </c>
      <c r="V381" s="56" t="s">
        <v>105</v>
      </c>
      <c r="W381" s="56">
        <v>2020</v>
      </c>
      <c r="X381" s="56" t="s">
        <v>0</v>
      </c>
      <c r="Y381" s="56" t="s">
        <v>111</v>
      </c>
      <c r="Z381" s="56" t="s">
        <v>100</v>
      </c>
      <c r="AA381" s="56" t="s">
        <v>101</v>
      </c>
      <c r="AB381" s="56" t="s">
        <v>102</v>
      </c>
      <c r="AC381" s="56" t="s">
        <v>103</v>
      </c>
      <c r="AD381" s="56" t="s">
        <v>104</v>
      </c>
      <c r="AE381" s="56">
        <v>358</v>
      </c>
      <c r="AF381" s="56">
        <v>511.94</v>
      </c>
    </row>
    <row r="382" spans="1:32" ht="18" customHeight="1" x14ac:dyDescent="0.25">
      <c r="A382" s="2">
        <v>2022</v>
      </c>
      <c r="B382" s="2" t="s">
        <v>1</v>
      </c>
      <c r="C382" s="2" t="s">
        <v>38</v>
      </c>
      <c r="D382" s="6" t="s">
        <v>31</v>
      </c>
      <c r="E382" s="7">
        <v>455</v>
      </c>
      <c r="F382" s="7">
        <v>4578.6000000000004</v>
      </c>
      <c r="G382" s="7">
        <v>5128.0320000000002</v>
      </c>
      <c r="H382" s="4">
        <v>915.72000000000014</v>
      </c>
      <c r="I382" s="5" t="s">
        <v>42</v>
      </c>
      <c r="V382" s="56" t="s">
        <v>98</v>
      </c>
      <c r="W382" s="56">
        <v>2020</v>
      </c>
      <c r="X382" s="56" t="s">
        <v>0</v>
      </c>
      <c r="Y382" s="56" t="s">
        <v>111</v>
      </c>
      <c r="Z382" s="56" t="s">
        <v>100</v>
      </c>
      <c r="AA382" s="56" t="s">
        <v>101</v>
      </c>
      <c r="AB382" s="56" t="s">
        <v>102</v>
      </c>
      <c r="AC382" s="56" t="s">
        <v>103</v>
      </c>
      <c r="AD382" s="56" t="s">
        <v>104</v>
      </c>
      <c r="AE382" s="56">
        <v>262</v>
      </c>
      <c r="AF382" s="56">
        <v>374.65999999999997</v>
      </c>
    </row>
    <row r="383" spans="1:32" ht="18" customHeight="1" x14ac:dyDescent="0.25">
      <c r="A383" s="2">
        <v>2022</v>
      </c>
      <c r="B383" s="2" t="s">
        <v>1</v>
      </c>
      <c r="C383" s="2" t="s">
        <v>12</v>
      </c>
      <c r="D383" s="6" t="s">
        <v>28</v>
      </c>
      <c r="E383" s="8">
        <v>345</v>
      </c>
      <c r="F383" s="8">
        <v>7000</v>
      </c>
      <c r="G383" s="8">
        <v>7840</v>
      </c>
      <c r="H383" s="4">
        <v>1400</v>
      </c>
      <c r="I383" s="5" t="s">
        <v>42</v>
      </c>
      <c r="V383" s="56" t="s">
        <v>107</v>
      </c>
      <c r="W383" s="56">
        <v>2020</v>
      </c>
      <c r="X383" s="56" t="s">
        <v>0</v>
      </c>
      <c r="Y383" s="56" t="s">
        <v>111</v>
      </c>
      <c r="Z383" s="56" t="s">
        <v>100</v>
      </c>
      <c r="AA383" s="56" t="s">
        <v>101</v>
      </c>
      <c r="AB383" s="56" t="s">
        <v>102</v>
      </c>
      <c r="AC383" s="56" t="s">
        <v>103</v>
      </c>
      <c r="AD383" s="56" t="s">
        <v>104</v>
      </c>
      <c r="AE383" s="56">
        <v>346</v>
      </c>
      <c r="AF383" s="56">
        <v>526.24</v>
      </c>
    </row>
    <row r="384" spans="1:32" ht="18" customHeight="1" x14ac:dyDescent="0.25">
      <c r="A384" s="2">
        <v>2022</v>
      </c>
      <c r="B384" s="2" t="s">
        <v>1</v>
      </c>
      <c r="C384" s="2" t="s">
        <v>13</v>
      </c>
      <c r="D384" s="3" t="s">
        <v>33</v>
      </c>
      <c r="E384" s="4">
        <v>122</v>
      </c>
      <c r="F384" s="4">
        <v>100</v>
      </c>
      <c r="G384" s="4">
        <v>112</v>
      </c>
      <c r="H384" s="4">
        <v>20</v>
      </c>
      <c r="I384" s="5" t="s">
        <v>42</v>
      </c>
      <c r="V384" s="56" t="s">
        <v>107</v>
      </c>
      <c r="W384" s="56">
        <v>2020</v>
      </c>
      <c r="X384" s="56" t="s">
        <v>0</v>
      </c>
      <c r="Y384" s="56" t="s">
        <v>111</v>
      </c>
      <c r="Z384" s="56" t="s">
        <v>100</v>
      </c>
      <c r="AA384" s="56" t="s">
        <v>101</v>
      </c>
      <c r="AB384" s="56" t="s">
        <v>102</v>
      </c>
      <c r="AC384" s="56" t="s">
        <v>103</v>
      </c>
      <c r="AD384" s="56" t="s">
        <v>104</v>
      </c>
      <c r="AE384" s="56">
        <v>148</v>
      </c>
      <c r="AF384" s="56">
        <v>526.24</v>
      </c>
    </row>
    <row r="385" spans="1:32" ht="18" customHeight="1" x14ac:dyDescent="0.25">
      <c r="A385" s="2">
        <v>2022</v>
      </c>
      <c r="B385" s="2" t="s">
        <v>1</v>
      </c>
      <c r="C385" s="2" t="s">
        <v>15</v>
      </c>
      <c r="D385" s="6" t="s">
        <v>26</v>
      </c>
      <c r="E385" s="7">
        <v>78</v>
      </c>
      <c r="F385" s="7">
        <v>2288.6</v>
      </c>
      <c r="G385" s="7">
        <v>5126.4639999999999</v>
      </c>
      <c r="H385" s="4">
        <v>457.72</v>
      </c>
      <c r="I385" s="5" t="s">
        <v>42</v>
      </c>
      <c r="V385" s="56" t="s">
        <v>105</v>
      </c>
      <c r="W385" s="56">
        <v>2020</v>
      </c>
      <c r="X385" s="56" t="s">
        <v>0</v>
      </c>
      <c r="Y385" s="56" t="s">
        <v>111</v>
      </c>
      <c r="Z385" s="56" t="s">
        <v>100</v>
      </c>
      <c r="AA385" s="56" t="s">
        <v>101</v>
      </c>
      <c r="AB385" s="56" t="s">
        <v>102</v>
      </c>
      <c r="AC385" s="56" t="s">
        <v>103</v>
      </c>
      <c r="AD385" s="56" t="s">
        <v>104</v>
      </c>
      <c r="AE385" s="56">
        <v>316</v>
      </c>
      <c r="AF385" s="56">
        <v>526.24</v>
      </c>
    </row>
    <row r="386" spans="1:32" ht="18" customHeight="1" x14ac:dyDescent="0.25">
      <c r="A386" s="2">
        <v>2022</v>
      </c>
      <c r="B386" s="2" t="s">
        <v>1</v>
      </c>
      <c r="C386" s="2" t="s">
        <v>15</v>
      </c>
      <c r="D386" s="6" t="s">
        <v>24</v>
      </c>
      <c r="E386" s="7">
        <v>76</v>
      </c>
      <c r="F386" s="7">
        <v>2288.4499999999998</v>
      </c>
      <c r="G386" s="7">
        <v>5126.1279999999997</v>
      </c>
      <c r="H386" s="4">
        <v>457.69</v>
      </c>
      <c r="I386" s="5" t="s">
        <v>42</v>
      </c>
      <c r="V386" s="56" t="s">
        <v>107</v>
      </c>
      <c r="W386" s="56">
        <v>2020</v>
      </c>
      <c r="X386" s="56" t="s">
        <v>0</v>
      </c>
      <c r="Y386" s="56" t="s">
        <v>111</v>
      </c>
      <c r="Z386" s="56" t="s">
        <v>100</v>
      </c>
      <c r="AA386" s="56" t="s">
        <v>101</v>
      </c>
      <c r="AB386" s="56" t="s">
        <v>102</v>
      </c>
      <c r="AC386" s="56" t="s">
        <v>103</v>
      </c>
      <c r="AD386" s="56" t="s">
        <v>104</v>
      </c>
      <c r="AE386" s="56">
        <v>959</v>
      </c>
      <c r="AF386" s="56">
        <v>1371.37</v>
      </c>
    </row>
    <row r="387" spans="1:32" ht="18" customHeight="1" x14ac:dyDescent="0.25">
      <c r="A387" s="2">
        <v>2022</v>
      </c>
      <c r="B387" s="2" t="s">
        <v>1</v>
      </c>
      <c r="C387" s="2" t="s">
        <v>15</v>
      </c>
      <c r="D387" s="6" t="s">
        <v>25</v>
      </c>
      <c r="E387" s="7">
        <v>46</v>
      </c>
      <c r="F387" s="7">
        <v>100</v>
      </c>
      <c r="G387" s="7">
        <v>224</v>
      </c>
      <c r="H387" s="4">
        <v>20</v>
      </c>
      <c r="I387" s="5" t="s">
        <v>42</v>
      </c>
      <c r="V387" s="56" t="s">
        <v>105</v>
      </c>
      <c r="W387" s="56">
        <v>2020</v>
      </c>
      <c r="X387" s="56" t="s">
        <v>0</v>
      </c>
      <c r="Y387" s="56" t="s">
        <v>111</v>
      </c>
      <c r="Z387" s="56" t="s">
        <v>100</v>
      </c>
      <c r="AA387" s="56" t="s">
        <v>101</v>
      </c>
      <c r="AB387" s="56" t="s">
        <v>102</v>
      </c>
      <c r="AC387" s="56" t="s">
        <v>103</v>
      </c>
      <c r="AD387" s="56" t="s">
        <v>104</v>
      </c>
      <c r="AE387" s="56">
        <v>1020</v>
      </c>
      <c r="AF387" s="56">
        <v>1458.6</v>
      </c>
    </row>
    <row r="388" spans="1:32" ht="18" customHeight="1" x14ac:dyDescent="0.25">
      <c r="A388" s="2">
        <v>2022</v>
      </c>
      <c r="B388" s="2" t="s">
        <v>1</v>
      </c>
      <c r="C388" s="2" t="s">
        <v>15</v>
      </c>
      <c r="D388" s="6" t="s">
        <v>23</v>
      </c>
      <c r="E388" s="7">
        <v>34</v>
      </c>
      <c r="F388" s="7">
        <v>2288.4</v>
      </c>
      <c r="G388" s="7">
        <v>5126.0160000000005</v>
      </c>
      <c r="H388" s="4">
        <v>457.68000000000006</v>
      </c>
      <c r="I388" s="5" t="s">
        <v>42</v>
      </c>
      <c r="V388" s="56" t="s">
        <v>105</v>
      </c>
      <c r="W388" s="56">
        <v>2020</v>
      </c>
      <c r="X388" s="56" t="s">
        <v>0</v>
      </c>
      <c r="Y388" s="56" t="s">
        <v>111</v>
      </c>
      <c r="Z388" s="56" t="s">
        <v>100</v>
      </c>
      <c r="AA388" s="56" t="s">
        <v>101</v>
      </c>
      <c r="AB388" s="56" t="s">
        <v>102</v>
      </c>
      <c r="AC388" s="56" t="s">
        <v>103</v>
      </c>
      <c r="AD388" s="56" t="s">
        <v>104</v>
      </c>
      <c r="AE388" s="56">
        <v>318</v>
      </c>
      <c r="AF388" s="56">
        <v>454.74</v>
      </c>
    </row>
    <row r="389" spans="1:32" ht="18" customHeight="1" x14ac:dyDescent="0.25">
      <c r="A389" s="2">
        <v>2022</v>
      </c>
      <c r="B389" s="2" t="s">
        <v>1</v>
      </c>
      <c r="C389" s="2" t="s">
        <v>13</v>
      </c>
      <c r="D389" s="3" t="s">
        <v>34</v>
      </c>
      <c r="E389" s="4">
        <v>7</v>
      </c>
      <c r="F389" s="4">
        <v>200</v>
      </c>
      <c r="G389" s="4">
        <v>224</v>
      </c>
      <c r="H389" s="4">
        <v>40</v>
      </c>
      <c r="I389" s="5" t="s">
        <v>40</v>
      </c>
      <c r="V389" s="56" t="s">
        <v>105</v>
      </c>
      <c r="W389" s="56">
        <v>2020</v>
      </c>
      <c r="X389" s="56" t="s">
        <v>0</v>
      </c>
      <c r="Y389" s="56" t="s">
        <v>111</v>
      </c>
      <c r="Z389" s="56" t="s">
        <v>100</v>
      </c>
      <c r="AA389" s="56" t="s">
        <v>101</v>
      </c>
      <c r="AB389" s="56" t="s">
        <v>102</v>
      </c>
      <c r="AC389" s="56" t="s">
        <v>103</v>
      </c>
      <c r="AD389" s="56" t="s">
        <v>104</v>
      </c>
      <c r="AE389" s="56">
        <v>345</v>
      </c>
      <c r="AF389" s="56">
        <v>493.35</v>
      </c>
    </row>
    <row r="390" spans="1:32" ht="18" customHeight="1" x14ac:dyDescent="0.25">
      <c r="A390" s="2">
        <v>2022</v>
      </c>
      <c r="B390" s="2" t="s">
        <v>1</v>
      </c>
      <c r="C390" s="2" t="s">
        <v>15</v>
      </c>
      <c r="D390" s="6" t="s">
        <v>27</v>
      </c>
      <c r="E390" s="7">
        <v>3</v>
      </c>
      <c r="F390" s="7">
        <v>3300</v>
      </c>
      <c r="G390" s="7">
        <v>5126.576</v>
      </c>
      <c r="H390" s="4">
        <v>660</v>
      </c>
      <c r="I390" s="5" t="s">
        <v>40</v>
      </c>
      <c r="V390" s="56" t="s">
        <v>107</v>
      </c>
      <c r="W390" s="56">
        <v>2020</v>
      </c>
      <c r="X390" s="56" t="s">
        <v>0</v>
      </c>
      <c r="Y390" s="56" t="s">
        <v>111</v>
      </c>
      <c r="Z390" s="56" t="s">
        <v>100</v>
      </c>
      <c r="AA390" s="56" t="s">
        <v>101</v>
      </c>
      <c r="AB390" s="56" t="s">
        <v>102</v>
      </c>
      <c r="AC390" s="56" t="s">
        <v>103</v>
      </c>
      <c r="AD390" s="56" t="s">
        <v>104</v>
      </c>
      <c r="AE390" s="56">
        <v>147</v>
      </c>
      <c r="AF390" s="56">
        <v>210.21</v>
      </c>
    </row>
    <row r="391" spans="1:32" ht="18" customHeight="1" x14ac:dyDescent="0.25">
      <c r="A391" s="2">
        <v>2022</v>
      </c>
      <c r="B391" s="2" t="s">
        <v>1</v>
      </c>
      <c r="C391" s="2" t="s">
        <v>32</v>
      </c>
      <c r="D391" s="6" t="s">
        <v>32</v>
      </c>
      <c r="E391" s="7">
        <v>2</v>
      </c>
      <c r="F391" s="7">
        <v>6600</v>
      </c>
      <c r="G391" s="7">
        <v>7392</v>
      </c>
      <c r="H391" s="4">
        <v>1320</v>
      </c>
      <c r="I391" s="5" t="s">
        <v>40</v>
      </c>
      <c r="V391" s="56" t="s">
        <v>107</v>
      </c>
      <c r="W391" s="56">
        <v>2020</v>
      </c>
      <c r="X391" s="56" t="s">
        <v>0</v>
      </c>
      <c r="Y391" s="56" t="s">
        <v>111</v>
      </c>
      <c r="Z391" s="56" t="s">
        <v>100</v>
      </c>
      <c r="AA391" s="56" t="s">
        <v>101</v>
      </c>
      <c r="AB391" s="56" t="s">
        <v>102</v>
      </c>
      <c r="AC391" s="56" t="s">
        <v>103</v>
      </c>
      <c r="AD391" s="56" t="s">
        <v>104</v>
      </c>
      <c r="AE391" s="56">
        <v>265</v>
      </c>
      <c r="AF391" s="56">
        <v>378.95</v>
      </c>
    </row>
    <row r="392" spans="1:32" ht="18" customHeight="1" x14ac:dyDescent="0.25">
      <c r="A392" s="2">
        <v>2022</v>
      </c>
      <c r="B392" s="2" t="s">
        <v>2</v>
      </c>
      <c r="C392" s="2" t="s">
        <v>14</v>
      </c>
      <c r="D392" s="3" t="s">
        <v>36</v>
      </c>
      <c r="E392" s="4">
        <v>3566</v>
      </c>
      <c r="F392" s="4">
        <v>4577.3</v>
      </c>
      <c r="G392" s="4">
        <v>5126.576</v>
      </c>
      <c r="H392" s="4">
        <v>915.46</v>
      </c>
      <c r="I392" s="5" t="s">
        <v>40</v>
      </c>
      <c r="V392" s="56" t="s">
        <v>105</v>
      </c>
      <c r="W392" s="56">
        <v>2020</v>
      </c>
      <c r="X392" s="56" t="s">
        <v>0</v>
      </c>
      <c r="Y392" s="56" t="s">
        <v>111</v>
      </c>
      <c r="Z392" s="56" t="s">
        <v>100</v>
      </c>
      <c r="AA392" s="56" t="s">
        <v>101</v>
      </c>
      <c r="AB392" s="56" t="s">
        <v>102</v>
      </c>
      <c r="AC392" s="56" t="s">
        <v>103</v>
      </c>
      <c r="AD392" s="56" t="s">
        <v>104</v>
      </c>
      <c r="AE392" s="56">
        <v>768</v>
      </c>
      <c r="AF392" s="56">
        <v>1098.24</v>
      </c>
    </row>
    <row r="393" spans="1:32" ht="18" customHeight="1" x14ac:dyDescent="0.25">
      <c r="A393" s="2">
        <v>2022</v>
      </c>
      <c r="B393" s="2" t="s">
        <v>2</v>
      </c>
      <c r="C393" s="2" t="s">
        <v>14</v>
      </c>
      <c r="D393" s="3" t="s">
        <v>37</v>
      </c>
      <c r="E393" s="4">
        <v>2498</v>
      </c>
      <c r="F393" s="4">
        <v>8000</v>
      </c>
      <c r="G393" s="4">
        <v>8960</v>
      </c>
      <c r="H393" s="4">
        <v>1600</v>
      </c>
      <c r="I393" s="5" t="s">
        <v>40</v>
      </c>
      <c r="V393" s="56" t="s">
        <v>98</v>
      </c>
      <c r="W393" s="56">
        <v>2020</v>
      </c>
      <c r="X393" s="56" t="s">
        <v>0</v>
      </c>
      <c r="Y393" s="56" t="s">
        <v>111</v>
      </c>
      <c r="Z393" s="56" t="s">
        <v>100</v>
      </c>
      <c r="AA393" s="56" t="s">
        <v>101</v>
      </c>
      <c r="AB393" s="56" t="s">
        <v>102</v>
      </c>
      <c r="AC393" s="56" t="s">
        <v>103</v>
      </c>
      <c r="AD393" s="56" t="s">
        <v>104</v>
      </c>
      <c r="AE393" s="56">
        <v>801</v>
      </c>
      <c r="AF393" s="56">
        <v>1145.43</v>
      </c>
    </row>
    <row r="394" spans="1:32" ht="18" customHeight="1" x14ac:dyDescent="0.25">
      <c r="A394" s="2">
        <v>2022</v>
      </c>
      <c r="B394" s="2" t="s">
        <v>2</v>
      </c>
      <c r="C394" s="2" t="s">
        <v>13</v>
      </c>
      <c r="D394" s="3" t="s">
        <v>35</v>
      </c>
      <c r="E394" s="4">
        <v>1245</v>
      </c>
      <c r="F394" s="4">
        <v>4577.2</v>
      </c>
      <c r="G394" s="4">
        <v>5126.4639999999999</v>
      </c>
      <c r="H394" s="4">
        <v>915.44</v>
      </c>
      <c r="I394" s="5" t="s">
        <v>40</v>
      </c>
      <c r="V394" s="56" t="s">
        <v>107</v>
      </c>
      <c r="W394" s="56">
        <v>2020</v>
      </c>
      <c r="X394" s="56" t="s">
        <v>0</v>
      </c>
      <c r="Y394" s="56" t="s">
        <v>111</v>
      </c>
      <c r="Z394" s="56" t="s">
        <v>100</v>
      </c>
      <c r="AA394" s="56" t="s">
        <v>101</v>
      </c>
      <c r="AB394" s="56" t="s">
        <v>102</v>
      </c>
      <c r="AC394" s="56" t="s">
        <v>103</v>
      </c>
      <c r="AD394" s="56" t="s">
        <v>104</v>
      </c>
      <c r="AE394" s="56">
        <v>854</v>
      </c>
      <c r="AF394" s="56">
        <v>1221.22</v>
      </c>
    </row>
    <row r="395" spans="1:32" ht="18" customHeight="1" x14ac:dyDescent="0.25">
      <c r="A395" s="2">
        <v>2022</v>
      </c>
      <c r="B395" s="2" t="s">
        <v>2</v>
      </c>
      <c r="C395" s="2" t="s">
        <v>38</v>
      </c>
      <c r="D395" s="6" t="s">
        <v>30</v>
      </c>
      <c r="E395" s="7">
        <v>644</v>
      </c>
      <c r="F395" s="7">
        <v>5743.5</v>
      </c>
      <c r="G395" s="7">
        <v>6432.72</v>
      </c>
      <c r="H395" s="4">
        <v>1148.7</v>
      </c>
      <c r="I395" s="5" t="s">
        <v>40</v>
      </c>
      <c r="V395" s="56" t="s">
        <v>98</v>
      </c>
      <c r="W395" s="56">
        <v>2020</v>
      </c>
      <c r="X395" s="56" t="s">
        <v>0</v>
      </c>
      <c r="Y395" s="56" t="s">
        <v>111</v>
      </c>
      <c r="Z395" s="56" t="s">
        <v>100</v>
      </c>
      <c r="AA395" s="56" t="s">
        <v>101</v>
      </c>
      <c r="AB395" s="56" t="s">
        <v>102</v>
      </c>
      <c r="AC395" s="56" t="s">
        <v>103</v>
      </c>
      <c r="AD395" s="56" t="s">
        <v>104</v>
      </c>
      <c r="AE395" s="56">
        <v>788</v>
      </c>
      <c r="AF395" s="56">
        <v>1126.8399999999999</v>
      </c>
    </row>
    <row r="396" spans="1:32" ht="18" customHeight="1" x14ac:dyDescent="0.25">
      <c r="A396" s="2">
        <v>2022</v>
      </c>
      <c r="B396" s="2" t="s">
        <v>2</v>
      </c>
      <c r="C396" s="2" t="s">
        <v>12</v>
      </c>
      <c r="D396" s="6" t="s">
        <v>29</v>
      </c>
      <c r="E396" s="7">
        <v>643</v>
      </c>
      <c r="F396" s="7">
        <v>7000</v>
      </c>
      <c r="G396" s="7">
        <v>7840</v>
      </c>
      <c r="H396" s="4">
        <v>1400</v>
      </c>
      <c r="I396" s="5" t="s">
        <v>40</v>
      </c>
      <c r="V396" s="56" t="s">
        <v>105</v>
      </c>
      <c r="W396" s="56">
        <v>2020</v>
      </c>
      <c r="X396" s="56" t="s">
        <v>0</v>
      </c>
      <c r="Y396" s="56" t="s">
        <v>111</v>
      </c>
      <c r="Z396" s="56" t="s">
        <v>100</v>
      </c>
      <c r="AA396" s="56" t="s">
        <v>101</v>
      </c>
      <c r="AB396" s="56" t="s">
        <v>102</v>
      </c>
      <c r="AC396" s="56" t="s">
        <v>103</v>
      </c>
      <c r="AD396" s="56" t="s">
        <v>104</v>
      </c>
      <c r="AE396" s="56">
        <v>263</v>
      </c>
      <c r="AF396" s="56">
        <v>376.09000000000003</v>
      </c>
    </row>
    <row r="397" spans="1:32" ht="18" customHeight="1" x14ac:dyDescent="0.25">
      <c r="A397" s="2">
        <v>2022</v>
      </c>
      <c r="B397" s="2" t="s">
        <v>2</v>
      </c>
      <c r="C397" s="2" t="s">
        <v>38</v>
      </c>
      <c r="D397" s="6" t="s">
        <v>31</v>
      </c>
      <c r="E397" s="7">
        <v>455</v>
      </c>
      <c r="F397" s="7">
        <v>4578.6000000000004</v>
      </c>
      <c r="G397" s="7">
        <v>5128.0320000000002</v>
      </c>
      <c r="H397" s="4">
        <v>915.72000000000014</v>
      </c>
      <c r="I397" s="5" t="s">
        <v>40</v>
      </c>
      <c r="V397" s="56" t="s">
        <v>105</v>
      </c>
      <c r="W397" s="56">
        <v>2020</v>
      </c>
      <c r="X397" s="56" t="s">
        <v>0</v>
      </c>
      <c r="Y397" s="56" t="s">
        <v>111</v>
      </c>
      <c r="Z397" s="56" t="s">
        <v>100</v>
      </c>
      <c r="AA397" s="56" t="s">
        <v>101</v>
      </c>
      <c r="AB397" s="56" t="s">
        <v>102</v>
      </c>
      <c r="AC397" s="56" t="s">
        <v>103</v>
      </c>
      <c r="AD397" s="56" t="s">
        <v>104</v>
      </c>
      <c r="AE397" s="56">
        <v>347</v>
      </c>
      <c r="AF397" s="56">
        <v>496.21000000000004</v>
      </c>
    </row>
    <row r="398" spans="1:32" ht="18" customHeight="1" x14ac:dyDescent="0.25">
      <c r="A398" s="2">
        <v>2022</v>
      </c>
      <c r="B398" s="2" t="s">
        <v>2</v>
      </c>
      <c r="C398" s="2" t="s">
        <v>12</v>
      </c>
      <c r="D398" s="6" t="s">
        <v>28</v>
      </c>
      <c r="E398" s="8">
        <v>345</v>
      </c>
      <c r="F398" s="8">
        <v>7000</v>
      </c>
      <c r="G398" s="8">
        <v>7840</v>
      </c>
      <c r="H398" s="4">
        <v>1400</v>
      </c>
      <c r="I398" s="5" t="s">
        <v>40</v>
      </c>
      <c r="V398" s="56" t="s">
        <v>107</v>
      </c>
      <c r="W398" s="56">
        <v>2020</v>
      </c>
      <c r="X398" s="56" t="s">
        <v>0</v>
      </c>
      <c r="Y398" s="56" t="s">
        <v>111</v>
      </c>
      <c r="Z398" s="56" t="s">
        <v>100</v>
      </c>
      <c r="AA398" s="56" t="s">
        <v>101</v>
      </c>
      <c r="AB398" s="56" t="s">
        <v>102</v>
      </c>
      <c r="AC398" s="56" t="s">
        <v>103</v>
      </c>
      <c r="AD398" s="56" t="s">
        <v>104</v>
      </c>
      <c r="AE398" s="56">
        <v>317</v>
      </c>
      <c r="AF398" s="56">
        <v>453.31</v>
      </c>
    </row>
    <row r="399" spans="1:32" ht="18" customHeight="1" x14ac:dyDescent="0.25">
      <c r="A399" s="2">
        <v>2022</v>
      </c>
      <c r="B399" s="2" t="s">
        <v>2</v>
      </c>
      <c r="C399" s="2" t="s">
        <v>13</v>
      </c>
      <c r="D399" s="3" t="s">
        <v>33</v>
      </c>
      <c r="E399" s="4">
        <v>122</v>
      </c>
      <c r="F399" s="4">
        <v>100</v>
      </c>
      <c r="G399" s="4">
        <v>112</v>
      </c>
      <c r="H399" s="4">
        <v>20</v>
      </c>
      <c r="I399" s="5" t="s">
        <v>40</v>
      </c>
      <c r="V399" s="56" t="s">
        <v>105</v>
      </c>
      <c r="W399" s="56">
        <v>2020</v>
      </c>
      <c r="X399" s="56" t="s">
        <v>6</v>
      </c>
      <c r="Y399" s="56" t="s">
        <v>111</v>
      </c>
      <c r="Z399" s="56" t="s">
        <v>100</v>
      </c>
      <c r="AA399" s="56" t="s">
        <v>101</v>
      </c>
      <c r="AB399" s="56" t="s">
        <v>102</v>
      </c>
      <c r="AC399" s="56" t="s">
        <v>103</v>
      </c>
      <c r="AD399" s="56" t="s">
        <v>104</v>
      </c>
      <c r="AE399" s="56">
        <v>314</v>
      </c>
      <c r="AF399" s="56">
        <v>449.02</v>
      </c>
    </row>
    <row r="400" spans="1:32" ht="18" customHeight="1" x14ac:dyDescent="0.25">
      <c r="A400" s="2">
        <v>2022</v>
      </c>
      <c r="B400" s="2" t="s">
        <v>2</v>
      </c>
      <c r="C400" s="2" t="s">
        <v>15</v>
      </c>
      <c r="D400" s="6" t="s">
        <v>26</v>
      </c>
      <c r="E400" s="7">
        <v>78</v>
      </c>
      <c r="F400" s="7">
        <v>2288.6</v>
      </c>
      <c r="G400" s="7">
        <v>5126.4639999999999</v>
      </c>
      <c r="H400" s="4">
        <v>457.72</v>
      </c>
      <c r="I400" s="5" t="s">
        <v>40</v>
      </c>
      <c r="V400" s="56" t="s">
        <v>107</v>
      </c>
      <c r="W400" s="56">
        <v>2020</v>
      </c>
      <c r="X400" s="56" t="s">
        <v>6</v>
      </c>
      <c r="Y400" s="56" t="s">
        <v>111</v>
      </c>
      <c r="Z400" s="56" t="s">
        <v>100</v>
      </c>
      <c r="AA400" s="56" t="s">
        <v>101</v>
      </c>
      <c r="AB400" s="56" t="s">
        <v>102</v>
      </c>
      <c r="AC400" s="56" t="s">
        <v>103</v>
      </c>
      <c r="AD400" s="56" t="s">
        <v>104</v>
      </c>
      <c r="AE400" s="56">
        <v>362</v>
      </c>
      <c r="AF400" s="56">
        <v>517.66</v>
      </c>
    </row>
    <row r="401" spans="1:32" ht="18" customHeight="1" x14ac:dyDescent="0.25">
      <c r="A401" s="2">
        <v>2022</v>
      </c>
      <c r="B401" s="2" t="s">
        <v>2</v>
      </c>
      <c r="C401" s="2" t="s">
        <v>15</v>
      </c>
      <c r="D401" s="6" t="s">
        <v>24</v>
      </c>
      <c r="E401" s="7">
        <v>76</v>
      </c>
      <c r="F401" s="7">
        <v>2288.4499999999998</v>
      </c>
      <c r="G401" s="7">
        <v>5126.1279999999997</v>
      </c>
      <c r="H401" s="4">
        <v>457.69</v>
      </c>
      <c r="I401" s="5" t="s">
        <v>40</v>
      </c>
      <c r="V401" s="56" t="s">
        <v>105</v>
      </c>
      <c r="W401" s="56">
        <v>2020</v>
      </c>
      <c r="X401" s="56" t="s">
        <v>6</v>
      </c>
      <c r="Y401" s="56" t="s">
        <v>111</v>
      </c>
      <c r="Z401" s="56" t="s">
        <v>100</v>
      </c>
      <c r="AA401" s="56" t="s">
        <v>101</v>
      </c>
      <c r="AB401" s="56" t="s">
        <v>102</v>
      </c>
      <c r="AC401" s="56" t="s">
        <v>103</v>
      </c>
      <c r="AD401" s="56" t="s">
        <v>104</v>
      </c>
      <c r="AE401" s="56">
        <v>284</v>
      </c>
      <c r="AF401" s="56">
        <v>406.12</v>
      </c>
    </row>
    <row r="402" spans="1:32" ht="18" customHeight="1" x14ac:dyDescent="0.25">
      <c r="A402" s="2">
        <v>2022</v>
      </c>
      <c r="B402" s="2" t="s">
        <v>2</v>
      </c>
      <c r="C402" s="2" t="s">
        <v>15</v>
      </c>
      <c r="D402" s="6" t="s">
        <v>25</v>
      </c>
      <c r="E402" s="7">
        <v>46</v>
      </c>
      <c r="F402" s="7">
        <v>100</v>
      </c>
      <c r="G402" s="7">
        <v>224</v>
      </c>
      <c r="H402" s="4">
        <v>20</v>
      </c>
      <c r="I402" s="5" t="s">
        <v>40</v>
      </c>
      <c r="V402" s="56" t="s">
        <v>105</v>
      </c>
      <c r="W402" s="56">
        <v>2020</v>
      </c>
      <c r="X402" s="56" t="s">
        <v>6</v>
      </c>
      <c r="Y402" s="56" t="s">
        <v>111</v>
      </c>
      <c r="Z402" s="56" t="s">
        <v>100</v>
      </c>
      <c r="AA402" s="56" t="s">
        <v>101</v>
      </c>
      <c r="AB402" s="56" t="s">
        <v>102</v>
      </c>
      <c r="AC402" s="56" t="s">
        <v>103</v>
      </c>
      <c r="AD402" s="56" t="s">
        <v>104</v>
      </c>
      <c r="AE402" s="56">
        <v>358</v>
      </c>
      <c r="AF402" s="56">
        <v>526.24</v>
      </c>
    </row>
    <row r="403" spans="1:32" ht="18" customHeight="1" x14ac:dyDescent="0.25">
      <c r="A403" s="2">
        <v>2022</v>
      </c>
      <c r="B403" s="2" t="s">
        <v>2</v>
      </c>
      <c r="C403" s="2" t="s">
        <v>15</v>
      </c>
      <c r="D403" s="6" t="s">
        <v>23</v>
      </c>
      <c r="E403" s="7">
        <v>34</v>
      </c>
      <c r="F403" s="7">
        <v>2288.4</v>
      </c>
      <c r="G403" s="7">
        <v>5126.0160000000005</v>
      </c>
      <c r="H403" s="4">
        <v>457.68000000000006</v>
      </c>
      <c r="I403" s="5" t="s">
        <v>40</v>
      </c>
      <c r="V403" s="56" t="s">
        <v>105</v>
      </c>
      <c r="W403" s="56">
        <v>2020</v>
      </c>
      <c r="X403" s="56" t="s">
        <v>6</v>
      </c>
      <c r="Y403" s="56" t="s">
        <v>111</v>
      </c>
      <c r="Z403" s="56" t="s">
        <v>100</v>
      </c>
      <c r="AA403" s="56" t="s">
        <v>101</v>
      </c>
      <c r="AB403" s="56" t="s">
        <v>102</v>
      </c>
      <c r="AC403" s="56" t="s">
        <v>103</v>
      </c>
      <c r="AD403" s="56" t="s">
        <v>104</v>
      </c>
      <c r="AE403" s="56">
        <v>286</v>
      </c>
      <c r="AF403" s="56">
        <v>526.24</v>
      </c>
    </row>
    <row r="404" spans="1:32" ht="18" customHeight="1" x14ac:dyDescent="0.25">
      <c r="A404" s="2">
        <v>2022</v>
      </c>
      <c r="B404" s="2" t="s">
        <v>2</v>
      </c>
      <c r="C404" s="2" t="s">
        <v>13</v>
      </c>
      <c r="D404" s="3" t="s">
        <v>34</v>
      </c>
      <c r="E404" s="4">
        <v>7</v>
      </c>
      <c r="F404" s="4">
        <v>200</v>
      </c>
      <c r="G404" s="4">
        <v>224</v>
      </c>
      <c r="H404" s="4">
        <v>40</v>
      </c>
      <c r="I404" s="5" t="s">
        <v>40</v>
      </c>
      <c r="V404" s="56" t="s">
        <v>105</v>
      </c>
      <c r="W404" s="56">
        <v>2020</v>
      </c>
      <c r="X404" s="56" t="s">
        <v>6</v>
      </c>
      <c r="Y404" s="56" t="s">
        <v>111</v>
      </c>
      <c r="Z404" s="56" t="s">
        <v>100</v>
      </c>
      <c r="AA404" s="56" t="s">
        <v>101</v>
      </c>
      <c r="AB404" s="56" t="s">
        <v>102</v>
      </c>
      <c r="AC404" s="56" t="s">
        <v>103</v>
      </c>
      <c r="AD404" s="56" t="s">
        <v>104</v>
      </c>
      <c r="AE404" s="56">
        <v>992</v>
      </c>
      <c r="AF404" s="56">
        <v>1418.56</v>
      </c>
    </row>
    <row r="405" spans="1:32" ht="18" customHeight="1" x14ac:dyDescent="0.25">
      <c r="A405" s="2">
        <v>2022</v>
      </c>
      <c r="B405" s="2" t="s">
        <v>2</v>
      </c>
      <c r="C405" s="2" t="s">
        <v>15</v>
      </c>
      <c r="D405" s="6" t="s">
        <v>27</v>
      </c>
      <c r="E405" s="7">
        <v>3</v>
      </c>
      <c r="F405" s="7">
        <v>2288.65</v>
      </c>
      <c r="G405" s="7">
        <v>5126.576</v>
      </c>
      <c r="H405" s="4">
        <v>457.73</v>
      </c>
      <c r="I405" s="5" t="s">
        <v>40</v>
      </c>
      <c r="V405" s="56" t="s">
        <v>105</v>
      </c>
      <c r="W405" s="56">
        <v>2020</v>
      </c>
      <c r="X405" s="56" t="s">
        <v>6</v>
      </c>
      <c r="Y405" s="56" t="s">
        <v>111</v>
      </c>
      <c r="Z405" s="56" t="s">
        <v>100</v>
      </c>
      <c r="AA405" s="56" t="s">
        <v>101</v>
      </c>
      <c r="AB405" s="56" t="s">
        <v>102</v>
      </c>
      <c r="AC405" s="56" t="s">
        <v>103</v>
      </c>
      <c r="AD405" s="56" t="s">
        <v>104</v>
      </c>
      <c r="AE405" s="56">
        <v>1025</v>
      </c>
      <c r="AF405" s="56">
        <v>1465.75</v>
      </c>
    </row>
    <row r="406" spans="1:32" ht="18" customHeight="1" x14ac:dyDescent="0.25">
      <c r="A406" s="2">
        <v>2022</v>
      </c>
      <c r="B406" s="2" t="s">
        <v>2</v>
      </c>
      <c r="C406" s="2" t="s">
        <v>32</v>
      </c>
      <c r="D406" s="6" t="s">
        <v>32</v>
      </c>
      <c r="E406" s="7">
        <v>2</v>
      </c>
      <c r="F406" s="7">
        <v>6600</v>
      </c>
      <c r="G406" s="7">
        <v>7392</v>
      </c>
      <c r="H406" s="4">
        <v>1320</v>
      </c>
      <c r="I406" s="5" t="s">
        <v>42</v>
      </c>
      <c r="V406" s="56" t="s">
        <v>98</v>
      </c>
      <c r="W406" s="56">
        <v>2020</v>
      </c>
      <c r="X406" s="56" t="s">
        <v>6</v>
      </c>
      <c r="Y406" s="56" t="s">
        <v>111</v>
      </c>
      <c r="Z406" s="56" t="s">
        <v>100</v>
      </c>
      <c r="AA406" s="56" t="s">
        <v>101</v>
      </c>
      <c r="AB406" s="56" t="s">
        <v>102</v>
      </c>
      <c r="AC406" s="56" t="s">
        <v>103</v>
      </c>
      <c r="AD406" s="56" t="s">
        <v>104</v>
      </c>
      <c r="AE406" s="56">
        <v>288</v>
      </c>
      <c r="AF406" s="56">
        <v>411.84000000000003</v>
      </c>
    </row>
    <row r="407" spans="1:32" ht="18" customHeight="1" x14ac:dyDescent="0.25">
      <c r="A407" s="2">
        <v>2022</v>
      </c>
      <c r="B407" s="2" t="s">
        <v>3</v>
      </c>
      <c r="C407" s="2" t="s">
        <v>14</v>
      </c>
      <c r="D407" s="3" t="s">
        <v>36</v>
      </c>
      <c r="E407" s="4">
        <v>3566</v>
      </c>
      <c r="F407" s="4">
        <v>4577.3</v>
      </c>
      <c r="G407" s="4">
        <v>5126.576</v>
      </c>
      <c r="H407" s="4">
        <v>915.46</v>
      </c>
      <c r="I407" s="5" t="s">
        <v>42</v>
      </c>
      <c r="V407" s="56" t="s">
        <v>98</v>
      </c>
      <c r="W407" s="56">
        <v>2020</v>
      </c>
      <c r="X407" s="56" t="s">
        <v>6</v>
      </c>
      <c r="Y407" s="56" t="s">
        <v>111</v>
      </c>
      <c r="Z407" s="56" t="s">
        <v>100</v>
      </c>
      <c r="AA407" s="56" t="s">
        <v>101</v>
      </c>
      <c r="AB407" s="56" t="s">
        <v>102</v>
      </c>
      <c r="AC407" s="56" t="s">
        <v>103</v>
      </c>
      <c r="AD407" s="56" t="s">
        <v>104</v>
      </c>
      <c r="AE407" s="56">
        <v>315</v>
      </c>
      <c r="AF407" s="56">
        <v>450.45</v>
      </c>
    </row>
    <row r="408" spans="1:32" ht="18" customHeight="1" x14ac:dyDescent="0.25">
      <c r="A408" s="2">
        <v>2022</v>
      </c>
      <c r="B408" s="2" t="s">
        <v>3</v>
      </c>
      <c r="C408" s="2" t="s">
        <v>14</v>
      </c>
      <c r="D408" s="3" t="s">
        <v>37</v>
      </c>
      <c r="E408" s="4">
        <v>2498</v>
      </c>
      <c r="F408" s="4">
        <v>8000</v>
      </c>
      <c r="G408" s="4">
        <v>8960</v>
      </c>
      <c r="H408" s="4">
        <v>1600</v>
      </c>
      <c r="I408" s="5" t="s">
        <v>42</v>
      </c>
      <c r="V408" s="56" t="s">
        <v>105</v>
      </c>
      <c r="W408" s="56">
        <v>2020</v>
      </c>
      <c r="X408" s="56" t="s">
        <v>6</v>
      </c>
      <c r="Y408" s="56" t="s">
        <v>111</v>
      </c>
      <c r="Z408" s="56" t="s">
        <v>100</v>
      </c>
      <c r="AA408" s="56" t="s">
        <v>101</v>
      </c>
      <c r="AB408" s="56" t="s">
        <v>102</v>
      </c>
      <c r="AC408" s="56" t="s">
        <v>103</v>
      </c>
      <c r="AD408" s="56" t="s">
        <v>104</v>
      </c>
      <c r="AE408" s="56">
        <v>285</v>
      </c>
      <c r="AF408" s="56">
        <v>407.55</v>
      </c>
    </row>
    <row r="409" spans="1:32" ht="18" customHeight="1" x14ac:dyDescent="0.25">
      <c r="A409" s="2">
        <v>2022</v>
      </c>
      <c r="B409" s="2" t="s">
        <v>3</v>
      </c>
      <c r="C409" s="2" t="s">
        <v>13</v>
      </c>
      <c r="D409" s="3" t="s">
        <v>35</v>
      </c>
      <c r="E409" s="4">
        <v>1245</v>
      </c>
      <c r="F409" s="4">
        <v>4577.2</v>
      </c>
      <c r="G409" s="4">
        <v>5126.4639999999999</v>
      </c>
      <c r="H409" s="4">
        <v>915.44</v>
      </c>
      <c r="I409" s="5" t="s">
        <v>42</v>
      </c>
      <c r="V409" s="56" t="s">
        <v>105</v>
      </c>
      <c r="W409" s="56">
        <v>2020</v>
      </c>
      <c r="X409" s="56" t="s">
        <v>6</v>
      </c>
      <c r="Y409" s="56" t="s">
        <v>111</v>
      </c>
      <c r="Z409" s="56" t="s">
        <v>100</v>
      </c>
      <c r="AA409" s="56" t="s">
        <v>101</v>
      </c>
      <c r="AB409" s="56" t="s">
        <v>102</v>
      </c>
      <c r="AC409" s="56" t="s">
        <v>103</v>
      </c>
      <c r="AD409" s="56" t="s">
        <v>104</v>
      </c>
      <c r="AE409" s="56">
        <v>773</v>
      </c>
      <c r="AF409" s="56">
        <v>1105.3899999999999</v>
      </c>
    </row>
    <row r="410" spans="1:32" ht="18" customHeight="1" x14ac:dyDescent="0.25">
      <c r="A410" s="2">
        <v>2022</v>
      </c>
      <c r="B410" s="2" t="s">
        <v>3</v>
      </c>
      <c r="C410" s="2" t="s">
        <v>38</v>
      </c>
      <c r="D410" s="6" t="s">
        <v>30</v>
      </c>
      <c r="E410" s="7">
        <v>644</v>
      </c>
      <c r="F410" s="7">
        <v>5743.5</v>
      </c>
      <c r="G410" s="7">
        <v>6432.72</v>
      </c>
      <c r="H410" s="4">
        <v>1148.7</v>
      </c>
      <c r="I410" s="5" t="s">
        <v>42</v>
      </c>
      <c r="V410" s="56" t="s">
        <v>98</v>
      </c>
      <c r="W410" s="56">
        <v>2020</v>
      </c>
      <c r="X410" s="56" t="s">
        <v>6</v>
      </c>
      <c r="Y410" s="56" t="s">
        <v>111</v>
      </c>
      <c r="Z410" s="56" t="s">
        <v>100</v>
      </c>
      <c r="AA410" s="56" t="s">
        <v>101</v>
      </c>
      <c r="AB410" s="56" t="s">
        <v>102</v>
      </c>
      <c r="AC410" s="56" t="s">
        <v>103</v>
      </c>
      <c r="AD410" s="56" t="s">
        <v>104</v>
      </c>
      <c r="AE410" s="56">
        <v>806</v>
      </c>
      <c r="AF410" s="56">
        <v>1152.58</v>
      </c>
    </row>
    <row r="411" spans="1:32" ht="18" customHeight="1" x14ac:dyDescent="0.25">
      <c r="A411" s="2">
        <v>2022</v>
      </c>
      <c r="B411" s="2" t="s">
        <v>3</v>
      </c>
      <c r="C411" s="2" t="s">
        <v>12</v>
      </c>
      <c r="D411" s="6" t="s">
        <v>29</v>
      </c>
      <c r="E411" s="7">
        <v>643</v>
      </c>
      <c r="F411" s="7">
        <v>7000</v>
      </c>
      <c r="G411" s="7">
        <v>7840</v>
      </c>
      <c r="H411" s="4">
        <v>1400</v>
      </c>
      <c r="I411" s="5" t="s">
        <v>42</v>
      </c>
      <c r="V411" s="56" t="s">
        <v>105</v>
      </c>
      <c r="W411" s="56">
        <v>2020</v>
      </c>
      <c r="X411" s="56" t="s">
        <v>6</v>
      </c>
      <c r="Y411" s="56" t="s">
        <v>111</v>
      </c>
      <c r="Z411" s="56" t="s">
        <v>100</v>
      </c>
      <c r="AA411" s="56" t="s">
        <v>101</v>
      </c>
      <c r="AB411" s="56" t="s">
        <v>102</v>
      </c>
      <c r="AC411" s="56" t="s">
        <v>103</v>
      </c>
      <c r="AD411" s="56" t="s">
        <v>104</v>
      </c>
      <c r="AE411" s="56">
        <v>311</v>
      </c>
      <c r="AF411" s="56">
        <v>444.73</v>
      </c>
    </row>
    <row r="412" spans="1:32" ht="18" customHeight="1" x14ac:dyDescent="0.25">
      <c r="A412" s="2">
        <v>2022</v>
      </c>
      <c r="B412" s="2" t="s">
        <v>3</v>
      </c>
      <c r="C412" s="2" t="s">
        <v>38</v>
      </c>
      <c r="D412" s="6" t="s">
        <v>31</v>
      </c>
      <c r="E412" s="7">
        <v>455</v>
      </c>
      <c r="F412" s="7">
        <v>4578.6000000000004</v>
      </c>
      <c r="G412" s="7">
        <v>5128.0320000000002</v>
      </c>
      <c r="H412" s="4">
        <v>915.72000000000014</v>
      </c>
      <c r="I412" s="5" t="s">
        <v>42</v>
      </c>
      <c r="V412" s="56" t="s">
        <v>105</v>
      </c>
      <c r="W412" s="56">
        <v>2020</v>
      </c>
      <c r="X412" s="56" t="s">
        <v>6</v>
      </c>
      <c r="Y412" s="56" t="s">
        <v>111</v>
      </c>
      <c r="Z412" s="56" t="s">
        <v>100</v>
      </c>
      <c r="AA412" s="56" t="s">
        <v>101</v>
      </c>
      <c r="AB412" s="56" t="s">
        <v>102</v>
      </c>
      <c r="AC412" s="56" t="s">
        <v>103</v>
      </c>
      <c r="AD412" s="56" t="s">
        <v>104</v>
      </c>
      <c r="AE412" s="56">
        <v>359</v>
      </c>
      <c r="AF412" s="56">
        <v>513.37</v>
      </c>
    </row>
    <row r="413" spans="1:32" ht="18" customHeight="1" x14ac:dyDescent="0.25">
      <c r="A413" s="2">
        <v>2022</v>
      </c>
      <c r="B413" s="2" t="s">
        <v>3</v>
      </c>
      <c r="C413" s="2" t="s">
        <v>12</v>
      </c>
      <c r="D413" s="6" t="s">
        <v>28</v>
      </c>
      <c r="E413" s="8">
        <v>345</v>
      </c>
      <c r="F413" s="8">
        <v>7000</v>
      </c>
      <c r="G413" s="8">
        <v>7840</v>
      </c>
      <c r="H413" s="4">
        <v>1400</v>
      </c>
      <c r="I413" s="5" t="s">
        <v>42</v>
      </c>
      <c r="V413" s="56" t="s">
        <v>105</v>
      </c>
      <c r="W413" s="56">
        <v>2020</v>
      </c>
      <c r="X413" s="56" t="s">
        <v>6</v>
      </c>
      <c r="Y413" s="56" t="s">
        <v>111</v>
      </c>
      <c r="Z413" s="56" t="s">
        <v>100</v>
      </c>
      <c r="AA413" s="56" t="s">
        <v>101</v>
      </c>
      <c r="AB413" s="56" t="s">
        <v>102</v>
      </c>
      <c r="AC413" s="56" t="s">
        <v>103</v>
      </c>
      <c r="AD413" s="56" t="s">
        <v>104</v>
      </c>
      <c r="AE413" s="56">
        <v>287</v>
      </c>
      <c r="AF413" s="56">
        <v>410.40999999999997</v>
      </c>
    </row>
    <row r="414" spans="1:32" ht="18" customHeight="1" x14ac:dyDescent="0.25">
      <c r="A414" s="2">
        <v>2022</v>
      </c>
      <c r="B414" s="2" t="s">
        <v>3</v>
      </c>
      <c r="C414" s="2" t="s">
        <v>13</v>
      </c>
      <c r="D414" s="3" t="s">
        <v>33</v>
      </c>
      <c r="E414" s="4">
        <v>122</v>
      </c>
      <c r="F414" s="4">
        <v>100</v>
      </c>
      <c r="G414" s="4">
        <v>112</v>
      </c>
      <c r="H414" s="4">
        <v>20</v>
      </c>
      <c r="I414" s="5" t="s">
        <v>42</v>
      </c>
      <c r="V414" s="56" t="s">
        <v>105</v>
      </c>
      <c r="W414" s="56">
        <v>2020</v>
      </c>
      <c r="X414" s="56" t="s">
        <v>5</v>
      </c>
      <c r="Y414" s="56" t="s">
        <v>111</v>
      </c>
      <c r="Z414" s="56" t="s">
        <v>100</v>
      </c>
      <c r="AA414" s="56" t="s">
        <v>101</v>
      </c>
      <c r="AB414" s="56" t="s">
        <v>102</v>
      </c>
      <c r="AC414" s="56" t="s">
        <v>103</v>
      </c>
      <c r="AD414" s="56" t="s">
        <v>104</v>
      </c>
      <c r="AE414" s="56">
        <v>320</v>
      </c>
      <c r="AF414" s="56">
        <v>457.6</v>
      </c>
    </row>
    <row r="415" spans="1:32" ht="18" customHeight="1" x14ac:dyDescent="0.25">
      <c r="A415" s="2">
        <v>2022</v>
      </c>
      <c r="B415" s="2" t="s">
        <v>3</v>
      </c>
      <c r="C415" s="2" t="s">
        <v>15</v>
      </c>
      <c r="D415" s="6" t="s">
        <v>26</v>
      </c>
      <c r="E415" s="7">
        <v>78</v>
      </c>
      <c r="F415" s="7">
        <v>2288.6</v>
      </c>
      <c r="G415" s="7">
        <v>5126.4639999999999</v>
      </c>
      <c r="H415" s="4">
        <v>457.72</v>
      </c>
      <c r="I415" s="5" t="s">
        <v>42</v>
      </c>
      <c r="V415" s="56" t="s">
        <v>105</v>
      </c>
      <c r="W415" s="56">
        <v>2020</v>
      </c>
      <c r="X415" s="56" t="s">
        <v>5</v>
      </c>
      <c r="Y415" s="56" t="s">
        <v>111</v>
      </c>
      <c r="Z415" s="56" t="s">
        <v>100</v>
      </c>
      <c r="AA415" s="56" t="s">
        <v>101</v>
      </c>
      <c r="AB415" s="56" t="s">
        <v>102</v>
      </c>
      <c r="AC415" s="56" t="s">
        <v>103</v>
      </c>
      <c r="AD415" s="56" t="s">
        <v>104</v>
      </c>
      <c r="AE415" s="56">
        <v>290</v>
      </c>
      <c r="AF415" s="56">
        <v>414.7</v>
      </c>
    </row>
    <row r="416" spans="1:32" ht="18" customHeight="1" x14ac:dyDescent="0.25">
      <c r="A416" s="2">
        <v>2022</v>
      </c>
      <c r="B416" s="2" t="s">
        <v>3</v>
      </c>
      <c r="C416" s="2" t="s">
        <v>15</v>
      </c>
      <c r="D416" s="6" t="s">
        <v>24</v>
      </c>
      <c r="E416" s="7">
        <v>76</v>
      </c>
      <c r="F416" s="7">
        <v>2288.4499999999998</v>
      </c>
      <c r="G416" s="7">
        <v>5126.1279999999997</v>
      </c>
      <c r="H416" s="4">
        <v>457.69</v>
      </c>
      <c r="I416" s="5" t="s">
        <v>42</v>
      </c>
      <c r="V416" s="56" t="s">
        <v>109</v>
      </c>
      <c r="W416" s="56">
        <v>2020</v>
      </c>
      <c r="X416" s="56" t="s">
        <v>5</v>
      </c>
      <c r="Y416" s="56" t="s">
        <v>111</v>
      </c>
      <c r="Z416" s="56" t="s">
        <v>100</v>
      </c>
      <c r="AA416" s="56" t="s">
        <v>101</v>
      </c>
      <c r="AB416" s="56" t="s">
        <v>102</v>
      </c>
      <c r="AC416" s="56" t="s">
        <v>103</v>
      </c>
      <c r="AD416" s="56" t="s">
        <v>104</v>
      </c>
      <c r="AE416" s="56">
        <v>316</v>
      </c>
      <c r="AF416" s="56">
        <v>526.24</v>
      </c>
    </row>
    <row r="417" spans="1:32" ht="18" customHeight="1" x14ac:dyDescent="0.25">
      <c r="A417" s="2">
        <v>2022</v>
      </c>
      <c r="B417" s="2" t="s">
        <v>3</v>
      </c>
      <c r="C417" s="2" t="s">
        <v>15</v>
      </c>
      <c r="D417" s="6" t="s">
        <v>25</v>
      </c>
      <c r="E417" s="7">
        <v>46</v>
      </c>
      <c r="F417" s="7">
        <v>100</v>
      </c>
      <c r="G417" s="7">
        <v>224</v>
      </c>
      <c r="H417" s="4">
        <v>20</v>
      </c>
      <c r="I417" s="5" t="s">
        <v>42</v>
      </c>
      <c r="V417" s="56" t="s">
        <v>98</v>
      </c>
      <c r="W417" s="56">
        <v>2020</v>
      </c>
      <c r="X417" s="56" t="s">
        <v>5</v>
      </c>
      <c r="Y417" s="56" t="s">
        <v>111</v>
      </c>
      <c r="Z417" s="56" t="s">
        <v>100</v>
      </c>
      <c r="AA417" s="56" t="s">
        <v>101</v>
      </c>
      <c r="AB417" s="56" t="s">
        <v>102</v>
      </c>
      <c r="AC417" s="56" t="s">
        <v>103</v>
      </c>
      <c r="AD417" s="56" t="s">
        <v>104</v>
      </c>
      <c r="AE417" s="56">
        <v>364</v>
      </c>
      <c r="AF417" s="56">
        <v>526.24</v>
      </c>
    </row>
    <row r="418" spans="1:32" ht="18" customHeight="1" x14ac:dyDescent="0.25">
      <c r="A418" s="2">
        <v>2022</v>
      </c>
      <c r="B418" s="2" t="s">
        <v>3</v>
      </c>
      <c r="C418" s="2" t="s">
        <v>15</v>
      </c>
      <c r="D418" s="6" t="s">
        <v>23</v>
      </c>
      <c r="E418" s="7">
        <v>34</v>
      </c>
      <c r="F418" s="7">
        <v>2288.4</v>
      </c>
      <c r="G418" s="7">
        <v>5126.0160000000005</v>
      </c>
      <c r="H418" s="4">
        <v>457.68000000000006</v>
      </c>
      <c r="I418" s="5" t="s">
        <v>42</v>
      </c>
      <c r="V418" s="56" t="s">
        <v>109</v>
      </c>
      <c r="W418" s="56">
        <v>2020</v>
      </c>
      <c r="X418" s="56" t="s">
        <v>5</v>
      </c>
      <c r="Y418" s="56" t="s">
        <v>111</v>
      </c>
      <c r="Z418" s="56" t="s">
        <v>100</v>
      </c>
      <c r="AA418" s="56" t="s">
        <v>101</v>
      </c>
      <c r="AB418" s="56" t="s">
        <v>102</v>
      </c>
      <c r="AC418" s="56" t="s">
        <v>103</v>
      </c>
      <c r="AD418" s="56" t="s">
        <v>104</v>
      </c>
      <c r="AE418" s="56">
        <v>292</v>
      </c>
      <c r="AF418" s="56">
        <v>526.24</v>
      </c>
    </row>
    <row r="419" spans="1:32" ht="18" customHeight="1" x14ac:dyDescent="0.25">
      <c r="A419" s="2">
        <v>2022</v>
      </c>
      <c r="B419" s="2" t="s">
        <v>3</v>
      </c>
      <c r="C419" s="2" t="s">
        <v>13</v>
      </c>
      <c r="D419" s="3" t="s">
        <v>34</v>
      </c>
      <c r="E419" s="4">
        <v>7</v>
      </c>
      <c r="F419" s="4">
        <v>200</v>
      </c>
      <c r="G419" s="4">
        <v>224</v>
      </c>
      <c r="H419" s="4">
        <v>40</v>
      </c>
      <c r="I419" s="5" t="s">
        <v>42</v>
      </c>
      <c r="V419" s="56" t="s">
        <v>105</v>
      </c>
      <c r="W419" s="56">
        <v>2020</v>
      </c>
      <c r="X419" s="56" t="s">
        <v>5</v>
      </c>
      <c r="Y419" s="56" t="s">
        <v>111</v>
      </c>
      <c r="Z419" s="56" t="s">
        <v>100</v>
      </c>
      <c r="AA419" s="56" t="s">
        <v>101</v>
      </c>
      <c r="AB419" s="56" t="s">
        <v>102</v>
      </c>
      <c r="AC419" s="56" t="s">
        <v>103</v>
      </c>
      <c r="AD419" s="56" t="s">
        <v>104</v>
      </c>
      <c r="AE419" s="56">
        <v>991</v>
      </c>
      <c r="AF419" s="56">
        <v>1417.13</v>
      </c>
    </row>
    <row r="420" spans="1:32" ht="18" customHeight="1" x14ac:dyDescent="0.25">
      <c r="A420" s="2">
        <v>2022</v>
      </c>
      <c r="B420" s="2" t="s">
        <v>3</v>
      </c>
      <c r="C420" s="2" t="s">
        <v>15</v>
      </c>
      <c r="D420" s="6" t="s">
        <v>27</v>
      </c>
      <c r="E420" s="7">
        <v>3</v>
      </c>
      <c r="F420" s="7">
        <v>2288.65</v>
      </c>
      <c r="G420" s="7">
        <v>5126.576</v>
      </c>
      <c r="H420" s="4">
        <v>457.73</v>
      </c>
      <c r="I420" s="5" t="s">
        <v>42</v>
      </c>
      <c r="V420" s="56" t="s">
        <v>107</v>
      </c>
      <c r="W420" s="56">
        <v>2020</v>
      </c>
      <c r="X420" s="56" t="s">
        <v>5</v>
      </c>
      <c r="Y420" s="56" t="s">
        <v>111</v>
      </c>
      <c r="Z420" s="56" t="s">
        <v>100</v>
      </c>
      <c r="AA420" s="56" t="s">
        <v>101</v>
      </c>
      <c r="AB420" s="56" t="s">
        <v>102</v>
      </c>
      <c r="AC420" s="56" t="s">
        <v>103</v>
      </c>
      <c r="AD420" s="56" t="s">
        <v>104</v>
      </c>
      <c r="AE420" s="56">
        <v>1024</v>
      </c>
      <c r="AF420" s="56">
        <v>1464.32</v>
      </c>
    </row>
    <row r="421" spans="1:32" ht="18" customHeight="1" x14ac:dyDescent="0.25">
      <c r="A421" s="2">
        <v>2022</v>
      </c>
      <c r="B421" s="2" t="s">
        <v>3</v>
      </c>
      <c r="C421" s="2" t="s">
        <v>32</v>
      </c>
      <c r="D421" s="6" t="s">
        <v>32</v>
      </c>
      <c r="E421" s="7">
        <v>2</v>
      </c>
      <c r="F421" s="7">
        <v>7920</v>
      </c>
      <c r="G421" s="7">
        <v>7392</v>
      </c>
      <c r="H421" s="4">
        <v>1584</v>
      </c>
      <c r="I421" s="5" t="s">
        <v>42</v>
      </c>
      <c r="V421" s="56" t="s">
        <v>98</v>
      </c>
      <c r="W421" s="56">
        <v>2020</v>
      </c>
      <c r="X421" s="56" t="s">
        <v>5</v>
      </c>
      <c r="Y421" s="56" t="s">
        <v>111</v>
      </c>
      <c r="Z421" s="56" t="s">
        <v>100</v>
      </c>
      <c r="AA421" s="56" t="s">
        <v>101</v>
      </c>
      <c r="AB421" s="56" t="s">
        <v>102</v>
      </c>
      <c r="AC421" s="56" t="s">
        <v>103</v>
      </c>
      <c r="AD421" s="56" t="s">
        <v>104</v>
      </c>
      <c r="AE421" s="56">
        <v>294</v>
      </c>
      <c r="AF421" s="56">
        <v>420.42</v>
      </c>
    </row>
    <row r="422" spans="1:32" ht="18" customHeight="1" x14ac:dyDescent="0.25">
      <c r="A422" s="2">
        <v>2022</v>
      </c>
      <c r="B422" s="2" t="s">
        <v>4</v>
      </c>
      <c r="C422" s="2" t="s">
        <v>14</v>
      </c>
      <c r="D422" s="3" t="s">
        <v>36</v>
      </c>
      <c r="E422" s="4">
        <v>3566</v>
      </c>
      <c r="F422" s="4">
        <v>4577.3</v>
      </c>
      <c r="G422" s="4">
        <v>5126.576</v>
      </c>
      <c r="H422" s="4">
        <v>915.46</v>
      </c>
      <c r="I422" s="5" t="s">
        <v>40</v>
      </c>
      <c r="V422" s="56" t="s">
        <v>98</v>
      </c>
      <c r="W422" s="56">
        <v>2020</v>
      </c>
      <c r="X422" s="56" t="s">
        <v>5</v>
      </c>
      <c r="Y422" s="56" t="s">
        <v>111</v>
      </c>
      <c r="Z422" s="56" t="s">
        <v>100</v>
      </c>
      <c r="AA422" s="56" t="s">
        <v>101</v>
      </c>
      <c r="AB422" s="56" t="s">
        <v>102</v>
      </c>
      <c r="AC422" s="56" t="s">
        <v>103</v>
      </c>
      <c r="AD422" s="56" t="s">
        <v>104</v>
      </c>
      <c r="AE422" s="56">
        <v>321</v>
      </c>
      <c r="AF422" s="56">
        <v>459.03</v>
      </c>
    </row>
    <row r="423" spans="1:32" ht="18" customHeight="1" x14ac:dyDescent="0.25">
      <c r="A423" s="2">
        <v>2022</v>
      </c>
      <c r="B423" s="2" t="s">
        <v>4</v>
      </c>
      <c r="C423" s="2" t="s">
        <v>14</v>
      </c>
      <c r="D423" s="3" t="s">
        <v>37</v>
      </c>
      <c r="E423" s="4">
        <v>2498</v>
      </c>
      <c r="F423" s="4">
        <v>8800</v>
      </c>
      <c r="G423" s="4">
        <v>8960</v>
      </c>
      <c r="H423" s="4">
        <v>1760</v>
      </c>
      <c r="I423" s="5" t="s">
        <v>40</v>
      </c>
      <c r="V423" s="56" t="s">
        <v>98</v>
      </c>
      <c r="W423" s="56">
        <v>2020</v>
      </c>
      <c r="X423" s="56" t="s">
        <v>5</v>
      </c>
      <c r="Y423" s="56" t="s">
        <v>111</v>
      </c>
      <c r="Z423" s="56" t="s">
        <v>100</v>
      </c>
      <c r="AA423" s="56" t="s">
        <v>101</v>
      </c>
      <c r="AB423" s="56" t="s">
        <v>102</v>
      </c>
      <c r="AC423" s="56" t="s">
        <v>103</v>
      </c>
      <c r="AD423" s="56" t="s">
        <v>104</v>
      </c>
      <c r="AE423" s="56">
        <v>363</v>
      </c>
      <c r="AF423" s="56">
        <v>519.09</v>
      </c>
    </row>
    <row r="424" spans="1:32" ht="18" customHeight="1" x14ac:dyDescent="0.25">
      <c r="A424" s="2">
        <v>2022</v>
      </c>
      <c r="B424" s="2" t="s">
        <v>4</v>
      </c>
      <c r="C424" s="2" t="s">
        <v>13</v>
      </c>
      <c r="D424" s="3" t="s">
        <v>35</v>
      </c>
      <c r="E424" s="4">
        <v>1245</v>
      </c>
      <c r="F424" s="4">
        <v>5034.92</v>
      </c>
      <c r="G424" s="4">
        <v>5126.4639999999999</v>
      </c>
      <c r="H424" s="4">
        <v>1006.984</v>
      </c>
      <c r="I424" s="5" t="s">
        <v>40</v>
      </c>
      <c r="V424" s="56" t="s">
        <v>105</v>
      </c>
      <c r="W424" s="56">
        <v>2020</v>
      </c>
      <c r="X424" s="56" t="s">
        <v>5</v>
      </c>
      <c r="Y424" s="56" t="s">
        <v>111</v>
      </c>
      <c r="Z424" s="56" t="s">
        <v>100</v>
      </c>
      <c r="AA424" s="56" t="s">
        <v>101</v>
      </c>
      <c r="AB424" s="56" t="s">
        <v>102</v>
      </c>
      <c r="AC424" s="56" t="s">
        <v>103</v>
      </c>
      <c r="AD424" s="56" t="s">
        <v>104</v>
      </c>
      <c r="AE424" s="56">
        <v>291</v>
      </c>
      <c r="AF424" s="56">
        <v>416.13</v>
      </c>
    </row>
    <row r="425" spans="1:32" ht="18" customHeight="1" x14ac:dyDescent="0.25">
      <c r="A425" s="2">
        <v>2022</v>
      </c>
      <c r="B425" s="2" t="s">
        <v>4</v>
      </c>
      <c r="C425" s="2" t="s">
        <v>38</v>
      </c>
      <c r="D425" s="6" t="s">
        <v>30</v>
      </c>
      <c r="E425" s="7">
        <v>644</v>
      </c>
      <c r="F425" s="7">
        <v>6317.85</v>
      </c>
      <c r="G425" s="7">
        <v>6432.72</v>
      </c>
      <c r="H425" s="4">
        <v>1263.5700000000002</v>
      </c>
      <c r="I425" s="5" t="s">
        <v>40</v>
      </c>
      <c r="V425" s="56" t="s">
        <v>109</v>
      </c>
      <c r="W425" s="56">
        <v>2020</v>
      </c>
      <c r="X425" s="56" t="s">
        <v>5</v>
      </c>
      <c r="Y425" s="56" t="s">
        <v>111</v>
      </c>
      <c r="Z425" s="56" t="s">
        <v>100</v>
      </c>
      <c r="AA425" s="56" t="s">
        <v>101</v>
      </c>
      <c r="AB425" s="56" t="s">
        <v>102</v>
      </c>
      <c r="AC425" s="56" t="s">
        <v>103</v>
      </c>
      <c r="AD425" s="56" t="s">
        <v>104</v>
      </c>
      <c r="AE425" s="56">
        <v>772</v>
      </c>
      <c r="AF425" s="56">
        <v>1103.96</v>
      </c>
    </row>
    <row r="426" spans="1:32" ht="18" customHeight="1" x14ac:dyDescent="0.25">
      <c r="A426" s="2">
        <v>2022</v>
      </c>
      <c r="B426" s="2" t="s">
        <v>4</v>
      </c>
      <c r="C426" s="2" t="s">
        <v>12</v>
      </c>
      <c r="D426" s="6" t="s">
        <v>29</v>
      </c>
      <c r="E426" s="7">
        <v>643</v>
      </c>
      <c r="F426" s="7">
        <v>7700</v>
      </c>
      <c r="G426" s="7">
        <v>7840</v>
      </c>
      <c r="H426" s="4">
        <v>1540</v>
      </c>
      <c r="I426" s="5" t="s">
        <v>40</v>
      </c>
      <c r="V426" s="56" t="s">
        <v>98</v>
      </c>
      <c r="W426" s="56">
        <v>2020</v>
      </c>
      <c r="X426" s="56" t="s">
        <v>5</v>
      </c>
      <c r="Y426" s="56" t="s">
        <v>111</v>
      </c>
      <c r="Z426" s="56" t="s">
        <v>100</v>
      </c>
      <c r="AA426" s="56" t="s">
        <v>101</v>
      </c>
      <c r="AB426" s="56" t="s">
        <v>102</v>
      </c>
      <c r="AC426" s="56" t="s">
        <v>103</v>
      </c>
      <c r="AD426" s="56" t="s">
        <v>104</v>
      </c>
      <c r="AE426" s="56">
        <v>805</v>
      </c>
      <c r="AF426" s="56">
        <v>1151.1500000000001</v>
      </c>
    </row>
    <row r="427" spans="1:32" ht="18" customHeight="1" x14ac:dyDescent="0.25">
      <c r="A427" s="2">
        <v>2022</v>
      </c>
      <c r="B427" s="2" t="s">
        <v>4</v>
      </c>
      <c r="C427" s="2" t="s">
        <v>38</v>
      </c>
      <c r="D427" s="6" t="s">
        <v>31</v>
      </c>
      <c r="E427" s="7">
        <v>455</v>
      </c>
      <c r="F427" s="7">
        <v>5036.46</v>
      </c>
      <c r="G427" s="7">
        <v>5128.0320000000002</v>
      </c>
      <c r="H427" s="4">
        <v>1007.292</v>
      </c>
      <c r="I427" s="5" t="s">
        <v>42</v>
      </c>
      <c r="V427" s="56" t="s">
        <v>109</v>
      </c>
      <c r="W427" s="56">
        <v>2020</v>
      </c>
      <c r="X427" s="56" t="s">
        <v>5</v>
      </c>
      <c r="Y427" s="56" t="s">
        <v>111</v>
      </c>
      <c r="Z427" s="56" t="s">
        <v>100</v>
      </c>
      <c r="AA427" s="56" t="s">
        <v>101</v>
      </c>
      <c r="AB427" s="56" t="s">
        <v>102</v>
      </c>
      <c r="AC427" s="56" t="s">
        <v>103</v>
      </c>
      <c r="AD427" s="56" t="s">
        <v>104</v>
      </c>
      <c r="AE427" s="56">
        <v>859</v>
      </c>
      <c r="AF427" s="56">
        <v>1228.3699999999999</v>
      </c>
    </row>
    <row r="428" spans="1:32" ht="18" customHeight="1" x14ac:dyDescent="0.25">
      <c r="A428" s="2">
        <v>2022</v>
      </c>
      <c r="B428" s="2" t="s">
        <v>4</v>
      </c>
      <c r="C428" s="2" t="s">
        <v>12</v>
      </c>
      <c r="D428" s="6" t="s">
        <v>28</v>
      </c>
      <c r="E428" s="8">
        <v>345</v>
      </c>
      <c r="F428" s="8">
        <v>7700</v>
      </c>
      <c r="G428" s="8">
        <v>7840</v>
      </c>
      <c r="H428" s="4">
        <v>1540</v>
      </c>
      <c r="I428" s="5" t="s">
        <v>42</v>
      </c>
      <c r="V428" s="56" t="s">
        <v>105</v>
      </c>
      <c r="W428" s="56">
        <v>2020</v>
      </c>
      <c r="X428" s="56" t="s">
        <v>5</v>
      </c>
      <c r="Y428" s="56" t="s">
        <v>111</v>
      </c>
      <c r="Z428" s="56" t="s">
        <v>100</v>
      </c>
      <c r="AA428" s="56" t="s">
        <v>101</v>
      </c>
      <c r="AB428" s="56" t="s">
        <v>102</v>
      </c>
      <c r="AC428" s="56" t="s">
        <v>103</v>
      </c>
      <c r="AD428" s="56" t="s">
        <v>104</v>
      </c>
      <c r="AE428" s="56">
        <v>317</v>
      </c>
      <c r="AF428" s="56">
        <v>453.31</v>
      </c>
    </row>
    <row r="429" spans="1:32" ht="18" customHeight="1" x14ac:dyDescent="0.25">
      <c r="A429" s="2">
        <v>2022</v>
      </c>
      <c r="B429" s="2" t="s">
        <v>4</v>
      </c>
      <c r="C429" s="2" t="s">
        <v>13</v>
      </c>
      <c r="D429" s="3" t="s">
        <v>33</v>
      </c>
      <c r="E429" s="4">
        <v>122</v>
      </c>
      <c r="F429" s="4">
        <v>110</v>
      </c>
      <c r="G429" s="4">
        <v>112</v>
      </c>
      <c r="H429" s="4">
        <v>22</v>
      </c>
      <c r="I429" s="5" t="s">
        <v>42</v>
      </c>
      <c r="V429" s="56" t="s">
        <v>105</v>
      </c>
      <c r="W429" s="56">
        <v>2020</v>
      </c>
      <c r="X429" s="56" t="s">
        <v>5</v>
      </c>
      <c r="Y429" s="56" t="s">
        <v>111</v>
      </c>
      <c r="Z429" s="56" t="s">
        <v>100</v>
      </c>
      <c r="AA429" s="56" t="s">
        <v>101</v>
      </c>
      <c r="AB429" s="56" t="s">
        <v>102</v>
      </c>
      <c r="AC429" s="56" t="s">
        <v>103</v>
      </c>
      <c r="AD429" s="56" t="s">
        <v>104</v>
      </c>
      <c r="AE429" s="56">
        <v>365</v>
      </c>
      <c r="AF429" s="56">
        <v>521.95000000000005</v>
      </c>
    </row>
    <row r="430" spans="1:32" ht="18" customHeight="1" x14ac:dyDescent="0.25">
      <c r="A430" s="2">
        <v>2022</v>
      </c>
      <c r="B430" s="2" t="s">
        <v>4</v>
      </c>
      <c r="C430" s="2" t="s">
        <v>15</v>
      </c>
      <c r="D430" s="6" t="s">
        <v>26</v>
      </c>
      <c r="E430" s="7">
        <v>78</v>
      </c>
      <c r="F430" s="7">
        <v>2517.46</v>
      </c>
      <c r="G430" s="7">
        <v>5126.4639999999999</v>
      </c>
      <c r="H430" s="4">
        <v>503.49200000000002</v>
      </c>
      <c r="I430" s="5" t="s">
        <v>42</v>
      </c>
      <c r="V430" s="56" t="s">
        <v>105</v>
      </c>
      <c r="W430" s="56">
        <v>2020</v>
      </c>
      <c r="X430" s="56" t="s">
        <v>5</v>
      </c>
      <c r="Y430" s="56" t="s">
        <v>111</v>
      </c>
      <c r="Z430" s="56" t="s">
        <v>100</v>
      </c>
      <c r="AA430" s="56" t="s">
        <v>101</v>
      </c>
      <c r="AB430" s="56" t="s">
        <v>102</v>
      </c>
      <c r="AC430" s="56" t="s">
        <v>103</v>
      </c>
      <c r="AD430" s="56" t="s">
        <v>104</v>
      </c>
      <c r="AE430" s="56">
        <v>293</v>
      </c>
      <c r="AF430" s="56">
        <v>418.99</v>
      </c>
    </row>
    <row r="431" spans="1:32" ht="18" customHeight="1" x14ac:dyDescent="0.25">
      <c r="A431" s="2">
        <v>2022</v>
      </c>
      <c r="B431" s="2" t="s">
        <v>4</v>
      </c>
      <c r="C431" s="2" t="s">
        <v>15</v>
      </c>
      <c r="D431" s="6" t="s">
        <v>24</v>
      </c>
      <c r="E431" s="7">
        <v>76</v>
      </c>
      <c r="F431" s="7">
        <v>2288.4499999999998</v>
      </c>
      <c r="G431" s="7">
        <v>5126.1279999999997</v>
      </c>
      <c r="H431" s="4">
        <v>457.69</v>
      </c>
      <c r="I431" s="5" t="s">
        <v>42</v>
      </c>
      <c r="V431" s="56" t="s">
        <v>107</v>
      </c>
      <c r="W431" s="56">
        <v>2020</v>
      </c>
      <c r="X431" s="56" t="s">
        <v>2</v>
      </c>
      <c r="Y431" s="56" t="s">
        <v>111</v>
      </c>
      <c r="Z431" s="56" t="s">
        <v>100</v>
      </c>
      <c r="AA431" s="56" t="s">
        <v>101</v>
      </c>
      <c r="AB431" s="56" t="s">
        <v>102</v>
      </c>
      <c r="AC431" s="56" t="s">
        <v>103</v>
      </c>
      <c r="AD431" s="56" t="s">
        <v>104</v>
      </c>
      <c r="AE431" s="56">
        <v>332</v>
      </c>
      <c r="AF431" s="56">
        <v>474.76</v>
      </c>
    </row>
    <row r="432" spans="1:32" ht="18" customHeight="1" x14ac:dyDescent="0.25">
      <c r="A432" s="2">
        <v>2022</v>
      </c>
      <c r="B432" s="2" t="s">
        <v>4</v>
      </c>
      <c r="C432" s="2" t="s">
        <v>15</v>
      </c>
      <c r="D432" s="6" t="s">
        <v>25</v>
      </c>
      <c r="E432" s="7">
        <v>46</v>
      </c>
      <c r="F432" s="7">
        <v>100</v>
      </c>
      <c r="G432" s="7">
        <v>224</v>
      </c>
      <c r="H432" s="4">
        <v>20</v>
      </c>
      <c r="I432" s="5" t="s">
        <v>42</v>
      </c>
      <c r="V432" s="56" t="s">
        <v>98</v>
      </c>
      <c r="W432" s="56">
        <v>2020</v>
      </c>
      <c r="X432" s="56" t="s">
        <v>2</v>
      </c>
      <c r="Y432" s="56" t="s">
        <v>111</v>
      </c>
      <c r="Z432" s="56" t="s">
        <v>100</v>
      </c>
      <c r="AA432" s="56" t="s">
        <v>101</v>
      </c>
      <c r="AB432" s="56" t="s">
        <v>102</v>
      </c>
      <c r="AC432" s="56" t="s">
        <v>103</v>
      </c>
      <c r="AD432" s="56" t="s">
        <v>104</v>
      </c>
      <c r="AE432" s="56">
        <v>134</v>
      </c>
      <c r="AF432" s="56">
        <v>191.62</v>
      </c>
    </row>
    <row r="433" spans="1:32" ht="18" customHeight="1" x14ac:dyDescent="0.25">
      <c r="A433" s="2">
        <v>2022</v>
      </c>
      <c r="B433" s="2" t="s">
        <v>4</v>
      </c>
      <c r="C433" s="2" t="s">
        <v>15</v>
      </c>
      <c r="D433" s="6" t="s">
        <v>23</v>
      </c>
      <c r="E433" s="7">
        <v>34</v>
      </c>
      <c r="F433" s="7">
        <v>2288.4</v>
      </c>
      <c r="G433" s="7">
        <v>5126.0160000000005</v>
      </c>
      <c r="H433" s="4">
        <v>457.68000000000006</v>
      </c>
      <c r="I433" s="5" t="s">
        <v>42</v>
      </c>
      <c r="V433" s="56" t="s">
        <v>105</v>
      </c>
      <c r="W433" s="56">
        <v>2020</v>
      </c>
      <c r="X433" s="56" t="s">
        <v>2</v>
      </c>
      <c r="Y433" s="56" t="s">
        <v>111</v>
      </c>
      <c r="Z433" s="56" t="s">
        <v>100</v>
      </c>
      <c r="AA433" s="56" t="s">
        <v>101</v>
      </c>
      <c r="AB433" s="56" t="s">
        <v>102</v>
      </c>
      <c r="AC433" s="56" t="s">
        <v>103</v>
      </c>
      <c r="AD433" s="56" t="s">
        <v>104</v>
      </c>
      <c r="AE433" s="56">
        <v>308</v>
      </c>
      <c r="AF433" s="56">
        <v>440.44</v>
      </c>
    </row>
    <row r="434" spans="1:32" ht="18" customHeight="1" x14ac:dyDescent="0.25">
      <c r="A434" s="2">
        <v>2022</v>
      </c>
      <c r="B434" s="2" t="s">
        <v>4</v>
      </c>
      <c r="C434" s="2" t="s">
        <v>13</v>
      </c>
      <c r="D434" s="3" t="s">
        <v>34</v>
      </c>
      <c r="E434" s="4">
        <v>7</v>
      </c>
      <c r="F434" s="4">
        <v>200</v>
      </c>
      <c r="G434" s="4">
        <v>224</v>
      </c>
      <c r="H434" s="4">
        <v>40</v>
      </c>
      <c r="I434" s="5" t="s">
        <v>42</v>
      </c>
      <c r="V434" s="56" t="s">
        <v>107</v>
      </c>
      <c r="W434" s="56">
        <v>2020</v>
      </c>
      <c r="X434" s="56" t="s">
        <v>2</v>
      </c>
      <c r="Y434" s="56" t="s">
        <v>111</v>
      </c>
      <c r="Z434" s="56" t="s">
        <v>100</v>
      </c>
      <c r="AA434" s="56" t="s">
        <v>101</v>
      </c>
      <c r="AB434" s="56" t="s">
        <v>102</v>
      </c>
      <c r="AC434" s="56" t="s">
        <v>103</v>
      </c>
      <c r="AD434" s="56" t="s">
        <v>104</v>
      </c>
      <c r="AE434" s="56">
        <v>334</v>
      </c>
      <c r="AF434" s="56">
        <v>526.24</v>
      </c>
    </row>
    <row r="435" spans="1:32" ht="18" customHeight="1" x14ac:dyDescent="0.25">
      <c r="A435" s="2">
        <v>2022</v>
      </c>
      <c r="B435" s="2" t="s">
        <v>4</v>
      </c>
      <c r="C435" s="2" t="s">
        <v>15</v>
      </c>
      <c r="D435" s="6" t="s">
        <v>27</v>
      </c>
      <c r="E435" s="7">
        <v>3</v>
      </c>
      <c r="F435" s="7">
        <v>3300</v>
      </c>
      <c r="G435" s="7">
        <v>5126.576</v>
      </c>
      <c r="H435" s="4">
        <v>660</v>
      </c>
      <c r="I435" s="5" t="s">
        <v>42</v>
      </c>
      <c r="V435" s="56" t="s">
        <v>107</v>
      </c>
      <c r="W435" s="56">
        <v>2020</v>
      </c>
      <c r="X435" s="56" t="s">
        <v>2</v>
      </c>
      <c r="Y435" s="56" t="s">
        <v>111</v>
      </c>
      <c r="Z435" s="56" t="s">
        <v>100</v>
      </c>
      <c r="AA435" s="56" t="s">
        <v>101</v>
      </c>
      <c r="AB435" s="56" t="s">
        <v>102</v>
      </c>
      <c r="AC435" s="56" t="s">
        <v>103</v>
      </c>
      <c r="AD435" s="56" t="s">
        <v>104</v>
      </c>
      <c r="AE435" s="56">
        <v>136</v>
      </c>
      <c r="AF435" s="56">
        <v>526.24</v>
      </c>
    </row>
    <row r="436" spans="1:32" ht="18" customHeight="1" x14ac:dyDescent="0.25">
      <c r="A436" s="2">
        <v>2022</v>
      </c>
      <c r="B436" s="2" t="s">
        <v>4</v>
      </c>
      <c r="C436" s="2" t="s">
        <v>32</v>
      </c>
      <c r="D436" s="6" t="s">
        <v>32</v>
      </c>
      <c r="E436" s="7">
        <v>2</v>
      </c>
      <c r="F436" s="7">
        <v>4577.3</v>
      </c>
      <c r="G436" s="7">
        <v>7392</v>
      </c>
      <c r="H436" s="4">
        <v>915.46</v>
      </c>
      <c r="I436" s="5" t="s">
        <v>40</v>
      </c>
      <c r="V436" s="56" t="s">
        <v>105</v>
      </c>
      <c r="W436" s="56">
        <v>2020</v>
      </c>
      <c r="X436" s="56" t="s">
        <v>2</v>
      </c>
      <c r="Y436" s="56" t="s">
        <v>111</v>
      </c>
      <c r="Z436" s="56" t="s">
        <v>100</v>
      </c>
      <c r="AA436" s="56" t="s">
        <v>101</v>
      </c>
      <c r="AB436" s="56" t="s">
        <v>102</v>
      </c>
      <c r="AC436" s="56" t="s">
        <v>103</v>
      </c>
      <c r="AD436" s="56" t="s">
        <v>104</v>
      </c>
      <c r="AE436" s="56">
        <v>310</v>
      </c>
      <c r="AF436" s="56">
        <v>526.24</v>
      </c>
    </row>
    <row r="437" spans="1:32" ht="18" customHeight="1" x14ac:dyDescent="0.25">
      <c r="A437" s="2">
        <v>2022</v>
      </c>
      <c r="B437" s="2" t="s">
        <v>5</v>
      </c>
      <c r="C437" s="2" t="s">
        <v>14</v>
      </c>
      <c r="D437" s="3" t="s">
        <v>36</v>
      </c>
      <c r="E437" s="4">
        <v>3566</v>
      </c>
      <c r="F437" s="4">
        <v>4577.3</v>
      </c>
      <c r="G437" s="4">
        <v>5126.576</v>
      </c>
      <c r="H437" s="4">
        <v>915.46</v>
      </c>
      <c r="I437" s="5" t="s">
        <v>42</v>
      </c>
      <c r="V437" s="56" t="s">
        <v>105</v>
      </c>
      <c r="W437" s="56">
        <v>2020</v>
      </c>
      <c r="X437" s="56" t="s">
        <v>2</v>
      </c>
      <c r="Y437" s="56" t="s">
        <v>111</v>
      </c>
      <c r="Z437" s="56" t="s">
        <v>100</v>
      </c>
      <c r="AA437" s="56" t="s">
        <v>101</v>
      </c>
      <c r="AB437" s="56" t="s">
        <v>102</v>
      </c>
      <c r="AC437" s="56" t="s">
        <v>103</v>
      </c>
      <c r="AD437" s="56" t="s">
        <v>104</v>
      </c>
      <c r="AE437" s="56">
        <v>988</v>
      </c>
      <c r="AF437" s="56">
        <v>1412.84</v>
      </c>
    </row>
    <row r="438" spans="1:32" ht="18" customHeight="1" x14ac:dyDescent="0.25">
      <c r="A438" s="2">
        <v>2022</v>
      </c>
      <c r="B438" s="2" t="s">
        <v>5</v>
      </c>
      <c r="C438" s="2" t="s">
        <v>14</v>
      </c>
      <c r="D438" s="3" t="s">
        <v>37</v>
      </c>
      <c r="E438" s="4">
        <v>2498</v>
      </c>
      <c r="F438" s="4">
        <v>8000</v>
      </c>
      <c r="G438" s="4">
        <v>8960</v>
      </c>
      <c r="H438" s="4">
        <v>1600</v>
      </c>
      <c r="I438" s="5" t="s">
        <v>40</v>
      </c>
      <c r="V438" s="56" t="s">
        <v>98</v>
      </c>
      <c r="W438" s="56">
        <v>2020</v>
      </c>
      <c r="X438" s="56" t="s">
        <v>2</v>
      </c>
      <c r="Y438" s="56" t="s">
        <v>111</v>
      </c>
      <c r="Z438" s="56" t="s">
        <v>100</v>
      </c>
      <c r="AA438" s="56" t="s">
        <v>101</v>
      </c>
      <c r="AB438" s="56" t="s">
        <v>102</v>
      </c>
      <c r="AC438" s="56" t="s">
        <v>103</v>
      </c>
      <c r="AD438" s="56" t="s">
        <v>104</v>
      </c>
      <c r="AE438" s="56">
        <v>306</v>
      </c>
      <c r="AF438" s="56">
        <v>437.58</v>
      </c>
    </row>
    <row r="439" spans="1:32" ht="18" customHeight="1" x14ac:dyDescent="0.25">
      <c r="A439" s="2">
        <v>2022</v>
      </c>
      <c r="B439" s="2" t="s">
        <v>5</v>
      </c>
      <c r="C439" s="2" t="s">
        <v>13</v>
      </c>
      <c r="D439" s="3" t="s">
        <v>35</v>
      </c>
      <c r="E439" s="4">
        <v>1245</v>
      </c>
      <c r="F439" s="4">
        <v>4577.2</v>
      </c>
      <c r="G439" s="4">
        <v>5126.4639999999999</v>
      </c>
      <c r="H439" s="4">
        <v>915.44</v>
      </c>
      <c r="I439" s="5" t="s">
        <v>40</v>
      </c>
      <c r="V439" s="56" t="s">
        <v>98</v>
      </c>
      <c r="W439" s="56">
        <v>2020</v>
      </c>
      <c r="X439" s="56" t="s">
        <v>2</v>
      </c>
      <c r="Y439" s="56" t="s">
        <v>111</v>
      </c>
      <c r="Z439" s="56" t="s">
        <v>100</v>
      </c>
      <c r="AA439" s="56" t="s">
        <v>101</v>
      </c>
      <c r="AB439" s="56" t="s">
        <v>102</v>
      </c>
      <c r="AC439" s="56" t="s">
        <v>103</v>
      </c>
      <c r="AD439" s="56" t="s">
        <v>104</v>
      </c>
      <c r="AE439" s="56">
        <v>333</v>
      </c>
      <c r="AF439" s="56">
        <v>476.19</v>
      </c>
    </row>
    <row r="440" spans="1:32" ht="18" customHeight="1" x14ac:dyDescent="0.25">
      <c r="A440" s="2">
        <v>2022</v>
      </c>
      <c r="B440" s="2" t="s">
        <v>5</v>
      </c>
      <c r="C440" s="2" t="s">
        <v>38</v>
      </c>
      <c r="D440" s="6" t="s">
        <v>30</v>
      </c>
      <c r="E440" s="7">
        <v>644</v>
      </c>
      <c r="F440" s="7">
        <v>5743.5</v>
      </c>
      <c r="G440" s="7">
        <v>6432.72</v>
      </c>
      <c r="H440" s="4">
        <v>1148.7</v>
      </c>
      <c r="I440" s="5" t="s">
        <v>40</v>
      </c>
      <c r="V440" s="56" t="s">
        <v>107</v>
      </c>
      <c r="W440" s="56">
        <v>2020</v>
      </c>
      <c r="X440" s="56" t="s">
        <v>2</v>
      </c>
      <c r="Y440" s="56" t="s">
        <v>111</v>
      </c>
      <c r="Z440" s="56" t="s">
        <v>100</v>
      </c>
      <c r="AA440" s="56" t="s">
        <v>101</v>
      </c>
      <c r="AB440" s="56" t="s">
        <v>102</v>
      </c>
      <c r="AC440" s="56" t="s">
        <v>103</v>
      </c>
      <c r="AD440" s="56" t="s">
        <v>104</v>
      </c>
      <c r="AE440" s="56">
        <v>135</v>
      </c>
      <c r="AF440" s="56">
        <v>193.05</v>
      </c>
    </row>
    <row r="441" spans="1:32" ht="18" customHeight="1" x14ac:dyDescent="0.25">
      <c r="A441" s="2">
        <v>2022</v>
      </c>
      <c r="B441" s="2" t="s">
        <v>5</v>
      </c>
      <c r="C441" s="2" t="s">
        <v>12</v>
      </c>
      <c r="D441" s="6" t="s">
        <v>29</v>
      </c>
      <c r="E441" s="7">
        <v>643</v>
      </c>
      <c r="F441" s="7">
        <v>7000</v>
      </c>
      <c r="G441" s="7">
        <v>7840</v>
      </c>
      <c r="H441" s="4">
        <v>1400</v>
      </c>
      <c r="I441" s="5" t="s">
        <v>40</v>
      </c>
      <c r="V441" s="56" t="s">
        <v>105</v>
      </c>
      <c r="W441" s="56">
        <v>2020</v>
      </c>
      <c r="X441" s="56" t="s">
        <v>2</v>
      </c>
      <c r="Y441" s="56" t="s">
        <v>111</v>
      </c>
      <c r="Z441" s="56" t="s">
        <v>100</v>
      </c>
      <c r="AA441" s="56" t="s">
        <v>101</v>
      </c>
      <c r="AB441" s="56" t="s">
        <v>102</v>
      </c>
      <c r="AC441" s="56" t="s">
        <v>103</v>
      </c>
      <c r="AD441" s="56" t="s">
        <v>104</v>
      </c>
      <c r="AE441" s="56">
        <v>309</v>
      </c>
      <c r="AF441" s="56">
        <v>441.87</v>
      </c>
    </row>
    <row r="442" spans="1:32" ht="18" customHeight="1" x14ac:dyDescent="0.25">
      <c r="A442" s="2">
        <v>2022</v>
      </c>
      <c r="B442" s="2" t="s">
        <v>5</v>
      </c>
      <c r="C442" s="2" t="s">
        <v>38</v>
      </c>
      <c r="D442" s="6" t="s">
        <v>31</v>
      </c>
      <c r="E442" s="7">
        <v>455</v>
      </c>
      <c r="F442" s="7">
        <v>4578.6000000000004</v>
      </c>
      <c r="G442" s="7">
        <v>5128.0320000000002</v>
      </c>
      <c r="H442" s="4">
        <v>915.72000000000014</v>
      </c>
      <c r="I442" s="5" t="s">
        <v>40</v>
      </c>
      <c r="V442" s="56" t="s">
        <v>105</v>
      </c>
      <c r="W442" s="56">
        <v>2020</v>
      </c>
      <c r="X442" s="56" t="s">
        <v>2</v>
      </c>
      <c r="Y442" s="56" t="s">
        <v>111</v>
      </c>
      <c r="Z442" s="56" t="s">
        <v>100</v>
      </c>
      <c r="AA442" s="56" t="s">
        <v>101</v>
      </c>
      <c r="AB442" s="56" t="s">
        <v>102</v>
      </c>
      <c r="AC442" s="56" t="s">
        <v>103</v>
      </c>
      <c r="AD442" s="56" t="s">
        <v>104</v>
      </c>
      <c r="AE442" s="56">
        <v>769</v>
      </c>
      <c r="AF442" s="56">
        <v>1099.67</v>
      </c>
    </row>
    <row r="443" spans="1:32" ht="18" customHeight="1" x14ac:dyDescent="0.25">
      <c r="A443" s="2">
        <v>2022</v>
      </c>
      <c r="B443" s="2" t="s">
        <v>5</v>
      </c>
      <c r="C443" s="2" t="s">
        <v>12</v>
      </c>
      <c r="D443" s="6" t="s">
        <v>28</v>
      </c>
      <c r="E443" s="8">
        <v>345</v>
      </c>
      <c r="F443" s="8">
        <v>7000</v>
      </c>
      <c r="G443" s="8">
        <v>7840</v>
      </c>
      <c r="H443" s="4">
        <v>1400</v>
      </c>
      <c r="I443" s="5" t="s">
        <v>40</v>
      </c>
      <c r="V443" s="56" t="s">
        <v>107</v>
      </c>
      <c r="W443" s="56">
        <v>2020</v>
      </c>
      <c r="X443" s="56" t="s">
        <v>2</v>
      </c>
      <c r="Y443" s="56" t="s">
        <v>111</v>
      </c>
      <c r="Z443" s="56" t="s">
        <v>100</v>
      </c>
      <c r="AA443" s="56" t="s">
        <v>101</v>
      </c>
      <c r="AB443" s="56" t="s">
        <v>102</v>
      </c>
      <c r="AC443" s="56" t="s">
        <v>103</v>
      </c>
      <c r="AD443" s="56" t="s">
        <v>104</v>
      </c>
      <c r="AE443" s="56">
        <v>803</v>
      </c>
      <c r="AF443" s="56">
        <v>1148.29</v>
      </c>
    </row>
    <row r="444" spans="1:32" ht="18" customHeight="1" x14ac:dyDescent="0.25">
      <c r="A444" s="2">
        <v>2022</v>
      </c>
      <c r="B444" s="2" t="s">
        <v>5</v>
      </c>
      <c r="C444" s="2" t="s">
        <v>13</v>
      </c>
      <c r="D444" s="3" t="s">
        <v>33</v>
      </c>
      <c r="E444" s="4">
        <v>122</v>
      </c>
      <c r="F444" s="4">
        <v>100</v>
      </c>
      <c r="G444" s="4">
        <v>112</v>
      </c>
      <c r="H444" s="4">
        <v>20</v>
      </c>
      <c r="I444" s="5" t="s">
        <v>40</v>
      </c>
      <c r="V444" s="56" t="s">
        <v>107</v>
      </c>
      <c r="W444" s="56">
        <v>2020</v>
      </c>
      <c r="X444" s="56" t="s">
        <v>2</v>
      </c>
      <c r="Y444" s="56" t="s">
        <v>111</v>
      </c>
      <c r="Z444" s="56" t="s">
        <v>100</v>
      </c>
      <c r="AA444" s="56" t="s">
        <v>101</v>
      </c>
      <c r="AB444" s="56" t="s">
        <v>102</v>
      </c>
      <c r="AC444" s="56" t="s">
        <v>103</v>
      </c>
      <c r="AD444" s="56" t="s">
        <v>104</v>
      </c>
      <c r="AE444" s="56">
        <v>856</v>
      </c>
      <c r="AF444" s="56">
        <v>1224.08</v>
      </c>
    </row>
    <row r="445" spans="1:32" ht="18" customHeight="1" x14ac:dyDescent="0.25">
      <c r="A445" s="2">
        <v>2022</v>
      </c>
      <c r="B445" s="2" t="s">
        <v>5</v>
      </c>
      <c r="C445" s="2" t="s">
        <v>15</v>
      </c>
      <c r="D445" s="6" t="s">
        <v>26</v>
      </c>
      <c r="E445" s="7">
        <v>78</v>
      </c>
      <c r="F445" s="7">
        <v>2288.6</v>
      </c>
      <c r="G445" s="7">
        <v>5126.4639999999999</v>
      </c>
      <c r="H445" s="4">
        <v>457.72</v>
      </c>
      <c r="I445" s="5" t="s">
        <v>40</v>
      </c>
      <c r="V445" s="56" t="s">
        <v>105</v>
      </c>
      <c r="W445" s="56">
        <v>2020</v>
      </c>
      <c r="X445" s="56" t="s">
        <v>2</v>
      </c>
      <c r="Y445" s="56" t="s">
        <v>111</v>
      </c>
      <c r="Z445" s="56" t="s">
        <v>100</v>
      </c>
      <c r="AA445" s="56" t="s">
        <v>101</v>
      </c>
      <c r="AB445" s="56" t="s">
        <v>102</v>
      </c>
      <c r="AC445" s="56" t="s">
        <v>103</v>
      </c>
      <c r="AD445" s="56" t="s">
        <v>104</v>
      </c>
      <c r="AE445" s="56">
        <v>335</v>
      </c>
      <c r="AF445" s="56">
        <v>479.05</v>
      </c>
    </row>
    <row r="446" spans="1:32" ht="18" customHeight="1" x14ac:dyDescent="0.25">
      <c r="A446" s="2">
        <v>2022</v>
      </c>
      <c r="B446" s="2" t="s">
        <v>5</v>
      </c>
      <c r="C446" s="2" t="s">
        <v>15</v>
      </c>
      <c r="D446" s="6" t="s">
        <v>24</v>
      </c>
      <c r="E446" s="7">
        <v>76</v>
      </c>
      <c r="F446" s="7">
        <v>2288.4499999999998</v>
      </c>
      <c r="G446" s="7">
        <v>5126.1279999999997</v>
      </c>
      <c r="H446" s="4">
        <v>457.69</v>
      </c>
      <c r="I446" s="5" t="s">
        <v>40</v>
      </c>
      <c r="V446" s="56" t="s">
        <v>107</v>
      </c>
      <c r="W446" s="56">
        <v>2020</v>
      </c>
      <c r="X446" s="56" t="s">
        <v>2</v>
      </c>
      <c r="Y446" s="56" t="s">
        <v>111</v>
      </c>
      <c r="Z446" s="56" t="s">
        <v>100</v>
      </c>
      <c r="AA446" s="56" t="s">
        <v>101</v>
      </c>
      <c r="AB446" s="56" t="s">
        <v>102</v>
      </c>
      <c r="AC446" s="56" t="s">
        <v>103</v>
      </c>
      <c r="AD446" s="56" t="s">
        <v>104</v>
      </c>
      <c r="AE446" s="56">
        <v>137</v>
      </c>
      <c r="AF446" s="56">
        <v>195.91</v>
      </c>
    </row>
    <row r="447" spans="1:32" ht="18" customHeight="1" x14ac:dyDescent="0.25">
      <c r="A447" s="2">
        <v>2022</v>
      </c>
      <c r="B447" s="2" t="s">
        <v>5</v>
      </c>
      <c r="C447" s="2" t="s">
        <v>15</v>
      </c>
      <c r="D447" s="6" t="s">
        <v>25</v>
      </c>
      <c r="E447" s="7">
        <v>46</v>
      </c>
      <c r="F447" s="7">
        <v>100</v>
      </c>
      <c r="G447" s="7">
        <v>224</v>
      </c>
      <c r="H447" s="4">
        <v>20</v>
      </c>
      <c r="I447" s="5" t="s">
        <v>40</v>
      </c>
      <c r="V447" s="56" t="s">
        <v>107</v>
      </c>
      <c r="W447" s="56">
        <v>2020</v>
      </c>
      <c r="X447" s="56" t="s">
        <v>2</v>
      </c>
      <c r="Y447" s="56" t="s">
        <v>111</v>
      </c>
      <c r="Z447" s="56" t="s">
        <v>100</v>
      </c>
      <c r="AA447" s="56" t="s">
        <v>101</v>
      </c>
      <c r="AB447" s="56" t="s">
        <v>102</v>
      </c>
      <c r="AC447" s="56" t="s">
        <v>103</v>
      </c>
      <c r="AD447" s="56" t="s">
        <v>104</v>
      </c>
      <c r="AE447" s="56">
        <v>305</v>
      </c>
      <c r="AF447" s="56">
        <v>436.15</v>
      </c>
    </row>
    <row r="448" spans="1:32" ht="18" customHeight="1" x14ac:dyDescent="0.25">
      <c r="A448" s="2">
        <v>2022</v>
      </c>
      <c r="B448" s="2" t="s">
        <v>5</v>
      </c>
      <c r="C448" s="2" t="s">
        <v>15</v>
      </c>
      <c r="D448" s="6" t="s">
        <v>23</v>
      </c>
      <c r="E448" s="7">
        <v>34</v>
      </c>
      <c r="F448" s="7">
        <v>2288.4</v>
      </c>
      <c r="G448" s="7">
        <v>5126.0160000000005</v>
      </c>
      <c r="H448" s="4">
        <v>457.68000000000006</v>
      </c>
      <c r="I448" s="5" t="s">
        <v>40</v>
      </c>
      <c r="V448" s="56" t="s">
        <v>98</v>
      </c>
      <c r="W448" s="56">
        <v>2020</v>
      </c>
      <c r="X448" s="56" t="s">
        <v>4</v>
      </c>
      <c r="Y448" s="56" t="s">
        <v>111</v>
      </c>
      <c r="Z448" s="56" t="s">
        <v>100</v>
      </c>
      <c r="AA448" s="56" t="s">
        <v>101</v>
      </c>
      <c r="AB448" s="56" t="s">
        <v>102</v>
      </c>
      <c r="AC448" s="56" t="s">
        <v>103</v>
      </c>
      <c r="AD448" s="56" t="s">
        <v>104</v>
      </c>
      <c r="AE448" s="56">
        <v>326</v>
      </c>
      <c r="AF448" s="56">
        <v>466.18</v>
      </c>
    </row>
    <row r="449" spans="1:32" ht="18" customHeight="1" x14ac:dyDescent="0.25">
      <c r="A449" s="2">
        <v>2022</v>
      </c>
      <c r="B449" s="2" t="s">
        <v>5</v>
      </c>
      <c r="C449" s="2" t="s">
        <v>13</v>
      </c>
      <c r="D449" s="3" t="s">
        <v>34</v>
      </c>
      <c r="E449" s="4">
        <v>7</v>
      </c>
      <c r="F449" s="4">
        <v>200</v>
      </c>
      <c r="G449" s="4">
        <v>224</v>
      </c>
      <c r="H449" s="4">
        <v>40</v>
      </c>
      <c r="I449" s="5" t="s">
        <v>40</v>
      </c>
      <c r="V449" s="56" t="s">
        <v>105</v>
      </c>
      <c r="W449" s="56">
        <v>2020</v>
      </c>
      <c r="X449" s="56" t="s">
        <v>4</v>
      </c>
      <c r="Y449" s="56" t="s">
        <v>111</v>
      </c>
      <c r="Z449" s="56" t="s">
        <v>100</v>
      </c>
      <c r="AA449" s="56" t="s">
        <v>101</v>
      </c>
      <c r="AB449" s="56" t="s">
        <v>102</v>
      </c>
      <c r="AC449" s="56" t="s">
        <v>103</v>
      </c>
      <c r="AD449" s="56" t="s">
        <v>104</v>
      </c>
      <c r="AE449" s="56">
        <v>368</v>
      </c>
      <c r="AF449" s="56">
        <v>526.24</v>
      </c>
    </row>
    <row r="450" spans="1:32" ht="18" customHeight="1" x14ac:dyDescent="0.25">
      <c r="A450" s="2">
        <v>2022</v>
      </c>
      <c r="B450" s="2" t="s">
        <v>5</v>
      </c>
      <c r="C450" s="2" t="s">
        <v>32</v>
      </c>
      <c r="D450" s="6" t="s">
        <v>32</v>
      </c>
      <c r="E450" s="7">
        <v>3</v>
      </c>
      <c r="F450" s="7">
        <v>4577.3</v>
      </c>
      <c r="G450" s="7">
        <v>7392</v>
      </c>
      <c r="H450" s="4">
        <v>915.46</v>
      </c>
      <c r="I450" s="5" t="s">
        <v>40</v>
      </c>
      <c r="V450" s="56" t="s">
        <v>105</v>
      </c>
      <c r="W450" s="56">
        <v>2020</v>
      </c>
      <c r="X450" s="56" t="s">
        <v>4</v>
      </c>
      <c r="Y450" s="56" t="s">
        <v>111</v>
      </c>
      <c r="Z450" s="56" t="s">
        <v>100</v>
      </c>
      <c r="AA450" s="56" t="s">
        <v>101</v>
      </c>
      <c r="AB450" s="56" t="s">
        <v>102</v>
      </c>
      <c r="AC450" s="56" t="s">
        <v>103</v>
      </c>
      <c r="AD450" s="56" t="s">
        <v>104</v>
      </c>
      <c r="AE450" s="56">
        <v>296</v>
      </c>
      <c r="AF450" s="56">
        <v>423.28</v>
      </c>
    </row>
    <row r="451" spans="1:32" ht="18" customHeight="1" x14ac:dyDescent="0.25">
      <c r="A451" s="2">
        <v>2022</v>
      </c>
      <c r="B451" s="2" t="s">
        <v>5</v>
      </c>
      <c r="C451" s="2" t="s">
        <v>15</v>
      </c>
      <c r="D451" s="6" t="s">
        <v>27</v>
      </c>
      <c r="E451" s="7">
        <v>3</v>
      </c>
      <c r="F451" s="7">
        <v>2288.65</v>
      </c>
      <c r="G451" s="7">
        <v>5126.576</v>
      </c>
      <c r="H451" s="4">
        <v>457.73</v>
      </c>
      <c r="I451" s="5" t="s">
        <v>40</v>
      </c>
      <c r="V451" s="56" t="s">
        <v>105</v>
      </c>
      <c r="W451" s="56">
        <v>2020</v>
      </c>
      <c r="X451" s="56" t="s">
        <v>4</v>
      </c>
      <c r="Y451" s="56" t="s">
        <v>111</v>
      </c>
      <c r="Z451" s="56" t="s">
        <v>100</v>
      </c>
      <c r="AA451" s="56" t="s">
        <v>101</v>
      </c>
      <c r="AB451" s="56" t="s">
        <v>102</v>
      </c>
      <c r="AC451" s="56" t="s">
        <v>103</v>
      </c>
      <c r="AD451" s="56" t="s">
        <v>104</v>
      </c>
      <c r="AE451" s="56">
        <v>322</v>
      </c>
      <c r="AF451" s="56">
        <v>526.24</v>
      </c>
    </row>
    <row r="452" spans="1:32" ht="18" customHeight="1" x14ac:dyDescent="0.25">
      <c r="A452" s="2">
        <v>2022</v>
      </c>
      <c r="B452" s="2" t="s">
        <v>6</v>
      </c>
      <c r="C452" s="2" t="s">
        <v>14</v>
      </c>
      <c r="D452" s="3" t="s">
        <v>36</v>
      </c>
      <c r="E452" s="4">
        <v>3566</v>
      </c>
      <c r="F452" s="4">
        <v>4577.3</v>
      </c>
      <c r="G452" s="4">
        <v>5126.576</v>
      </c>
      <c r="H452" s="4">
        <v>915.46</v>
      </c>
      <c r="I452" s="5" t="s">
        <v>40</v>
      </c>
      <c r="V452" s="56" t="s">
        <v>109</v>
      </c>
      <c r="W452" s="56">
        <v>2020</v>
      </c>
      <c r="X452" s="56" t="s">
        <v>4</v>
      </c>
      <c r="Y452" s="56" t="s">
        <v>111</v>
      </c>
      <c r="Z452" s="56" t="s">
        <v>100</v>
      </c>
      <c r="AA452" s="56" t="s">
        <v>101</v>
      </c>
      <c r="AB452" s="56" t="s">
        <v>102</v>
      </c>
      <c r="AC452" s="56" t="s">
        <v>103</v>
      </c>
      <c r="AD452" s="56" t="s">
        <v>104</v>
      </c>
      <c r="AE452" s="56">
        <v>370</v>
      </c>
      <c r="AF452" s="56">
        <v>526.24</v>
      </c>
    </row>
    <row r="453" spans="1:32" ht="18" customHeight="1" x14ac:dyDescent="0.25">
      <c r="A453" s="2">
        <v>2022</v>
      </c>
      <c r="B453" s="2" t="s">
        <v>6</v>
      </c>
      <c r="C453" s="2" t="s">
        <v>14</v>
      </c>
      <c r="D453" s="3" t="s">
        <v>37</v>
      </c>
      <c r="E453" s="4">
        <v>2498</v>
      </c>
      <c r="F453" s="4">
        <v>8000</v>
      </c>
      <c r="G453" s="4">
        <v>8960</v>
      </c>
      <c r="H453" s="4">
        <v>1600</v>
      </c>
      <c r="I453" s="5" t="s">
        <v>40</v>
      </c>
      <c r="V453" s="56" t="s">
        <v>107</v>
      </c>
      <c r="W453" s="56">
        <v>2020</v>
      </c>
      <c r="X453" s="56" t="s">
        <v>4</v>
      </c>
      <c r="Y453" s="56" t="s">
        <v>111</v>
      </c>
      <c r="Z453" s="56" t="s">
        <v>100</v>
      </c>
      <c r="AA453" s="56" t="s">
        <v>101</v>
      </c>
      <c r="AB453" s="56" t="s">
        <v>102</v>
      </c>
      <c r="AC453" s="56" t="s">
        <v>103</v>
      </c>
      <c r="AD453" s="56" t="s">
        <v>104</v>
      </c>
      <c r="AE453" s="56">
        <v>298</v>
      </c>
      <c r="AF453" s="56">
        <v>526.24</v>
      </c>
    </row>
    <row r="454" spans="1:32" ht="18" customHeight="1" x14ac:dyDescent="0.25">
      <c r="A454" s="2">
        <v>2022</v>
      </c>
      <c r="B454" s="2" t="s">
        <v>6</v>
      </c>
      <c r="C454" s="2" t="s">
        <v>13</v>
      </c>
      <c r="D454" s="3" t="s">
        <v>35</v>
      </c>
      <c r="E454" s="4">
        <v>1245</v>
      </c>
      <c r="F454" s="4">
        <v>4577.2</v>
      </c>
      <c r="G454" s="4">
        <v>5126.4639999999999</v>
      </c>
      <c r="H454" s="4">
        <v>915.44</v>
      </c>
      <c r="I454" s="5" t="s">
        <v>40</v>
      </c>
      <c r="V454" s="56" t="s">
        <v>107</v>
      </c>
      <c r="W454" s="56">
        <v>2020</v>
      </c>
      <c r="X454" s="56" t="s">
        <v>4</v>
      </c>
      <c r="Y454" s="56" t="s">
        <v>111</v>
      </c>
      <c r="Z454" s="56" t="s">
        <v>100</v>
      </c>
      <c r="AA454" s="56" t="s">
        <v>101</v>
      </c>
      <c r="AB454" s="56" t="s">
        <v>102</v>
      </c>
      <c r="AC454" s="56" t="s">
        <v>103</v>
      </c>
      <c r="AD454" s="56" t="s">
        <v>104</v>
      </c>
      <c r="AE454" s="56">
        <v>990</v>
      </c>
      <c r="AF454" s="56">
        <v>1415.7</v>
      </c>
    </row>
    <row r="455" spans="1:32" ht="18" customHeight="1" x14ac:dyDescent="0.25">
      <c r="A455" s="2">
        <v>2022</v>
      </c>
      <c r="B455" s="2" t="s">
        <v>6</v>
      </c>
      <c r="C455" s="2" t="s">
        <v>38</v>
      </c>
      <c r="D455" s="6" t="s">
        <v>30</v>
      </c>
      <c r="E455" s="7">
        <v>644</v>
      </c>
      <c r="F455" s="7">
        <v>5743.5</v>
      </c>
      <c r="G455" s="7">
        <v>6432.72</v>
      </c>
      <c r="H455" s="4">
        <v>1148.7</v>
      </c>
      <c r="I455" s="5" t="s">
        <v>40</v>
      </c>
      <c r="V455" s="56" t="s">
        <v>98</v>
      </c>
      <c r="W455" s="56">
        <v>2020</v>
      </c>
      <c r="X455" s="56" t="s">
        <v>4</v>
      </c>
      <c r="Y455" s="56" t="s">
        <v>111</v>
      </c>
      <c r="Z455" s="56" t="s">
        <v>100</v>
      </c>
      <c r="AA455" s="56" t="s">
        <v>101</v>
      </c>
      <c r="AB455" s="56" t="s">
        <v>102</v>
      </c>
      <c r="AC455" s="56" t="s">
        <v>103</v>
      </c>
      <c r="AD455" s="56" t="s">
        <v>104</v>
      </c>
      <c r="AE455" s="56">
        <v>1023</v>
      </c>
      <c r="AF455" s="56">
        <v>1462.8899999999999</v>
      </c>
    </row>
    <row r="456" spans="1:32" ht="18" customHeight="1" x14ac:dyDescent="0.25">
      <c r="A456" s="2">
        <v>2022</v>
      </c>
      <c r="B456" s="2" t="s">
        <v>6</v>
      </c>
      <c r="C456" s="2" t="s">
        <v>12</v>
      </c>
      <c r="D456" s="6" t="s">
        <v>29</v>
      </c>
      <c r="E456" s="7">
        <v>643</v>
      </c>
      <c r="F456" s="7">
        <v>7000</v>
      </c>
      <c r="G456" s="7">
        <v>7840</v>
      </c>
      <c r="H456" s="4">
        <v>1400</v>
      </c>
      <c r="I456" s="5" t="s">
        <v>40</v>
      </c>
      <c r="V456" s="56" t="s">
        <v>105</v>
      </c>
      <c r="W456" s="56">
        <v>2020</v>
      </c>
      <c r="X456" s="56" t="s">
        <v>4</v>
      </c>
      <c r="Y456" s="56" t="s">
        <v>111</v>
      </c>
      <c r="Z456" s="56" t="s">
        <v>100</v>
      </c>
      <c r="AA456" s="56" t="s">
        <v>101</v>
      </c>
      <c r="AB456" s="56" t="s">
        <v>102</v>
      </c>
      <c r="AC456" s="56" t="s">
        <v>103</v>
      </c>
      <c r="AD456" s="56" t="s">
        <v>104</v>
      </c>
      <c r="AE456" s="56">
        <v>369</v>
      </c>
      <c r="AF456" s="56">
        <v>527.66999999999996</v>
      </c>
    </row>
    <row r="457" spans="1:32" ht="18" customHeight="1" x14ac:dyDescent="0.25">
      <c r="A457" s="2">
        <v>2022</v>
      </c>
      <c r="B457" s="2" t="s">
        <v>6</v>
      </c>
      <c r="C457" s="2" t="s">
        <v>38</v>
      </c>
      <c r="D457" s="6" t="s">
        <v>31</v>
      </c>
      <c r="E457" s="7">
        <v>455</v>
      </c>
      <c r="F457" s="7">
        <v>4578.6000000000004</v>
      </c>
      <c r="G457" s="7">
        <v>5128.0320000000002</v>
      </c>
      <c r="H457" s="4">
        <v>915.72000000000014</v>
      </c>
      <c r="I457" s="5" t="s">
        <v>40</v>
      </c>
      <c r="V457" s="56" t="s">
        <v>107</v>
      </c>
      <c r="W457" s="56">
        <v>2020</v>
      </c>
      <c r="X457" s="56" t="s">
        <v>4</v>
      </c>
      <c r="Y457" s="56" t="s">
        <v>111</v>
      </c>
      <c r="Z457" s="56" t="s">
        <v>100</v>
      </c>
      <c r="AA457" s="56" t="s">
        <v>101</v>
      </c>
      <c r="AB457" s="56" t="s">
        <v>102</v>
      </c>
      <c r="AC457" s="56" t="s">
        <v>103</v>
      </c>
      <c r="AD457" s="56" t="s">
        <v>104</v>
      </c>
      <c r="AE457" s="56">
        <v>297</v>
      </c>
      <c r="AF457" s="56">
        <v>424.71</v>
      </c>
    </row>
    <row r="458" spans="1:32" ht="18" customHeight="1" x14ac:dyDescent="0.25">
      <c r="A458" s="2">
        <v>2022</v>
      </c>
      <c r="B458" s="2" t="s">
        <v>6</v>
      </c>
      <c r="C458" s="2" t="s">
        <v>12</v>
      </c>
      <c r="D458" s="6" t="s">
        <v>28</v>
      </c>
      <c r="E458" s="8">
        <v>345</v>
      </c>
      <c r="F458" s="8">
        <v>7000</v>
      </c>
      <c r="G458" s="8">
        <v>7840</v>
      </c>
      <c r="H458" s="4">
        <v>1400</v>
      </c>
      <c r="I458" s="5" t="s">
        <v>40</v>
      </c>
      <c r="V458" s="56" t="s">
        <v>107</v>
      </c>
      <c r="W458" s="56">
        <v>2020</v>
      </c>
      <c r="X458" s="56" t="s">
        <v>4</v>
      </c>
      <c r="Y458" s="56" t="s">
        <v>111</v>
      </c>
      <c r="Z458" s="56" t="s">
        <v>100</v>
      </c>
      <c r="AA458" s="56" t="s">
        <v>101</v>
      </c>
      <c r="AB458" s="56" t="s">
        <v>102</v>
      </c>
      <c r="AC458" s="56" t="s">
        <v>103</v>
      </c>
      <c r="AD458" s="56" t="s">
        <v>104</v>
      </c>
      <c r="AE458" s="56">
        <v>771</v>
      </c>
      <c r="AF458" s="56">
        <v>1102.53</v>
      </c>
    </row>
    <row r="459" spans="1:32" ht="18" customHeight="1" x14ac:dyDescent="0.25">
      <c r="A459" s="2">
        <v>2022</v>
      </c>
      <c r="B459" s="2" t="s">
        <v>6</v>
      </c>
      <c r="C459" s="2" t="s">
        <v>13</v>
      </c>
      <c r="D459" s="3" t="s">
        <v>33</v>
      </c>
      <c r="E459" s="4">
        <v>122</v>
      </c>
      <c r="F459" s="4">
        <v>100</v>
      </c>
      <c r="G459" s="4">
        <v>112</v>
      </c>
      <c r="H459" s="4">
        <v>20</v>
      </c>
      <c r="I459" s="5" t="s">
        <v>40</v>
      </c>
      <c r="V459" s="56" t="s">
        <v>98</v>
      </c>
      <c r="W459" s="56">
        <v>2020</v>
      </c>
      <c r="X459" s="56" t="s">
        <v>4</v>
      </c>
      <c r="Y459" s="56" t="s">
        <v>111</v>
      </c>
      <c r="Z459" s="56" t="s">
        <v>100</v>
      </c>
      <c r="AA459" s="56" t="s">
        <v>101</v>
      </c>
      <c r="AB459" s="56" t="s">
        <v>102</v>
      </c>
      <c r="AC459" s="56" t="s">
        <v>103</v>
      </c>
      <c r="AD459" s="56" t="s">
        <v>104</v>
      </c>
      <c r="AE459" s="56">
        <v>804</v>
      </c>
      <c r="AF459" s="56">
        <v>1149.72</v>
      </c>
    </row>
    <row r="460" spans="1:32" ht="18" customHeight="1" x14ac:dyDescent="0.25">
      <c r="A460" s="2">
        <v>2022</v>
      </c>
      <c r="B460" s="2" t="s">
        <v>6</v>
      </c>
      <c r="C460" s="2" t="s">
        <v>15</v>
      </c>
      <c r="D460" s="6" t="s">
        <v>26</v>
      </c>
      <c r="E460" s="7">
        <v>78</v>
      </c>
      <c r="F460" s="7">
        <v>2288.6</v>
      </c>
      <c r="G460" s="7">
        <v>5126.4639999999999</v>
      </c>
      <c r="H460" s="4">
        <v>457.72</v>
      </c>
      <c r="I460" s="5" t="s">
        <v>40</v>
      </c>
      <c r="V460" s="56" t="s">
        <v>105</v>
      </c>
      <c r="W460" s="56">
        <v>2020</v>
      </c>
      <c r="X460" s="56" t="s">
        <v>4</v>
      </c>
      <c r="Y460" s="56" t="s">
        <v>111</v>
      </c>
      <c r="Z460" s="56" t="s">
        <v>100</v>
      </c>
      <c r="AA460" s="56" t="s">
        <v>101</v>
      </c>
      <c r="AB460" s="56" t="s">
        <v>102</v>
      </c>
      <c r="AC460" s="56" t="s">
        <v>103</v>
      </c>
      <c r="AD460" s="56" t="s">
        <v>104</v>
      </c>
      <c r="AE460" s="56">
        <v>858</v>
      </c>
      <c r="AF460" s="56">
        <v>1226.94</v>
      </c>
    </row>
    <row r="461" spans="1:32" ht="18" customHeight="1" x14ac:dyDescent="0.25">
      <c r="A461" s="2">
        <v>2022</v>
      </c>
      <c r="B461" s="2" t="s">
        <v>6</v>
      </c>
      <c r="C461" s="2" t="s">
        <v>15</v>
      </c>
      <c r="D461" s="6" t="s">
        <v>24</v>
      </c>
      <c r="E461" s="7">
        <v>76</v>
      </c>
      <c r="F461" s="7">
        <v>2288.4499999999998</v>
      </c>
      <c r="G461" s="7">
        <v>5126.1279999999997</v>
      </c>
      <c r="H461" s="4">
        <v>457.69</v>
      </c>
      <c r="I461" s="5" t="s">
        <v>40</v>
      </c>
      <c r="V461" s="56" t="s">
        <v>105</v>
      </c>
      <c r="W461" s="56">
        <v>2020</v>
      </c>
      <c r="X461" s="56" t="s">
        <v>4</v>
      </c>
      <c r="Y461" s="56" t="s">
        <v>111</v>
      </c>
      <c r="Z461" s="56" t="s">
        <v>100</v>
      </c>
      <c r="AA461" s="56" t="s">
        <v>101</v>
      </c>
      <c r="AB461" s="56" t="s">
        <v>102</v>
      </c>
      <c r="AC461" s="56" t="s">
        <v>103</v>
      </c>
      <c r="AD461" s="56" t="s">
        <v>104</v>
      </c>
      <c r="AE461" s="56">
        <v>323</v>
      </c>
      <c r="AF461" s="56">
        <v>461.89</v>
      </c>
    </row>
    <row r="462" spans="1:32" ht="18" customHeight="1" x14ac:dyDescent="0.25">
      <c r="A462" s="2">
        <v>2022</v>
      </c>
      <c r="B462" s="2" t="s">
        <v>6</v>
      </c>
      <c r="C462" s="2" t="s">
        <v>15</v>
      </c>
      <c r="D462" s="6" t="s">
        <v>25</v>
      </c>
      <c r="E462" s="7">
        <v>46</v>
      </c>
      <c r="F462" s="7">
        <v>100</v>
      </c>
      <c r="G462" s="7">
        <v>224</v>
      </c>
      <c r="H462" s="4">
        <v>20</v>
      </c>
      <c r="I462" s="5" t="s">
        <v>40</v>
      </c>
      <c r="V462" s="56" t="s">
        <v>98</v>
      </c>
      <c r="W462" s="56">
        <v>2020</v>
      </c>
      <c r="X462" s="56" t="s">
        <v>4</v>
      </c>
      <c r="Y462" s="56" t="s">
        <v>111</v>
      </c>
      <c r="Z462" s="56" t="s">
        <v>100</v>
      </c>
      <c r="AA462" s="56" t="s">
        <v>101</v>
      </c>
      <c r="AB462" s="56" t="s">
        <v>102</v>
      </c>
      <c r="AC462" s="56" t="s">
        <v>103</v>
      </c>
      <c r="AD462" s="56" t="s">
        <v>104</v>
      </c>
      <c r="AE462" s="56">
        <v>371</v>
      </c>
      <c r="AF462" s="56">
        <v>530.53</v>
      </c>
    </row>
    <row r="463" spans="1:32" ht="18" customHeight="1" x14ac:dyDescent="0.25">
      <c r="A463" s="2">
        <v>2022</v>
      </c>
      <c r="B463" s="2" t="s">
        <v>6</v>
      </c>
      <c r="C463" s="2" t="s">
        <v>15</v>
      </c>
      <c r="D463" s="6" t="s">
        <v>23</v>
      </c>
      <c r="E463" s="7">
        <v>34</v>
      </c>
      <c r="F463" s="7">
        <v>2288.4</v>
      </c>
      <c r="G463" s="7">
        <v>5126.0160000000005</v>
      </c>
      <c r="H463" s="4">
        <v>457.68000000000006</v>
      </c>
      <c r="I463" s="5" t="s">
        <v>40</v>
      </c>
      <c r="V463" s="56" t="s">
        <v>98</v>
      </c>
      <c r="W463" s="56">
        <v>2020</v>
      </c>
      <c r="X463" s="56" t="s">
        <v>4</v>
      </c>
      <c r="Y463" s="56" t="s">
        <v>111</v>
      </c>
      <c r="Z463" s="56" t="s">
        <v>100</v>
      </c>
      <c r="AA463" s="56" t="s">
        <v>101</v>
      </c>
      <c r="AB463" s="56" t="s">
        <v>102</v>
      </c>
      <c r="AC463" s="56" t="s">
        <v>103</v>
      </c>
      <c r="AD463" s="56" t="s">
        <v>104</v>
      </c>
      <c r="AE463" s="56">
        <v>299</v>
      </c>
      <c r="AF463" s="56">
        <v>427.57</v>
      </c>
    </row>
    <row r="464" spans="1:32" ht="18" customHeight="1" x14ac:dyDescent="0.25">
      <c r="A464" s="2">
        <v>2022</v>
      </c>
      <c r="B464" s="2" t="s">
        <v>6</v>
      </c>
      <c r="C464" s="2" t="s">
        <v>13</v>
      </c>
      <c r="D464" s="3" t="s">
        <v>34</v>
      </c>
      <c r="E464" s="4">
        <v>7</v>
      </c>
      <c r="F464" s="4">
        <v>200</v>
      </c>
      <c r="G464" s="4">
        <v>224</v>
      </c>
      <c r="H464" s="4">
        <v>40</v>
      </c>
      <c r="I464" s="5" t="s">
        <v>40</v>
      </c>
      <c r="V464" s="56" t="s">
        <v>98</v>
      </c>
      <c r="W464" s="56">
        <v>2020</v>
      </c>
      <c r="X464" s="56" t="s">
        <v>10</v>
      </c>
      <c r="Y464" s="56" t="s">
        <v>111</v>
      </c>
      <c r="Z464" s="56" t="s">
        <v>100</v>
      </c>
      <c r="AA464" s="56" t="s">
        <v>101</v>
      </c>
      <c r="AB464" s="56" t="s">
        <v>102</v>
      </c>
      <c r="AC464" s="56" t="s">
        <v>103</v>
      </c>
      <c r="AD464" s="56" t="s">
        <v>104</v>
      </c>
      <c r="AE464" s="56">
        <v>290</v>
      </c>
      <c r="AF464" s="56">
        <v>414.7</v>
      </c>
    </row>
    <row r="465" spans="1:32" ht="18" customHeight="1" x14ac:dyDescent="0.25">
      <c r="A465" s="2">
        <v>2022</v>
      </c>
      <c r="B465" s="2" t="s">
        <v>6</v>
      </c>
      <c r="C465" s="2" t="s">
        <v>15</v>
      </c>
      <c r="D465" s="6" t="s">
        <v>27</v>
      </c>
      <c r="E465" s="7">
        <v>3</v>
      </c>
      <c r="F465" s="7">
        <v>2288.65</v>
      </c>
      <c r="G465" s="7">
        <v>5126.576</v>
      </c>
      <c r="H465" s="4">
        <v>457.73</v>
      </c>
      <c r="I465" s="5" t="s">
        <v>40</v>
      </c>
      <c r="V465" s="56" t="s">
        <v>105</v>
      </c>
      <c r="W465" s="56">
        <v>2020</v>
      </c>
      <c r="X465" s="56" t="s">
        <v>10</v>
      </c>
      <c r="Y465" s="56" t="s">
        <v>111</v>
      </c>
      <c r="Z465" s="56" t="s">
        <v>100</v>
      </c>
      <c r="AA465" s="56" t="s">
        <v>101</v>
      </c>
      <c r="AB465" s="56" t="s">
        <v>102</v>
      </c>
      <c r="AC465" s="56" t="s">
        <v>103</v>
      </c>
      <c r="AD465" s="56" t="s">
        <v>104</v>
      </c>
      <c r="AE465" s="56">
        <v>338</v>
      </c>
      <c r="AF465" s="56">
        <v>483.34000000000003</v>
      </c>
    </row>
    <row r="466" spans="1:32" ht="18" customHeight="1" x14ac:dyDescent="0.25">
      <c r="A466" s="2">
        <v>2022</v>
      </c>
      <c r="B466" s="2" t="s">
        <v>6</v>
      </c>
      <c r="C466" s="2" t="s">
        <v>32</v>
      </c>
      <c r="D466" s="6" t="s">
        <v>32</v>
      </c>
      <c r="E466" s="7">
        <v>2</v>
      </c>
      <c r="F466" s="7">
        <v>6600</v>
      </c>
      <c r="G466" s="7">
        <v>7392</v>
      </c>
      <c r="H466" s="4">
        <v>1320</v>
      </c>
      <c r="I466" s="5" t="s">
        <v>40</v>
      </c>
      <c r="V466" s="56" t="s">
        <v>105</v>
      </c>
      <c r="W466" s="56">
        <v>2020</v>
      </c>
      <c r="X466" s="56" t="s">
        <v>10</v>
      </c>
      <c r="Y466" s="56" t="s">
        <v>111</v>
      </c>
      <c r="Z466" s="56" t="s">
        <v>100</v>
      </c>
      <c r="AA466" s="56" t="s">
        <v>101</v>
      </c>
      <c r="AB466" s="56" t="s">
        <v>102</v>
      </c>
      <c r="AC466" s="56" t="s">
        <v>103</v>
      </c>
      <c r="AD466" s="56" t="s">
        <v>104</v>
      </c>
      <c r="AE466" s="56">
        <v>266</v>
      </c>
      <c r="AF466" s="56">
        <v>380.38</v>
      </c>
    </row>
    <row r="467" spans="1:32" ht="18" customHeight="1" x14ac:dyDescent="0.25">
      <c r="A467" s="2">
        <v>2022</v>
      </c>
      <c r="B467" s="2" t="s">
        <v>7</v>
      </c>
      <c r="C467" s="2" t="s">
        <v>14</v>
      </c>
      <c r="D467" s="3" t="s">
        <v>36</v>
      </c>
      <c r="E467" s="4">
        <v>3566</v>
      </c>
      <c r="F467" s="4">
        <v>4577.3</v>
      </c>
      <c r="G467" s="4">
        <v>5126.576</v>
      </c>
      <c r="H467" s="4">
        <v>915.46</v>
      </c>
      <c r="I467" s="5" t="s">
        <v>40</v>
      </c>
      <c r="V467" s="56" t="s">
        <v>98</v>
      </c>
      <c r="W467" s="56">
        <v>2020</v>
      </c>
      <c r="X467" s="56" t="s">
        <v>10</v>
      </c>
      <c r="Y467" s="56" t="s">
        <v>111</v>
      </c>
      <c r="Z467" s="56" t="s">
        <v>100</v>
      </c>
      <c r="AA467" s="56" t="s">
        <v>101</v>
      </c>
      <c r="AB467" s="56" t="s">
        <v>102</v>
      </c>
      <c r="AC467" s="56" t="s">
        <v>103</v>
      </c>
      <c r="AD467" s="56" t="s">
        <v>104</v>
      </c>
      <c r="AE467" s="56">
        <v>292</v>
      </c>
      <c r="AF467" s="56">
        <v>526.24</v>
      </c>
    </row>
    <row r="468" spans="1:32" ht="18" customHeight="1" x14ac:dyDescent="0.25">
      <c r="A468" s="2">
        <v>2022</v>
      </c>
      <c r="B468" s="2" t="s">
        <v>7</v>
      </c>
      <c r="C468" s="2" t="s">
        <v>14</v>
      </c>
      <c r="D468" s="3" t="s">
        <v>37</v>
      </c>
      <c r="E468" s="4">
        <v>2498</v>
      </c>
      <c r="F468" s="4">
        <v>8000</v>
      </c>
      <c r="G468" s="4">
        <v>8960</v>
      </c>
      <c r="H468" s="4">
        <v>1600</v>
      </c>
      <c r="I468" s="5" t="s">
        <v>40</v>
      </c>
      <c r="V468" s="56" t="s">
        <v>98</v>
      </c>
      <c r="W468" s="56">
        <v>2020</v>
      </c>
      <c r="X468" s="56" t="s">
        <v>10</v>
      </c>
      <c r="Y468" s="56" t="s">
        <v>111</v>
      </c>
      <c r="Z468" s="56" t="s">
        <v>100</v>
      </c>
      <c r="AA468" s="56" t="s">
        <v>101</v>
      </c>
      <c r="AB468" s="56" t="s">
        <v>102</v>
      </c>
      <c r="AC468" s="56" t="s">
        <v>103</v>
      </c>
      <c r="AD468" s="56" t="s">
        <v>104</v>
      </c>
      <c r="AE468" s="56">
        <v>340</v>
      </c>
      <c r="AF468" s="56">
        <v>526.24</v>
      </c>
    </row>
    <row r="469" spans="1:32" ht="18" customHeight="1" x14ac:dyDescent="0.25">
      <c r="A469" s="2">
        <v>2022</v>
      </c>
      <c r="B469" s="2" t="s">
        <v>7</v>
      </c>
      <c r="C469" s="2" t="s">
        <v>13</v>
      </c>
      <c r="D469" s="3" t="s">
        <v>35</v>
      </c>
      <c r="E469" s="4">
        <v>1245</v>
      </c>
      <c r="F469" s="4">
        <v>4577.2</v>
      </c>
      <c r="G469" s="4">
        <v>5126.4639999999999</v>
      </c>
      <c r="H469" s="4">
        <v>915.44</v>
      </c>
      <c r="I469" s="5" t="s">
        <v>40</v>
      </c>
      <c r="V469" s="56" t="s">
        <v>105</v>
      </c>
      <c r="W469" s="56">
        <v>2020</v>
      </c>
      <c r="X469" s="56" t="s">
        <v>10</v>
      </c>
      <c r="Y469" s="56" t="s">
        <v>111</v>
      </c>
      <c r="Z469" s="56" t="s">
        <v>100</v>
      </c>
      <c r="AA469" s="56" t="s">
        <v>101</v>
      </c>
      <c r="AB469" s="56" t="s">
        <v>102</v>
      </c>
      <c r="AC469" s="56" t="s">
        <v>103</v>
      </c>
      <c r="AD469" s="56" t="s">
        <v>104</v>
      </c>
      <c r="AE469" s="56">
        <v>995</v>
      </c>
      <c r="AF469" s="56">
        <v>1422.85</v>
      </c>
    </row>
    <row r="470" spans="1:32" ht="18" customHeight="1" x14ac:dyDescent="0.25">
      <c r="A470" s="2">
        <v>2022</v>
      </c>
      <c r="B470" s="2" t="s">
        <v>7</v>
      </c>
      <c r="C470" s="2" t="s">
        <v>38</v>
      </c>
      <c r="D470" s="6" t="s">
        <v>30</v>
      </c>
      <c r="E470" s="7">
        <v>644</v>
      </c>
      <c r="F470" s="7">
        <v>5743.5</v>
      </c>
      <c r="G470" s="7">
        <v>6432.72</v>
      </c>
      <c r="H470" s="4">
        <v>1148.7</v>
      </c>
      <c r="I470" s="5" t="s">
        <v>40</v>
      </c>
      <c r="V470" s="56" t="s">
        <v>107</v>
      </c>
      <c r="W470" s="56">
        <v>2020</v>
      </c>
      <c r="X470" s="56" t="s">
        <v>10</v>
      </c>
      <c r="Y470" s="56" t="s">
        <v>111</v>
      </c>
      <c r="Z470" s="56" t="s">
        <v>100</v>
      </c>
      <c r="AA470" s="56" t="s">
        <v>101</v>
      </c>
      <c r="AB470" s="56" t="s">
        <v>102</v>
      </c>
      <c r="AC470" s="56" t="s">
        <v>103</v>
      </c>
      <c r="AD470" s="56" t="s">
        <v>104</v>
      </c>
      <c r="AE470" s="56">
        <v>1029</v>
      </c>
      <c r="AF470" s="56">
        <v>1471.47</v>
      </c>
    </row>
    <row r="471" spans="1:32" ht="18" customHeight="1" x14ac:dyDescent="0.25">
      <c r="A471" s="2">
        <v>2022</v>
      </c>
      <c r="B471" s="2" t="s">
        <v>7</v>
      </c>
      <c r="C471" s="2" t="s">
        <v>12</v>
      </c>
      <c r="D471" s="6" t="s">
        <v>29</v>
      </c>
      <c r="E471" s="7">
        <v>643</v>
      </c>
      <c r="F471" s="7">
        <v>7000</v>
      </c>
      <c r="G471" s="7">
        <v>7840</v>
      </c>
      <c r="H471" s="4">
        <v>1400</v>
      </c>
      <c r="I471" s="5" t="s">
        <v>40</v>
      </c>
      <c r="V471" s="56" t="s">
        <v>105</v>
      </c>
      <c r="W471" s="56">
        <v>2020</v>
      </c>
      <c r="X471" s="56" t="s">
        <v>10</v>
      </c>
      <c r="Y471" s="56" t="s">
        <v>111</v>
      </c>
      <c r="Z471" s="56" t="s">
        <v>100</v>
      </c>
      <c r="AA471" s="56" t="s">
        <v>101</v>
      </c>
      <c r="AB471" s="56" t="s">
        <v>102</v>
      </c>
      <c r="AC471" s="56" t="s">
        <v>103</v>
      </c>
      <c r="AD471" s="56" t="s">
        <v>104</v>
      </c>
      <c r="AE471" s="56">
        <v>264</v>
      </c>
      <c r="AF471" s="56">
        <v>377.52</v>
      </c>
    </row>
    <row r="472" spans="1:32" ht="18" customHeight="1" x14ac:dyDescent="0.25">
      <c r="A472" s="2">
        <v>2022</v>
      </c>
      <c r="B472" s="2" t="s">
        <v>7</v>
      </c>
      <c r="C472" s="2" t="s">
        <v>38</v>
      </c>
      <c r="D472" s="6" t="s">
        <v>31</v>
      </c>
      <c r="E472" s="7">
        <v>455</v>
      </c>
      <c r="F472" s="7">
        <v>5036.46</v>
      </c>
      <c r="G472" s="7">
        <v>5128.0320000000002</v>
      </c>
      <c r="H472" s="4">
        <v>1007.292</v>
      </c>
      <c r="I472" s="5" t="s">
        <v>40</v>
      </c>
      <c r="V472" s="56" t="s">
        <v>105</v>
      </c>
      <c r="W472" s="56">
        <v>2020</v>
      </c>
      <c r="X472" s="56" t="s">
        <v>10</v>
      </c>
      <c r="Y472" s="56" t="s">
        <v>111</v>
      </c>
      <c r="Z472" s="56" t="s">
        <v>100</v>
      </c>
      <c r="AA472" s="56" t="s">
        <v>101</v>
      </c>
      <c r="AB472" s="56" t="s">
        <v>102</v>
      </c>
      <c r="AC472" s="56" t="s">
        <v>103</v>
      </c>
      <c r="AD472" s="56" t="s">
        <v>104</v>
      </c>
      <c r="AE472" s="56">
        <v>291</v>
      </c>
      <c r="AF472" s="56">
        <v>416.13</v>
      </c>
    </row>
    <row r="473" spans="1:32" ht="18" customHeight="1" x14ac:dyDescent="0.25">
      <c r="A473" s="2">
        <v>2022</v>
      </c>
      <c r="B473" s="2" t="s">
        <v>7</v>
      </c>
      <c r="C473" s="2" t="s">
        <v>12</v>
      </c>
      <c r="D473" s="6" t="s">
        <v>28</v>
      </c>
      <c r="E473" s="8">
        <v>345</v>
      </c>
      <c r="F473" s="8">
        <v>7700</v>
      </c>
      <c r="G473" s="8">
        <v>7840</v>
      </c>
      <c r="H473" s="4">
        <v>1540</v>
      </c>
      <c r="I473" s="5" t="s">
        <v>40</v>
      </c>
      <c r="V473" s="56" t="s">
        <v>105</v>
      </c>
      <c r="W473" s="56">
        <v>2020</v>
      </c>
      <c r="X473" s="56" t="s">
        <v>10</v>
      </c>
      <c r="Y473" s="56" t="s">
        <v>111</v>
      </c>
      <c r="Z473" s="56" t="s">
        <v>100</v>
      </c>
      <c r="AA473" s="56" t="s">
        <v>101</v>
      </c>
      <c r="AB473" s="56" t="s">
        <v>102</v>
      </c>
      <c r="AC473" s="56" t="s">
        <v>103</v>
      </c>
      <c r="AD473" s="56" t="s">
        <v>104</v>
      </c>
      <c r="AE473" s="56">
        <v>339</v>
      </c>
      <c r="AF473" s="56">
        <v>484.77</v>
      </c>
    </row>
    <row r="474" spans="1:32" ht="18" customHeight="1" x14ac:dyDescent="0.25">
      <c r="A474" s="2">
        <v>2022</v>
      </c>
      <c r="B474" s="2" t="s">
        <v>7</v>
      </c>
      <c r="C474" s="2" t="s">
        <v>13</v>
      </c>
      <c r="D474" s="3" t="s">
        <v>33</v>
      </c>
      <c r="E474" s="4">
        <v>122</v>
      </c>
      <c r="F474" s="4">
        <v>110</v>
      </c>
      <c r="G474" s="4">
        <v>112</v>
      </c>
      <c r="H474" s="4">
        <v>22</v>
      </c>
      <c r="I474" s="5" t="s">
        <v>40</v>
      </c>
      <c r="V474" s="56" t="s">
        <v>105</v>
      </c>
      <c r="W474" s="56">
        <v>2020</v>
      </c>
      <c r="X474" s="56" t="s">
        <v>10</v>
      </c>
      <c r="Y474" s="56" t="s">
        <v>111</v>
      </c>
      <c r="Z474" s="56" t="s">
        <v>100</v>
      </c>
      <c r="AA474" s="56" t="s">
        <v>101</v>
      </c>
      <c r="AB474" s="56" t="s">
        <v>102</v>
      </c>
      <c r="AC474" s="56" t="s">
        <v>103</v>
      </c>
      <c r="AD474" s="56" t="s">
        <v>104</v>
      </c>
      <c r="AE474" s="56">
        <v>267</v>
      </c>
      <c r="AF474" s="56">
        <v>381.81</v>
      </c>
    </row>
    <row r="475" spans="1:32" ht="18" customHeight="1" x14ac:dyDescent="0.25">
      <c r="A475" s="2">
        <v>2022</v>
      </c>
      <c r="B475" s="2" t="s">
        <v>7</v>
      </c>
      <c r="C475" s="2" t="s">
        <v>15</v>
      </c>
      <c r="D475" s="6" t="s">
        <v>26</v>
      </c>
      <c r="E475" s="7">
        <v>78</v>
      </c>
      <c r="F475" s="7">
        <v>2517.46</v>
      </c>
      <c r="G475" s="7">
        <v>5126.4639999999999</v>
      </c>
      <c r="H475" s="4">
        <v>503.49200000000002</v>
      </c>
      <c r="I475" s="5" t="s">
        <v>40</v>
      </c>
      <c r="V475" s="56" t="s">
        <v>107</v>
      </c>
      <c r="W475" s="56">
        <v>2020</v>
      </c>
      <c r="X475" s="56" t="s">
        <v>10</v>
      </c>
      <c r="Y475" s="56" t="s">
        <v>111</v>
      </c>
      <c r="Z475" s="56" t="s">
        <v>100</v>
      </c>
      <c r="AA475" s="56" t="s">
        <v>101</v>
      </c>
      <c r="AB475" s="56" t="s">
        <v>102</v>
      </c>
      <c r="AC475" s="56" t="s">
        <v>103</v>
      </c>
      <c r="AD475" s="56" t="s">
        <v>104</v>
      </c>
      <c r="AE475" s="56">
        <v>810</v>
      </c>
      <c r="AF475" s="56">
        <v>1158.3</v>
      </c>
    </row>
    <row r="476" spans="1:32" ht="18" customHeight="1" x14ac:dyDescent="0.25">
      <c r="A476" s="2">
        <v>2022</v>
      </c>
      <c r="B476" s="2" t="s">
        <v>7</v>
      </c>
      <c r="C476" s="2" t="s">
        <v>15</v>
      </c>
      <c r="D476" s="6" t="s">
        <v>24</v>
      </c>
      <c r="E476" s="7">
        <v>76</v>
      </c>
      <c r="F476" s="7">
        <v>2517.2949999999996</v>
      </c>
      <c r="G476" s="7">
        <v>5126.1279999999997</v>
      </c>
      <c r="H476" s="4">
        <v>503.45899999999995</v>
      </c>
      <c r="I476" s="5" t="s">
        <v>40</v>
      </c>
      <c r="V476" s="56" t="s">
        <v>98</v>
      </c>
      <c r="W476" s="56">
        <v>2020</v>
      </c>
      <c r="X476" s="56" t="s">
        <v>10</v>
      </c>
      <c r="Y476" s="56" t="s">
        <v>111</v>
      </c>
      <c r="Z476" s="56" t="s">
        <v>100</v>
      </c>
      <c r="AA476" s="56" t="s">
        <v>101</v>
      </c>
      <c r="AB476" s="56" t="s">
        <v>102</v>
      </c>
      <c r="AC476" s="56" t="s">
        <v>103</v>
      </c>
      <c r="AD476" s="56" t="s">
        <v>104</v>
      </c>
      <c r="AE476" s="56">
        <v>863</v>
      </c>
      <c r="AF476" s="56">
        <v>1234.0899999999999</v>
      </c>
    </row>
    <row r="477" spans="1:32" ht="18" customHeight="1" x14ac:dyDescent="0.25">
      <c r="A477" s="2">
        <v>2022</v>
      </c>
      <c r="B477" s="2" t="s">
        <v>7</v>
      </c>
      <c r="C477" s="2" t="s">
        <v>15</v>
      </c>
      <c r="D477" s="6" t="s">
        <v>25</v>
      </c>
      <c r="E477" s="7">
        <v>46</v>
      </c>
      <c r="F477" s="7">
        <v>115</v>
      </c>
      <c r="G477" s="7">
        <v>224</v>
      </c>
      <c r="H477" s="4">
        <v>23</v>
      </c>
      <c r="I477" s="5" t="s">
        <v>40</v>
      </c>
      <c r="V477" s="56" t="s">
        <v>105</v>
      </c>
      <c r="W477" s="56">
        <v>2020</v>
      </c>
      <c r="X477" s="56" t="s">
        <v>10</v>
      </c>
      <c r="Y477" s="56" t="s">
        <v>111</v>
      </c>
      <c r="Z477" s="56" t="s">
        <v>100</v>
      </c>
      <c r="AA477" s="56" t="s">
        <v>101</v>
      </c>
      <c r="AB477" s="56" t="s">
        <v>102</v>
      </c>
      <c r="AC477" s="56" t="s">
        <v>112</v>
      </c>
      <c r="AD477" s="56" t="s">
        <v>104</v>
      </c>
      <c r="AE477" s="56">
        <v>293</v>
      </c>
      <c r="AF477" s="56">
        <v>418.99</v>
      </c>
    </row>
    <row r="478" spans="1:32" ht="18" customHeight="1" x14ac:dyDescent="0.25">
      <c r="A478" s="2">
        <v>2022</v>
      </c>
      <c r="B478" s="2" t="s">
        <v>7</v>
      </c>
      <c r="C478" s="2" t="s">
        <v>15</v>
      </c>
      <c r="D478" s="6" t="s">
        <v>23</v>
      </c>
      <c r="E478" s="7">
        <v>34</v>
      </c>
      <c r="F478" s="7">
        <v>2631.66</v>
      </c>
      <c r="G478" s="7">
        <v>5126.0160000000005</v>
      </c>
      <c r="H478" s="4">
        <v>526.33199999999999</v>
      </c>
      <c r="I478" s="5" t="s">
        <v>40</v>
      </c>
      <c r="V478" s="56" t="s">
        <v>108</v>
      </c>
      <c r="W478" s="56">
        <v>2020</v>
      </c>
      <c r="X478" s="56" t="s">
        <v>10</v>
      </c>
      <c r="Y478" s="56" t="s">
        <v>111</v>
      </c>
      <c r="Z478" s="56" t="s">
        <v>100</v>
      </c>
      <c r="AA478" s="56" t="s">
        <v>101</v>
      </c>
      <c r="AB478" s="56" t="s">
        <v>102</v>
      </c>
      <c r="AC478" s="56" t="s">
        <v>112</v>
      </c>
      <c r="AD478" s="56" t="s">
        <v>104</v>
      </c>
      <c r="AE478" s="56">
        <v>341</v>
      </c>
      <c r="AF478" s="56">
        <v>487.63</v>
      </c>
    </row>
    <row r="479" spans="1:32" ht="18" customHeight="1" x14ac:dyDescent="0.25">
      <c r="A479" s="2">
        <v>2022</v>
      </c>
      <c r="B479" s="2" t="s">
        <v>7</v>
      </c>
      <c r="C479" s="2" t="s">
        <v>13</v>
      </c>
      <c r="D479" s="3" t="s">
        <v>34</v>
      </c>
      <c r="E479" s="4">
        <v>7</v>
      </c>
      <c r="F479" s="4">
        <v>230</v>
      </c>
      <c r="G479" s="4">
        <v>224</v>
      </c>
      <c r="H479" s="4">
        <v>46</v>
      </c>
      <c r="I479" s="5" t="s">
        <v>40</v>
      </c>
      <c r="V479" s="56" t="s">
        <v>98</v>
      </c>
      <c r="W479" s="56">
        <v>2020</v>
      </c>
      <c r="X479" s="56" t="s">
        <v>10</v>
      </c>
      <c r="Y479" s="56" t="s">
        <v>111</v>
      </c>
      <c r="Z479" s="56" t="s">
        <v>100</v>
      </c>
      <c r="AA479" s="56" t="s">
        <v>101</v>
      </c>
      <c r="AB479" s="56" t="s">
        <v>102</v>
      </c>
      <c r="AC479" s="56" t="s">
        <v>112</v>
      </c>
      <c r="AD479" s="56" t="s">
        <v>104</v>
      </c>
      <c r="AE479" s="56">
        <v>263</v>
      </c>
      <c r="AF479" s="56">
        <v>376.09000000000003</v>
      </c>
    </row>
    <row r="480" spans="1:32" ht="18" customHeight="1" x14ac:dyDescent="0.25">
      <c r="A480" s="2">
        <v>2022</v>
      </c>
      <c r="B480" s="2" t="s">
        <v>7</v>
      </c>
      <c r="C480" s="2" t="s">
        <v>15</v>
      </c>
      <c r="D480" s="6" t="s">
        <v>27</v>
      </c>
      <c r="E480" s="7">
        <v>3</v>
      </c>
      <c r="F480" s="7">
        <v>2631.9475000000002</v>
      </c>
      <c r="G480" s="7">
        <v>5126.576</v>
      </c>
      <c r="H480" s="4">
        <v>526.38950000000011</v>
      </c>
      <c r="I480" s="5" t="s">
        <v>40</v>
      </c>
      <c r="V480" s="56" t="s">
        <v>105</v>
      </c>
      <c r="W480" s="56">
        <v>2020</v>
      </c>
      <c r="X480" s="56" t="s">
        <v>9</v>
      </c>
      <c r="Y480" s="56" t="s">
        <v>111</v>
      </c>
      <c r="Z480" s="56" t="s">
        <v>100</v>
      </c>
      <c r="AA480" s="56" t="s">
        <v>101</v>
      </c>
      <c r="AB480" s="56" t="s">
        <v>102</v>
      </c>
      <c r="AC480" s="56" t="s">
        <v>112</v>
      </c>
      <c r="AD480" s="56" t="s">
        <v>104</v>
      </c>
      <c r="AE480" s="56">
        <v>296</v>
      </c>
      <c r="AF480" s="56">
        <v>423.28</v>
      </c>
    </row>
    <row r="481" spans="1:32" ht="18" customHeight="1" x14ac:dyDescent="0.25">
      <c r="A481" s="2">
        <v>2022</v>
      </c>
      <c r="B481" s="2" t="s">
        <v>7</v>
      </c>
      <c r="C481" s="2" t="s">
        <v>32</v>
      </c>
      <c r="D481" s="6" t="s">
        <v>32</v>
      </c>
      <c r="E481" s="7">
        <v>2</v>
      </c>
      <c r="F481" s="7">
        <v>7590</v>
      </c>
      <c r="G481" s="7">
        <v>7392</v>
      </c>
      <c r="H481" s="4">
        <v>1518</v>
      </c>
      <c r="I481" s="5" t="s">
        <v>40</v>
      </c>
      <c r="V481" s="56" t="s">
        <v>108</v>
      </c>
      <c r="W481" s="56">
        <v>2020</v>
      </c>
      <c r="X481" s="56" t="s">
        <v>9</v>
      </c>
      <c r="Y481" s="56" t="s">
        <v>111</v>
      </c>
      <c r="Z481" s="56" t="s">
        <v>100</v>
      </c>
      <c r="AA481" s="56" t="s">
        <v>101</v>
      </c>
      <c r="AB481" s="56" t="s">
        <v>102</v>
      </c>
      <c r="AC481" s="56" t="s">
        <v>112</v>
      </c>
      <c r="AD481" s="56" t="s">
        <v>104</v>
      </c>
      <c r="AE481" s="56">
        <v>344</v>
      </c>
      <c r="AF481" s="56">
        <v>491.91999999999996</v>
      </c>
    </row>
    <row r="482" spans="1:32" ht="18" customHeight="1" x14ac:dyDescent="0.25">
      <c r="A482" s="2">
        <v>2022</v>
      </c>
      <c r="B482" s="2" t="s">
        <v>8</v>
      </c>
      <c r="C482" s="2" t="s">
        <v>14</v>
      </c>
      <c r="D482" s="3" t="s">
        <v>36</v>
      </c>
      <c r="E482" s="4">
        <v>3566</v>
      </c>
      <c r="F482" s="4">
        <v>4577.3</v>
      </c>
      <c r="G482" s="4">
        <v>5126.576</v>
      </c>
      <c r="H482" s="4">
        <v>915.46</v>
      </c>
      <c r="I482" s="5" t="s">
        <v>40</v>
      </c>
      <c r="V482" s="56" t="s">
        <v>105</v>
      </c>
      <c r="W482" s="56">
        <v>2020</v>
      </c>
      <c r="X482" s="56" t="s">
        <v>9</v>
      </c>
      <c r="Y482" s="56" t="s">
        <v>111</v>
      </c>
      <c r="Z482" s="56" t="s">
        <v>100</v>
      </c>
      <c r="AA482" s="56" t="s">
        <v>101</v>
      </c>
      <c r="AB482" s="56" t="s">
        <v>102</v>
      </c>
      <c r="AC482" s="56" t="s">
        <v>112</v>
      </c>
      <c r="AD482" s="56" t="s">
        <v>104</v>
      </c>
      <c r="AE482" s="56">
        <v>272</v>
      </c>
      <c r="AF482" s="56">
        <v>388.96</v>
      </c>
    </row>
    <row r="483" spans="1:32" ht="18" customHeight="1" x14ac:dyDescent="0.25">
      <c r="A483" s="2">
        <v>2022</v>
      </c>
      <c r="B483" s="2" t="s">
        <v>8</v>
      </c>
      <c r="C483" s="2" t="s">
        <v>14</v>
      </c>
      <c r="D483" s="3" t="s">
        <v>37</v>
      </c>
      <c r="E483" s="4">
        <v>2498</v>
      </c>
      <c r="F483" s="4">
        <v>8000</v>
      </c>
      <c r="G483" s="4">
        <v>8960</v>
      </c>
      <c r="H483" s="4">
        <v>1600</v>
      </c>
      <c r="I483" s="5" t="s">
        <v>40</v>
      </c>
      <c r="V483" s="56" t="s">
        <v>98</v>
      </c>
      <c r="W483" s="56">
        <v>2020</v>
      </c>
      <c r="X483" s="56" t="s">
        <v>9</v>
      </c>
      <c r="Y483" s="56" t="s">
        <v>111</v>
      </c>
      <c r="Z483" s="56" t="s">
        <v>100</v>
      </c>
      <c r="AA483" s="56" t="s">
        <v>101</v>
      </c>
      <c r="AB483" s="56" t="s">
        <v>102</v>
      </c>
      <c r="AC483" s="56" t="s">
        <v>112</v>
      </c>
      <c r="AD483" s="56" t="s">
        <v>104</v>
      </c>
      <c r="AE483" s="56">
        <v>298</v>
      </c>
      <c r="AF483" s="56">
        <v>526.24</v>
      </c>
    </row>
    <row r="484" spans="1:32" ht="18" customHeight="1" x14ac:dyDescent="0.25">
      <c r="A484" s="2">
        <v>2022</v>
      </c>
      <c r="B484" s="2" t="s">
        <v>8</v>
      </c>
      <c r="C484" s="2" t="s">
        <v>13</v>
      </c>
      <c r="D484" s="3" t="s">
        <v>35</v>
      </c>
      <c r="E484" s="4">
        <v>1245</v>
      </c>
      <c r="F484" s="4">
        <v>4577.2</v>
      </c>
      <c r="G484" s="4">
        <v>5126.4639999999999</v>
      </c>
      <c r="H484" s="4">
        <v>915.44</v>
      </c>
      <c r="I484" s="5" t="s">
        <v>40</v>
      </c>
      <c r="V484" s="56" t="s">
        <v>108</v>
      </c>
      <c r="W484" s="56">
        <v>2020</v>
      </c>
      <c r="X484" s="56" t="s">
        <v>9</v>
      </c>
      <c r="Y484" s="56" t="s">
        <v>111</v>
      </c>
      <c r="Z484" s="56" t="s">
        <v>100</v>
      </c>
      <c r="AA484" s="56" t="s">
        <v>101</v>
      </c>
      <c r="AB484" s="56" t="s">
        <v>102</v>
      </c>
      <c r="AC484" s="56" t="s">
        <v>112</v>
      </c>
      <c r="AD484" s="56" t="s">
        <v>104</v>
      </c>
      <c r="AE484" s="56">
        <v>346</v>
      </c>
      <c r="AF484" s="56">
        <v>526.24</v>
      </c>
    </row>
    <row r="485" spans="1:32" ht="18" customHeight="1" x14ac:dyDescent="0.25">
      <c r="A485" s="2">
        <v>2022</v>
      </c>
      <c r="B485" s="2" t="s">
        <v>8</v>
      </c>
      <c r="C485" s="2" t="s">
        <v>38</v>
      </c>
      <c r="D485" s="6" t="s">
        <v>30</v>
      </c>
      <c r="E485" s="7">
        <v>644</v>
      </c>
      <c r="F485" s="7">
        <v>5743.5</v>
      </c>
      <c r="G485" s="7">
        <v>6432.72</v>
      </c>
      <c r="H485" s="4">
        <v>1148.7</v>
      </c>
      <c r="I485" s="5" t="s">
        <v>40</v>
      </c>
      <c r="V485" s="56" t="s">
        <v>109</v>
      </c>
      <c r="W485" s="56">
        <v>2020</v>
      </c>
      <c r="X485" s="56" t="s">
        <v>9</v>
      </c>
      <c r="Y485" s="56" t="s">
        <v>111</v>
      </c>
      <c r="Z485" s="56" t="s">
        <v>100</v>
      </c>
      <c r="AA485" s="56" t="s">
        <v>101</v>
      </c>
      <c r="AB485" s="56" t="s">
        <v>102</v>
      </c>
      <c r="AC485" s="56" t="s">
        <v>112</v>
      </c>
      <c r="AD485" s="56" t="s">
        <v>104</v>
      </c>
      <c r="AE485" s="56">
        <v>268</v>
      </c>
      <c r="AF485" s="56">
        <v>526.24</v>
      </c>
    </row>
    <row r="486" spans="1:32" ht="18" customHeight="1" x14ac:dyDescent="0.25">
      <c r="A486" s="2">
        <v>2022</v>
      </c>
      <c r="B486" s="2" t="s">
        <v>8</v>
      </c>
      <c r="C486" s="2" t="s">
        <v>12</v>
      </c>
      <c r="D486" s="6" t="s">
        <v>29</v>
      </c>
      <c r="E486" s="7">
        <v>643</v>
      </c>
      <c r="F486" s="7">
        <v>7000</v>
      </c>
      <c r="G486" s="7">
        <v>7840</v>
      </c>
      <c r="H486" s="4">
        <v>1400</v>
      </c>
      <c r="I486" s="5" t="s">
        <v>40</v>
      </c>
      <c r="V486" s="56" t="s">
        <v>105</v>
      </c>
      <c r="W486" s="56">
        <v>2020</v>
      </c>
      <c r="X486" s="56" t="s">
        <v>9</v>
      </c>
      <c r="Y486" s="56" t="s">
        <v>111</v>
      </c>
      <c r="Z486" s="56" t="s">
        <v>100</v>
      </c>
      <c r="AA486" s="56" t="s">
        <v>101</v>
      </c>
      <c r="AB486" s="56" t="s">
        <v>102</v>
      </c>
      <c r="AC486" s="56" t="s">
        <v>112</v>
      </c>
      <c r="AD486" s="56" t="s">
        <v>104</v>
      </c>
      <c r="AE486" s="56">
        <v>1028</v>
      </c>
      <c r="AF486" s="56">
        <v>1470.04</v>
      </c>
    </row>
    <row r="487" spans="1:32" ht="18" customHeight="1" x14ac:dyDescent="0.25">
      <c r="A487" s="2">
        <v>2022</v>
      </c>
      <c r="B487" s="2" t="s">
        <v>8</v>
      </c>
      <c r="C487" s="2" t="s">
        <v>38</v>
      </c>
      <c r="D487" s="6" t="s">
        <v>31</v>
      </c>
      <c r="E487" s="7">
        <v>455</v>
      </c>
      <c r="F487" s="7">
        <v>4578.6000000000004</v>
      </c>
      <c r="G487" s="7">
        <v>5128.0320000000002</v>
      </c>
      <c r="H487" s="4">
        <v>915.72000000000014</v>
      </c>
      <c r="I487" s="5" t="s">
        <v>40</v>
      </c>
      <c r="V487" s="56" t="s">
        <v>107</v>
      </c>
      <c r="W487" s="56">
        <v>2020</v>
      </c>
      <c r="X487" s="56" t="s">
        <v>9</v>
      </c>
      <c r="Y487" s="56" t="s">
        <v>111</v>
      </c>
      <c r="Z487" s="56" t="s">
        <v>100</v>
      </c>
      <c r="AA487" s="56" t="s">
        <v>101</v>
      </c>
      <c r="AB487" s="56" t="s">
        <v>102</v>
      </c>
      <c r="AC487" s="56" t="s">
        <v>112</v>
      </c>
      <c r="AD487" s="56" t="s">
        <v>104</v>
      </c>
      <c r="AE487" s="56">
        <v>270</v>
      </c>
      <c r="AF487" s="56">
        <v>386.1</v>
      </c>
    </row>
    <row r="488" spans="1:32" ht="18" customHeight="1" x14ac:dyDescent="0.25">
      <c r="A488" s="2">
        <v>2022</v>
      </c>
      <c r="B488" s="2" t="s">
        <v>8</v>
      </c>
      <c r="C488" s="2" t="s">
        <v>12</v>
      </c>
      <c r="D488" s="6" t="s">
        <v>28</v>
      </c>
      <c r="E488" s="8">
        <v>345</v>
      </c>
      <c r="F488" s="8">
        <v>7000</v>
      </c>
      <c r="G488" s="8">
        <v>7840</v>
      </c>
      <c r="H488" s="4">
        <v>1400</v>
      </c>
      <c r="I488" s="5" t="s">
        <v>40</v>
      </c>
      <c r="V488" s="56" t="s">
        <v>107</v>
      </c>
      <c r="W488" s="56">
        <v>2020</v>
      </c>
      <c r="X488" s="56" t="s">
        <v>9</v>
      </c>
      <c r="Y488" s="56" t="s">
        <v>111</v>
      </c>
      <c r="Z488" s="56" t="s">
        <v>100</v>
      </c>
      <c r="AA488" s="56" t="s">
        <v>101</v>
      </c>
      <c r="AB488" s="56" t="s">
        <v>102</v>
      </c>
      <c r="AC488" s="56" t="s">
        <v>112</v>
      </c>
      <c r="AD488" s="56" t="s">
        <v>104</v>
      </c>
      <c r="AE488" s="56">
        <v>297</v>
      </c>
      <c r="AF488" s="56">
        <v>424.71</v>
      </c>
    </row>
    <row r="489" spans="1:32" ht="18" customHeight="1" x14ac:dyDescent="0.25">
      <c r="A489" s="2">
        <v>2022</v>
      </c>
      <c r="B489" s="2" t="s">
        <v>8</v>
      </c>
      <c r="C489" s="2" t="s">
        <v>13</v>
      </c>
      <c r="D489" s="3" t="s">
        <v>33</v>
      </c>
      <c r="E489" s="4">
        <v>122</v>
      </c>
      <c r="F489" s="4">
        <v>100</v>
      </c>
      <c r="G489" s="4">
        <v>112</v>
      </c>
      <c r="H489" s="4">
        <v>20</v>
      </c>
      <c r="I489" s="5" t="s">
        <v>40</v>
      </c>
      <c r="V489" s="56" t="s">
        <v>105</v>
      </c>
      <c r="W489" s="56">
        <v>2020</v>
      </c>
      <c r="X489" s="56" t="s">
        <v>9</v>
      </c>
      <c r="Y489" s="56" t="s">
        <v>111</v>
      </c>
      <c r="Z489" s="56" t="s">
        <v>100</v>
      </c>
      <c r="AA489" s="56" t="s">
        <v>101</v>
      </c>
      <c r="AB489" s="56" t="s">
        <v>102</v>
      </c>
      <c r="AC489" s="56" t="s">
        <v>112</v>
      </c>
      <c r="AD489" s="56" t="s">
        <v>104</v>
      </c>
      <c r="AE489" s="56">
        <v>345</v>
      </c>
      <c r="AF489" s="56">
        <v>493.35</v>
      </c>
    </row>
    <row r="490" spans="1:32" ht="18" customHeight="1" x14ac:dyDescent="0.25">
      <c r="A490" s="2">
        <v>2022</v>
      </c>
      <c r="B490" s="2" t="s">
        <v>8</v>
      </c>
      <c r="C490" s="2" t="s">
        <v>15</v>
      </c>
      <c r="D490" s="6" t="s">
        <v>26</v>
      </c>
      <c r="E490" s="7">
        <v>78</v>
      </c>
      <c r="F490" s="7">
        <v>2288.6</v>
      </c>
      <c r="G490" s="7">
        <v>5126.4639999999999</v>
      </c>
      <c r="H490" s="4">
        <v>457.72</v>
      </c>
      <c r="I490" s="5" t="s">
        <v>40</v>
      </c>
      <c r="V490" s="56" t="s">
        <v>109</v>
      </c>
      <c r="W490" s="56">
        <v>2020</v>
      </c>
      <c r="X490" s="56" t="s">
        <v>9</v>
      </c>
      <c r="Y490" s="56" t="s">
        <v>111</v>
      </c>
      <c r="Z490" s="56" t="s">
        <v>100</v>
      </c>
      <c r="AA490" s="56" t="s">
        <v>101</v>
      </c>
      <c r="AB490" s="56" t="s">
        <v>102</v>
      </c>
      <c r="AC490" s="56" t="s">
        <v>112</v>
      </c>
      <c r="AD490" s="56" t="s">
        <v>104</v>
      </c>
      <c r="AE490" s="56">
        <v>776</v>
      </c>
      <c r="AF490" s="56">
        <v>1109.68</v>
      </c>
    </row>
    <row r="491" spans="1:32" ht="18" customHeight="1" x14ac:dyDescent="0.25">
      <c r="A491" s="2">
        <v>2022</v>
      </c>
      <c r="B491" s="2" t="s">
        <v>8</v>
      </c>
      <c r="C491" s="2" t="s">
        <v>15</v>
      </c>
      <c r="D491" s="6" t="s">
        <v>24</v>
      </c>
      <c r="E491" s="7">
        <v>76</v>
      </c>
      <c r="F491" s="7">
        <v>2288.4499999999998</v>
      </c>
      <c r="G491" s="7">
        <v>5126.1279999999997</v>
      </c>
      <c r="H491" s="4">
        <v>457.69</v>
      </c>
      <c r="I491" s="5" t="s">
        <v>40</v>
      </c>
      <c r="V491" s="56" t="s">
        <v>105</v>
      </c>
      <c r="W491" s="56">
        <v>2020</v>
      </c>
      <c r="X491" s="56" t="s">
        <v>9</v>
      </c>
      <c r="Y491" s="56" t="s">
        <v>111</v>
      </c>
      <c r="Z491" s="56" t="s">
        <v>100</v>
      </c>
      <c r="AA491" s="56" t="s">
        <v>101</v>
      </c>
      <c r="AB491" s="56" t="s">
        <v>102</v>
      </c>
      <c r="AC491" s="56" t="s">
        <v>112</v>
      </c>
      <c r="AD491" s="56" t="s">
        <v>104</v>
      </c>
      <c r="AE491" s="56">
        <v>809</v>
      </c>
      <c r="AF491" s="56">
        <v>1156.8699999999999</v>
      </c>
    </row>
    <row r="492" spans="1:32" ht="18" customHeight="1" x14ac:dyDescent="0.25">
      <c r="A492" s="2">
        <v>2022</v>
      </c>
      <c r="B492" s="2" t="s">
        <v>8</v>
      </c>
      <c r="C492" s="2" t="s">
        <v>15</v>
      </c>
      <c r="D492" s="6" t="s">
        <v>25</v>
      </c>
      <c r="E492" s="7">
        <v>46</v>
      </c>
      <c r="F492" s="7">
        <v>100</v>
      </c>
      <c r="G492" s="7">
        <v>224</v>
      </c>
      <c r="H492" s="4">
        <v>20</v>
      </c>
      <c r="I492" s="5" t="s">
        <v>40</v>
      </c>
      <c r="V492" s="56" t="s">
        <v>98</v>
      </c>
      <c r="W492" s="56">
        <v>2020</v>
      </c>
      <c r="X492" s="56" t="s">
        <v>9</v>
      </c>
      <c r="Y492" s="56" t="s">
        <v>111</v>
      </c>
      <c r="Z492" s="56" t="s">
        <v>100</v>
      </c>
      <c r="AA492" s="56" t="s">
        <v>101</v>
      </c>
      <c r="AB492" s="56" t="s">
        <v>102</v>
      </c>
      <c r="AC492" s="56" t="s">
        <v>112</v>
      </c>
      <c r="AD492" s="56" t="s">
        <v>104</v>
      </c>
      <c r="AE492" s="56">
        <v>862</v>
      </c>
      <c r="AF492" s="56">
        <v>1232.6599999999999</v>
      </c>
    </row>
    <row r="493" spans="1:32" ht="18" customHeight="1" x14ac:dyDescent="0.25">
      <c r="A493" s="2">
        <v>2022</v>
      </c>
      <c r="B493" s="2" t="s">
        <v>8</v>
      </c>
      <c r="C493" s="2" t="s">
        <v>15</v>
      </c>
      <c r="D493" s="6" t="s">
        <v>23</v>
      </c>
      <c r="E493" s="7">
        <v>34</v>
      </c>
      <c r="F493" s="7">
        <v>2746.08</v>
      </c>
      <c r="G493" s="7">
        <v>5126.0160000000005</v>
      </c>
      <c r="H493" s="4">
        <v>549.21600000000001</v>
      </c>
      <c r="I493" s="5" t="s">
        <v>40</v>
      </c>
      <c r="V493" s="56" t="s">
        <v>105</v>
      </c>
      <c r="W493" s="56">
        <v>2020</v>
      </c>
      <c r="X493" s="56" t="s">
        <v>9</v>
      </c>
      <c r="Y493" s="56" t="s">
        <v>111</v>
      </c>
      <c r="Z493" s="56" t="s">
        <v>100</v>
      </c>
      <c r="AA493" s="56" t="s">
        <v>101</v>
      </c>
      <c r="AB493" s="56" t="s">
        <v>102</v>
      </c>
      <c r="AC493" s="56" t="s">
        <v>112</v>
      </c>
      <c r="AD493" s="56" t="s">
        <v>104</v>
      </c>
      <c r="AE493" s="56">
        <v>299</v>
      </c>
      <c r="AF493" s="56">
        <v>427.57</v>
      </c>
    </row>
    <row r="494" spans="1:32" ht="18" customHeight="1" x14ac:dyDescent="0.25">
      <c r="A494" s="2">
        <v>2022</v>
      </c>
      <c r="B494" s="2" t="s">
        <v>8</v>
      </c>
      <c r="C494" s="2" t="s">
        <v>13</v>
      </c>
      <c r="D494" s="3" t="s">
        <v>34</v>
      </c>
      <c r="E494" s="4">
        <v>7</v>
      </c>
      <c r="F494" s="4">
        <v>240</v>
      </c>
      <c r="G494" s="4">
        <v>224</v>
      </c>
      <c r="H494" s="4">
        <v>48</v>
      </c>
      <c r="I494" s="5" t="s">
        <v>40</v>
      </c>
      <c r="V494" s="56" t="s">
        <v>105</v>
      </c>
      <c r="W494" s="56">
        <v>2020</v>
      </c>
      <c r="X494" s="56" t="s">
        <v>9</v>
      </c>
      <c r="Y494" s="56" t="s">
        <v>111</v>
      </c>
      <c r="Z494" s="56" t="s">
        <v>100</v>
      </c>
      <c r="AA494" s="56" t="s">
        <v>101</v>
      </c>
      <c r="AB494" s="56" t="s">
        <v>102</v>
      </c>
      <c r="AC494" s="56" t="s">
        <v>112</v>
      </c>
      <c r="AD494" s="56" t="s">
        <v>104</v>
      </c>
      <c r="AE494" s="56">
        <v>269</v>
      </c>
      <c r="AF494" s="56">
        <v>384.67</v>
      </c>
    </row>
    <row r="495" spans="1:32" ht="18" customHeight="1" x14ac:dyDescent="0.25">
      <c r="A495" s="2">
        <v>2022</v>
      </c>
      <c r="B495" s="2" t="s">
        <v>8</v>
      </c>
      <c r="C495" s="2" t="s">
        <v>15</v>
      </c>
      <c r="D495" s="6" t="s">
        <v>27</v>
      </c>
      <c r="E495" s="7">
        <v>3</v>
      </c>
      <c r="F495" s="7">
        <v>2746.38</v>
      </c>
      <c r="G495" s="7">
        <v>5126.576</v>
      </c>
      <c r="H495" s="4">
        <v>549.27600000000007</v>
      </c>
      <c r="I495" s="5" t="s">
        <v>40</v>
      </c>
      <c r="V495" s="56" t="s">
        <v>105</v>
      </c>
      <c r="W495" s="56">
        <v>2020</v>
      </c>
      <c r="X495" s="56" t="s">
        <v>8</v>
      </c>
      <c r="Y495" s="56" t="s">
        <v>111</v>
      </c>
      <c r="Z495" s="56" t="s">
        <v>100</v>
      </c>
      <c r="AA495" s="56" t="s">
        <v>101</v>
      </c>
      <c r="AB495" s="56" t="s">
        <v>102</v>
      </c>
      <c r="AC495" s="56" t="s">
        <v>112</v>
      </c>
      <c r="AD495" s="56" t="s">
        <v>104</v>
      </c>
      <c r="AE495" s="56">
        <v>302</v>
      </c>
      <c r="AF495" s="56">
        <v>431.86</v>
      </c>
    </row>
    <row r="496" spans="1:32" ht="18" customHeight="1" x14ac:dyDescent="0.25">
      <c r="A496" s="2">
        <v>2022</v>
      </c>
      <c r="B496" s="2" t="s">
        <v>8</v>
      </c>
      <c r="C496" s="2" t="s">
        <v>32</v>
      </c>
      <c r="D496" s="6" t="s">
        <v>32</v>
      </c>
      <c r="E496" s="7">
        <v>2</v>
      </c>
      <c r="F496" s="7">
        <v>7920</v>
      </c>
      <c r="G496" s="7">
        <v>7392</v>
      </c>
      <c r="H496" s="4">
        <v>1584</v>
      </c>
      <c r="I496" s="5" t="s">
        <v>40</v>
      </c>
      <c r="V496" s="56" t="s">
        <v>98</v>
      </c>
      <c r="W496" s="56">
        <v>2020</v>
      </c>
      <c r="X496" s="56" t="s">
        <v>8</v>
      </c>
      <c r="Y496" s="56" t="s">
        <v>111</v>
      </c>
      <c r="Z496" s="56" t="s">
        <v>100</v>
      </c>
      <c r="AA496" s="56" t="s">
        <v>101</v>
      </c>
      <c r="AB496" s="56" t="s">
        <v>102</v>
      </c>
      <c r="AC496" s="56" t="s">
        <v>112</v>
      </c>
      <c r="AD496" s="56" t="s">
        <v>104</v>
      </c>
      <c r="AE496" s="56">
        <v>350</v>
      </c>
      <c r="AF496" s="56">
        <v>500.5</v>
      </c>
    </row>
    <row r="497" spans="1:32" ht="18" customHeight="1" x14ac:dyDescent="0.25">
      <c r="A497" s="2">
        <v>2022</v>
      </c>
      <c r="B497" s="2" t="s">
        <v>9</v>
      </c>
      <c r="C497" s="2" t="s">
        <v>14</v>
      </c>
      <c r="D497" s="3" t="s">
        <v>36</v>
      </c>
      <c r="E497" s="4">
        <v>3566</v>
      </c>
      <c r="F497" s="4">
        <v>5035.0300000000007</v>
      </c>
      <c r="G497" s="4">
        <v>5126.576</v>
      </c>
      <c r="H497" s="4">
        <v>1007.0060000000002</v>
      </c>
      <c r="I497" s="5" t="s">
        <v>40</v>
      </c>
      <c r="V497" s="56" t="s">
        <v>98</v>
      </c>
      <c r="W497" s="56">
        <v>2020</v>
      </c>
      <c r="X497" s="56" t="s">
        <v>8</v>
      </c>
      <c r="Y497" s="56" t="s">
        <v>111</v>
      </c>
      <c r="Z497" s="56" t="s">
        <v>100</v>
      </c>
      <c r="AA497" s="56" t="s">
        <v>101</v>
      </c>
      <c r="AB497" s="56" t="s">
        <v>102</v>
      </c>
      <c r="AC497" s="56" t="s">
        <v>112</v>
      </c>
      <c r="AD497" s="56" t="s">
        <v>104</v>
      </c>
      <c r="AE497" s="56">
        <v>278</v>
      </c>
      <c r="AF497" s="56">
        <v>397.53999999999996</v>
      </c>
    </row>
    <row r="498" spans="1:32" ht="18" customHeight="1" x14ac:dyDescent="0.25">
      <c r="A498" s="2">
        <v>2022</v>
      </c>
      <c r="B498" s="2" t="s">
        <v>9</v>
      </c>
      <c r="C498" s="2" t="s">
        <v>14</v>
      </c>
      <c r="D498" s="3" t="s">
        <v>37</v>
      </c>
      <c r="E498" s="4">
        <v>2498</v>
      </c>
      <c r="F498" s="4">
        <v>9200</v>
      </c>
      <c r="G498" s="4">
        <v>8960</v>
      </c>
      <c r="H498" s="4">
        <v>1840</v>
      </c>
      <c r="I498" s="5" t="s">
        <v>40</v>
      </c>
      <c r="V498" s="56" t="s">
        <v>105</v>
      </c>
      <c r="W498" s="56">
        <v>2020</v>
      </c>
      <c r="X498" s="56" t="s">
        <v>8</v>
      </c>
      <c r="Y498" s="56" t="s">
        <v>111</v>
      </c>
      <c r="Z498" s="56" t="s">
        <v>100</v>
      </c>
      <c r="AA498" s="56" t="s">
        <v>101</v>
      </c>
      <c r="AB498" s="56" t="s">
        <v>102</v>
      </c>
      <c r="AC498" s="56" t="s">
        <v>112</v>
      </c>
      <c r="AD498" s="56" t="s">
        <v>104</v>
      </c>
      <c r="AE498" s="56">
        <v>304</v>
      </c>
      <c r="AF498" s="56">
        <v>526.24</v>
      </c>
    </row>
    <row r="499" spans="1:32" ht="18" customHeight="1" x14ac:dyDescent="0.25">
      <c r="A499" s="2">
        <v>2022</v>
      </c>
      <c r="B499" s="2" t="s">
        <v>9</v>
      </c>
      <c r="C499" s="2" t="s">
        <v>13</v>
      </c>
      <c r="D499" s="3" t="s">
        <v>35</v>
      </c>
      <c r="E499" s="4">
        <v>1245</v>
      </c>
      <c r="F499" s="4">
        <v>5263.78</v>
      </c>
      <c r="G499" s="4">
        <v>5126.4639999999999</v>
      </c>
      <c r="H499" s="4">
        <v>1052.7560000000001</v>
      </c>
      <c r="I499" s="5" t="s">
        <v>40</v>
      </c>
      <c r="V499" s="56" t="s">
        <v>98</v>
      </c>
      <c r="W499" s="56">
        <v>2020</v>
      </c>
      <c r="X499" s="56" t="s">
        <v>8</v>
      </c>
      <c r="Y499" s="56" t="s">
        <v>111</v>
      </c>
      <c r="Z499" s="56" t="s">
        <v>100</v>
      </c>
      <c r="AA499" s="56" t="s">
        <v>101</v>
      </c>
      <c r="AB499" s="56" t="s">
        <v>102</v>
      </c>
      <c r="AC499" s="56" t="s">
        <v>112</v>
      </c>
      <c r="AD499" s="56" t="s">
        <v>104</v>
      </c>
      <c r="AE499" s="56">
        <v>274</v>
      </c>
      <c r="AF499" s="56">
        <v>526.24</v>
      </c>
    </row>
    <row r="500" spans="1:32" ht="18" customHeight="1" x14ac:dyDescent="0.25">
      <c r="A500" s="2">
        <v>2022</v>
      </c>
      <c r="B500" s="2" t="s">
        <v>9</v>
      </c>
      <c r="C500" s="2" t="s">
        <v>38</v>
      </c>
      <c r="D500" s="6" t="s">
        <v>30</v>
      </c>
      <c r="E500" s="7">
        <v>644</v>
      </c>
      <c r="F500" s="7">
        <v>6605.0249999999996</v>
      </c>
      <c r="G500" s="7">
        <v>6432.72</v>
      </c>
      <c r="H500" s="4">
        <v>1321.0050000000001</v>
      </c>
      <c r="I500" s="5" t="s">
        <v>40</v>
      </c>
      <c r="V500" s="56" t="s">
        <v>108</v>
      </c>
      <c r="W500" s="56">
        <v>2020</v>
      </c>
      <c r="X500" s="56" t="s">
        <v>8</v>
      </c>
      <c r="Y500" s="56" t="s">
        <v>111</v>
      </c>
      <c r="Z500" s="56" t="s">
        <v>100</v>
      </c>
      <c r="AA500" s="56" t="s">
        <v>101</v>
      </c>
      <c r="AB500" s="56" t="s">
        <v>102</v>
      </c>
      <c r="AC500" s="56" t="s">
        <v>112</v>
      </c>
      <c r="AD500" s="56" t="s">
        <v>104</v>
      </c>
      <c r="AE500" s="56">
        <v>994</v>
      </c>
      <c r="AF500" s="56">
        <v>1421.42</v>
      </c>
    </row>
    <row r="501" spans="1:32" ht="18" customHeight="1" x14ac:dyDescent="0.25">
      <c r="A501" s="2">
        <v>2022</v>
      </c>
      <c r="B501" s="2" t="s">
        <v>9</v>
      </c>
      <c r="C501" s="2" t="s">
        <v>12</v>
      </c>
      <c r="D501" s="6" t="s">
        <v>29</v>
      </c>
      <c r="E501" s="7">
        <v>643</v>
      </c>
      <c r="F501" s="7">
        <v>8400</v>
      </c>
      <c r="G501" s="7">
        <v>7840</v>
      </c>
      <c r="H501" s="4">
        <v>1680</v>
      </c>
      <c r="I501" s="5" t="s">
        <v>40</v>
      </c>
      <c r="V501" s="56" t="s">
        <v>105</v>
      </c>
      <c r="W501" s="56">
        <v>2020</v>
      </c>
      <c r="X501" s="56" t="s">
        <v>8</v>
      </c>
      <c r="Y501" s="56" t="s">
        <v>111</v>
      </c>
      <c r="Z501" s="56" t="s">
        <v>100</v>
      </c>
      <c r="AA501" s="56" t="s">
        <v>101</v>
      </c>
      <c r="AB501" s="56" t="s">
        <v>102</v>
      </c>
      <c r="AC501" s="56" t="s">
        <v>112</v>
      </c>
      <c r="AD501" s="56" t="s">
        <v>104</v>
      </c>
      <c r="AE501" s="56">
        <v>1027</v>
      </c>
      <c r="AF501" s="56">
        <v>1468.6100000000001</v>
      </c>
    </row>
    <row r="502" spans="1:32" ht="18" customHeight="1" x14ac:dyDescent="0.25">
      <c r="A502" s="2">
        <v>2022</v>
      </c>
      <c r="B502" s="2" t="s">
        <v>9</v>
      </c>
      <c r="C502" s="2" t="s">
        <v>38</v>
      </c>
      <c r="D502" s="6" t="s">
        <v>31</v>
      </c>
      <c r="E502" s="7">
        <v>455</v>
      </c>
      <c r="F502" s="7">
        <v>5494.3200000000006</v>
      </c>
      <c r="G502" s="7">
        <v>5128.0320000000002</v>
      </c>
      <c r="H502" s="4">
        <v>1098.8640000000003</v>
      </c>
      <c r="I502" s="5" t="s">
        <v>40</v>
      </c>
      <c r="V502" s="56" t="s">
        <v>98</v>
      </c>
      <c r="W502" s="56">
        <v>2020</v>
      </c>
      <c r="X502" s="56" t="s">
        <v>8</v>
      </c>
      <c r="Y502" s="56" t="s">
        <v>111</v>
      </c>
      <c r="Z502" s="56" t="s">
        <v>100</v>
      </c>
      <c r="AA502" s="56" t="s">
        <v>101</v>
      </c>
      <c r="AB502" s="56" t="s">
        <v>102</v>
      </c>
      <c r="AC502" s="56" t="s">
        <v>112</v>
      </c>
      <c r="AD502" s="56" t="s">
        <v>104</v>
      </c>
      <c r="AE502" s="56">
        <v>276</v>
      </c>
      <c r="AF502" s="56">
        <v>394.68</v>
      </c>
    </row>
    <row r="503" spans="1:32" ht="18" customHeight="1" x14ac:dyDescent="0.25">
      <c r="A503" s="2">
        <v>2022</v>
      </c>
      <c r="B503" s="2" t="s">
        <v>9</v>
      </c>
      <c r="C503" s="2" t="s">
        <v>12</v>
      </c>
      <c r="D503" s="6" t="s">
        <v>28</v>
      </c>
      <c r="E503" s="8">
        <v>345</v>
      </c>
      <c r="F503" s="8">
        <v>8400</v>
      </c>
      <c r="G503" s="8">
        <v>7840</v>
      </c>
      <c r="H503" s="4">
        <v>1680</v>
      </c>
      <c r="I503" s="5" t="s">
        <v>40</v>
      </c>
      <c r="V503" s="56" t="s">
        <v>98</v>
      </c>
      <c r="W503" s="56">
        <v>2020</v>
      </c>
      <c r="X503" s="56" t="s">
        <v>8</v>
      </c>
      <c r="Y503" s="56" t="s">
        <v>111</v>
      </c>
      <c r="Z503" s="56" t="s">
        <v>100</v>
      </c>
      <c r="AA503" s="56" t="s">
        <v>101</v>
      </c>
      <c r="AB503" s="56" t="s">
        <v>102</v>
      </c>
      <c r="AC503" s="56" t="s">
        <v>112</v>
      </c>
      <c r="AD503" s="56" t="s">
        <v>104</v>
      </c>
      <c r="AE503" s="56">
        <v>303</v>
      </c>
      <c r="AF503" s="56">
        <v>433.28999999999996</v>
      </c>
    </row>
    <row r="504" spans="1:32" ht="18" customHeight="1" x14ac:dyDescent="0.25">
      <c r="A504" s="2">
        <v>2022</v>
      </c>
      <c r="B504" s="2" t="s">
        <v>9</v>
      </c>
      <c r="C504" s="2" t="s">
        <v>13</v>
      </c>
      <c r="D504" s="3" t="s">
        <v>33</v>
      </c>
      <c r="E504" s="4">
        <v>122</v>
      </c>
      <c r="F504" s="4">
        <v>120</v>
      </c>
      <c r="G504" s="4">
        <v>112</v>
      </c>
      <c r="H504" s="4">
        <v>24</v>
      </c>
      <c r="I504" s="5" t="s">
        <v>40</v>
      </c>
      <c r="V504" s="56" t="s">
        <v>98</v>
      </c>
      <c r="W504" s="56">
        <v>2020</v>
      </c>
      <c r="X504" s="56" t="s">
        <v>8</v>
      </c>
      <c r="Y504" s="56" t="s">
        <v>111</v>
      </c>
      <c r="Z504" s="56" t="s">
        <v>100</v>
      </c>
      <c r="AA504" s="56" t="s">
        <v>101</v>
      </c>
      <c r="AB504" s="56" t="s">
        <v>102</v>
      </c>
      <c r="AC504" s="56" t="s">
        <v>112</v>
      </c>
      <c r="AD504" s="56" t="s">
        <v>104</v>
      </c>
      <c r="AE504" s="56">
        <v>351</v>
      </c>
      <c r="AF504" s="56">
        <v>501.93</v>
      </c>
    </row>
    <row r="505" spans="1:32" ht="18" customHeight="1" x14ac:dyDescent="0.25">
      <c r="A505" s="2">
        <v>2022</v>
      </c>
      <c r="B505" s="2" t="s">
        <v>9</v>
      </c>
      <c r="C505" s="2" t="s">
        <v>15</v>
      </c>
      <c r="D505" s="6" t="s">
        <v>26</v>
      </c>
      <c r="E505" s="7">
        <v>78</v>
      </c>
      <c r="F505" s="7">
        <v>2517.46</v>
      </c>
      <c r="G505" s="7">
        <v>5126.4639999999999</v>
      </c>
      <c r="H505" s="4">
        <v>503.49200000000002</v>
      </c>
      <c r="I505" s="5" t="s">
        <v>40</v>
      </c>
      <c r="V505" s="56" t="s">
        <v>108</v>
      </c>
      <c r="W505" s="56">
        <v>2020</v>
      </c>
      <c r="X505" s="56" t="s">
        <v>8</v>
      </c>
      <c r="Y505" s="56" t="s">
        <v>111</v>
      </c>
      <c r="Z505" s="56" t="s">
        <v>100</v>
      </c>
      <c r="AA505" s="56" t="s">
        <v>101</v>
      </c>
      <c r="AB505" s="56" t="s">
        <v>102</v>
      </c>
      <c r="AC505" s="56" t="s">
        <v>112</v>
      </c>
      <c r="AD505" s="56" t="s">
        <v>104</v>
      </c>
      <c r="AE505" s="56">
        <v>273</v>
      </c>
      <c r="AF505" s="56">
        <v>390.39</v>
      </c>
    </row>
    <row r="506" spans="1:32" ht="18" customHeight="1" x14ac:dyDescent="0.25">
      <c r="A506" s="2">
        <v>2022</v>
      </c>
      <c r="B506" s="2" t="s">
        <v>9</v>
      </c>
      <c r="C506" s="2" t="s">
        <v>15</v>
      </c>
      <c r="D506" s="6" t="s">
        <v>24</v>
      </c>
      <c r="E506" s="7">
        <v>76</v>
      </c>
      <c r="F506" s="7">
        <v>2517.2949999999996</v>
      </c>
      <c r="G506" s="7">
        <v>5126.1279999999997</v>
      </c>
      <c r="H506" s="4">
        <v>503.45899999999995</v>
      </c>
      <c r="I506" s="5" t="s">
        <v>40</v>
      </c>
      <c r="V506" s="56" t="s">
        <v>98</v>
      </c>
      <c r="W506" s="56">
        <v>2020</v>
      </c>
      <c r="X506" s="56" t="s">
        <v>8</v>
      </c>
      <c r="Y506" s="56" t="s">
        <v>111</v>
      </c>
      <c r="Z506" s="56" t="s">
        <v>100</v>
      </c>
      <c r="AA506" s="56" t="s">
        <v>101</v>
      </c>
      <c r="AB506" s="56" t="s">
        <v>102</v>
      </c>
      <c r="AC506" s="56" t="s">
        <v>112</v>
      </c>
      <c r="AD506" s="56" t="s">
        <v>104</v>
      </c>
      <c r="AE506" s="56">
        <v>775</v>
      </c>
      <c r="AF506" s="56">
        <v>1108.25</v>
      </c>
    </row>
    <row r="507" spans="1:32" ht="18" customHeight="1" x14ac:dyDescent="0.25">
      <c r="A507" s="2">
        <v>2022</v>
      </c>
      <c r="B507" s="2" t="s">
        <v>9</v>
      </c>
      <c r="C507" s="2" t="s">
        <v>15</v>
      </c>
      <c r="D507" s="6" t="s">
        <v>25</v>
      </c>
      <c r="E507" s="7">
        <v>46</v>
      </c>
      <c r="F507" s="7">
        <v>110</v>
      </c>
      <c r="G507" s="7">
        <v>224</v>
      </c>
      <c r="H507" s="4">
        <v>22</v>
      </c>
      <c r="I507" s="5" t="s">
        <v>40</v>
      </c>
      <c r="V507" s="56" t="s">
        <v>98</v>
      </c>
      <c r="W507" s="56">
        <v>2020</v>
      </c>
      <c r="X507" s="56" t="s">
        <v>8</v>
      </c>
      <c r="Y507" s="56" t="s">
        <v>111</v>
      </c>
      <c r="Z507" s="56" t="s">
        <v>100</v>
      </c>
      <c r="AA507" s="56" t="s">
        <v>101</v>
      </c>
      <c r="AB507" s="56" t="s">
        <v>102</v>
      </c>
      <c r="AC507" s="56" t="s">
        <v>112</v>
      </c>
      <c r="AD507" s="56" t="s">
        <v>104</v>
      </c>
      <c r="AE507" s="56">
        <v>808</v>
      </c>
      <c r="AF507" s="56">
        <v>1155.44</v>
      </c>
    </row>
    <row r="508" spans="1:32" ht="18" customHeight="1" x14ac:dyDescent="0.25">
      <c r="A508" s="2">
        <v>2022</v>
      </c>
      <c r="B508" s="2" t="s">
        <v>9</v>
      </c>
      <c r="C508" s="2" t="s">
        <v>15</v>
      </c>
      <c r="D508" s="6" t="s">
        <v>23</v>
      </c>
      <c r="E508" s="7">
        <v>34</v>
      </c>
      <c r="F508" s="7">
        <v>2517.2400000000002</v>
      </c>
      <c r="G508" s="7">
        <v>5126.0160000000005</v>
      </c>
      <c r="H508" s="4">
        <v>503.44800000000009</v>
      </c>
      <c r="I508" s="5" t="s">
        <v>40</v>
      </c>
      <c r="V508" s="56" t="s">
        <v>105</v>
      </c>
      <c r="W508" s="56">
        <v>2020</v>
      </c>
      <c r="X508" s="56" t="s">
        <v>8</v>
      </c>
      <c r="Y508" s="56" t="s">
        <v>111</v>
      </c>
      <c r="Z508" s="56" t="s">
        <v>100</v>
      </c>
      <c r="AA508" s="56" t="s">
        <v>101</v>
      </c>
      <c r="AB508" s="56" t="s">
        <v>102</v>
      </c>
      <c r="AC508" s="56" t="s">
        <v>112</v>
      </c>
      <c r="AD508" s="56" t="s">
        <v>104</v>
      </c>
      <c r="AE508" s="56">
        <v>861</v>
      </c>
      <c r="AF508" s="56">
        <v>1231.23</v>
      </c>
    </row>
    <row r="509" spans="1:32" ht="18" customHeight="1" x14ac:dyDescent="0.25">
      <c r="A509" s="2">
        <v>2022</v>
      </c>
      <c r="B509" s="2" t="s">
        <v>9</v>
      </c>
      <c r="C509" s="2" t="s">
        <v>13</v>
      </c>
      <c r="D509" s="3" t="s">
        <v>34</v>
      </c>
      <c r="E509" s="4">
        <v>7</v>
      </c>
      <c r="F509" s="4">
        <v>220</v>
      </c>
      <c r="G509" s="4">
        <v>224</v>
      </c>
      <c r="H509" s="4">
        <v>44</v>
      </c>
      <c r="I509" s="5" t="s">
        <v>40</v>
      </c>
      <c r="V509" s="56" t="s">
        <v>98</v>
      </c>
      <c r="W509" s="56">
        <v>2020</v>
      </c>
      <c r="X509" s="56" t="s">
        <v>8</v>
      </c>
      <c r="Y509" s="56" t="s">
        <v>111</v>
      </c>
      <c r="Z509" s="56" t="s">
        <v>100</v>
      </c>
      <c r="AA509" s="56" t="s">
        <v>101</v>
      </c>
      <c r="AB509" s="56" t="s">
        <v>102</v>
      </c>
      <c r="AC509" s="56" t="s">
        <v>112</v>
      </c>
      <c r="AD509" s="56" t="s">
        <v>104</v>
      </c>
      <c r="AE509" s="56">
        <v>305</v>
      </c>
      <c r="AF509" s="56">
        <v>436.15</v>
      </c>
    </row>
    <row r="510" spans="1:32" ht="18" customHeight="1" x14ac:dyDescent="0.25">
      <c r="A510" s="2">
        <v>2022</v>
      </c>
      <c r="B510" s="2" t="s">
        <v>9</v>
      </c>
      <c r="C510" s="2" t="s">
        <v>15</v>
      </c>
      <c r="D510" s="6" t="s">
        <v>27</v>
      </c>
      <c r="E510" s="7">
        <v>3</v>
      </c>
      <c r="F510" s="7">
        <v>2517.5150000000003</v>
      </c>
      <c r="G510" s="7">
        <v>5126.576</v>
      </c>
      <c r="H510" s="4">
        <v>503.5030000000001</v>
      </c>
      <c r="I510" s="5" t="s">
        <v>40</v>
      </c>
      <c r="V510" s="56" t="s">
        <v>98</v>
      </c>
      <c r="W510" s="56">
        <v>2020</v>
      </c>
      <c r="X510" s="56" t="s">
        <v>8</v>
      </c>
      <c r="Y510" s="56" t="s">
        <v>111</v>
      </c>
      <c r="Z510" s="56" t="s">
        <v>100</v>
      </c>
      <c r="AA510" s="56" t="s">
        <v>101</v>
      </c>
      <c r="AB510" s="56" t="s">
        <v>102</v>
      </c>
      <c r="AC510" s="56" t="s">
        <v>112</v>
      </c>
      <c r="AD510" s="56" t="s">
        <v>104</v>
      </c>
      <c r="AE510" s="56">
        <v>347</v>
      </c>
      <c r="AF510" s="56">
        <v>496.21000000000004</v>
      </c>
    </row>
    <row r="511" spans="1:32" ht="18" customHeight="1" x14ac:dyDescent="0.25">
      <c r="A511" s="2">
        <v>2022</v>
      </c>
      <c r="B511" s="2" t="s">
        <v>9</v>
      </c>
      <c r="C511" s="2" t="s">
        <v>32</v>
      </c>
      <c r="D511" s="6" t="s">
        <v>32</v>
      </c>
      <c r="E511" s="7">
        <v>2</v>
      </c>
      <c r="F511" s="7">
        <v>7260</v>
      </c>
      <c r="G511" s="7">
        <v>7392</v>
      </c>
      <c r="H511" s="4">
        <v>1452</v>
      </c>
      <c r="I511" s="5" t="s">
        <v>40</v>
      </c>
      <c r="V511" s="56" t="s">
        <v>105</v>
      </c>
      <c r="W511" s="56">
        <v>2020</v>
      </c>
      <c r="X511" s="56" t="s">
        <v>8</v>
      </c>
      <c r="Y511" s="56" t="s">
        <v>111</v>
      </c>
      <c r="Z511" s="56" t="s">
        <v>100</v>
      </c>
      <c r="AA511" s="56" t="s">
        <v>101</v>
      </c>
      <c r="AB511" s="56" t="s">
        <v>102</v>
      </c>
      <c r="AC511" s="56" t="s">
        <v>112</v>
      </c>
      <c r="AD511" s="56" t="s">
        <v>104</v>
      </c>
      <c r="AE511" s="56">
        <v>1111</v>
      </c>
      <c r="AF511" s="56">
        <v>1588.73</v>
      </c>
    </row>
    <row r="512" spans="1:32" ht="18" customHeight="1" x14ac:dyDescent="0.25">
      <c r="A512" s="2">
        <v>2022</v>
      </c>
      <c r="B512" s="2" t="s">
        <v>10</v>
      </c>
      <c r="C512" s="2" t="s">
        <v>14</v>
      </c>
      <c r="D512" s="3" t="s">
        <v>36</v>
      </c>
      <c r="E512" s="4">
        <v>3566</v>
      </c>
      <c r="F512" s="4">
        <v>5263.8950000000004</v>
      </c>
      <c r="G512" s="4">
        <v>5126.576</v>
      </c>
      <c r="H512" s="4">
        <v>1052.7790000000002</v>
      </c>
      <c r="I512" s="5" t="s">
        <v>40</v>
      </c>
      <c r="V512" s="56" t="s">
        <v>105</v>
      </c>
      <c r="W512" s="56">
        <v>2020</v>
      </c>
      <c r="X512" s="56" t="s">
        <v>3</v>
      </c>
      <c r="Y512" s="56" t="s">
        <v>99</v>
      </c>
      <c r="Z512" s="56" t="s">
        <v>113</v>
      </c>
      <c r="AA512" s="56" t="s">
        <v>114</v>
      </c>
      <c r="AB512" s="56" t="s">
        <v>110</v>
      </c>
      <c r="AC512" s="56" t="s">
        <v>112</v>
      </c>
      <c r="AD512" s="56" t="s">
        <v>104</v>
      </c>
      <c r="AE512" s="56">
        <v>352</v>
      </c>
      <c r="AF512" s="56">
        <v>503.36</v>
      </c>
    </row>
    <row r="513" spans="1:32" ht="18" customHeight="1" x14ac:dyDescent="0.25">
      <c r="A513" s="2">
        <v>2022</v>
      </c>
      <c r="B513" s="2" t="s">
        <v>10</v>
      </c>
      <c r="C513" s="2" t="s">
        <v>14</v>
      </c>
      <c r="D513" s="3" t="s">
        <v>37</v>
      </c>
      <c r="E513" s="4">
        <v>2498</v>
      </c>
      <c r="F513" s="4">
        <v>8800</v>
      </c>
      <c r="G513" s="4">
        <v>8960</v>
      </c>
      <c r="H513" s="4">
        <v>1760</v>
      </c>
      <c r="I513" s="5" t="s">
        <v>40</v>
      </c>
      <c r="V513" s="56" t="s">
        <v>105</v>
      </c>
      <c r="W513" s="56">
        <v>2020</v>
      </c>
      <c r="X513" s="56" t="s">
        <v>3</v>
      </c>
      <c r="Y513" s="56" t="s">
        <v>99</v>
      </c>
      <c r="Z513" s="56" t="s">
        <v>113</v>
      </c>
      <c r="AA513" s="56" t="s">
        <v>114</v>
      </c>
      <c r="AB513" s="56" t="s">
        <v>110</v>
      </c>
      <c r="AC513" s="56" t="s">
        <v>112</v>
      </c>
      <c r="AD513" s="56" t="s">
        <v>104</v>
      </c>
      <c r="AE513" s="56">
        <v>346</v>
      </c>
      <c r="AF513" s="56">
        <v>494.78</v>
      </c>
    </row>
    <row r="514" spans="1:32" ht="18" customHeight="1" x14ac:dyDescent="0.25">
      <c r="A514" s="2">
        <v>2022</v>
      </c>
      <c r="B514" s="2" t="s">
        <v>10</v>
      </c>
      <c r="C514" s="2" t="s">
        <v>13</v>
      </c>
      <c r="D514" s="3" t="s">
        <v>35</v>
      </c>
      <c r="E514" s="4">
        <v>1245</v>
      </c>
      <c r="F514" s="4">
        <v>5034.92</v>
      </c>
      <c r="G514" s="4">
        <v>5126.4639999999999</v>
      </c>
      <c r="H514" s="4">
        <v>1006.984</v>
      </c>
      <c r="I514" s="5" t="s">
        <v>40</v>
      </c>
      <c r="V514" s="56" t="s">
        <v>105</v>
      </c>
      <c r="W514" s="56">
        <v>2020</v>
      </c>
      <c r="X514" s="56" t="s">
        <v>3</v>
      </c>
      <c r="Y514" s="56" t="s">
        <v>99</v>
      </c>
      <c r="Z514" s="56" t="s">
        <v>113</v>
      </c>
      <c r="AA514" s="56" t="s">
        <v>114</v>
      </c>
      <c r="AB514" s="56" t="s">
        <v>110</v>
      </c>
      <c r="AC514" s="56" t="s">
        <v>112</v>
      </c>
      <c r="AD514" s="56" t="s">
        <v>104</v>
      </c>
      <c r="AE514" s="56">
        <v>340</v>
      </c>
      <c r="AF514" s="56">
        <v>486.2</v>
      </c>
    </row>
    <row r="515" spans="1:32" ht="18" customHeight="1" x14ac:dyDescent="0.25">
      <c r="A515" s="2">
        <v>2022</v>
      </c>
      <c r="B515" s="2" t="s">
        <v>10</v>
      </c>
      <c r="C515" s="2" t="s">
        <v>38</v>
      </c>
      <c r="D515" s="6" t="s">
        <v>30</v>
      </c>
      <c r="E515" s="7">
        <v>644</v>
      </c>
      <c r="F515" s="7">
        <v>6317.85</v>
      </c>
      <c r="G515" s="7">
        <v>6432.72</v>
      </c>
      <c r="H515" s="4">
        <v>1263.5700000000002</v>
      </c>
      <c r="I515" s="5" t="s">
        <v>40</v>
      </c>
      <c r="V515" s="56" t="s">
        <v>107</v>
      </c>
      <c r="W515" s="56">
        <v>2020</v>
      </c>
      <c r="X515" s="56" t="s">
        <v>3</v>
      </c>
      <c r="Y515" s="56" t="s">
        <v>99</v>
      </c>
      <c r="Z515" s="56" t="s">
        <v>113</v>
      </c>
      <c r="AA515" s="56" t="s">
        <v>114</v>
      </c>
      <c r="AB515" s="56" t="s">
        <v>110</v>
      </c>
      <c r="AC515" s="56" t="s">
        <v>112</v>
      </c>
      <c r="AD515" s="56" t="s">
        <v>104</v>
      </c>
      <c r="AE515" s="56">
        <v>349</v>
      </c>
      <c r="AF515" s="56">
        <v>499.07</v>
      </c>
    </row>
    <row r="516" spans="1:32" ht="18" customHeight="1" x14ac:dyDescent="0.25">
      <c r="A516" s="2">
        <v>2022</v>
      </c>
      <c r="B516" s="2" t="s">
        <v>10</v>
      </c>
      <c r="C516" s="2" t="s">
        <v>12</v>
      </c>
      <c r="D516" s="6" t="s">
        <v>29</v>
      </c>
      <c r="E516" s="7">
        <v>643</v>
      </c>
      <c r="F516" s="7">
        <v>7700</v>
      </c>
      <c r="G516" s="7">
        <v>7840</v>
      </c>
      <c r="H516" s="4">
        <v>1540</v>
      </c>
      <c r="I516" s="5" t="s">
        <v>40</v>
      </c>
      <c r="V516" s="56" t="s">
        <v>98</v>
      </c>
      <c r="W516" s="56">
        <v>2020</v>
      </c>
      <c r="X516" s="56" t="s">
        <v>3</v>
      </c>
      <c r="Y516" s="56" t="s">
        <v>99</v>
      </c>
      <c r="Z516" s="56" t="s">
        <v>113</v>
      </c>
      <c r="AA516" s="56" t="s">
        <v>114</v>
      </c>
      <c r="AB516" s="56" t="s">
        <v>110</v>
      </c>
      <c r="AC516" s="56" t="s">
        <v>112</v>
      </c>
      <c r="AD516" s="56" t="s">
        <v>104</v>
      </c>
      <c r="AE516" s="56">
        <v>343</v>
      </c>
      <c r="AF516" s="56">
        <v>490.49</v>
      </c>
    </row>
    <row r="517" spans="1:32" ht="18" customHeight="1" x14ac:dyDescent="0.25">
      <c r="A517" s="2">
        <v>2022</v>
      </c>
      <c r="B517" s="2" t="s">
        <v>10</v>
      </c>
      <c r="C517" s="2" t="s">
        <v>38</v>
      </c>
      <c r="D517" s="6" t="s">
        <v>31</v>
      </c>
      <c r="E517" s="7">
        <v>455</v>
      </c>
      <c r="F517" s="7">
        <v>5036.46</v>
      </c>
      <c r="G517" s="7">
        <v>5128.0320000000002</v>
      </c>
      <c r="H517" s="4">
        <v>1007.292</v>
      </c>
      <c r="I517" s="5" t="s">
        <v>40</v>
      </c>
      <c r="V517" s="56" t="s">
        <v>108</v>
      </c>
      <c r="W517" s="56">
        <v>2020</v>
      </c>
      <c r="X517" s="56" t="s">
        <v>7</v>
      </c>
      <c r="Y517" s="56" t="s">
        <v>99</v>
      </c>
      <c r="Z517" s="56" t="s">
        <v>113</v>
      </c>
      <c r="AA517" s="56" t="s">
        <v>114</v>
      </c>
      <c r="AB517" s="56" t="s">
        <v>110</v>
      </c>
      <c r="AC517" s="56" t="s">
        <v>112</v>
      </c>
      <c r="AD517" s="56" t="s">
        <v>115</v>
      </c>
      <c r="AE517" s="56">
        <v>286</v>
      </c>
      <c r="AF517" s="56">
        <v>408.98</v>
      </c>
    </row>
    <row r="518" spans="1:32" ht="18" customHeight="1" x14ac:dyDescent="0.25">
      <c r="A518" s="2">
        <v>2022</v>
      </c>
      <c r="B518" s="2" t="s">
        <v>10</v>
      </c>
      <c r="C518" s="2" t="s">
        <v>12</v>
      </c>
      <c r="D518" s="6" t="s">
        <v>28</v>
      </c>
      <c r="E518" s="8">
        <v>345</v>
      </c>
      <c r="F518" s="8">
        <v>7700</v>
      </c>
      <c r="G518" s="8">
        <v>7840</v>
      </c>
      <c r="H518" s="4">
        <v>1540</v>
      </c>
      <c r="I518" s="5" t="s">
        <v>40</v>
      </c>
      <c r="V518" s="56" t="s">
        <v>105</v>
      </c>
      <c r="W518" s="56">
        <v>2020</v>
      </c>
      <c r="X518" s="56" t="s">
        <v>7</v>
      </c>
      <c r="Y518" s="56" t="s">
        <v>99</v>
      </c>
      <c r="Z518" s="56" t="s">
        <v>113</v>
      </c>
      <c r="AA518" s="56" t="s">
        <v>114</v>
      </c>
      <c r="AB518" s="56" t="s">
        <v>110</v>
      </c>
      <c r="AC518" s="56" t="s">
        <v>112</v>
      </c>
      <c r="AD518" s="56" t="s">
        <v>115</v>
      </c>
      <c r="AE518" s="56">
        <v>280</v>
      </c>
      <c r="AF518" s="56">
        <v>400.4</v>
      </c>
    </row>
    <row r="519" spans="1:32" ht="18" customHeight="1" x14ac:dyDescent="0.25">
      <c r="A519" s="2">
        <v>2022</v>
      </c>
      <c r="B519" s="2" t="s">
        <v>10</v>
      </c>
      <c r="C519" s="2" t="s">
        <v>13</v>
      </c>
      <c r="D519" s="3" t="s">
        <v>33</v>
      </c>
      <c r="E519" s="4">
        <v>122</v>
      </c>
      <c r="F519" s="4">
        <v>110</v>
      </c>
      <c r="G519" s="4">
        <v>112</v>
      </c>
      <c r="H519" s="4">
        <v>22</v>
      </c>
      <c r="I519" s="5" t="s">
        <v>40</v>
      </c>
      <c r="V519" s="56" t="s">
        <v>98</v>
      </c>
      <c r="W519" s="56">
        <v>2020</v>
      </c>
      <c r="X519" s="56" t="s">
        <v>7</v>
      </c>
      <c r="Y519" s="56" t="s">
        <v>99</v>
      </c>
      <c r="Z519" s="56" t="s">
        <v>113</v>
      </c>
      <c r="AA519" s="56" t="s">
        <v>114</v>
      </c>
      <c r="AB519" s="56" t="s">
        <v>110</v>
      </c>
      <c r="AC519" s="56" t="s">
        <v>112</v>
      </c>
      <c r="AD519" s="56" t="s">
        <v>115</v>
      </c>
      <c r="AE519" s="56">
        <v>289</v>
      </c>
      <c r="AF519" s="56">
        <v>413.27</v>
      </c>
    </row>
    <row r="520" spans="1:32" ht="18" customHeight="1" x14ac:dyDescent="0.25">
      <c r="A520" s="2">
        <v>2022</v>
      </c>
      <c r="B520" s="2" t="s">
        <v>10</v>
      </c>
      <c r="C520" s="2" t="s">
        <v>15</v>
      </c>
      <c r="D520" s="6" t="s">
        <v>26</v>
      </c>
      <c r="E520" s="7">
        <v>78</v>
      </c>
      <c r="F520" s="7">
        <v>2517.46</v>
      </c>
      <c r="G520" s="7">
        <v>5126.4639999999999</v>
      </c>
      <c r="H520" s="4">
        <v>503.49200000000002</v>
      </c>
      <c r="I520" s="5" t="s">
        <v>40</v>
      </c>
      <c r="V520" s="56" t="s">
        <v>107</v>
      </c>
      <c r="W520" s="56">
        <v>2020</v>
      </c>
      <c r="X520" s="56" t="s">
        <v>7</v>
      </c>
      <c r="Y520" s="56" t="s">
        <v>99</v>
      </c>
      <c r="Z520" s="56" t="s">
        <v>113</v>
      </c>
      <c r="AA520" s="56" t="s">
        <v>114</v>
      </c>
      <c r="AB520" s="56" t="s">
        <v>110</v>
      </c>
      <c r="AC520" s="56" t="s">
        <v>112</v>
      </c>
      <c r="AD520" s="56" t="s">
        <v>115</v>
      </c>
      <c r="AE520" s="56">
        <v>283</v>
      </c>
      <c r="AF520" s="56">
        <v>404.69</v>
      </c>
    </row>
    <row r="521" spans="1:32" ht="18" customHeight="1" x14ac:dyDescent="0.25">
      <c r="A521" s="2">
        <v>2022</v>
      </c>
      <c r="B521" s="2" t="s">
        <v>10</v>
      </c>
      <c r="C521" s="2" t="s">
        <v>15</v>
      </c>
      <c r="D521" s="6" t="s">
        <v>24</v>
      </c>
      <c r="E521" s="7">
        <v>76</v>
      </c>
      <c r="F521" s="7">
        <v>2288.4499999999998</v>
      </c>
      <c r="G521" s="7">
        <v>5126.1279999999997</v>
      </c>
      <c r="H521" s="4">
        <v>457.69</v>
      </c>
      <c r="I521" s="5" t="s">
        <v>40</v>
      </c>
      <c r="V521" s="56" t="s">
        <v>98</v>
      </c>
      <c r="W521" s="56">
        <v>2020</v>
      </c>
      <c r="X521" s="56" t="s">
        <v>7</v>
      </c>
      <c r="Y521" s="56" t="s">
        <v>99</v>
      </c>
      <c r="Z521" s="56" t="s">
        <v>113</v>
      </c>
      <c r="AA521" s="56" t="s">
        <v>114</v>
      </c>
      <c r="AB521" s="56" t="s">
        <v>110</v>
      </c>
      <c r="AC521" s="56" t="s">
        <v>112</v>
      </c>
      <c r="AD521" s="56" t="s">
        <v>115</v>
      </c>
      <c r="AE521" s="56">
        <v>277</v>
      </c>
      <c r="AF521" s="56">
        <v>396.11</v>
      </c>
    </row>
    <row r="522" spans="1:32" ht="18" customHeight="1" x14ac:dyDescent="0.25">
      <c r="A522" s="2">
        <v>2022</v>
      </c>
      <c r="B522" s="2" t="s">
        <v>10</v>
      </c>
      <c r="C522" s="2" t="s">
        <v>15</v>
      </c>
      <c r="D522" s="6" t="s">
        <v>25</v>
      </c>
      <c r="E522" s="7">
        <v>46</v>
      </c>
      <c r="F522" s="7">
        <v>100</v>
      </c>
      <c r="G522" s="7">
        <v>224</v>
      </c>
      <c r="H522" s="4">
        <v>20</v>
      </c>
      <c r="I522" s="5" t="s">
        <v>40</v>
      </c>
      <c r="V522" s="56" t="s">
        <v>105</v>
      </c>
      <c r="W522" s="56">
        <v>2020</v>
      </c>
      <c r="X522" s="56" t="s">
        <v>11</v>
      </c>
      <c r="Y522" s="56" t="s">
        <v>99</v>
      </c>
      <c r="Z522" s="56" t="s">
        <v>113</v>
      </c>
      <c r="AA522" s="56" t="s">
        <v>114</v>
      </c>
      <c r="AB522" s="56" t="s">
        <v>110</v>
      </c>
      <c r="AC522" s="56" t="s">
        <v>112</v>
      </c>
      <c r="AD522" s="56" t="s">
        <v>104</v>
      </c>
      <c r="AE522" s="56">
        <v>226</v>
      </c>
      <c r="AF522" s="56">
        <v>323.18</v>
      </c>
    </row>
    <row r="523" spans="1:32" ht="18" customHeight="1" x14ac:dyDescent="0.25">
      <c r="A523" s="2">
        <v>2022</v>
      </c>
      <c r="B523" s="2" t="s">
        <v>10</v>
      </c>
      <c r="C523" s="2" t="s">
        <v>15</v>
      </c>
      <c r="D523" s="6" t="s">
        <v>23</v>
      </c>
      <c r="E523" s="7">
        <v>34</v>
      </c>
      <c r="F523" s="7">
        <v>2288.4</v>
      </c>
      <c r="G523" s="7">
        <v>5126.0160000000005</v>
      </c>
      <c r="H523" s="4">
        <v>457.68000000000006</v>
      </c>
      <c r="I523" s="5" t="s">
        <v>42</v>
      </c>
      <c r="V523" s="56" t="s">
        <v>98</v>
      </c>
      <c r="W523" s="56">
        <v>2020</v>
      </c>
      <c r="X523" s="56" t="s">
        <v>11</v>
      </c>
      <c r="Y523" s="56" t="s">
        <v>99</v>
      </c>
      <c r="Z523" s="56" t="s">
        <v>113</v>
      </c>
      <c r="AA523" s="56" t="s">
        <v>114</v>
      </c>
      <c r="AB523" s="56" t="s">
        <v>110</v>
      </c>
      <c r="AC523" s="56" t="s">
        <v>103</v>
      </c>
      <c r="AD523" s="56" t="s">
        <v>104</v>
      </c>
      <c r="AE523" s="56">
        <v>220</v>
      </c>
      <c r="AF523" s="56">
        <v>314.60000000000002</v>
      </c>
    </row>
    <row r="524" spans="1:32" ht="18" customHeight="1" x14ac:dyDescent="0.25">
      <c r="A524" s="2">
        <v>2022</v>
      </c>
      <c r="B524" s="2" t="s">
        <v>10</v>
      </c>
      <c r="C524" s="2" t="s">
        <v>13</v>
      </c>
      <c r="D524" s="3" t="s">
        <v>34</v>
      </c>
      <c r="E524" s="4">
        <v>7</v>
      </c>
      <c r="F524" s="4">
        <v>200</v>
      </c>
      <c r="G524" s="4">
        <v>224</v>
      </c>
      <c r="H524" s="4">
        <v>40</v>
      </c>
      <c r="I524" s="5" t="s">
        <v>42</v>
      </c>
      <c r="V524" s="56" t="s">
        <v>107</v>
      </c>
      <c r="W524" s="56">
        <v>2020</v>
      </c>
      <c r="X524" s="56" t="s">
        <v>11</v>
      </c>
      <c r="Y524" s="56" t="s">
        <v>99</v>
      </c>
      <c r="Z524" s="56" t="s">
        <v>113</v>
      </c>
      <c r="AA524" s="56" t="s">
        <v>114</v>
      </c>
      <c r="AB524" s="56" t="s">
        <v>110</v>
      </c>
      <c r="AC524" s="56" t="s">
        <v>103</v>
      </c>
      <c r="AD524" s="56" t="s">
        <v>104</v>
      </c>
      <c r="AE524" s="56">
        <v>214</v>
      </c>
      <c r="AF524" s="56">
        <v>306.02</v>
      </c>
    </row>
    <row r="525" spans="1:32" ht="18" customHeight="1" x14ac:dyDescent="0.25">
      <c r="A525" s="2">
        <v>2022</v>
      </c>
      <c r="B525" s="2" t="s">
        <v>10</v>
      </c>
      <c r="C525" s="2" t="s">
        <v>15</v>
      </c>
      <c r="D525" s="6" t="s">
        <v>27</v>
      </c>
      <c r="E525" s="7">
        <v>3</v>
      </c>
      <c r="F525" s="7">
        <v>2288.65</v>
      </c>
      <c r="G525" s="7">
        <v>5126.576</v>
      </c>
      <c r="H525" s="4">
        <v>457.73</v>
      </c>
      <c r="I525" s="5" t="s">
        <v>42</v>
      </c>
      <c r="V525" s="56" t="s">
        <v>98</v>
      </c>
      <c r="W525" s="56">
        <v>2020</v>
      </c>
      <c r="X525" s="56" t="s">
        <v>11</v>
      </c>
      <c r="Y525" s="56" t="s">
        <v>99</v>
      </c>
      <c r="Z525" s="56" t="s">
        <v>113</v>
      </c>
      <c r="AA525" s="56" t="s">
        <v>114</v>
      </c>
      <c r="AB525" s="56" t="s">
        <v>110</v>
      </c>
      <c r="AC525" s="56" t="s">
        <v>103</v>
      </c>
      <c r="AD525" s="56" t="s">
        <v>104</v>
      </c>
      <c r="AE525" s="56">
        <v>223</v>
      </c>
      <c r="AF525" s="56">
        <v>318.89</v>
      </c>
    </row>
    <row r="526" spans="1:32" ht="18" customHeight="1" x14ac:dyDescent="0.25">
      <c r="A526" s="2">
        <v>2022</v>
      </c>
      <c r="B526" s="2" t="s">
        <v>10</v>
      </c>
      <c r="C526" s="2" t="s">
        <v>32</v>
      </c>
      <c r="D526" s="6" t="s">
        <v>32</v>
      </c>
      <c r="E526" s="7">
        <v>2</v>
      </c>
      <c r="F526" s="7">
        <v>6600</v>
      </c>
      <c r="G526" s="7">
        <v>7392</v>
      </c>
      <c r="H526" s="4">
        <v>1320</v>
      </c>
      <c r="I526" s="5" t="s">
        <v>42</v>
      </c>
      <c r="V526" s="56" t="s">
        <v>107</v>
      </c>
      <c r="W526" s="56">
        <v>2020</v>
      </c>
      <c r="X526" s="56" t="s">
        <v>11</v>
      </c>
      <c r="Y526" s="56" t="s">
        <v>99</v>
      </c>
      <c r="Z526" s="56" t="s">
        <v>113</v>
      </c>
      <c r="AA526" s="56" t="s">
        <v>114</v>
      </c>
      <c r="AB526" s="56" t="s">
        <v>110</v>
      </c>
      <c r="AC526" s="56" t="s">
        <v>103</v>
      </c>
      <c r="AD526" s="56" t="s">
        <v>104</v>
      </c>
      <c r="AE526" s="56">
        <v>217</v>
      </c>
      <c r="AF526" s="56">
        <v>310.31</v>
      </c>
    </row>
    <row r="527" spans="1:32" ht="18" customHeight="1" x14ac:dyDescent="0.25">
      <c r="A527" s="2">
        <v>2022</v>
      </c>
      <c r="B527" s="2" t="s">
        <v>11</v>
      </c>
      <c r="C527" s="2" t="s">
        <v>14</v>
      </c>
      <c r="D527" s="3" t="s">
        <v>36</v>
      </c>
      <c r="E527" s="4">
        <v>3566</v>
      </c>
      <c r="F527" s="4">
        <v>4577.3</v>
      </c>
      <c r="G527" s="4">
        <v>5126.576</v>
      </c>
      <c r="H527" s="4">
        <v>915.46</v>
      </c>
      <c r="I527" s="5" t="s">
        <v>42</v>
      </c>
      <c r="V527" s="56" t="s">
        <v>98</v>
      </c>
      <c r="W527" s="56">
        <v>2020</v>
      </c>
      <c r="X527" s="56" t="s">
        <v>11</v>
      </c>
      <c r="Y527" s="56" t="s">
        <v>99</v>
      </c>
      <c r="Z527" s="56" t="s">
        <v>113</v>
      </c>
      <c r="AA527" s="56" t="s">
        <v>114</v>
      </c>
      <c r="AB527" s="56" t="s">
        <v>110</v>
      </c>
      <c r="AC527" s="56" t="s">
        <v>103</v>
      </c>
      <c r="AD527" s="56" t="s">
        <v>104</v>
      </c>
      <c r="AE527" s="56">
        <v>211</v>
      </c>
      <c r="AF527" s="56">
        <v>301.73</v>
      </c>
    </row>
    <row r="528" spans="1:32" ht="18" customHeight="1" x14ac:dyDescent="0.25">
      <c r="A528" s="2">
        <v>2022</v>
      </c>
      <c r="B528" s="2" t="s">
        <v>11</v>
      </c>
      <c r="C528" s="2" t="s">
        <v>14</v>
      </c>
      <c r="D528" s="3" t="s">
        <v>37</v>
      </c>
      <c r="E528" s="4">
        <v>2498</v>
      </c>
      <c r="F528" s="4">
        <v>8000</v>
      </c>
      <c r="G528" s="4">
        <v>8960</v>
      </c>
      <c r="H528" s="4">
        <v>1600</v>
      </c>
      <c r="I528" s="5" t="s">
        <v>42</v>
      </c>
      <c r="V528" s="56" t="s">
        <v>98</v>
      </c>
      <c r="W528" s="56">
        <v>2020</v>
      </c>
      <c r="X528" s="56" t="s">
        <v>6</v>
      </c>
      <c r="Y528" s="56" t="s">
        <v>99</v>
      </c>
      <c r="Z528" s="56" t="s">
        <v>113</v>
      </c>
      <c r="AA528" s="56" t="s">
        <v>114</v>
      </c>
      <c r="AB528" s="56" t="s">
        <v>110</v>
      </c>
      <c r="AC528" s="56" t="s">
        <v>103</v>
      </c>
      <c r="AD528" s="56" t="s">
        <v>115</v>
      </c>
      <c r="AE528" s="56">
        <v>304</v>
      </c>
      <c r="AF528" s="56">
        <v>434.72</v>
      </c>
    </row>
    <row r="529" spans="1:32" ht="18" customHeight="1" x14ac:dyDescent="0.25">
      <c r="A529" s="2">
        <v>2022</v>
      </c>
      <c r="B529" s="2" t="s">
        <v>11</v>
      </c>
      <c r="C529" s="2" t="s">
        <v>13</v>
      </c>
      <c r="D529" s="3" t="s">
        <v>35</v>
      </c>
      <c r="E529" s="4">
        <v>1245</v>
      </c>
      <c r="F529" s="4">
        <v>4577.2</v>
      </c>
      <c r="G529" s="4">
        <v>5126.4639999999999</v>
      </c>
      <c r="H529" s="4">
        <v>915.44</v>
      </c>
      <c r="I529" s="5" t="s">
        <v>42</v>
      </c>
      <c r="V529" s="56" t="s">
        <v>105</v>
      </c>
      <c r="W529" s="56">
        <v>2020</v>
      </c>
      <c r="X529" s="56" t="s">
        <v>6</v>
      </c>
      <c r="Y529" s="56" t="s">
        <v>99</v>
      </c>
      <c r="Z529" s="56" t="s">
        <v>113</v>
      </c>
      <c r="AA529" s="56" t="s">
        <v>114</v>
      </c>
      <c r="AB529" s="56" t="s">
        <v>110</v>
      </c>
      <c r="AC529" s="56" t="s">
        <v>103</v>
      </c>
      <c r="AD529" s="56" t="s">
        <v>115</v>
      </c>
      <c r="AE529" s="56">
        <v>298</v>
      </c>
      <c r="AF529" s="56">
        <v>426.14</v>
      </c>
    </row>
    <row r="530" spans="1:32" ht="18" customHeight="1" x14ac:dyDescent="0.25">
      <c r="A530" s="2">
        <v>2022</v>
      </c>
      <c r="B530" s="2" t="s">
        <v>11</v>
      </c>
      <c r="C530" s="2" t="s">
        <v>38</v>
      </c>
      <c r="D530" s="6" t="s">
        <v>30</v>
      </c>
      <c r="E530" s="7">
        <v>644</v>
      </c>
      <c r="F530" s="7">
        <v>5743.5</v>
      </c>
      <c r="G530" s="7">
        <v>6432.72</v>
      </c>
      <c r="H530" s="4">
        <v>1148.7</v>
      </c>
      <c r="I530" s="5" t="s">
        <v>42</v>
      </c>
      <c r="V530" s="56" t="s">
        <v>105</v>
      </c>
      <c r="W530" s="56">
        <v>2020</v>
      </c>
      <c r="X530" s="56" t="s">
        <v>6</v>
      </c>
      <c r="Y530" s="56" t="s">
        <v>99</v>
      </c>
      <c r="Z530" s="56" t="s">
        <v>113</v>
      </c>
      <c r="AA530" s="56" t="s">
        <v>114</v>
      </c>
      <c r="AB530" s="56" t="s">
        <v>110</v>
      </c>
      <c r="AC530" s="56" t="s">
        <v>103</v>
      </c>
      <c r="AD530" s="56" t="s">
        <v>115</v>
      </c>
      <c r="AE530" s="56">
        <v>292</v>
      </c>
      <c r="AF530" s="56">
        <v>417.56</v>
      </c>
    </row>
    <row r="531" spans="1:32" ht="18" customHeight="1" x14ac:dyDescent="0.25">
      <c r="A531" s="2">
        <v>2022</v>
      </c>
      <c r="B531" s="2" t="s">
        <v>11</v>
      </c>
      <c r="C531" s="2" t="s">
        <v>12</v>
      </c>
      <c r="D531" s="6" t="s">
        <v>29</v>
      </c>
      <c r="E531" s="7">
        <v>643</v>
      </c>
      <c r="F531" s="7">
        <v>7000</v>
      </c>
      <c r="G531" s="7">
        <v>7840</v>
      </c>
      <c r="H531" s="4">
        <v>1400</v>
      </c>
      <c r="I531" s="5" t="s">
        <v>42</v>
      </c>
      <c r="V531" s="56" t="s">
        <v>107</v>
      </c>
      <c r="W531" s="56">
        <v>2020</v>
      </c>
      <c r="X531" s="56" t="s">
        <v>6</v>
      </c>
      <c r="Y531" s="56" t="s">
        <v>99</v>
      </c>
      <c r="Z531" s="56" t="s">
        <v>113</v>
      </c>
      <c r="AA531" s="56" t="s">
        <v>114</v>
      </c>
      <c r="AB531" s="56" t="s">
        <v>110</v>
      </c>
      <c r="AC531" s="56" t="s">
        <v>103</v>
      </c>
      <c r="AD531" s="56" t="s">
        <v>115</v>
      </c>
      <c r="AE531" s="56">
        <v>301</v>
      </c>
      <c r="AF531" s="56">
        <v>430.43</v>
      </c>
    </row>
    <row r="532" spans="1:32" ht="18" customHeight="1" x14ac:dyDescent="0.25">
      <c r="A532" s="2">
        <v>2022</v>
      </c>
      <c r="B532" s="2" t="s">
        <v>11</v>
      </c>
      <c r="C532" s="2" t="s">
        <v>38</v>
      </c>
      <c r="D532" s="6" t="s">
        <v>31</v>
      </c>
      <c r="E532" s="7">
        <v>455</v>
      </c>
      <c r="F532" s="7">
        <v>4578.6000000000004</v>
      </c>
      <c r="G532" s="7">
        <v>5128.0320000000002</v>
      </c>
      <c r="H532" s="4">
        <v>915.72000000000014</v>
      </c>
      <c r="I532" s="5" t="s">
        <v>42</v>
      </c>
      <c r="V532" s="56" t="s">
        <v>105</v>
      </c>
      <c r="W532" s="56">
        <v>2020</v>
      </c>
      <c r="X532" s="56" t="s">
        <v>6</v>
      </c>
      <c r="Y532" s="56" t="s">
        <v>99</v>
      </c>
      <c r="Z532" s="56" t="s">
        <v>113</v>
      </c>
      <c r="AA532" s="56" t="s">
        <v>114</v>
      </c>
      <c r="AB532" s="56" t="s">
        <v>110</v>
      </c>
      <c r="AC532" s="56" t="s">
        <v>103</v>
      </c>
      <c r="AD532" s="56" t="s">
        <v>115</v>
      </c>
      <c r="AE532" s="56">
        <v>295</v>
      </c>
      <c r="AF532" s="56">
        <v>421.85</v>
      </c>
    </row>
    <row r="533" spans="1:32" ht="18" customHeight="1" x14ac:dyDescent="0.25">
      <c r="A533" s="2">
        <v>2022</v>
      </c>
      <c r="B533" s="2" t="s">
        <v>11</v>
      </c>
      <c r="C533" s="2" t="s">
        <v>12</v>
      </c>
      <c r="D533" s="6" t="s">
        <v>28</v>
      </c>
      <c r="E533" s="8">
        <v>345</v>
      </c>
      <c r="F533" s="8">
        <v>7000</v>
      </c>
      <c r="G533" s="8">
        <v>7840</v>
      </c>
      <c r="H533" s="4">
        <v>1400</v>
      </c>
      <c r="I533" s="5" t="s">
        <v>42</v>
      </c>
      <c r="V533" s="56" t="s">
        <v>105</v>
      </c>
      <c r="W533" s="56">
        <v>2020</v>
      </c>
      <c r="X533" s="56" t="s">
        <v>5</v>
      </c>
      <c r="Y533" s="56" t="s">
        <v>99</v>
      </c>
      <c r="Z533" s="56" t="s">
        <v>113</v>
      </c>
      <c r="AA533" s="56" t="s">
        <v>114</v>
      </c>
      <c r="AB533" s="56" t="s">
        <v>110</v>
      </c>
      <c r="AC533" s="56" t="s">
        <v>103</v>
      </c>
      <c r="AD533" s="56" t="s">
        <v>104</v>
      </c>
      <c r="AE533" s="56">
        <v>322</v>
      </c>
      <c r="AF533" s="56">
        <v>460.46000000000004</v>
      </c>
    </row>
    <row r="534" spans="1:32" ht="18" customHeight="1" x14ac:dyDescent="0.25">
      <c r="A534" s="2">
        <v>2022</v>
      </c>
      <c r="B534" s="2" t="s">
        <v>11</v>
      </c>
      <c r="C534" s="2" t="s">
        <v>13</v>
      </c>
      <c r="D534" s="3" t="s">
        <v>33</v>
      </c>
      <c r="E534" s="4">
        <v>122</v>
      </c>
      <c r="F534" s="4">
        <v>100</v>
      </c>
      <c r="G534" s="4">
        <v>112</v>
      </c>
      <c r="H534" s="4">
        <v>20</v>
      </c>
      <c r="I534" s="5" t="s">
        <v>42</v>
      </c>
      <c r="V534" s="56" t="s">
        <v>98</v>
      </c>
      <c r="W534" s="56">
        <v>2020</v>
      </c>
      <c r="X534" s="56" t="s">
        <v>5</v>
      </c>
      <c r="Y534" s="56" t="s">
        <v>99</v>
      </c>
      <c r="Z534" s="56" t="s">
        <v>113</v>
      </c>
      <c r="AA534" s="56" t="s">
        <v>114</v>
      </c>
      <c r="AB534" s="56" t="s">
        <v>110</v>
      </c>
      <c r="AC534" s="56" t="s">
        <v>103</v>
      </c>
      <c r="AD534" s="56" t="s">
        <v>115</v>
      </c>
      <c r="AE534" s="56">
        <v>316</v>
      </c>
      <c r="AF534" s="56">
        <v>451.88</v>
      </c>
    </row>
    <row r="535" spans="1:32" ht="18" customHeight="1" x14ac:dyDescent="0.25">
      <c r="A535" s="2">
        <v>2022</v>
      </c>
      <c r="B535" s="2" t="s">
        <v>11</v>
      </c>
      <c r="C535" s="2" t="s">
        <v>15</v>
      </c>
      <c r="D535" s="6" t="s">
        <v>26</v>
      </c>
      <c r="E535" s="7">
        <v>78</v>
      </c>
      <c r="F535" s="7">
        <v>2288.6</v>
      </c>
      <c r="G535" s="7">
        <v>5126.4639999999999</v>
      </c>
      <c r="H535" s="4">
        <v>457.72</v>
      </c>
      <c r="I535" s="5" t="s">
        <v>42</v>
      </c>
      <c r="V535" s="56" t="s">
        <v>107</v>
      </c>
      <c r="W535" s="56">
        <v>2020</v>
      </c>
      <c r="X535" s="56" t="s">
        <v>5</v>
      </c>
      <c r="Y535" s="56" t="s">
        <v>99</v>
      </c>
      <c r="Z535" s="56" t="s">
        <v>113</v>
      </c>
      <c r="AA535" s="56" t="s">
        <v>114</v>
      </c>
      <c r="AB535" s="56" t="s">
        <v>110</v>
      </c>
      <c r="AC535" s="56" t="s">
        <v>103</v>
      </c>
      <c r="AD535" s="56" t="s">
        <v>115</v>
      </c>
      <c r="AE535" s="56">
        <v>310</v>
      </c>
      <c r="AF535" s="56">
        <v>443.3</v>
      </c>
    </row>
    <row r="536" spans="1:32" ht="18" customHeight="1" x14ac:dyDescent="0.25">
      <c r="A536" s="2">
        <v>2022</v>
      </c>
      <c r="B536" s="2" t="s">
        <v>11</v>
      </c>
      <c r="C536" s="2" t="s">
        <v>15</v>
      </c>
      <c r="D536" s="6" t="s">
        <v>24</v>
      </c>
      <c r="E536" s="7">
        <v>76</v>
      </c>
      <c r="F536" s="7">
        <v>2288.4499999999998</v>
      </c>
      <c r="G536" s="7">
        <v>5126.1279999999997</v>
      </c>
      <c r="H536" s="4">
        <v>457.69</v>
      </c>
      <c r="I536" s="5" t="s">
        <v>42</v>
      </c>
      <c r="V536" s="56" t="s">
        <v>98</v>
      </c>
      <c r="W536" s="56">
        <v>2020</v>
      </c>
      <c r="X536" s="56" t="s">
        <v>5</v>
      </c>
      <c r="Y536" s="56" t="s">
        <v>99</v>
      </c>
      <c r="Z536" s="56" t="s">
        <v>113</v>
      </c>
      <c r="AA536" s="56" t="s">
        <v>114</v>
      </c>
      <c r="AB536" s="56" t="s">
        <v>110</v>
      </c>
      <c r="AC536" s="56" t="s">
        <v>103</v>
      </c>
      <c r="AD536" s="56" t="s">
        <v>115</v>
      </c>
      <c r="AE536" s="56">
        <v>319</v>
      </c>
      <c r="AF536" s="56">
        <v>456.16999999999996</v>
      </c>
    </row>
    <row r="537" spans="1:32" ht="18" customHeight="1" x14ac:dyDescent="0.25">
      <c r="A537" s="2">
        <v>2022</v>
      </c>
      <c r="B537" s="2" t="s">
        <v>11</v>
      </c>
      <c r="C537" s="2" t="s">
        <v>15</v>
      </c>
      <c r="D537" s="6" t="s">
        <v>25</v>
      </c>
      <c r="E537" s="7">
        <v>46</v>
      </c>
      <c r="F537" s="7">
        <v>100</v>
      </c>
      <c r="G537" s="7">
        <v>224</v>
      </c>
      <c r="H537" s="4">
        <v>20</v>
      </c>
      <c r="I537" s="5" t="s">
        <v>42</v>
      </c>
      <c r="V537" s="56" t="s">
        <v>105</v>
      </c>
      <c r="W537" s="56">
        <v>2020</v>
      </c>
      <c r="X537" s="56" t="s">
        <v>5</v>
      </c>
      <c r="Y537" s="56" t="s">
        <v>99</v>
      </c>
      <c r="Z537" s="56" t="s">
        <v>113</v>
      </c>
      <c r="AA537" s="56" t="s">
        <v>114</v>
      </c>
      <c r="AB537" s="56" t="s">
        <v>110</v>
      </c>
      <c r="AC537" s="56" t="s">
        <v>103</v>
      </c>
      <c r="AD537" s="56" t="s">
        <v>115</v>
      </c>
      <c r="AE537" s="56">
        <v>313</v>
      </c>
      <c r="AF537" s="56">
        <v>447.59000000000003</v>
      </c>
    </row>
    <row r="538" spans="1:32" ht="18" customHeight="1" x14ac:dyDescent="0.25">
      <c r="A538" s="2">
        <v>2022</v>
      </c>
      <c r="B538" s="2" t="s">
        <v>11</v>
      </c>
      <c r="C538" s="2" t="s">
        <v>15</v>
      </c>
      <c r="D538" s="6" t="s">
        <v>23</v>
      </c>
      <c r="E538" s="7">
        <v>34</v>
      </c>
      <c r="F538" s="7">
        <v>2288.4</v>
      </c>
      <c r="G538" s="7">
        <v>5126.0160000000005</v>
      </c>
      <c r="H538" s="4">
        <v>457.68000000000006</v>
      </c>
      <c r="I538" s="5" t="s">
        <v>42</v>
      </c>
      <c r="V538" s="56" t="s">
        <v>105</v>
      </c>
      <c r="W538" s="56">
        <v>2020</v>
      </c>
      <c r="X538" s="56" t="s">
        <v>5</v>
      </c>
      <c r="Y538" s="56" t="s">
        <v>99</v>
      </c>
      <c r="Z538" s="56" t="s">
        <v>113</v>
      </c>
      <c r="AA538" s="56" t="s">
        <v>114</v>
      </c>
      <c r="AB538" s="56" t="s">
        <v>110</v>
      </c>
      <c r="AC538" s="56" t="s">
        <v>103</v>
      </c>
      <c r="AD538" s="56" t="s">
        <v>115</v>
      </c>
      <c r="AE538" s="56">
        <v>307</v>
      </c>
      <c r="AF538" s="56">
        <v>439.01</v>
      </c>
    </row>
    <row r="539" spans="1:32" ht="18" customHeight="1" x14ac:dyDescent="0.25">
      <c r="A539" s="2">
        <v>2022</v>
      </c>
      <c r="B539" s="2" t="s">
        <v>11</v>
      </c>
      <c r="C539" s="2" t="s">
        <v>13</v>
      </c>
      <c r="D539" s="3" t="s">
        <v>34</v>
      </c>
      <c r="E539" s="4">
        <v>7</v>
      </c>
      <c r="F539" s="4">
        <v>200</v>
      </c>
      <c r="G539" s="4">
        <v>224</v>
      </c>
      <c r="H539" s="4">
        <v>40</v>
      </c>
      <c r="I539" s="5" t="s">
        <v>42</v>
      </c>
      <c r="V539" s="56" t="s">
        <v>98</v>
      </c>
      <c r="W539" s="56">
        <v>2020</v>
      </c>
      <c r="X539" s="56" t="s">
        <v>4</v>
      </c>
      <c r="Y539" s="56" t="s">
        <v>99</v>
      </c>
      <c r="Z539" s="56" t="s">
        <v>113</v>
      </c>
      <c r="AA539" s="56" t="s">
        <v>114</v>
      </c>
      <c r="AB539" s="56" t="s">
        <v>110</v>
      </c>
      <c r="AC539" s="56" t="s">
        <v>103</v>
      </c>
      <c r="AD539" s="56" t="s">
        <v>104</v>
      </c>
      <c r="AE539" s="56">
        <v>334</v>
      </c>
      <c r="AF539" s="56">
        <v>477.62</v>
      </c>
    </row>
    <row r="540" spans="1:32" ht="18" customHeight="1" x14ac:dyDescent="0.25">
      <c r="A540" s="2">
        <v>2022</v>
      </c>
      <c r="B540" s="2" t="s">
        <v>11</v>
      </c>
      <c r="C540" s="2" t="s">
        <v>15</v>
      </c>
      <c r="D540" s="6" t="s">
        <v>27</v>
      </c>
      <c r="E540" s="7">
        <v>3</v>
      </c>
      <c r="F540" s="7">
        <v>2288.65</v>
      </c>
      <c r="G540" s="7">
        <v>5126.576</v>
      </c>
      <c r="H540" s="4">
        <v>457.73</v>
      </c>
      <c r="I540" s="5" t="s">
        <v>42</v>
      </c>
      <c r="V540" s="56" t="s">
        <v>105</v>
      </c>
      <c r="W540" s="56">
        <v>2020</v>
      </c>
      <c r="X540" s="56" t="s">
        <v>4</v>
      </c>
      <c r="Y540" s="56" t="s">
        <v>99</v>
      </c>
      <c r="Z540" s="56" t="s">
        <v>113</v>
      </c>
      <c r="AA540" s="56" t="s">
        <v>114</v>
      </c>
      <c r="AB540" s="56" t="s">
        <v>110</v>
      </c>
      <c r="AC540" s="56" t="s">
        <v>103</v>
      </c>
      <c r="AD540" s="56" t="s">
        <v>104</v>
      </c>
      <c r="AE540" s="56">
        <v>328</v>
      </c>
      <c r="AF540" s="56">
        <v>469.03999999999996</v>
      </c>
    </row>
    <row r="541" spans="1:32" ht="18" customHeight="1" x14ac:dyDescent="0.25">
      <c r="A541" s="2">
        <v>2022</v>
      </c>
      <c r="B541" s="2" t="s">
        <v>11</v>
      </c>
      <c r="C541" s="2" t="s">
        <v>32</v>
      </c>
      <c r="D541" s="6" t="s">
        <v>32</v>
      </c>
      <c r="E541" s="7">
        <v>2</v>
      </c>
      <c r="F541" s="7">
        <v>6600</v>
      </c>
      <c r="G541" s="7">
        <v>7392</v>
      </c>
      <c r="H541" s="4">
        <v>1320</v>
      </c>
      <c r="I541" s="5" t="s">
        <v>42</v>
      </c>
      <c r="V541" s="56" t="s">
        <v>107</v>
      </c>
      <c r="W541" s="56">
        <v>2020</v>
      </c>
      <c r="X541" s="56" t="s">
        <v>4</v>
      </c>
      <c r="Y541" s="56" t="s">
        <v>99</v>
      </c>
      <c r="Z541" s="56" t="s">
        <v>113</v>
      </c>
      <c r="AA541" s="56" t="s">
        <v>114</v>
      </c>
      <c r="AB541" s="56" t="s">
        <v>110</v>
      </c>
      <c r="AC541" s="56" t="s">
        <v>103</v>
      </c>
      <c r="AD541" s="56" t="s">
        <v>104</v>
      </c>
      <c r="AE541" s="56">
        <v>337</v>
      </c>
      <c r="AF541" s="56">
        <v>481.90999999999997</v>
      </c>
    </row>
    <row r="542" spans="1:32" ht="18" customHeight="1" x14ac:dyDescent="0.25">
      <c r="A542" s="2">
        <v>2023</v>
      </c>
      <c r="B542" s="2" t="s">
        <v>0</v>
      </c>
      <c r="C542" s="2" t="s">
        <v>14</v>
      </c>
      <c r="D542" s="3" t="s">
        <v>36</v>
      </c>
      <c r="E542" s="4">
        <v>3566</v>
      </c>
      <c r="F542" s="4">
        <v>5492.76</v>
      </c>
      <c r="G542" s="4">
        <v>5126.576</v>
      </c>
      <c r="H542" s="4">
        <v>1098.5520000000001</v>
      </c>
      <c r="I542" s="5" t="s">
        <v>42</v>
      </c>
      <c r="V542" s="56" t="s">
        <v>105</v>
      </c>
      <c r="W542" s="56">
        <v>2020</v>
      </c>
      <c r="X542" s="56" t="s">
        <v>4</v>
      </c>
      <c r="Y542" s="56" t="s">
        <v>99</v>
      </c>
      <c r="Z542" s="56" t="s">
        <v>113</v>
      </c>
      <c r="AA542" s="56" t="s">
        <v>114</v>
      </c>
      <c r="AB542" s="56" t="s">
        <v>110</v>
      </c>
      <c r="AC542" s="56" t="s">
        <v>103</v>
      </c>
      <c r="AD542" s="56" t="s">
        <v>104</v>
      </c>
      <c r="AE542" s="56">
        <v>331</v>
      </c>
      <c r="AF542" s="56">
        <v>473.33</v>
      </c>
    </row>
    <row r="543" spans="1:32" ht="18" customHeight="1" x14ac:dyDescent="0.25">
      <c r="A543" s="2">
        <v>2023</v>
      </c>
      <c r="B543" s="2" t="s">
        <v>0</v>
      </c>
      <c r="C543" s="2" t="s">
        <v>14</v>
      </c>
      <c r="D543" s="3" t="s">
        <v>37</v>
      </c>
      <c r="E543" s="4">
        <v>2498</v>
      </c>
      <c r="F543" s="4">
        <v>9600</v>
      </c>
      <c r="G543" s="4">
        <v>8960</v>
      </c>
      <c r="H543" s="4">
        <v>1920</v>
      </c>
      <c r="I543" s="5" t="s">
        <v>42</v>
      </c>
      <c r="V543" s="56" t="s">
        <v>108</v>
      </c>
      <c r="W543" s="56">
        <v>2020</v>
      </c>
      <c r="X543" s="56" t="s">
        <v>4</v>
      </c>
      <c r="Y543" s="56" t="s">
        <v>99</v>
      </c>
      <c r="Z543" s="56" t="s">
        <v>113</v>
      </c>
      <c r="AA543" s="56" t="s">
        <v>114</v>
      </c>
      <c r="AB543" s="56" t="s">
        <v>110</v>
      </c>
      <c r="AC543" s="56" t="s">
        <v>103</v>
      </c>
      <c r="AD543" s="56" t="s">
        <v>104</v>
      </c>
      <c r="AE543" s="56">
        <v>325</v>
      </c>
      <c r="AF543" s="56">
        <v>464.75</v>
      </c>
    </row>
    <row r="544" spans="1:32" ht="18" customHeight="1" x14ac:dyDescent="0.25">
      <c r="A544" s="2">
        <v>2023</v>
      </c>
      <c r="B544" s="2" t="s">
        <v>0</v>
      </c>
      <c r="C544" s="2" t="s">
        <v>13</v>
      </c>
      <c r="D544" s="3" t="s">
        <v>35</v>
      </c>
      <c r="E544" s="4">
        <v>1245</v>
      </c>
      <c r="F544" s="4">
        <v>5492.6399999999994</v>
      </c>
      <c r="G544" s="4">
        <v>5126.4639999999999</v>
      </c>
      <c r="H544" s="4">
        <v>1098.528</v>
      </c>
      <c r="I544" s="5" t="s">
        <v>42</v>
      </c>
      <c r="V544" s="56" t="s">
        <v>98</v>
      </c>
      <c r="W544" s="56">
        <v>2020</v>
      </c>
      <c r="X544" s="56" t="s">
        <v>10</v>
      </c>
      <c r="Y544" s="56" t="s">
        <v>99</v>
      </c>
      <c r="Z544" s="56" t="s">
        <v>113</v>
      </c>
      <c r="AA544" s="56" t="s">
        <v>114</v>
      </c>
      <c r="AB544" s="56" t="s">
        <v>110</v>
      </c>
      <c r="AC544" s="56" t="s">
        <v>103</v>
      </c>
      <c r="AD544" s="56" t="s">
        <v>104</v>
      </c>
      <c r="AE544" s="56">
        <v>238</v>
      </c>
      <c r="AF544" s="56">
        <v>340.34000000000003</v>
      </c>
    </row>
    <row r="545" spans="1:32" ht="18" customHeight="1" x14ac:dyDescent="0.25">
      <c r="A545" s="2">
        <v>2023</v>
      </c>
      <c r="B545" s="2" t="s">
        <v>0</v>
      </c>
      <c r="C545" s="2" t="s">
        <v>38</v>
      </c>
      <c r="D545" s="6" t="s">
        <v>30</v>
      </c>
      <c r="E545" s="7">
        <v>644</v>
      </c>
      <c r="F545" s="7">
        <v>6892.2</v>
      </c>
      <c r="G545" s="7">
        <v>6432.72</v>
      </c>
      <c r="H545" s="4">
        <v>1378.44</v>
      </c>
      <c r="I545" s="5" t="s">
        <v>42</v>
      </c>
      <c r="V545" s="56" t="s">
        <v>98</v>
      </c>
      <c r="W545" s="56">
        <v>2020</v>
      </c>
      <c r="X545" s="56" t="s">
        <v>10</v>
      </c>
      <c r="Y545" s="56" t="s">
        <v>99</v>
      </c>
      <c r="Z545" s="56" t="s">
        <v>113</v>
      </c>
      <c r="AA545" s="56" t="s">
        <v>114</v>
      </c>
      <c r="AB545" s="56" t="s">
        <v>110</v>
      </c>
      <c r="AC545" s="56" t="s">
        <v>103</v>
      </c>
      <c r="AD545" s="56" t="s">
        <v>104</v>
      </c>
      <c r="AE545" s="56">
        <v>232</v>
      </c>
      <c r="AF545" s="56">
        <v>331.76</v>
      </c>
    </row>
    <row r="546" spans="1:32" ht="18" customHeight="1" x14ac:dyDescent="0.25">
      <c r="A546" s="2">
        <v>2023</v>
      </c>
      <c r="B546" s="2" t="s">
        <v>0</v>
      </c>
      <c r="C546" s="2" t="s">
        <v>12</v>
      </c>
      <c r="D546" s="6" t="s">
        <v>29</v>
      </c>
      <c r="E546" s="7">
        <v>643</v>
      </c>
      <c r="F546" s="7">
        <v>8400</v>
      </c>
      <c r="G546" s="7">
        <v>7840</v>
      </c>
      <c r="H546" s="4">
        <v>1680</v>
      </c>
      <c r="I546" s="5" t="s">
        <v>40</v>
      </c>
      <c r="V546" s="56" t="s">
        <v>109</v>
      </c>
      <c r="W546" s="56">
        <v>2020</v>
      </c>
      <c r="X546" s="56" t="s">
        <v>10</v>
      </c>
      <c r="Y546" s="56" t="s">
        <v>99</v>
      </c>
      <c r="Z546" s="56" t="s">
        <v>113</v>
      </c>
      <c r="AA546" s="56" t="s">
        <v>114</v>
      </c>
      <c r="AB546" s="56" t="s">
        <v>110</v>
      </c>
      <c r="AC546" s="56" t="s">
        <v>103</v>
      </c>
      <c r="AD546" s="56" t="s">
        <v>104</v>
      </c>
      <c r="AE546" s="56">
        <v>241</v>
      </c>
      <c r="AF546" s="56">
        <v>344.63</v>
      </c>
    </row>
    <row r="547" spans="1:32" ht="18" customHeight="1" x14ac:dyDescent="0.25">
      <c r="A547" s="2">
        <v>2023</v>
      </c>
      <c r="B547" s="2" t="s">
        <v>0</v>
      </c>
      <c r="C547" s="2" t="s">
        <v>38</v>
      </c>
      <c r="D547" s="6" t="s">
        <v>31</v>
      </c>
      <c r="E547" s="7">
        <v>455</v>
      </c>
      <c r="F547" s="7">
        <v>5494.3200000000006</v>
      </c>
      <c r="G547" s="7">
        <v>5128.0320000000002</v>
      </c>
      <c r="H547" s="4">
        <v>1098.8640000000003</v>
      </c>
      <c r="I547" s="5" t="s">
        <v>40</v>
      </c>
      <c r="V547" s="56" t="s">
        <v>98</v>
      </c>
      <c r="W547" s="56">
        <v>2020</v>
      </c>
      <c r="X547" s="56" t="s">
        <v>10</v>
      </c>
      <c r="Y547" s="56" t="s">
        <v>99</v>
      </c>
      <c r="Z547" s="56" t="s">
        <v>113</v>
      </c>
      <c r="AA547" s="56" t="s">
        <v>114</v>
      </c>
      <c r="AB547" s="56" t="s">
        <v>110</v>
      </c>
      <c r="AC547" s="56" t="s">
        <v>103</v>
      </c>
      <c r="AD547" s="56" t="s">
        <v>104</v>
      </c>
      <c r="AE547" s="56">
        <v>235</v>
      </c>
      <c r="AF547" s="56">
        <v>336.05</v>
      </c>
    </row>
    <row r="548" spans="1:32" ht="18" customHeight="1" x14ac:dyDescent="0.25">
      <c r="A548" s="2">
        <v>2023</v>
      </c>
      <c r="B548" s="2" t="s">
        <v>0</v>
      </c>
      <c r="C548" s="2" t="s">
        <v>12</v>
      </c>
      <c r="D548" s="6" t="s">
        <v>28</v>
      </c>
      <c r="E548" s="8">
        <v>345</v>
      </c>
      <c r="F548" s="8">
        <v>8400</v>
      </c>
      <c r="G548" s="8">
        <v>7840</v>
      </c>
      <c r="H548" s="4">
        <v>1680</v>
      </c>
      <c r="I548" s="5" t="s">
        <v>40</v>
      </c>
      <c r="V548" s="56" t="s">
        <v>105</v>
      </c>
      <c r="W548" s="56">
        <v>2020</v>
      </c>
      <c r="X548" s="56" t="s">
        <v>10</v>
      </c>
      <c r="Y548" s="56" t="s">
        <v>99</v>
      </c>
      <c r="Z548" s="56" t="s">
        <v>113</v>
      </c>
      <c r="AA548" s="56" t="s">
        <v>114</v>
      </c>
      <c r="AB548" s="56" t="s">
        <v>110</v>
      </c>
      <c r="AC548" s="56" t="s">
        <v>103</v>
      </c>
      <c r="AD548" s="56" t="s">
        <v>104</v>
      </c>
      <c r="AE548" s="56">
        <v>229</v>
      </c>
      <c r="AF548" s="56">
        <v>327.47000000000003</v>
      </c>
    </row>
    <row r="549" spans="1:32" ht="18" customHeight="1" x14ac:dyDescent="0.25">
      <c r="A549" s="2">
        <v>2023</v>
      </c>
      <c r="B549" s="2" t="s">
        <v>0</v>
      </c>
      <c r="C549" s="2" t="s">
        <v>13</v>
      </c>
      <c r="D549" s="3" t="s">
        <v>33</v>
      </c>
      <c r="E549" s="4">
        <v>122</v>
      </c>
      <c r="F549" s="4">
        <v>120</v>
      </c>
      <c r="G549" s="4">
        <v>112</v>
      </c>
      <c r="H549" s="4">
        <v>24</v>
      </c>
      <c r="I549" s="5" t="s">
        <v>40</v>
      </c>
      <c r="V549" s="56" t="s">
        <v>105</v>
      </c>
      <c r="W549" s="56">
        <v>2020</v>
      </c>
      <c r="X549" s="56" t="s">
        <v>9</v>
      </c>
      <c r="Y549" s="56" t="s">
        <v>99</v>
      </c>
      <c r="Z549" s="56" t="s">
        <v>113</v>
      </c>
      <c r="AA549" s="56" t="s">
        <v>114</v>
      </c>
      <c r="AB549" s="56" t="s">
        <v>110</v>
      </c>
      <c r="AC549" s="56" t="s">
        <v>103</v>
      </c>
      <c r="AD549" s="56" t="s">
        <v>115</v>
      </c>
      <c r="AE549" s="56">
        <v>256</v>
      </c>
      <c r="AF549" s="56">
        <v>366.08</v>
      </c>
    </row>
    <row r="550" spans="1:32" ht="18" customHeight="1" x14ac:dyDescent="0.25">
      <c r="A550" s="2">
        <v>2023</v>
      </c>
      <c r="B550" s="2" t="s">
        <v>0</v>
      </c>
      <c r="C550" s="2" t="s">
        <v>15</v>
      </c>
      <c r="D550" s="6" t="s">
        <v>26</v>
      </c>
      <c r="E550" s="7">
        <v>78</v>
      </c>
      <c r="F550" s="7">
        <v>2288.6</v>
      </c>
      <c r="G550" s="7">
        <v>5126.4639999999999</v>
      </c>
      <c r="H550" s="4">
        <v>457.72</v>
      </c>
      <c r="I550" s="5" t="s">
        <v>40</v>
      </c>
      <c r="V550" s="56" t="s">
        <v>107</v>
      </c>
      <c r="W550" s="56">
        <v>2020</v>
      </c>
      <c r="X550" s="56" t="s">
        <v>9</v>
      </c>
      <c r="Y550" s="56" t="s">
        <v>99</v>
      </c>
      <c r="Z550" s="56" t="s">
        <v>113</v>
      </c>
      <c r="AA550" s="56" t="s">
        <v>114</v>
      </c>
      <c r="AB550" s="56" t="s">
        <v>110</v>
      </c>
      <c r="AC550" s="56" t="s">
        <v>103</v>
      </c>
      <c r="AD550" s="56" t="s">
        <v>115</v>
      </c>
      <c r="AE550" s="56">
        <v>250</v>
      </c>
      <c r="AF550" s="56">
        <v>357.5</v>
      </c>
    </row>
    <row r="551" spans="1:32" ht="18" customHeight="1" x14ac:dyDescent="0.25">
      <c r="A551" s="2">
        <v>2023</v>
      </c>
      <c r="B551" s="2" t="s">
        <v>0</v>
      </c>
      <c r="C551" s="2" t="s">
        <v>15</v>
      </c>
      <c r="D551" s="6" t="s">
        <v>24</v>
      </c>
      <c r="E551" s="7">
        <v>76</v>
      </c>
      <c r="F551" s="7">
        <v>2288.4499999999998</v>
      </c>
      <c r="G551" s="7">
        <v>5126.1279999999997</v>
      </c>
      <c r="H551" s="4">
        <v>457.69</v>
      </c>
      <c r="I551" s="5" t="s">
        <v>40</v>
      </c>
      <c r="V551" s="56" t="s">
        <v>98</v>
      </c>
      <c r="W551" s="56">
        <v>2020</v>
      </c>
      <c r="X551" s="56" t="s">
        <v>9</v>
      </c>
      <c r="Y551" s="56" t="s">
        <v>99</v>
      </c>
      <c r="Z551" s="56" t="s">
        <v>113</v>
      </c>
      <c r="AA551" s="56" t="s">
        <v>114</v>
      </c>
      <c r="AB551" s="56" t="s">
        <v>110</v>
      </c>
      <c r="AC551" s="56" t="s">
        <v>103</v>
      </c>
      <c r="AD551" s="56" t="s">
        <v>104</v>
      </c>
      <c r="AE551" s="56">
        <v>244</v>
      </c>
      <c r="AF551" s="56">
        <v>348.92</v>
      </c>
    </row>
    <row r="552" spans="1:32" ht="18" customHeight="1" x14ac:dyDescent="0.25">
      <c r="A552" s="2">
        <v>2023</v>
      </c>
      <c r="B552" s="2" t="s">
        <v>0</v>
      </c>
      <c r="C552" s="2" t="s">
        <v>15</v>
      </c>
      <c r="D552" s="6" t="s">
        <v>25</v>
      </c>
      <c r="E552" s="7">
        <v>46</v>
      </c>
      <c r="F552" s="7">
        <v>100</v>
      </c>
      <c r="G552" s="7">
        <v>224</v>
      </c>
      <c r="H552" s="4">
        <v>20</v>
      </c>
      <c r="I552" s="5" t="s">
        <v>40</v>
      </c>
      <c r="V552" s="56" t="s">
        <v>105</v>
      </c>
      <c r="W552" s="56">
        <v>2020</v>
      </c>
      <c r="X552" s="56" t="s">
        <v>9</v>
      </c>
      <c r="Y552" s="56" t="s">
        <v>99</v>
      </c>
      <c r="Z552" s="56" t="s">
        <v>113</v>
      </c>
      <c r="AA552" s="56" t="s">
        <v>114</v>
      </c>
      <c r="AB552" s="56" t="s">
        <v>110</v>
      </c>
      <c r="AC552" s="56" t="s">
        <v>103</v>
      </c>
      <c r="AD552" s="56" t="s">
        <v>115</v>
      </c>
      <c r="AE552" s="56">
        <v>253</v>
      </c>
      <c r="AF552" s="56">
        <v>361.78999999999996</v>
      </c>
    </row>
    <row r="553" spans="1:32" ht="18" customHeight="1" x14ac:dyDescent="0.25">
      <c r="A553" s="2">
        <v>2023</v>
      </c>
      <c r="B553" s="2" t="s">
        <v>0</v>
      </c>
      <c r="C553" s="2" t="s">
        <v>15</v>
      </c>
      <c r="D553" s="6" t="s">
        <v>23</v>
      </c>
      <c r="E553" s="7">
        <v>34</v>
      </c>
      <c r="F553" s="7">
        <v>2288.4</v>
      </c>
      <c r="G553" s="7">
        <v>5126.0160000000005</v>
      </c>
      <c r="H553" s="4">
        <v>457.68000000000006</v>
      </c>
      <c r="I553" s="5" t="s">
        <v>40</v>
      </c>
      <c r="V553" s="56" t="s">
        <v>98</v>
      </c>
      <c r="W553" s="56">
        <v>2020</v>
      </c>
      <c r="X553" s="56" t="s">
        <v>9</v>
      </c>
      <c r="Y553" s="56" t="s">
        <v>99</v>
      </c>
      <c r="Z553" s="56" t="s">
        <v>113</v>
      </c>
      <c r="AA553" s="56" t="s">
        <v>114</v>
      </c>
      <c r="AB553" s="56" t="s">
        <v>110</v>
      </c>
      <c r="AC553" s="56" t="s">
        <v>103</v>
      </c>
      <c r="AD553" s="56" t="s">
        <v>115</v>
      </c>
      <c r="AE553" s="56">
        <v>247</v>
      </c>
      <c r="AF553" s="56">
        <v>353.21</v>
      </c>
    </row>
    <row r="554" spans="1:32" ht="18" customHeight="1" x14ac:dyDescent="0.25">
      <c r="A554" s="2">
        <v>2023</v>
      </c>
      <c r="B554" s="2" t="s">
        <v>0</v>
      </c>
      <c r="C554" s="2" t="s">
        <v>13</v>
      </c>
      <c r="D554" s="3" t="s">
        <v>34</v>
      </c>
      <c r="E554" s="4">
        <v>7</v>
      </c>
      <c r="F554" s="4">
        <v>200</v>
      </c>
      <c r="G554" s="4">
        <v>224</v>
      </c>
      <c r="H554" s="4">
        <v>40</v>
      </c>
      <c r="I554" s="5" t="s">
        <v>40</v>
      </c>
      <c r="V554" s="56" t="s">
        <v>105</v>
      </c>
      <c r="W554" s="56">
        <v>2020</v>
      </c>
      <c r="X554" s="56" t="s">
        <v>8</v>
      </c>
      <c r="Y554" s="56" t="s">
        <v>99</v>
      </c>
      <c r="Z554" s="56" t="s">
        <v>113</v>
      </c>
      <c r="AA554" s="56" t="s">
        <v>114</v>
      </c>
      <c r="AB554" s="56" t="s">
        <v>110</v>
      </c>
      <c r="AC554" s="56" t="s">
        <v>103</v>
      </c>
      <c r="AD554" s="56" t="s">
        <v>115</v>
      </c>
      <c r="AE554" s="56">
        <v>274</v>
      </c>
      <c r="AF554" s="56">
        <v>391.82</v>
      </c>
    </row>
    <row r="555" spans="1:32" ht="18" customHeight="1" x14ac:dyDescent="0.25">
      <c r="A555" s="2">
        <v>2023</v>
      </c>
      <c r="B555" s="2" t="s">
        <v>0</v>
      </c>
      <c r="C555" s="2" t="s">
        <v>32</v>
      </c>
      <c r="D555" s="6" t="s">
        <v>32</v>
      </c>
      <c r="E555" s="7">
        <v>3</v>
      </c>
      <c r="F555" s="7">
        <v>4577.3</v>
      </c>
      <c r="G555" s="7">
        <v>7392</v>
      </c>
      <c r="H555" s="4">
        <v>915.46</v>
      </c>
      <c r="I555" s="5" t="s">
        <v>40</v>
      </c>
      <c r="V555" s="56" t="s">
        <v>98</v>
      </c>
      <c r="W555" s="56">
        <v>2020</v>
      </c>
      <c r="X555" s="56" t="s">
        <v>8</v>
      </c>
      <c r="Y555" s="56" t="s">
        <v>99</v>
      </c>
      <c r="Z555" s="56" t="s">
        <v>113</v>
      </c>
      <c r="AA555" s="56" t="s">
        <v>114</v>
      </c>
      <c r="AB555" s="56" t="s">
        <v>110</v>
      </c>
      <c r="AC555" s="56" t="s">
        <v>103</v>
      </c>
      <c r="AD555" s="56" t="s">
        <v>115</v>
      </c>
      <c r="AE555" s="56">
        <v>268</v>
      </c>
      <c r="AF555" s="56">
        <v>383.24</v>
      </c>
    </row>
    <row r="556" spans="1:32" ht="18" customHeight="1" x14ac:dyDescent="0.25">
      <c r="A556" s="2">
        <v>2023</v>
      </c>
      <c r="B556" s="2" t="s">
        <v>0</v>
      </c>
      <c r="C556" s="2" t="s">
        <v>15</v>
      </c>
      <c r="D556" s="6" t="s">
        <v>27</v>
      </c>
      <c r="E556" s="7">
        <v>3</v>
      </c>
      <c r="F556" s="7">
        <v>3300</v>
      </c>
      <c r="G556" s="7">
        <v>5126.576</v>
      </c>
      <c r="H556" s="4">
        <v>660</v>
      </c>
      <c r="I556" s="5" t="s">
        <v>40</v>
      </c>
      <c r="V556" s="56" t="s">
        <v>107</v>
      </c>
      <c r="W556" s="56">
        <v>2020</v>
      </c>
      <c r="X556" s="56" t="s">
        <v>8</v>
      </c>
      <c r="Y556" s="56" t="s">
        <v>99</v>
      </c>
      <c r="Z556" s="56" t="s">
        <v>113</v>
      </c>
      <c r="AA556" s="56" t="s">
        <v>114</v>
      </c>
      <c r="AB556" s="56" t="s">
        <v>110</v>
      </c>
      <c r="AC556" s="56" t="s">
        <v>103</v>
      </c>
      <c r="AD556" s="56" t="s">
        <v>115</v>
      </c>
      <c r="AE556" s="56">
        <v>262</v>
      </c>
      <c r="AF556" s="56">
        <v>374.65999999999997</v>
      </c>
    </row>
    <row r="557" spans="1:32" ht="18" customHeight="1" x14ac:dyDescent="0.25">
      <c r="A557" s="2">
        <v>2023</v>
      </c>
      <c r="B557" s="2" t="s">
        <v>1</v>
      </c>
      <c r="C557" s="2" t="s">
        <v>14</v>
      </c>
      <c r="D557" s="3" t="s">
        <v>36</v>
      </c>
      <c r="E557" s="4">
        <v>3566</v>
      </c>
      <c r="F557" s="4">
        <v>4577.3</v>
      </c>
      <c r="G557" s="4">
        <v>5126.576</v>
      </c>
      <c r="H557" s="4">
        <v>915.46</v>
      </c>
      <c r="I557" s="5" t="s">
        <v>40</v>
      </c>
      <c r="V557" s="56" t="s">
        <v>105</v>
      </c>
      <c r="W557" s="56">
        <v>2020</v>
      </c>
      <c r="X557" s="56" t="s">
        <v>8</v>
      </c>
      <c r="Y557" s="56" t="s">
        <v>99</v>
      </c>
      <c r="Z557" s="56" t="s">
        <v>113</v>
      </c>
      <c r="AA557" s="56" t="s">
        <v>114</v>
      </c>
      <c r="AB557" s="56" t="s">
        <v>110</v>
      </c>
      <c r="AC557" s="56" t="s">
        <v>103</v>
      </c>
      <c r="AD557" s="56" t="s">
        <v>115</v>
      </c>
      <c r="AE557" s="56">
        <v>271</v>
      </c>
      <c r="AF557" s="56">
        <v>387.53</v>
      </c>
    </row>
    <row r="558" spans="1:32" ht="18" customHeight="1" x14ac:dyDescent="0.25">
      <c r="A558" s="2">
        <v>2023</v>
      </c>
      <c r="B558" s="2" t="s">
        <v>1</v>
      </c>
      <c r="C558" s="2" t="s">
        <v>14</v>
      </c>
      <c r="D558" s="3" t="s">
        <v>37</v>
      </c>
      <c r="E558" s="4">
        <v>2498</v>
      </c>
      <c r="F558" s="4">
        <v>8000</v>
      </c>
      <c r="G558" s="4">
        <v>8960</v>
      </c>
      <c r="H558" s="4">
        <v>1600</v>
      </c>
      <c r="I558" s="5" t="s">
        <v>40</v>
      </c>
      <c r="V558" s="56" t="s">
        <v>107</v>
      </c>
      <c r="W558" s="56">
        <v>2020</v>
      </c>
      <c r="X558" s="56" t="s">
        <v>8</v>
      </c>
      <c r="Y558" s="56" t="s">
        <v>99</v>
      </c>
      <c r="Z558" s="56" t="s">
        <v>113</v>
      </c>
      <c r="AA558" s="56" t="s">
        <v>114</v>
      </c>
      <c r="AB558" s="56" t="s">
        <v>110</v>
      </c>
      <c r="AC558" s="56" t="s">
        <v>103</v>
      </c>
      <c r="AD558" s="56" t="s">
        <v>115</v>
      </c>
      <c r="AE558" s="56">
        <v>265</v>
      </c>
      <c r="AF558" s="56">
        <v>378.95</v>
      </c>
    </row>
    <row r="559" spans="1:32" ht="18" customHeight="1" x14ac:dyDescent="0.25">
      <c r="A559" s="2">
        <v>2023</v>
      </c>
      <c r="B559" s="2" t="s">
        <v>1</v>
      </c>
      <c r="C559" s="2" t="s">
        <v>13</v>
      </c>
      <c r="D559" s="3" t="s">
        <v>35</v>
      </c>
      <c r="E559" s="4">
        <v>1245</v>
      </c>
      <c r="F559" s="4">
        <v>4577.2</v>
      </c>
      <c r="G559" s="4">
        <v>5126.4639999999999</v>
      </c>
      <c r="H559" s="4">
        <v>915.44</v>
      </c>
      <c r="I559" s="5" t="s">
        <v>40</v>
      </c>
      <c r="V559" s="56" t="s">
        <v>98</v>
      </c>
      <c r="W559" s="56">
        <v>2020</v>
      </c>
      <c r="X559" s="56" t="s">
        <v>8</v>
      </c>
      <c r="Y559" s="56" t="s">
        <v>99</v>
      </c>
      <c r="Z559" s="56" t="s">
        <v>113</v>
      </c>
      <c r="AA559" s="56" t="s">
        <v>114</v>
      </c>
      <c r="AB559" s="56" t="s">
        <v>110</v>
      </c>
      <c r="AC559" s="56" t="s">
        <v>103</v>
      </c>
      <c r="AD559" s="56" t="s">
        <v>115</v>
      </c>
      <c r="AE559" s="56">
        <v>259</v>
      </c>
      <c r="AF559" s="56">
        <v>370.37</v>
      </c>
    </row>
    <row r="560" spans="1:32" ht="18" customHeight="1" x14ac:dyDescent="0.25">
      <c r="A560" s="2">
        <v>2023</v>
      </c>
      <c r="B560" s="2" t="s">
        <v>1</v>
      </c>
      <c r="C560" s="2" t="s">
        <v>38</v>
      </c>
      <c r="D560" s="6" t="s">
        <v>30</v>
      </c>
      <c r="E560" s="7">
        <v>644</v>
      </c>
      <c r="F560" s="7">
        <v>5743.5</v>
      </c>
      <c r="G560" s="7">
        <v>6432.72</v>
      </c>
      <c r="H560" s="4">
        <v>1148.7</v>
      </c>
      <c r="I560" s="5" t="s">
        <v>40</v>
      </c>
      <c r="V560" s="56" t="s">
        <v>107</v>
      </c>
      <c r="W560" s="56">
        <v>2020</v>
      </c>
      <c r="X560" s="56" t="s">
        <v>3</v>
      </c>
      <c r="Y560" s="56" t="s">
        <v>111</v>
      </c>
      <c r="Z560" s="56" t="s">
        <v>113</v>
      </c>
      <c r="AA560" s="56" t="s">
        <v>114</v>
      </c>
      <c r="AB560" s="56" t="s">
        <v>110</v>
      </c>
      <c r="AC560" s="56" t="s">
        <v>103</v>
      </c>
      <c r="AD560" s="56" t="s">
        <v>115</v>
      </c>
      <c r="AE560" s="56">
        <v>158</v>
      </c>
      <c r="AF560" s="56">
        <v>225.94</v>
      </c>
    </row>
    <row r="561" spans="1:32" ht="18" customHeight="1" x14ac:dyDescent="0.25">
      <c r="A561" s="2">
        <v>2023</v>
      </c>
      <c r="B561" s="2" t="s">
        <v>1</v>
      </c>
      <c r="C561" s="2" t="s">
        <v>12</v>
      </c>
      <c r="D561" s="6" t="s">
        <v>29</v>
      </c>
      <c r="E561" s="7">
        <v>643</v>
      </c>
      <c r="F561" s="7">
        <v>7000</v>
      </c>
      <c r="G561" s="7">
        <v>7840</v>
      </c>
      <c r="H561" s="4">
        <v>1400</v>
      </c>
      <c r="I561" s="5" t="s">
        <v>40</v>
      </c>
      <c r="V561" s="56" t="s">
        <v>98</v>
      </c>
      <c r="W561" s="56">
        <v>2020</v>
      </c>
      <c r="X561" s="56" t="s">
        <v>3</v>
      </c>
      <c r="Y561" s="56" t="s">
        <v>111</v>
      </c>
      <c r="Z561" s="56" t="s">
        <v>113</v>
      </c>
      <c r="AA561" s="56" t="s">
        <v>114</v>
      </c>
      <c r="AB561" s="56" t="s">
        <v>110</v>
      </c>
      <c r="AC561" s="56" t="s">
        <v>103</v>
      </c>
      <c r="AD561" s="56" t="s">
        <v>115</v>
      </c>
      <c r="AE561" s="56">
        <v>206</v>
      </c>
      <c r="AF561" s="56">
        <v>294.58</v>
      </c>
    </row>
    <row r="562" spans="1:32" ht="18" customHeight="1" x14ac:dyDescent="0.25">
      <c r="A562" s="2">
        <v>2023</v>
      </c>
      <c r="B562" s="2" t="s">
        <v>1</v>
      </c>
      <c r="C562" s="2" t="s">
        <v>38</v>
      </c>
      <c r="D562" s="6" t="s">
        <v>31</v>
      </c>
      <c r="E562" s="7">
        <v>455</v>
      </c>
      <c r="F562" s="7">
        <v>4578.6000000000004</v>
      </c>
      <c r="G562" s="7">
        <v>5128.0320000000002</v>
      </c>
      <c r="H562" s="4">
        <v>915.72000000000014</v>
      </c>
      <c r="I562" s="5" t="s">
        <v>40</v>
      </c>
      <c r="V562" s="56" t="s">
        <v>105</v>
      </c>
      <c r="W562" s="56">
        <v>2020</v>
      </c>
      <c r="X562" s="56" t="s">
        <v>3</v>
      </c>
      <c r="Y562" s="56" t="s">
        <v>111</v>
      </c>
      <c r="Z562" s="56" t="s">
        <v>113</v>
      </c>
      <c r="AA562" s="56" t="s">
        <v>114</v>
      </c>
      <c r="AB562" s="56" t="s">
        <v>110</v>
      </c>
      <c r="AC562" s="56" t="s">
        <v>103</v>
      </c>
      <c r="AD562" s="56" t="s">
        <v>115</v>
      </c>
      <c r="AE562" s="56">
        <v>134</v>
      </c>
      <c r="AF562" s="56">
        <v>191.62</v>
      </c>
    </row>
    <row r="563" spans="1:32" ht="18" customHeight="1" x14ac:dyDescent="0.25">
      <c r="A563" s="2">
        <v>2023</v>
      </c>
      <c r="B563" s="2" t="s">
        <v>1</v>
      </c>
      <c r="C563" s="2" t="s">
        <v>12</v>
      </c>
      <c r="D563" s="6" t="s">
        <v>28</v>
      </c>
      <c r="E563" s="8">
        <v>345</v>
      </c>
      <c r="F563" s="8">
        <v>7000</v>
      </c>
      <c r="G563" s="8">
        <v>7840</v>
      </c>
      <c r="H563" s="4">
        <v>1400</v>
      </c>
      <c r="I563" s="5" t="s">
        <v>40</v>
      </c>
      <c r="V563" s="56" t="s">
        <v>107</v>
      </c>
      <c r="W563" s="56">
        <v>2020</v>
      </c>
      <c r="X563" s="56" t="s">
        <v>3</v>
      </c>
      <c r="Y563" s="56" t="s">
        <v>111</v>
      </c>
      <c r="Z563" s="56" t="s">
        <v>113</v>
      </c>
      <c r="AA563" s="56" t="s">
        <v>114</v>
      </c>
      <c r="AB563" s="56" t="s">
        <v>110</v>
      </c>
      <c r="AC563" s="56" t="s">
        <v>103</v>
      </c>
      <c r="AD563" s="56" t="s">
        <v>115</v>
      </c>
      <c r="AE563" s="56">
        <v>160</v>
      </c>
      <c r="AF563" s="56">
        <v>228.8</v>
      </c>
    </row>
    <row r="564" spans="1:32" ht="18" customHeight="1" x14ac:dyDescent="0.25">
      <c r="A564" s="2">
        <v>2023</v>
      </c>
      <c r="B564" s="2" t="s">
        <v>1</v>
      </c>
      <c r="C564" s="2" t="s">
        <v>13</v>
      </c>
      <c r="D564" s="3" t="s">
        <v>33</v>
      </c>
      <c r="E564" s="4">
        <v>122</v>
      </c>
      <c r="F564" s="4">
        <v>100</v>
      </c>
      <c r="G564" s="4">
        <v>112</v>
      </c>
      <c r="H564" s="4">
        <v>20</v>
      </c>
      <c r="I564" s="5" t="s">
        <v>40</v>
      </c>
      <c r="V564" s="56" t="s">
        <v>107</v>
      </c>
      <c r="W564" s="56">
        <v>2020</v>
      </c>
      <c r="X564" s="56" t="s">
        <v>3</v>
      </c>
      <c r="Y564" s="56" t="s">
        <v>111</v>
      </c>
      <c r="Z564" s="56" t="s">
        <v>113</v>
      </c>
      <c r="AA564" s="56" t="s">
        <v>114</v>
      </c>
      <c r="AB564" s="56" t="s">
        <v>110</v>
      </c>
      <c r="AC564" s="56" t="s">
        <v>103</v>
      </c>
      <c r="AD564" s="56" t="s">
        <v>115</v>
      </c>
      <c r="AE564" s="56">
        <v>208</v>
      </c>
      <c r="AF564" s="56">
        <v>297.44</v>
      </c>
    </row>
    <row r="565" spans="1:32" ht="18" customHeight="1" x14ac:dyDescent="0.25">
      <c r="A565" s="2">
        <v>2023</v>
      </c>
      <c r="B565" s="2" t="s">
        <v>1</v>
      </c>
      <c r="C565" s="2" t="s">
        <v>15</v>
      </c>
      <c r="D565" s="6" t="s">
        <v>26</v>
      </c>
      <c r="E565" s="7">
        <v>78</v>
      </c>
      <c r="F565" s="7">
        <v>2288.6</v>
      </c>
      <c r="G565" s="7">
        <v>5126.4639999999999</v>
      </c>
      <c r="H565" s="4">
        <v>457.72</v>
      </c>
      <c r="I565" s="5" t="s">
        <v>40</v>
      </c>
      <c r="V565" s="56" t="s">
        <v>107</v>
      </c>
      <c r="W565" s="56">
        <v>2020</v>
      </c>
      <c r="X565" s="56" t="s">
        <v>3</v>
      </c>
      <c r="Y565" s="56" t="s">
        <v>111</v>
      </c>
      <c r="Z565" s="56" t="s">
        <v>113</v>
      </c>
      <c r="AA565" s="56" t="s">
        <v>114</v>
      </c>
      <c r="AB565" s="56" t="s">
        <v>110</v>
      </c>
      <c r="AC565" s="56" t="s">
        <v>103</v>
      </c>
      <c r="AD565" s="56" t="s">
        <v>115</v>
      </c>
      <c r="AE565" s="56">
        <v>136</v>
      </c>
      <c r="AF565" s="56">
        <v>194.48</v>
      </c>
    </row>
    <row r="566" spans="1:32" ht="18" customHeight="1" x14ac:dyDescent="0.25">
      <c r="A566" s="2">
        <v>2023</v>
      </c>
      <c r="B566" s="2" t="s">
        <v>1</v>
      </c>
      <c r="C566" s="2" t="s">
        <v>15</v>
      </c>
      <c r="D566" s="6" t="s">
        <v>24</v>
      </c>
      <c r="E566" s="7">
        <v>76</v>
      </c>
      <c r="F566" s="7">
        <v>2288.4499999999998</v>
      </c>
      <c r="G566" s="7">
        <v>5126.1279999999997</v>
      </c>
      <c r="H566" s="4">
        <v>457.69</v>
      </c>
      <c r="I566" s="5" t="s">
        <v>40</v>
      </c>
      <c r="V566" s="56" t="s">
        <v>98</v>
      </c>
      <c r="W566" s="56">
        <v>2020</v>
      </c>
      <c r="X566" s="56" t="s">
        <v>3</v>
      </c>
      <c r="Y566" s="56" t="s">
        <v>111</v>
      </c>
      <c r="Z566" s="56" t="s">
        <v>113</v>
      </c>
      <c r="AA566" s="56" t="s">
        <v>114</v>
      </c>
      <c r="AB566" s="56" t="s">
        <v>110</v>
      </c>
      <c r="AC566" s="56" t="s">
        <v>103</v>
      </c>
      <c r="AD566" s="56" t="s">
        <v>115</v>
      </c>
      <c r="AE566" s="56">
        <v>812</v>
      </c>
      <c r="AF566" s="56">
        <v>1161.1599999999999</v>
      </c>
    </row>
    <row r="567" spans="1:32" ht="18" customHeight="1" x14ac:dyDescent="0.25">
      <c r="A567" s="2">
        <v>2023</v>
      </c>
      <c r="B567" s="2" t="s">
        <v>1</v>
      </c>
      <c r="C567" s="2" t="s">
        <v>15</v>
      </c>
      <c r="D567" s="6" t="s">
        <v>25</v>
      </c>
      <c r="E567" s="7">
        <v>46</v>
      </c>
      <c r="F567" s="7">
        <v>100</v>
      </c>
      <c r="G567" s="7">
        <v>224</v>
      </c>
      <c r="H567" s="4">
        <v>20</v>
      </c>
      <c r="I567" s="5" t="s">
        <v>40</v>
      </c>
      <c r="V567" s="56" t="s">
        <v>105</v>
      </c>
      <c r="W567" s="56">
        <v>2020</v>
      </c>
      <c r="X567" s="56" t="s">
        <v>3</v>
      </c>
      <c r="Y567" s="56" t="s">
        <v>111</v>
      </c>
      <c r="Z567" s="56" t="s">
        <v>113</v>
      </c>
      <c r="AA567" s="56" t="s">
        <v>114</v>
      </c>
      <c r="AB567" s="56" t="s">
        <v>110</v>
      </c>
      <c r="AC567" s="56" t="s">
        <v>103</v>
      </c>
      <c r="AD567" s="56" t="s">
        <v>115</v>
      </c>
      <c r="AE567" s="56">
        <v>899</v>
      </c>
      <c r="AF567" s="56">
        <v>1285.57</v>
      </c>
    </row>
    <row r="568" spans="1:32" ht="18" customHeight="1" x14ac:dyDescent="0.25">
      <c r="A568" s="2">
        <v>2023</v>
      </c>
      <c r="B568" s="2" t="s">
        <v>1</v>
      </c>
      <c r="C568" s="2" t="s">
        <v>15</v>
      </c>
      <c r="D568" s="6" t="s">
        <v>23</v>
      </c>
      <c r="E568" s="7">
        <v>34</v>
      </c>
      <c r="F568" s="7">
        <v>2288.4</v>
      </c>
      <c r="G568" s="7">
        <v>5126.0160000000005</v>
      </c>
      <c r="H568" s="4">
        <v>457.68000000000006</v>
      </c>
      <c r="I568" s="5" t="s">
        <v>40</v>
      </c>
      <c r="V568" s="56" t="s">
        <v>105</v>
      </c>
      <c r="W568" s="56">
        <v>2020</v>
      </c>
      <c r="X568" s="56" t="s">
        <v>3</v>
      </c>
      <c r="Y568" s="56" t="s">
        <v>111</v>
      </c>
      <c r="Z568" s="56" t="s">
        <v>113</v>
      </c>
      <c r="AA568" s="56" t="s">
        <v>114</v>
      </c>
      <c r="AB568" s="56" t="s">
        <v>110</v>
      </c>
      <c r="AC568" s="56" t="s">
        <v>103</v>
      </c>
      <c r="AD568" s="56" t="s">
        <v>115</v>
      </c>
      <c r="AE568" s="56">
        <v>852</v>
      </c>
      <c r="AF568" s="56">
        <v>526.24</v>
      </c>
    </row>
    <row r="569" spans="1:32" ht="18" customHeight="1" x14ac:dyDescent="0.25">
      <c r="A569" s="2">
        <v>2023</v>
      </c>
      <c r="B569" s="2" t="s">
        <v>1</v>
      </c>
      <c r="C569" s="2" t="s">
        <v>13</v>
      </c>
      <c r="D569" s="3" t="s">
        <v>34</v>
      </c>
      <c r="E569" s="4">
        <v>7</v>
      </c>
      <c r="F569" s="4">
        <v>200</v>
      </c>
      <c r="G569" s="4">
        <v>224</v>
      </c>
      <c r="H569" s="4">
        <v>40</v>
      </c>
      <c r="I569" s="5" t="s">
        <v>40</v>
      </c>
      <c r="V569" s="56" t="s">
        <v>105</v>
      </c>
      <c r="W569" s="56">
        <v>2020</v>
      </c>
      <c r="X569" s="56" t="s">
        <v>3</v>
      </c>
      <c r="Y569" s="56" t="s">
        <v>111</v>
      </c>
      <c r="Z569" s="56" t="s">
        <v>113</v>
      </c>
      <c r="AA569" s="56" t="s">
        <v>114</v>
      </c>
      <c r="AB569" s="56" t="s">
        <v>110</v>
      </c>
      <c r="AC569" s="56" t="s">
        <v>103</v>
      </c>
      <c r="AD569" s="56" t="s">
        <v>115</v>
      </c>
      <c r="AE569" s="56">
        <v>885</v>
      </c>
      <c r="AF569" s="56">
        <v>526.24</v>
      </c>
    </row>
    <row r="570" spans="1:32" ht="18" customHeight="1" x14ac:dyDescent="0.25">
      <c r="A570" s="2">
        <v>2023</v>
      </c>
      <c r="B570" s="2" t="s">
        <v>1</v>
      </c>
      <c r="C570" s="2" t="s">
        <v>15</v>
      </c>
      <c r="D570" s="6" t="s">
        <v>27</v>
      </c>
      <c r="E570" s="7">
        <v>3</v>
      </c>
      <c r="F570" s="7">
        <v>3300</v>
      </c>
      <c r="G570" s="7">
        <v>5126.576</v>
      </c>
      <c r="H570" s="4">
        <v>660</v>
      </c>
      <c r="I570" s="5" t="s">
        <v>40</v>
      </c>
      <c r="V570" s="56" t="s">
        <v>98</v>
      </c>
      <c r="W570" s="56">
        <v>2020</v>
      </c>
      <c r="X570" s="56" t="s">
        <v>3</v>
      </c>
      <c r="Y570" s="56" t="s">
        <v>111</v>
      </c>
      <c r="Z570" s="56" t="s">
        <v>113</v>
      </c>
      <c r="AA570" s="56" t="s">
        <v>114</v>
      </c>
      <c r="AB570" s="56" t="s">
        <v>110</v>
      </c>
      <c r="AC570" s="56" t="s">
        <v>103</v>
      </c>
      <c r="AD570" s="56" t="s">
        <v>115</v>
      </c>
      <c r="AE570" s="56">
        <v>135</v>
      </c>
      <c r="AF570" s="56">
        <v>193.05</v>
      </c>
    </row>
    <row r="571" spans="1:32" ht="18" customHeight="1" x14ac:dyDescent="0.25">
      <c r="A571" s="2">
        <v>2023</v>
      </c>
      <c r="B571" s="2" t="s">
        <v>1</v>
      </c>
      <c r="C571" s="2" t="s">
        <v>32</v>
      </c>
      <c r="D571" s="6" t="s">
        <v>32</v>
      </c>
      <c r="E571" s="7">
        <v>2</v>
      </c>
      <c r="F571" s="7">
        <v>6600</v>
      </c>
      <c r="G571" s="7">
        <v>7392</v>
      </c>
      <c r="H571" s="4">
        <v>1320</v>
      </c>
      <c r="I571" s="5" t="s">
        <v>40</v>
      </c>
      <c r="V571" s="56" t="s">
        <v>107</v>
      </c>
      <c r="W571" s="56">
        <v>2020</v>
      </c>
      <c r="X571" s="56" t="s">
        <v>3</v>
      </c>
      <c r="Y571" s="56" t="s">
        <v>111</v>
      </c>
      <c r="Z571" s="56" t="s">
        <v>113</v>
      </c>
      <c r="AA571" s="56" t="s">
        <v>114</v>
      </c>
      <c r="AB571" s="56" t="s">
        <v>110</v>
      </c>
      <c r="AC571" s="56" t="s">
        <v>103</v>
      </c>
      <c r="AD571" s="56" t="s">
        <v>115</v>
      </c>
      <c r="AE571" s="56">
        <v>163</v>
      </c>
      <c r="AF571" s="56">
        <v>233.09</v>
      </c>
    </row>
    <row r="572" spans="1:32" ht="18" customHeight="1" x14ac:dyDescent="0.25">
      <c r="A572" s="2">
        <v>2023</v>
      </c>
      <c r="B572" s="2" t="s">
        <v>2</v>
      </c>
      <c r="C572" s="2" t="s">
        <v>14</v>
      </c>
      <c r="D572" s="3" t="s">
        <v>36</v>
      </c>
      <c r="E572" s="4">
        <v>3566</v>
      </c>
      <c r="F572" s="4">
        <v>4577.3</v>
      </c>
      <c r="G572" s="4">
        <v>5126.576</v>
      </c>
      <c r="H572" s="4">
        <v>915.46</v>
      </c>
      <c r="I572" s="5" t="s">
        <v>40</v>
      </c>
      <c r="V572" s="56" t="s">
        <v>105</v>
      </c>
      <c r="W572" s="56">
        <v>2020</v>
      </c>
      <c r="X572" s="56" t="s">
        <v>3</v>
      </c>
      <c r="Y572" s="56" t="s">
        <v>111</v>
      </c>
      <c r="Z572" s="56" t="s">
        <v>113</v>
      </c>
      <c r="AA572" s="56" t="s">
        <v>114</v>
      </c>
      <c r="AB572" s="56" t="s">
        <v>110</v>
      </c>
      <c r="AC572" s="56" t="s">
        <v>103</v>
      </c>
      <c r="AD572" s="56" t="s">
        <v>115</v>
      </c>
      <c r="AE572" s="56">
        <v>205</v>
      </c>
      <c r="AF572" s="56">
        <v>293.14999999999998</v>
      </c>
    </row>
    <row r="573" spans="1:32" ht="18" customHeight="1" x14ac:dyDescent="0.25">
      <c r="A573" s="2">
        <v>2023</v>
      </c>
      <c r="B573" s="2" t="s">
        <v>2</v>
      </c>
      <c r="C573" s="2" t="s">
        <v>14</v>
      </c>
      <c r="D573" s="3" t="s">
        <v>37</v>
      </c>
      <c r="E573" s="4">
        <v>2498</v>
      </c>
      <c r="F573" s="4">
        <v>8000</v>
      </c>
      <c r="G573" s="4">
        <v>8960</v>
      </c>
      <c r="H573" s="4">
        <v>1600</v>
      </c>
      <c r="I573" s="5" t="s">
        <v>40</v>
      </c>
      <c r="V573" s="56" t="s">
        <v>107</v>
      </c>
      <c r="W573" s="56">
        <v>2020</v>
      </c>
      <c r="X573" s="56" t="s">
        <v>3</v>
      </c>
      <c r="Y573" s="56" t="s">
        <v>111</v>
      </c>
      <c r="Z573" s="56" t="s">
        <v>113</v>
      </c>
      <c r="AA573" s="56" t="s">
        <v>114</v>
      </c>
      <c r="AB573" s="56" t="s">
        <v>110</v>
      </c>
      <c r="AC573" s="56" t="s">
        <v>103</v>
      </c>
      <c r="AD573" s="56" t="s">
        <v>115</v>
      </c>
      <c r="AE573" s="56">
        <v>133</v>
      </c>
      <c r="AF573" s="56">
        <v>190.19</v>
      </c>
    </row>
    <row r="574" spans="1:32" ht="18" customHeight="1" x14ac:dyDescent="0.25">
      <c r="A574" s="2">
        <v>2023</v>
      </c>
      <c r="B574" s="2" t="s">
        <v>2</v>
      </c>
      <c r="C574" s="2" t="s">
        <v>13</v>
      </c>
      <c r="D574" s="3" t="s">
        <v>35</v>
      </c>
      <c r="E574" s="4">
        <v>1245</v>
      </c>
      <c r="F574" s="4">
        <v>4577.2</v>
      </c>
      <c r="G574" s="4">
        <v>5126.4639999999999</v>
      </c>
      <c r="H574" s="4">
        <v>915.44</v>
      </c>
      <c r="I574" s="5" t="s">
        <v>40</v>
      </c>
      <c r="V574" s="56" t="s">
        <v>105</v>
      </c>
      <c r="W574" s="56">
        <v>2020</v>
      </c>
      <c r="X574" s="56" t="s">
        <v>3</v>
      </c>
      <c r="Y574" s="56" t="s">
        <v>111</v>
      </c>
      <c r="Z574" s="56" t="s">
        <v>113</v>
      </c>
      <c r="AA574" s="56" t="s">
        <v>114</v>
      </c>
      <c r="AB574" s="56" t="s">
        <v>110</v>
      </c>
      <c r="AC574" s="56" t="s">
        <v>103</v>
      </c>
      <c r="AD574" s="56" t="s">
        <v>115</v>
      </c>
      <c r="AE574" s="56">
        <v>821</v>
      </c>
      <c r="AF574" s="56">
        <v>1174.03</v>
      </c>
    </row>
    <row r="575" spans="1:32" ht="18" customHeight="1" x14ac:dyDescent="0.25">
      <c r="A575" s="2">
        <v>2023</v>
      </c>
      <c r="B575" s="2" t="s">
        <v>2</v>
      </c>
      <c r="C575" s="2" t="s">
        <v>38</v>
      </c>
      <c r="D575" s="6" t="s">
        <v>30</v>
      </c>
      <c r="E575" s="7">
        <v>644</v>
      </c>
      <c r="F575" s="7">
        <v>10000</v>
      </c>
      <c r="G575" s="7">
        <v>6432.72</v>
      </c>
      <c r="H575" s="4">
        <v>2000</v>
      </c>
      <c r="I575" s="5" t="s">
        <v>40</v>
      </c>
      <c r="V575" s="56" t="s">
        <v>105</v>
      </c>
      <c r="W575" s="56">
        <v>2020</v>
      </c>
      <c r="X575" s="56" t="s">
        <v>3</v>
      </c>
      <c r="Y575" s="56" t="s">
        <v>111</v>
      </c>
      <c r="Z575" s="56" t="s">
        <v>113</v>
      </c>
      <c r="AA575" s="56" t="s">
        <v>114</v>
      </c>
      <c r="AB575" s="56" t="s">
        <v>110</v>
      </c>
      <c r="AC575" s="56" t="s">
        <v>103</v>
      </c>
      <c r="AD575" s="56" t="s">
        <v>115</v>
      </c>
      <c r="AE575" s="56">
        <v>854</v>
      </c>
      <c r="AF575" s="56">
        <v>1221.22</v>
      </c>
    </row>
    <row r="576" spans="1:32" ht="18" customHeight="1" x14ac:dyDescent="0.25">
      <c r="A576" s="2">
        <v>2023</v>
      </c>
      <c r="B576" s="2" t="s">
        <v>2</v>
      </c>
      <c r="C576" s="2" t="s">
        <v>12</v>
      </c>
      <c r="D576" s="6" t="s">
        <v>29</v>
      </c>
      <c r="E576" s="7">
        <v>643</v>
      </c>
      <c r="F576" s="7">
        <v>7000</v>
      </c>
      <c r="G576" s="7">
        <v>7840</v>
      </c>
      <c r="H576" s="4">
        <v>1400</v>
      </c>
      <c r="I576" s="5" t="s">
        <v>40</v>
      </c>
      <c r="V576" s="56" t="s">
        <v>107</v>
      </c>
      <c r="W576" s="56">
        <v>2020</v>
      </c>
      <c r="X576" s="56" t="s">
        <v>3</v>
      </c>
      <c r="Y576" s="56" t="s">
        <v>111</v>
      </c>
      <c r="Z576" s="56" t="s">
        <v>113</v>
      </c>
      <c r="AA576" s="56" t="s">
        <v>114</v>
      </c>
      <c r="AB576" s="56" t="s">
        <v>110</v>
      </c>
      <c r="AC576" s="56" t="s">
        <v>103</v>
      </c>
      <c r="AD576" s="56" t="s">
        <v>115</v>
      </c>
      <c r="AE576" s="56">
        <v>131</v>
      </c>
      <c r="AF576" s="56">
        <v>187.32999999999998</v>
      </c>
    </row>
    <row r="577" spans="1:32" ht="18" customHeight="1" x14ac:dyDescent="0.25">
      <c r="A577" s="2">
        <v>2023</v>
      </c>
      <c r="B577" s="2" t="s">
        <v>2</v>
      </c>
      <c r="C577" s="2" t="s">
        <v>38</v>
      </c>
      <c r="D577" s="6" t="s">
        <v>31</v>
      </c>
      <c r="E577" s="7">
        <v>455</v>
      </c>
      <c r="F577" s="7">
        <v>4578.6000000000004</v>
      </c>
      <c r="G577" s="7">
        <v>5128.0320000000002</v>
      </c>
      <c r="H577" s="4">
        <v>915.72000000000014</v>
      </c>
      <c r="I577" s="5" t="s">
        <v>40</v>
      </c>
      <c r="V577" s="56" t="s">
        <v>98</v>
      </c>
      <c r="W577" s="56">
        <v>2020</v>
      </c>
      <c r="X577" s="56" t="s">
        <v>7</v>
      </c>
      <c r="Y577" s="56" t="s">
        <v>111</v>
      </c>
      <c r="Z577" s="56" t="s">
        <v>113</v>
      </c>
      <c r="AA577" s="56" t="s">
        <v>114</v>
      </c>
      <c r="AB577" s="56" t="s">
        <v>110</v>
      </c>
      <c r="AC577" s="56" t="s">
        <v>103</v>
      </c>
      <c r="AD577" s="56" t="s">
        <v>115</v>
      </c>
      <c r="AE577" s="56">
        <v>140</v>
      </c>
      <c r="AF577" s="56">
        <v>200.2</v>
      </c>
    </row>
    <row r="578" spans="1:32" ht="18" customHeight="1" x14ac:dyDescent="0.25">
      <c r="A578" s="2">
        <v>2023</v>
      </c>
      <c r="B578" s="2" t="s">
        <v>2</v>
      </c>
      <c r="C578" s="2" t="s">
        <v>12</v>
      </c>
      <c r="D578" s="6" t="s">
        <v>28</v>
      </c>
      <c r="E578" s="8">
        <v>345</v>
      </c>
      <c r="F578" s="8">
        <v>7000</v>
      </c>
      <c r="G578" s="8">
        <v>7840</v>
      </c>
      <c r="H578" s="4">
        <v>1400</v>
      </c>
      <c r="I578" s="5" t="s">
        <v>40</v>
      </c>
      <c r="V578" s="56" t="s">
        <v>98</v>
      </c>
      <c r="W578" s="56">
        <v>2020</v>
      </c>
      <c r="X578" s="56" t="s">
        <v>7</v>
      </c>
      <c r="Y578" s="56" t="s">
        <v>111</v>
      </c>
      <c r="Z578" s="56" t="s">
        <v>113</v>
      </c>
      <c r="AA578" s="56" t="s">
        <v>114</v>
      </c>
      <c r="AB578" s="56" t="s">
        <v>110</v>
      </c>
      <c r="AC578" s="56" t="s">
        <v>103</v>
      </c>
      <c r="AD578" s="56" t="s">
        <v>115</v>
      </c>
      <c r="AE578" s="56">
        <v>188</v>
      </c>
      <c r="AF578" s="56">
        <v>268.84000000000003</v>
      </c>
    </row>
    <row r="579" spans="1:32" ht="18" customHeight="1" x14ac:dyDescent="0.25">
      <c r="A579" s="2">
        <v>2023</v>
      </c>
      <c r="B579" s="2" t="s">
        <v>2</v>
      </c>
      <c r="C579" s="2" t="s">
        <v>13</v>
      </c>
      <c r="D579" s="3" t="s">
        <v>33</v>
      </c>
      <c r="E579" s="4">
        <v>122</v>
      </c>
      <c r="F579" s="4">
        <v>100</v>
      </c>
      <c r="G579" s="4">
        <v>112</v>
      </c>
      <c r="H579" s="4">
        <v>20</v>
      </c>
      <c r="I579" s="5" t="s">
        <v>40</v>
      </c>
      <c r="V579" s="56" t="s">
        <v>107</v>
      </c>
      <c r="W579" s="56">
        <v>2020</v>
      </c>
      <c r="X579" s="56" t="s">
        <v>7</v>
      </c>
      <c r="Y579" s="56" t="s">
        <v>111</v>
      </c>
      <c r="Z579" s="56" t="s">
        <v>113</v>
      </c>
      <c r="AA579" s="56" t="s">
        <v>114</v>
      </c>
      <c r="AB579" s="56" t="s">
        <v>110</v>
      </c>
      <c r="AC579" s="56" t="s">
        <v>103</v>
      </c>
      <c r="AD579" s="56" t="s">
        <v>115</v>
      </c>
      <c r="AE579" s="56">
        <v>356</v>
      </c>
      <c r="AF579" s="56">
        <v>509.08</v>
      </c>
    </row>
    <row r="580" spans="1:32" ht="18" customHeight="1" x14ac:dyDescent="0.25">
      <c r="A580" s="2">
        <v>2023</v>
      </c>
      <c r="B580" s="2" t="s">
        <v>2</v>
      </c>
      <c r="C580" s="2" t="s">
        <v>15</v>
      </c>
      <c r="D580" s="6" t="s">
        <v>26</v>
      </c>
      <c r="E580" s="7">
        <v>78</v>
      </c>
      <c r="F580" s="7">
        <v>2288.6</v>
      </c>
      <c r="G580" s="7">
        <v>5126.4639999999999</v>
      </c>
      <c r="H580" s="4">
        <v>457.72</v>
      </c>
      <c r="I580" s="5" t="s">
        <v>40</v>
      </c>
      <c r="V580" s="56" t="s">
        <v>98</v>
      </c>
      <c r="W580" s="56">
        <v>2020</v>
      </c>
      <c r="X580" s="56" t="s">
        <v>7</v>
      </c>
      <c r="Y580" s="56" t="s">
        <v>111</v>
      </c>
      <c r="Z580" s="56" t="s">
        <v>113</v>
      </c>
      <c r="AA580" s="56" t="s">
        <v>114</v>
      </c>
      <c r="AB580" s="56" t="s">
        <v>110</v>
      </c>
      <c r="AC580" s="56" t="s">
        <v>103</v>
      </c>
      <c r="AD580" s="56" t="s">
        <v>115</v>
      </c>
      <c r="AE580" s="56">
        <v>184</v>
      </c>
      <c r="AF580" s="56">
        <v>263.12</v>
      </c>
    </row>
    <row r="581" spans="1:32" ht="18" customHeight="1" x14ac:dyDescent="0.25">
      <c r="A581" s="2">
        <v>2023</v>
      </c>
      <c r="B581" s="2" t="s">
        <v>2</v>
      </c>
      <c r="C581" s="2" t="s">
        <v>15</v>
      </c>
      <c r="D581" s="6" t="s">
        <v>24</v>
      </c>
      <c r="E581" s="7">
        <v>76</v>
      </c>
      <c r="F581" s="7">
        <v>2288.4499999999998</v>
      </c>
      <c r="G581" s="7">
        <v>5126.1279999999997</v>
      </c>
      <c r="H581" s="4">
        <v>457.69</v>
      </c>
      <c r="I581" s="5" t="s">
        <v>40</v>
      </c>
      <c r="V581" s="56" t="s">
        <v>105</v>
      </c>
      <c r="W581" s="56">
        <v>2020</v>
      </c>
      <c r="X581" s="56" t="s">
        <v>7</v>
      </c>
      <c r="Y581" s="56" t="s">
        <v>111</v>
      </c>
      <c r="Z581" s="56" t="s">
        <v>113</v>
      </c>
      <c r="AA581" s="56" t="s">
        <v>114</v>
      </c>
      <c r="AB581" s="56" t="s">
        <v>110</v>
      </c>
      <c r="AC581" s="56" t="s">
        <v>103</v>
      </c>
      <c r="AD581" s="56" t="s">
        <v>115</v>
      </c>
      <c r="AE581" s="56">
        <v>358</v>
      </c>
      <c r="AF581" s="56">
        <v>511.94</v>
      </c>
    </row>
    <row r="582" spans="1:32" ht="18" customHeight="1" x14ac:dyDescent="0.25">
      <c r="A582" s="2">
        <v>2023</v>
      </c>
      <c r="B582" s="2" t="s">
        <v>2</v>
      </c>
      <c r="C582" s="2" t="s">
        <v>15</v>
      </c>
      <c r="D582" s="6" t="s">
        <v>25</v>
      </c>
      <c r="E582" s="7">
        <v>46</v>
      </c>
      <c r="F582" s="7">
        <v>100</v>
      </c>
      <c r="G582" s="7">
        <v>224</v>
      </c>
      <c r="H582" s="4">
        <v>20</v>
      </c>
      <c r="I582" s="5" t="s">
        <v>40</v>
      </c>
      <c r="V582" s="56" t="s">
        <v>109</v>
      </c>
      <c r="W582" s="56">
        <v>2020</v>
      </c>
      <c r="X582" s="56" t="s">
        <v>7</v>
      </c>
      <c r="Y582" s="56" t="s">
        <v>111</v>
      </c>
      <c r="Z582" s="56" t="s">
        <v>113</v>
      </c>
      <c r="AA582" s="56" t="s">
        <v>114</v>
      </c>
      <c r="AB582" s="56" t="s">
        <v>110</v>
      </c>
      <c r="AC582" s="56" t="s">
        <v>103</v>
      </c>
      <c r="AD582" s="56" t="s">
        <v>115</v>
      </c>
      <c r="AE582" s="56">
        <v>816</v>
      </c>
      <c r="AF582" s="56">
        <v>1166.8800000000001</v>
      </c>
    </row>
    <row r="583" spans="1:32" ht="18" customHeight="1" x14ac:dyDescent="0.25">
      <c r="A583" s="2">
        <v>2023</v>
      </c>
      <c r="B583" s="2" t="s">
        <v>2</v>
      </c>
      <c r="C583" s="2" t="s">
        <v>15</v>
      </c>
      <c r="D583" s="6" t="s">
        <v>23</v>
      </c>
      <c r="E583" s="7">
        <v>34</v>
      </c>
      <c r="F583" s="7">
        <v>2288.4</v>
      </c>
      <c r="G583" s="7">
        <v>5126.0160000000005</v>
      </c>
      <c r="H583" s="4">
        <v>457.68000000000006</v>
      </c>
      <c r="I583" s="5" t="s">
        <v>40</v>
      </c>
      <c r="V583" s="56" t="s">
        <v>107</v>
      </c>
      <c r="W583" s="56">
        <v>2020</v>
      </c>
      <c r="X583" s="56" t="s">
        <v>7</v>
      </c>
      <c r="Y583" s="56" t="s">
        <v>111</v>
      </c>
      <c r="Z583" s="56" t="s">
        <v>113</v>
      </c>
      <c r="AA583" s="56" t="s">
        <v>114</v>
      </c>
      <c r="AB583" s="56" t="s">
        <v>110</v>
      </c>
      <c r="AC583" s="56" t="s">
        <v>103</v>
      </c>
      <c r="AD583" s="56" t="s">
        <v>115</v>
      </c>
      <c r="AE583" s="56">
        <v>849</v>
      </c>
      <c r="AF583" s="56">
        <v>1214.07</v>
      </c>
    </row>
    <row r="584" spans="1:32" ht="18" customHeight="1" x14ac:dyDescent="0.25">
      <c r="A584" s="2">
        <v>2023</v>
      </c>
      <c r="B584" s="2" t="s">
        <v>2</v>
      </c>
      <c r="C584" s="2" t="s">
        <v>13</v>
      </c>
      <c r="D584" s="3" t="s">
        <v>34</v>
      </c>
      <c r="E584" s="4">
        <v>7</v>
      </c>
      <c r="F584" s="4">
        <v>200</v>
      </c>
      <c r="G584" s="4">
        <v>224</v>
      </c>
      <c r="H584" s="4">
        <v>40</v>
      </c>
      <c r="I584" s="5" t="s">
        <v>40</v>
      </c>
      <c r="V584" s="56" t="s">
        <v>98</v>
      </c>
      <c r="W584" s="56">
        <v>2020</v>
      </c>
      <c r="X584" s="56" t="s">
        <v>7</v>
      </c>
      <c r="Y584" s="56" t="s">
        <v>111</v>
      </c>
      <c r="Z584" s="56" t="s">
        <v>113</v>
      </c>
      <c r="AA584" s="56" t="s">
        <v>114</v>
      </c>
      <c r="AB584" s="56" t="s">
        <v>110</v>
      </c>
      <c r="AC584" s="56" t="s">
        <v>103</v>
      </c>
      <c r="AD584" s="56" t="s">
        <v>115</v>
      </c>
      <c r="AE584" s="56">
        <v>902</v>
      </c>
      <c r="AF584" s="56">
        <v>1289.8600000000001</v>
      </c>
    </row>
    <row r="585" spans="1:32" ht="18" customHeight="1" x14ac:dyDescent="0.25">
      <c r="A585" s="2">
        <v>2023</v>
      </c>
      <c r="B585" s="2" t="s">
        <v>2</v>
      </c>
      <c r="C585" s="2" t="s">
        <v>15</v>
      </c>
      <c r="D585" s="6" t="s">
        <v>27</v>
      </c>
      <c r="E585" s="7">
        <v>3</v>
      </c>
      <c r="F585" s="7">
        <v>2288.65</v>
      </c>
      <c r="G585" s="7">
        <v>5126.576</v>
      </c>
      <c r="H585" s="4">
        <v>457.73</v>
      </c>
      <c r="I585" s="5" t="s">
        <v>40</v>
      </c>
      <c r="V585" s="56" t="s">
        <v>98</v>
      </c>
      <c r="W585" s="56">
        <v>2020</v>
      </c>
      <c r="X585" s="56" t="s">
        <v>7</v>
      </c>
      <c r="Y585" s="56" t="s">
        <v>111</v>
      </c>
      <c r="Z585" s="56" t="s">
        <v>113</v>
      </c>
      <c r="AA585" s="56" t="s">
        <v>114</v>
      </c>
      <c r="AB585" s="56" t="s">
        <v>110</v>
      </c>
      <c r="AC585" s="56" t="s">
        <v>103</v>
      </c>
      <c r="AD585" s="56" t="s">
        <v>115</v>
      </c>
      <c r="AE585" s="56">
        <v>855</v>
      </c>
      <c r="AF585" s="56">
        <v>526.24</v>
      </c>
    </row>
    <row r="586" spans="1:32" ht="18" customHeight="1" x14ac:dyDescent="0.25">
      <c r="A586" s="2">
        <v>2023</v>
      </c>
      <c r="B586" s="2" t="s">
        <v>2</v>
      </c>
      <c r="C586" s="2" t="s">
        <v>32</v>
      </c>
      <c r="D586" s="6" t="s">
        <v>32</v>
      </c>
      <c r="E586" s="7">
        <v>2</v>
      </c>
      <c r="F586" s="7">
        <v>6600</v>
      </c>
      <c r="G586" s="7">
        <v>7392</v>
      </c>
      <c r="H586" s="4">
        <v>1320</v>
      </c>
      <c r="I586" s="5" t="s">
        <v>40</v>
      </c>
      <c r="V586" s="56" t="s">
        <v>109</v>
      </c>
      <c r="W586" s="56">
        <v>2020</v>
      </c>
      <c r="X586" s="56" t="s">
        <v>7</v>
      </c>
      <c r="Y586" s="56" t="s">
        <v>111</v>
      </c>
      <c r="Z586" s="56" t="s">
        <v>113</v>
      </c>
      <c r="AA586" s="56" t="s">
        <v>114</v>
      </c>
      <c r="AB586" s="56" t="s">
        <v>110</v>
      </c>
      <c r="AC586" s="56" t="s">
        <v>103</v>
      </c>
      <c r="AD586" s="56" t="s">
        <v>115</v>
      </c>
      <c r="AE586" s="56">
        <v>357</v>
      </c>
      <c r="AF586" s="56">
        <v>510.51</v>
      </c>
    </row>
    <row r="587" spans="1:32" ht="18" customHeight="1" x14ac:dyDescent="0.25">
      <c r="A587" s="2">
        <v>2023</v>
      </c>
      <c r="B587" s="2" t="s">
        <v>3</v>
      </c>
      <c r="C587" s="2" t="s">
        <v>14</v>
      </c>
      <c r="D587" s="3" t="s">
        <v>36</v>
      </c>
      <c r="E587" s="4">
        <v>3566</v>
      </c>
      <c r="F587" s="4">
        <v>4577.3</v>
      </c>
      <c r="G587" s="4">
        <v>5126.576</v>
      </c>
      <c r="H587" s="4">
        <v>915.46</v>
      </c>
      <c r="I587" s="5" t="s">
        <v>40</v>
      </c>
      <c r="V587" s="56" t="s">
        <v>105</v>
      </c>
      <c r="W587" s="56">
        <v>2020</v>
      </c>
      <c r="X587" s="56" t="s">
        <v>7</v>
      </c>
      <c r="Y587" s="56" t="s">
        <v>111</v>
      </c>
      <c r="Z587" s="56" t="s">
        <v>113</v>
      </c>
      <c r="AA587" s="56" t="s">
        <v>114</v>
      </c>
      <c r="AB587" s="56" t="s">
        <v>110</v>
      </c>
      <c r="AC587" s="56" t="s">
        <v>103</v>
      </c>
      <c r="AD587" s="56" t="s">
        <v>115</v>
      </c>
      <c r="AE587" s="56">
        <v>139</v>
      </c>
      <c r="AF587" s="56">
        <v>198.76999999999998</v>
      </c>
    </row>
    <row r="588" spans="1:32" ht="18" customHeight="1" x14ac:dyDescent="0.25">
      <c r="A588" s="2">
        <v>2023</v>
      </c>
      <c r="B588" s="2" t="s">
        <v>3</v>
      </c>
      <c r="C588" s="2" t="s">
        <v>14</v>
      </c>
      <c r="D588" s="3" t="s">
        <v>37</v>
      </c>
      <c r="E588" s="4">
        <v>2498</v>
      </c>
      <c r="F588" s="4">
        <v>8000</v>
      </c>
      <c r="G588" s="4">
        <v>8960</v>
      </c>
      <c r="H588" s="4">
        <v>1600</v>
      </c>
      <c r="I588" s="5" t="s">
        <v>42</v>
      </c>
      <c r="V588" s="56" t="s">
        <v>108</v>
      </c>
      <c r="W588" s="56">
        <v>2020</v>
      </c>
      <c r="X588" s="56" t="s">
        <v>7</v>
      </c>
      <c r="Y588" s="56" t="s">
        <v>111</v>
      </c>
      <c r="Z588" s="56" t="s">
        <v>113</v>
      </c>
      <c r="AA588" s="56" t="s">
        <v>114</v>
      </c>
      <c r="AB588" s="56" t="s">
        <v>110</v>
      </c>
      <c r="AC588" s="56" t="s">
        <v>103</v>
      </c>
      <c r="AD588" s="56" t="s">
        <v>115</v>
      </c>
      <c r="AE588" s="56">
        <v>187</v>
      </c>
      <c r="AF588" s="56">
        <v>267.40999999999997</v>
      </c>
    </row>
    <row r="589" spans="1:32" ht="18" customHeight="1" x14ac:dyDescent="0.25">
      <c r="A589" s="2">
        <v>2023</v>
      </c>
      <c r="B589" s="2" t="s">
        <v>3</v>
      </c>
      <c r="C589" s="2" t="s">
        <v>13</v>
      </c>
      <c r="D589" s="3" t="s">
        <v>35</v>
      </c>
      <c r="E589" s="4">
        <v>1245</v>
      </c>
      <c r="F589" s="4">
        <v>4577.2</v>
      </c>
      <c r="G589" s="4">
        <v>5126.4639999999999</v>
      </c>
      <c r="H589" s="4">
        <v>915.44</v>
      </c>
      <c r="I589" s="5" t="s">
        <v>42</v>
      </c>
      <c r="V589" s="56" t="s">
        <v>107</v>
      </c>
      <c r="W589" s="56">
        <v>2020</v>
      </c>
      <c r="X589" s="56" t="s">
        <v>7</v>
      </c>
      <c r="Y589" s="56" t="s">
        <v>111</v>
      </c>
      <c r="Z589" s="56" t="s">
        <v>113</v>
      </c>
      <c r="AA589" s="56" t="s">
        <v>114</v>
      </c>
      <c r="AB589" s="56" t="s">
        <v>110</v>
      </c>
      <c r="AC589" s="56" t="s">
        <v>103</v>
      </c>
      <c r="AD589" s="56" t="s">
        <v>115</v>
      </c>
      <c r="AE589" s="56">
        <v>825</v>
      </c>
      <c r="AF589" s="56">
        <v>1179.75</v>
      </c>
    </row>
    <row r="590" spans="1:32" ht="18" customHeight="1" x14ac:dyDescent="0.25">
      <c r="A590" s="2">
        <v>2023</v>
      </c>
      <c r="B590" s="2" t="s">
        <v>3</v>
      </c>
      <c r="C590" s="2" t="s">
        <v>38</v>
      </c>
      <c r="D590" s="6" t="s">
        <v>30</v>
      </c>
      <c r="E590" s="7">
        <v>644</v>
      </c>
      <c r="F590" s="7">
        <v>15000</v>
      </c>
      <c r="G590" s="7">
        <v>6432.72</v>
      </c>
      <c r="H590" s="4">
        <v>3000</v>
      </c>
      <c r="I590" s="5" t="s">
        <v>42</v>
      </c>
      <c r="V590" s="56" t="s">
        <v>105</v>
      </c>
      <c r="W590" s="56">
        <v>2020</v>
      </c>
      <c r="X590" s="56" t="s">
        <v>7</v>
      </c>
      <c r="Y590" s="56" t="s">
        <v>111</v>
      </c>
      <c r="Z590" s="56" t="s">
        <v>113</v>
      </c>
      <c r="AA590" s="56" t="s">
        <v>114</v>
      </c>
      <c r="AB590" s="56" t="s">
        <v>110</v>
      </c>
      <c r="AC590" s="56" t="s">
        <v>103</v>
      </c>
      <c r="AD590" s="56" t="s">
        <v>115</v>
      </c>
      <c r="AE590" s="56">
        <v>858</v>
      </c>
      <c r="AF590" s="56">
        <v>1226.94</v>
      </c>
    </row>
    <row r="591" spans="1:32" ht="18" customHeight="1" x14ac:dyDescent="0.25">
      <c r="A591" s="2">
        <v>2023</v>
      </c>
      <c r="B591" s="2" t="s">
        <v>3</v>
      </c>
      <c r="C591" s="2" t="s">
        <v>12</v>
      </c>
      <c r="D591" s="6" t="s">
        <v>29</v>
      </c>
      <c r="E591" s="7">
        <v>643</v>
      </c>
      <c r="F591" s="7">
        <v>7000</v>
      </c>
      <c r="G591" s="7">
        <v>7840</v>
      </c>
      <c r="H591" s="4">
        <v>1400</v>
      </c>
      <c r="I591" s="5" t="s">
        <v>42</v>
      </c>
      <c r="V591" s="56" t="s">
        <v>98</v>
      </c>
      <c r="W591" s="56">
        <v>2020</v>
      </c>
      <c r="X591" s="56" t="s">
        <v>7</v>
      </c>
      <c r="Y591" s="56" t="s">
        <v>111</v>
      </c>
      <c r="Z591" s="56" t="s">
        <v>113</v>
      </c>
      <c r="AA591" s="56" t="s">
        <v>114</v>
      </c>
      <c r="AB591" s="56" t="s">
        <v>110</v>
      </c>
      <c r="AC591" s="56" t="s">
        <v>103</v>
      </c>
      <c r="AD591" s="56" t="s">
        <v>115</v>
      </c>
      <c r="AE591" s="56">
        <v>359</v>
      </c>
      <c r="AF591" s="56">
        <v>513.37</v>
      </c>
    </row>
    <row r="592" spans="1:32" ht="18" customHeight="1" x14ac:dyDescent="0.25">
      <c r="A592" s="2">
        <v>2023</v>
      </c>
      <c r="B592" s="2" t="s">
        <v>3</v>
      </c>
      <c r="C592" s="2" t="s">
        <v>38</v>
      </c>
      <c r="D592" s="6" t="s">
        <v>31</v>
      </c>
      <c r="E592" s="7">
        <v>455</v>
      </c>
      <c r="F592" s="7">
        <v>14000</v>
      </c>
      <c r="G592" s="7">
        <v>5128.0320000000002</v>
      </c>
      <c r="H592" s="4">
        <v>2800</v>
      </c>
      <c r="I592" s="5" t="s">
        <v>42</v>
      </c>
      <c r="V592" s="56" t="s">
        <v>109</v>
      </c>
      <c r="W592" s="56">
        <v>2020</v>
      </c>
      <c r="X592" s="56" t="s">
        <v>11</v>
      </c>
      <c r="Y592" s="56" t="s">
        <v>111</v>
      </c>
      <c r="Z592" s="56" t="s">
        <v>113</v>
      </c>
      <c r="AA592" s="56" t="s">
        <v>114</v>
      </c>
      <c r="AB592" s="56" t="s">
        <v>110</v>
      </c>
      <c r="AC592" s="56" t="s">
        <v>103</v>
      </c>
      <c r="AD592" s="56" t="s">
        <v>115</v>
      </c>
      <c r="AE592" s="56">
        <v>362</v>
      </c>
      <c r="AF592" s="56">
        <v>517.66</v>
      </c>
    </row>
    <row r="593" spans="1:32" ht="18" customHeight="1" x14ac:dyDescent="0.25">
      <c r="A593" s="2">
        <v>2023</v>
      </c>
      <c r="B593" s="2" t="s">
        <v>3</v>
      </c>
      <c r="C593" s="2" t="s">
        <v>12</v>
      </c>
      <c r="D593" s="6" t="s">
        <v>28</v>
      </c>
      <c r="E593" s="8">
        <v>345</v>
      </c>
      <c r="F593" s="8">
        <v>7000</v>
      </c>
      <c r="G593" s="8">
        <v>7840</v>
      </c>
      <c r="H593" s="4">
        <v>1400</v>
      </c>
      <c r="I593" s="5" t="s">
        <v>42</v>
      </c>
      <c r="V593" s="56" t="s">
        <v>107</v>
      </c>
      <c r="W593" s="56">
        <v>2020</v>
      </c>
      <c r="X593" s="56" t="s">
        <v>11</v>
      </c>
      <c r="Y593" s="56" t="s">
        <v>111</v>
      </c>
      <c r="Z593" s="56" t="s">
        <v>113</v>
      </c>
      <c r="AA593" s="56" t="s">
        <v>114</v>
      </c>
      <c r="AB593" s="56" t="s">
        <v>110</v>
      </c>
      <c r="AC593" s="56" t="s">
        <v>103</v>
      </c>
      <c r="AD593" s="56" t="s">
        <v>115</v>
      </c>
      <c r="AE593" s="56">
        <v>164</v>
      </c>
      <c r="AF593" s="56">
        <v>234.51999999999998</v>
      </c>
    </row>
    <row r="594" spans="1:32" ht="18" customHeight="1" x14ac:dyDescent="0.25">
      <c r="A594" s="2">
        <v>2023</v>
      </c>
      <c r="B594" s="2" t="s">
        <v>3</v>
      </c>
      <c r="C594" s="2" t="s">
        <v>13</v>
      </c>
      <c r="D594" s="3" t="s">
        <v>33</v>
      </c>
      <c r="E594" s="4">
        <v>122</v>
      </c>
      <c r="F594" s="4">
        <v>100</v>
      </c>
      <c r="G594" s="4">
        <v>112</v>
      </c>
      <c r="H594" s="4">
        <v>20</v>
      </c>
      <c r="I594" s="5" t="s">
        <v>42</v>
      </c>
      <c r="V594" s="56" t="s">
        <v>105</v>
      </c>
      <c r="W594" s="56">
        <v>2020</v>
      </c>
      <c r="X594" s="56" t="s">
        <v>11</v>
      </c>
      <c r="Y594" s="56" t="s">
        <v>111</v>
      </c>
      <c r="Z594" s="56" t="s">
        <v>113</v>
      </c>
      <c r="AA594" s="56" t="s">
        <v>114</v>
      </c>
      <c r="AB594" s="56" t="s">
        <v>110</v>
      </c>
      <c r="AC594" s="56" t="s">
        <v>103</v>
      </c>
      <c r="AD594" s="56" t="s">
        <v>115</v>
      </c>
      <c r="AE594" s="56">
        <v>338</v>
      </c>
      <c r="AF594" s="56">
        <v>483.34000000000003</v>
      </c>
    </row>
    <row r="595" spans="1:32" ht="18" customHeight="1" x14ac:dyDescent="0.25">
      <c r="A595" s="2">
        <v>2023</v>
      </c>
      <c r="B595" s="2" t="s">
        <v>3</v>
      </c>
      <c r="C595" s="2" t="s">
        <v>15</v>
      </c>
      <c r="D595" s="6" t="s">
        <v>26</v>
      </c>
      <c r="E595" s="7">
        <v>78</v>
      </c>
      <c r="F595" s="7">
        <v>2288.6</v>
      </c>
      <c r="G595" s="7">
        <v>5126.4639999999999</v>
      </c>
      <c r="H595" s="4">
        <v>457.72</v>
      </c>
      <c r="I595" s="5" t="s">
        <v>42</v>
      </c>
      <c r="V595" s="56" t="s">
        <v>108</v>
      </c>
      <c r="W595" s="56">
        <v>2020</v>
      </c>
      <c r="X595" s="56" t="s">
        <v>11</v>
      </c>
      <c r="Y595" s="56" t="s">
        <v>111</v>
      </c>
      <c r="Z595" s="56" t="s">
        <v>113</v>
      </c>
      <c r="AA595" s="56" t="s">
        <v>114</v>
      </c>
      <c r="AB595" s="56" t="s">
        <v>110</v>
      </c>
      <c r="AC595" s="56" t="s">
        <v>103</v>
      </c>
      <c r="AD595" s="56" t="s">
        <v>115</v>
      </c>
      <c r="AE595" s="56">
        <v>364</v>
      </c>
      <c r="AF595" s="56">
        <v>520.52</v>
      </c>
    </row>
    <row r="596" spans="1:32" ht="18" customHeight="1" x14ac:dyDescent="0.25">
      <c r="A596" s="2">
        <v>2023</v>
      </c>
      <c r="B596" s="2" t="s">
        <v>3</v>
      </c>
      <c r="C596" s="2" t="s">
        <v>15</v>
      </c>
      <c r="D596" s="6" t="s">
        <v>24</v>
      </c>
      <c r="E596" s="7">
        <v>76</v>
      </c>
      <c r="F596" s="7">
        <v>2288.4499999999998</v>
      </c>
      <c r="G596" s="7">
        <v>5126.1279999999997</v>
      </c>
      <c r="H596" s="4">
        <v>457.69</v>
      </c>
      <c r="I596" s="5" t="s">
        <v>42</v>
      </c>
      <c r="V596" s="56" t="s">
        <v>98</v>
      </c>
      <c r="W596" s="56">
        <v>2020</v>
      </c>
      <c r="X596" s="56" t="s">
        <v>11</v>
      </c>
      <c r="Y596" s="56" t="s">
        <v>111</v>
      </c>
      <c r="Z596" s="56" t="s">
        <v>113</v>
      </c>
      <c r="AA596" s="56" t="s">
        <v>114</v>
      </c>
      <c r="AB596" s="56" t="s">
        <v>110</v>
      </c>
      <c r="AC596" s="56" t="s">
        <v>103</v>
      </c>
      <c r="AD596" s="56" t="s">
        <v>115</v>
      </c>
      <c r="AE596" s="56">
        <v>166</v>
      </c>
      <c r="AF596" s="56">
        <v>237.38</v>
      </c>
    </row>
    <row r="597" spans="1:32" ht="18" customHeight="1" x14ac:dyDescent="0.25">
      <c r="A597" s="2">
        <v>2023</v>
      </c>
      <c r="B597" s="2" t="s">
        <v>3</v>
      </c>
      <c r="C597" s="2" t="s">
        <v>15</v>
      </c>
      <c r="D597" s="6" t="s">
        <v>25</v>
      </c>
      <c r="E597" s="7">
        <v>46</v>
      </c>
      <c r="F597" s="7">
        <v>100</v>
      </c>
      <c r="G597" s="7">
        <v>224</v>
      </c>
      <c r="H597" s="4">
        <v>20</v>
      </c>
      <c r="I597" s="5" t="s">
        <v>42</v>
      </c>
      <c r="V597" s="56" t="s">
        <v>98</v>
      </c>
      <c r="W597" s="56">
        <v>2020</v>
      </c>
      <c r="X597" s="56" t="s">
        <v>11</v>
      </c>
      <c r="Y597" s="56" t="s">
        <v>111</v>
      </c>
      <c r="Z597" s="56" t="s">
        <v>113</v>
      </c>
      <c r="AA597" s="56" t="s">
        <v>114</v>
      </c>
      <c r="AB597" s="56" t="s">
        <v>110</v>
      </c>
      <c r="AC597" s="56" t="s">
        <v>103</v>
      </c>
      <c r="AD597" s="56" t="s">
        <v>115</v>
      </c>
      <c r="AE597" s="56">
        <v>819</v>
      </c>
      <c r="AF597" s="56">
        <v>1171.17</v>
      </c>
    </row>
    <row r="598" spans="1:32" ht="18" customHeight="1" x14ac:dyDescent="0.25">
      <c r="A598" s="2">
        <v>2023</v>
      </c>
      <c r="B598" s="2" t="s">
        <v>3</v>
      </c>
      <c r="C598" s="2" t="s">
        <v>15</v>
      </c>
      <c r="D598" s="6" t="s">
        <v>23</v>
      </c>
      <c r="E598" s="7">
        <v>34</v>
      </c>
      <c r="F598" s="7">
        <v>2288.4</v>
      </c>
      <c r="G598" s="7">
        <v>5126.0160000000005</v>
      </c>
      <c r="H598" s="4">
        <v>457.68000000000006</v>
      </c>
      <c r="I598" s="5" t="s">
        <v>42</v>
      </c>
      <c r="V598" s="56" t="s">
        <v>98</v>
      </c>
      <c r="W598" s="56">
        <v>2020</v>
      </c>
      <c r="X598" s="56" t="s">
        <v>11</v>
      </c>
      <c r="Y598" s="56" t="s">
        <v>111</v>
      </c>
      <c r="Z598" s="56" t="s">
        <v>113</v>
      </c>
      <c r="AA598" s="56" t="s">
        <v>114</v>
      </c>
      <c r="AB598" s="56" t="s">
        <v>110</v>
      </c>
      <c r="AC598" s="56" t="s">
        <v>103</v>
      </c>
      <c r="AD598" s="56" t="s">
        <v>115</v>
      </c>
      <c r="AE598" s="56">
        <v>853</v>
      </c>
      <c r="AF598" s="56">
        <v>1219.79</v>
      </c>
    </row>
    <row r="599" spans="1:32" ht="18" customHeight="1" x14ac:dyDescent="0.25">
      <c r="A599" s="2">
        <v>2023</v>
      </c>
      <c r="B599" s="2" t="s">
        <v>3</v>
      </c>
      <c r="C599" s="2" t="s">
        <v>13</v>
      </c>
      <c r="D599" s="3" t="s">
        <v>34</v>
      </c>
      <c r="E599" s="4">
        <v>7</v>
      </c>
      <c r="F599" s="4">
        <v>200</v>
      </c>
      <c r="G599" s="4">
        <v>224</v>
      </c>
      <c r="H599" s="4">
        <v>40</v>
      </c>
      <c r="I599" s="5" t="s">
        <v>42</v>
      </c>
      <c r="V599" s="56" t="s">
        <v>108</v>
      </c>
      <c r="W599" s="56">
        <v>2020</v>
      </c>
      <c r="X599" s="56" t="s">
        <v>11</v>
      </c>
      <c r="Y599" s="56" t="s">
        <v>111</v>
      </c>
      <c r="Z599" s="56" t="s">
        <v>113</v>
      </c>
      <c r="AA599" s="56" t="s">
        <v>114</v>
      </c>
      <c r="AB599" s="56" t="s">
        <v>110</v>
      </c>
      <c r="AC599" s="56" t="s">
        <v>103</v>
      </c>
      <c r="AD599" s="56" t="s">
        <v>115</v>
      </c>
      <c r="AE599" s="56">
        <v>906</v>
      </c>
      <c r="AF599" s="56">
        <v>1295.58</v>
      </c>
    </row>
    <row r="600" spans="1:32" ht="18" customHeight="1" x14ac:dyDescent="0.25">
      <c r="A600" s="2">
        <v>2023</v>
      </c>
      <c r="B600" s="2" t="s">
        <v>3</v>
      </c>
      <c r="C600" s="2" t="s">
        <v>15</v>
      </c>
      <c r="D600" s="6" t="s">
        <v>27</v>
      </c>
      <c r="E600" s="7">
        <v>3</v>
      </c>
      <c r="F600" s="7">
        <v>2288.65</v>
      </c>
      <c r="G600" s="7">
        <v>5126.576</v>
      </c>
      <c r="H600" s="4">
        <v>457.73</v>
      </c>
      <c r="I600" s="5" t="s">
        <v>42</v>
      </c>
      <c r="V600" s="56" t="s">
        <v>108</v>
      </c>
      <c r="W600" s="56">
        <v>2020</v>
      </c>
      <c r="X600" s="56" t="s">
        <v>11</v>
      </c>
      <c r="Y600" s="56" t="s">
        <v>111</v>
      </c>
      <c r="Z600" s="56" t="s">
        <v>113</v>
      </c>
      <c r="AA600" s="56" t="s">
        <v>114</v>
      </c>
      <c r="AB600" s="56" t="s">
        <v>110</v>
      </c>
      <c r="AC600" s="56" t="s">
        <v>103</v>
      </c>
      <c r="AD600" s="56" t="s">
        <v>115</v>
      </c>
      <c r="AE600" s="56">
        <v>859</v>
      </c>
      <c r="AF600" s="56">
        <v>526.24</v>
      </c>
    </row>
    <row r="601" spans="1:32" ht="18" customHeight="1" x14ac:dyDescent="0.25">
      <c r="A601" s="2">
        <v>2023</v>
      </c>
      <c r="B601" s="2" t="s">
        <v>3</v>
      </c>
      <c r="C601" s="2" t="s">
        <v>32</v>
      </c>
      <c r="D601" s="6" t="s">
        <v>32</v>
      </c>
      <c r="E601" s="7">
        <v>2</v>
      </c>
      <c r="F601" s="7">
        <v>7920</v>
      </c>
      <c r="G601" s="7">
        <v>7392</v>
      </c>
      <c r="H601" s="4">
        <v>1584</v>
      </c>
      <c r="I601" s="5" t="s">
        <v>42</v>
      </c>
      <c r="V601" s="56" t="s">
        <v>98</v>
      </c>
      <c r="W601" s="56">
        <v>2020</v>
      </c>
      <c r="X601" s="56" t="s">
        <v>11</v>
      </c>
      <c r="Y601" s="56" t="s">
        <v>111</v>
      </c>
      <c r="Z601" s="56" t="s">
        <v>113</v>
      </c>
      <c r="AA601" s="56" t="s">
        <v>114</v>
      </c>
      <c r="AB601" s="56" t="s">
        <v>110</v>
      </c>
      <c r="AC601" s="56" t="s">
        <v>103</v>
      </c>
      <c r="AD601" s="56" t="s">
        <v>115</v>
      </c>
      <c r="AE601" s="56">
        <v>165</v>
      </c>
      <c r="AF601" s="56">
        <v>526.24</v>
      </c>
    </row>
    <row r="602" spans="1:32" ht="18" customHeight="1" x14ac:dyDescent="0.25">
      <c r="A602" s="2">
        <v>2023</v>
      </c>
      <c r="B602" s="2" t="s">
        <v>4</v>
      </c>
      <c r="C602" s="2" t="s">
        <v>14</v>
      </c>
      <c r="D602" s="3" t="s">
        <v>36</v>
      </c>
      <c r="E602" s="4">
        <v>3566</v>
      </c>
      <c r="F602" s="4">
        <v>4577.3</v>
      </c>
      <c r="G602" s="4">
        <v>5126.576</v>
      </c>
      <c r="H602" s="4">
        <v>915.46</v>
      </c>
      <c r="I602" s="5" t="s">
        <v>42</v>
      </c>
      <c r="V602" s="56" t="s">
        <v>98</v>
      </c>
      <c r="W602" s="56">
        <v>2020</v>
      </c>
      <c r="X602" s="56" t="s">
        <v>11</v>
      </c>
      <c r="Y602" s="56" t="s">
        <v>111</v>
      </c>
      <c r="Z602" s="56" t="s">
        <v>113</v>
      </c>
      <c r="AA602" s="56" t="s">
        <v>114</v>
      </c>
      <c r="AB602" s="56" t="s">
        <v>110</v>
      </c>
      <c r="AC602" s="56" t="s">
        <v>103</v>
      </c>
      <c r="AD602" s="56" t="s">
        <v>115</v>
      </c>
      <c r="AE602" s="56">
        <v>339</v>
      </c>
      <c r="AF602" s="56">
        <v>484.77</v>
      </c>
    </row>
    <row r="603" spans="1:32" ht="18" customHeight="1" x14ac:dyDescent="0.25">
      <c r="A603" s="2">
        <v>2023</v>
      </c>
      <c r="B603" s="2" t="s">
        <v>4</v>
      </c>
      <c r="C603" s="2" t="s">
        <v>14</v>
      </c>
      <c r="D603" s="3" t="s">
        <v>37</v>
      </c>
      <c r="E603" s="4">
        <v>2498</v>
      </c>
      <c r="F603" s="4">
        <v>8800</v>
      </c>
      <c r="G603" s="4">
        <v>8960</v>
      </c>
      <c r="H603" s="4">
        <v>1760</v>
      </c>
      <c r="I603" s="5" t="s">
        <v>42</v>
      </c>
      <c r="V603" s="56" t="s">
        <v>107</v>
      </c>
      <c r="W603" s="56">
        <v>2020</v>
      </c>
      <c r="X603" s="56" t="s">
        <v>11</v>
      </c>
      <c r="Y603" s="56" t="s">
        <v>111</v>
      </c>
      <c r="Z603" s="56" t="s">
        <v>113</v>
      </c>
      <c r="AA603" s="56" t="s">
        <v>114</v>
      </c>
      <c r="AB603" s="56" t="s">
        <v>110</v>
      </c>
      <c r="AC603" s="56" t="s">
        <v>103</v>
      </c>
      <c r="AD603" s="56" t="s">
        <v>115</v>
      </c>
      <c r="AE603" s="56">
        <v>163</v>
      </c>
      <c r="AF603" s="56">
        <v>233.09</v>
      </c>
    </row>
    <row r="604" spans="1:32" ht="18" customHeight="1" x14ac:dyDescent="0.25">
      <c r="A604" s="2">
        <v>2023</v>
      </c>
      <c r="B604" s="2" t="s">
        <v>4</v>
      </c>
      <c r="C604" s="2" t="s">
        <v>13</v>
      </c>
      <c r="D604" s="3" t="s">
        <v>35</v>
      </c>
      <c r="E604" s="4">
        <v>1245</v>
      </c>
      <c r="F604" s="4">
        <v>5034.92</v>
      </c>
      <c r="G604" s="4">
        <v>5126.4639999999999</v>
      </c>
      <c r="H604" s="4">
        <v>1006.984</v>
      </c>
      <c r="I604" s="5" t="s">
        <v>42</v>
      </c>
      <c r="V604" s="56" t="s">
        <v>108</v>
      </c>
      <c r="W604" s="56">
        <v>2020</v>
      </c>
      <c r="X604" s="56" t="s">
        <v>11</v>
      </c>
      <c r="Y604" s="56" t="s">
        <v>111</v>
      </c>
      <c r="Z604" s="56" t="s">
        <v>113</v>
      </c>
      <c r="AA604" s="56" t="s">
        <v>114</v>
      </c>
      <c r="AB604" s="56" t="s">
        <v>110</v>
      </c>
      <c r="AC604" s="56" t="s">
        <v>103</v>
      </c>
      <c r="AD604" s="56" t="s">
        <v>115</v>
      </c>
      <c r="AE604" s="56">
        <v>337</v>
      </c>
      <c r="AF604" s="56">
        <v>481.90999999999997</v>
      </c>
    </row>
    <row r="605" spans="1:32" ht="18" customHeight="1" x14ac:dyDescent="0.25">
      <c r="A605" s="2">
        <v>2023</v>
      </c>
      <c r="B605" s="2" t="s">
        <v>4</v>
      </c>
      <c r="C605" s="2" t="s">
        <v>38</v>
      </c>
      <c r="D605" s="6" t="s">
        <v>30</v>
      </c>
      <c r="E605" s="7">
        <v>644</v>
      </c>
      <c r="F605" s="7">
        <v>6317.85</v>
      </c>
      <c r="G605" s="7">
        <v>6432.72</v>
      </c>
      <c r="H605" s="4">
        <v>1263.5700000000002</v>
      </c>
      <c r="I605" s="5" t="s">
        <v>42</v>
      </c>
      <c r="V605" s="56" t="s">
        <v>105</v>
      </c>
      <c r="W605" s="56">
        <v>2020</v>
      </c>
      <c r="X605" s="56" t="s">
        <v>11</v>
      </c>
      <c r="Y605" s="56" t="s">
        <v>111</v>
      </c>
      <c r="Z605" s="56" t="s">
        <v>113</v>
      </c>
      <c r="AA605" s="56" t="s">
        <v>114</v>
      </c>
      <c r="AB605" s="56" t="s">
        <v>110</v>
      </c>
      <c r="AC605" s="56" t="s">
        <v>103</v>
      </c>
      <c r="AD605" s="56" t="s">
        <v>115</v>
      </c>
      <c r="AE605" s="56">
        <v>828</v>
      </c>
      <c r="AF605" s="56">
        <v>1184.04</v>
      </c>
    </row>
    <row r="606" spans="1:32" ht="18" customHeight="1" x14ac:dyDescent="0.25">
      <c r="A606" s="2">
        <v>2023</v>
      </c>
      <c r="B606" s="2" t="s">
        <v>4</v>
      </c>
      <c r="C606" s="2" t="s">
        <v>12</v>
      </c>
      <c r="D606" s="6" t="s">
        <v>29</v>
      </c>
      <c r="E606" s="7">
        <v>643</v>
      </c>
      <c r="F606" s="7">
        <v>7700</v>
      </c>
      <c r="G606" s="7">
        <v>7840</v>
      </c>
      <c r="H606" s="4">
        <v>1540</v>
      </c>
      <c r="I606" s="5" t="s">
        <v>42</v>
      </c>
      <c r="V606" s="56" t="s">
        <v>105</v>
      </c>
      <c r="W606" s="56">
        <v>2020</v>
      </c>
      <c r="X606" s="56" t="s">
        <v>11</v>
      </c>
      <c r="Y606" s="56" t="s">
        <v>111</v>
      </c>
      <c r="Z606" s="56" t="s">
        <v>113</v>
      </c>
      <c r="AA606" s="56" t="s">
        <v>114</v>
      </c>
      <c r="AB606" s="56" t="s">
        <v>110</v>
      </c>
      <c r="AC606" s="56" t="s">
        <v>103</v>
      </c>
      <c r="AD606" s="56" t="s">
        <v>115</v>
      </c>
      <c r="AE606" s="56">
        <v>861</v>
      </c>
      <c r="AF606" s="56">
        <v>1231.23</v>
      </c>
    </row>
    <row r="607" spans="1:32" ht="18" customHeight="1" x14ac:dyDescent="0.25">
      <c r="A607" s="2">
        <v>2023</v>
      </c>
      <c r="B607" s="2" t="s">
        <v>4</v>
      </c>
      <c r="C607" s="2" t="s">
        <v>38</v>
      </c>
      <c r="D607" s="6" t="s">
        <v>31</v>
      </c>
      <c r="E607" s="7">
        <v>455</v>
      </c>
      <c r="F607" s="7">
        <v>5036.46</v>
      </c>
      <c r="G607" s="7">
        <v>5128.0320000000002</v>
      </c>
      <c r="H607" s="4">
        <v>1007.292</v>
      </c>
      <c r="I607" s="5" t="s">
        <v>42</v>
      </c>
      <c r="V607" s="56" t="s">
        <v>109</v>
      </c>
      <c r="W607" s="56">
        <v>2020</v>
      </c>
      <c r="X607" s="56" t="s">
        <v>11</v>
      </c>
      <c r="Y607" s="56" t="s">
        <v>111</v>
      </c>
      <c r="Z607" s="56" t="s">
        <v>113</v>
      </c>
      <c r="AA607" s="56" t="s">
        <v>114</v>
      </c>
      <c r="AB607" s="56" t="s">
        <v>110</v>
      </c>
      <c r="AC607" s="56" t="s">
        <v>103</v>
      </c>
      <c r="AD607" s="56" t="s">
        <v>115</v>
      </c>
      <c r="AE607" s="56">
        <v>335</v>
      </c>
      <c r="AF607" s="56">
        <v>479.05</v>
      </c>
    </row>
    <row r="608" spans="1:32" ht="18" customHeight="1" x14ac:dyDescent="0.25">
      <c r="A608" s="2">
        <v>2023</v>
      </c>
      <c r="B608" s="2" t="s">
        <v>4</v>
      </c>
      <c r="C608" s="2" t="s">
        <v>12</v>
      </c>
      <c r="D608" s="6" t="s">
        <v>28</v>
      </c>
      <c r="E608" s="8">
        <v>345</v>
      </c>
      <c r="F608" s="8">
        <v>7700</v>
      </c>
      <c r="G608" s="8">
        <v>7840</v>
      </c>
      <c r="H608" s="4">
        <v>1540</v>
      </c>
      <c r="I608" s="5" t="s">
        <v>42</v>
      </c>
      <c r="V608" s="56" t="s">
        <v>98</v>
      </c>
      <c r="W608" s="56">
        <v>2020</v>
      </c>
      <c r="X608" s="56" t="s">
        <v>1</v>
      </c>
      <c r="Y608" s="56" t="s">
        <v>111</v>
      </c>
      <c r="Z608" s="56" t="s">
        <v>113</v>
      </c>
      <c r="AA608" s="56" t="s">
        <v>114</v>
      </c>
      <c r="AB608" s="56" t="s">
        <v>110</v>
      </c>
      <c r="AC608" s="56" t="s">
        <v>103</v>
      </c>
      <c r="AD608" s="56" t="s">
        <v>115</v>
      </c>
      <c r="AE608" s="56">
        <v>170</v>
      </c>
      <c r="AF608" s="56">
        <v>243.1</v>
      </c>
    </row>
    <row r="609" spans="1:32" ht="18" customHeight="1" x14ac:dyDescent="0.25">
      <c r="A609" s="2">
        <v>2023</v>
      </c>
      <c r="B609" s="2" t="s">
        <v>4</v>
      </c>
      <c r="C609" s="2" t="s">
        <v>13</v>
      </c>
      <c r="D609" s="3" t="s">
        <v>33</v>
      </c>
      <c r="E609" s="4">
        <v>122</v>
      </c>
      <c r="F609" s="4">
        <v>110</v>
      </c>
      <c r="G609" s="4">
        <v>112</v>
      </c>
      <c r="H609" s="4">
        <v>22</v>
      </c>
      <c r="I609" s="5" t="s">
        <v>42</v>
      </c>
      <c r="V609" s="56" t="s">
        <v>107</v>
      </c>
      <c r="W609" s="56">
        <v>2020</v>
      </c>
      <c r="X609" s="56" t="s">
        <v>1</v>
      </c>
      <c r="Y609" s="56" t="s">
        <v>111</v>
      </c>
      <c r="Z609" s="56" t="s">
        <v>113</v>
      </c>
      <c r="AA609" s="56" t="s">
        <v>114</v>
      </c>
      <c r="AB609" s="56" t="s">
        <v>110</v>
      </c>
      <c r="AC609" s="56" t="s">
        <v>103</v>
      </c>
      <c r="AD609" s="56" t="s">
        <v>115</v>
      </c>
      <c r="AE609" s="56">
        <v>218</v>
      </c>
      <c r="AF609" s="56">
        <v>311.74</v>
      </c>
    </row>
    <row r="610" spans="1:32" ht="18" customHeight="1" x14ac:dyDescent="0.25">
      <c r="A610" s="2">
        <v>2023</v>
      </c>
      <c r="B610" s="2" t="s">
        <v>4</v>
      </c>
      <c r="C610" s="2" t="s">
        <v>15</v>
      </c>
      <c r="D610" s="6" t="s">
        <v>26</v>
      </c>
      <c r="E610" s="7">
        <v>78</v>
      </c>
      <c r="F610" s="7">
        <v>2517.46</v>
      </c>
      <c r="G610" s="7">
        <v>5126.4639999999999</v>
      </c>
      <c r="H610" s="4">
        <v>503.49200000000002</v>
      </c>
      <c r="I610" s="5" t="s">
        <v>42</v>
      </c>
      <c r="V610" s="56" t="s">
        <v>105</v>
      </c>
      <c r="W610" s="56">
        <v>2020</v>
      </c>
      <c r="X610" s="56" t="s">
        <v>1</v>
      </c>
      <c r="Y610" s="56" t="s">
        <v>111</v>
      </c>
      <c r="Z610" s="56" t="s">
        <v>113</v>
      </c>
      <c r="AA610" s="56" t="s">
        <v>114</v>
      </c>
      <c r="AB610" s="56" t="s">
        <v>110</v>
      </c>
      <c r="AC610" s="56" t="s">
        <v>103</v>
      </c>
      <c r="AD610" s="56" t="s">
        <v>115</v>
      </c>
      <c r="AE610" s="56">
        <v>146</v>
      </c>
      <c r="AF610" s="56">
        <v>208.78</v>
      </c>
    </row>
    <row r="611" spans="1:32" ht="18" customHeight="1" x14ac:dyDescent="0.25">
      <c r="A611" s="2">
        <v>2023</v>
      </c>
      <c r="B611" s="2" t="s">
        <v>4</v>
      </c>
      <c r="C611" s="2" t="s">
        <v>15</v>
      </c>
      <c r="D611" s="6" t="s">
        <v>24</v>
      </c>
      <c r="E611" s="7">
        <v>76</v>
      </c>
      <c r="F611" s="7">
        <v>2288.4499999999998</v>
      </c>
      <c r="G611" s="7">
        <v>5126.1279999999997</v>
      </c>
      <c r="H611" s="4">
        <v>457.69</v>
      </c>
      <c r="I611" s="5" t="s">
        <v>42</v>
      </c>
      <c r="V611" s="56" t="s">
        <v>107</v>
      </c>
      <c r="W611" s="56">
        <v>2020</v>
      </c>
      <c r="X611" s="56" t="s">
        <v>1</v>
      </c>
      <c r="Y611" s="56" t="s">
        <v>111</v>
      </c>
      <c r="Z611" s="56" t="s">
        <v>113</v>
      </c>
      <c r="AA611" s="56" t="s">
        <v>114</v>
      </c>
      <c r="AB611" s="56" t="s">
        <v>110</v>
      </c>
      <c r="AC611" s="56" t="s">
        <v>103</v>
      </c>
      <c r="AD611" s="56" t="s">
        <v>115</v>
      </c>
      <c r="AE611" s="56">
        <v>172</v>
      </c>
      <c r="AF611" s="56">
        <v>245.95999999999998</v>
      </c>
    </row>
    <row r="612" spans="1:32" ht="18" customHeight="1" x14ac:dyDescent="0.25">
      <c r="A612" s="2">
        <v>2023</v>
      </c>
      <c r="B612" s="2" t="s">
        <v>4</v>
      </c>
      <c r="C612" s="2" t="s">
        <v>15</v>
      </c>
      <c r="D612" s="6" t="s">
        <v>25</v>
      </c>
      <c r="E612" s="7">
        <v>46</v>
      </c>
      <c r="F612" s="7">
        <v>100</v>
      </c>
      <c r="G612" s="7">
        <v>224</v>
      </c>
      <c r="H612" s="4">
        <v>20</v>
      </c>
      <c r="I612" s="5" t="s">
        <v>42</v>
      </c>
      <c r="V612" s="56" t="s">
        <v>108</v>
      </c>
      <c r="W612" s="56">
        <v>2020</v>
      </c>
      <c r="X612" s="56" t="s">
        <v>1</v>
      </c>
      <c r="Y612" s="56" t="s">
        <v>111</v>
      </c>
      <c r="Z612" s="56" t="s">
        <v>113</v>
      </c>
      <c r="AA612" s="56" t="s">
        <v>114</v>
      </c>
      <c r="AB612" s="56" t="s">
        <v>110</v>
      </c>
      <c r="AC612" s="56" t="s">
        <v>103</v>
      </c>
      <c r="AD612" s="56" t="s">
        <v>115</v>
      </c>
      <c r="AE612" s="56">
        <v>220</v>
      </c>
      <c r="AF612" s="56">
        <v>314.60000000000002</v>
      </c>
    </row>
    <row r="613" spans="1:32" ht="18" customHeight="1" x14ac:dyDescent="0.25">
      <c r="A613" s="2">
        <v>2023</v>
      </c>
      <c r="B613" s="2" t="s">
        <v>4</v>
      </c>
      <c r="C613" s="2" t="s">
        <v>15</v>
      </c>
      <c r="D613" s="6" t="s">
        <v>23</v>
      </c>
      <c r="E613" s="7">
        <v>34</v>
      </c>
      <c r="F613" s="7">
        <v>2288.4</v>
      </c>
      <c r="G613" s="7">
        <v>5126.0160000000005</v>
      </c>
      <c r="H613" s="4">
        <v>457.68000000000006</v>
      </c>
      <c r="I613" s="5" t="s">
        <v>40</v>
      </c>
      <c r="V613" s="56" t="s">
        <v>98</v>
      </c>
      <c r="W613" s="56">
        <v>2020</v>
      </c>
      <c r="X613" s="56" t="s">
        <v>1</v>
      </c>
      <c r="Y613" s="56" t="s">
        <v>111</v>
      </c>
      <c r="Z613" s="56" t="s">
        <v>113</v>
      </c>
      <c r="AA613" s="56" t="s">
        <v>114</v>
      </c>
      <c r="AB613" s="56" t="s">
        <v>110</v>
      </c>
      <c r="AC613" s="56" t="s">
        <v>103</v>
      </c>
      <c r="AD613" s="56" t="s">
        <v>115</v>
      </c>
      <c r="AE613" s="56">
        <v>142</v>
      </c>
      <c r="AF613" s="56">
        <v>203.06</v>
      </c>
    </row>
    <row r="614" spans="1:32" ht="18" customHeight="1" x14ac:dyDescent="0.25">
      <c r="A614" s="2">
        <v>2023</v>
      </c>
      <c r="B614" s="2" t="s">
        <v>4</v>
      </c>
      <c r="C614" s="2" t="s">
        <v>13</v>
      </c>
      <c r="D614" s="3" t="s">
        <v>34</v>
      </c>
      <c r="E614" s="4">
        <v>7</v>
      </c>
      <c r="F614" s="4">
        <v>200</v>
      </c>
      <c r="G614" s="4">
        <v>224</v>
      </c>
      <c r="H614" s="4">
        <v>40</v>
      </c>
      <c r="I614" s="5" t="s">
        <v>40</v>
      </c>
      <c r="V614" s="56" t="s">
        <v>98</v>
      </c>
      <c r="W614" s="56">
        <v>2020</v>
      </c>
      <c r="X614" s="56" t="s">
        <v>1</v>
      </c>
      <c r="Y614" s="56" t="s">
        <v>111</v>
      </c>
      <c r="Z614" s="56" t="s">
        <v>113</v>
      </c>
      <c r="AA614" s="56" t="s">
        <v>114</v>
      </c>
      <c r="AB614" s="56" t="s">
        <v>110</v>
      </c>
      <c r="AC614" s="56" t="s">
        <v>103</v>
      </c>
      <c r="AD614" s="56" t="s">
        <v>115</v>
      </c>
      <c r="AE614" s="56">
        <v>844</v>
      </c>
      <c r="AF614" s="56">
        <v>1206.92</v>
      </c>
    </row>
    <row r="615" spans="1:32" ht="18" customHeight="1" x14ac:dyDescent="0.25">
      <c r="A615" s="2">
        <v>2023</v>
      </c>
      <c r="B615" s="2" t="s">
        <v>4</v>
      </c>
      <c r="C615" s="2" t="s">
        <v>15</v>
      </c>
      <c r="D615" s="6" t="s">
        <v>27</v>
      </c>
      <c r="E615" s="7">
        <v>3</v>
      </c>
      <c r="F615" s="7">
        <v>3300</v>
      </c>
      <c r="G615" s="7">
        <v>5126.576</v>
      </c>
      <c r="H615" s="4">
        <v>660</v>
      </c>
      <c r="I615" s="5" t="s">
        <v>40</v>
      </c>
      <c r="V615" s="56" t="s">
        <v>98</v>
      </c>
      <c r="W615" s="56">
        <v>2020</v>
      </c>
      <c r="X615" s="56" t="s">
        <v>1</v>
      </c>
      <c r="Y615" s="56" t="s">
        <v>111</v>
      </c>
      <c r="Z615" s="56" t="s">
        <v>113</v>
      </c>
      <c r="AA615" s="56" t="s">
        <v>114</v>
      </c>
      <c r="AB615" s="56" t="s">
        <v>110</v>
      </c>
      <c r="AC615" s="56" t="s">
        <v>103</v>
      </c>
      <c r="AD615" s="56" t="s">
        <v>115</v>
      </c>
      <c r="AE615" s="56">
        <v>897</v>
      </c>
      <c r="AF615" s="56">
        <v>1282.71</v>
      </c>
    </row>
    <row r="616" spans="1:32" ht="18" customHeight="1" x14ac:dyDescent="0.25">
      <c r="A616" s="2">
        <v>2023</v>
      </c>
      <c r="B616" s="2" t="s">
        <v>4</v>
      </c>
      <c r="C616" s="2" t="s">
        <v>32</v>
      </c>
      <c r="D616" s="6" t="s">
        <v>32</v>
      </c>
      <c r="E616" s="7">
        <v>2</v>
      </c>
      <c r="F616" s="7">
        <v>4577.3</v>
      </c>
      <c r="G616" s="7">
        <v>7392</v>
      </c>
      <c r="H616" s="4">
        <v>915.46</v>
      </c>
      <c r="I616" s="5" t="s">
        <v>40</v>
      </c>
      <c r="V616" s="56" t="s">
        <v>98</v>
      </c>
      <c r="W616" s="56">
        <v>2020</v>
      </c>
      <c r="X616" s="56" t="s">
        <v>1</v>
      </c>
      <c r="Y616" s="56" t="s">
        <v>111</v>
      </c>
      <c r="Z616" s="56" t="s">
        <v>113</v>
      </c>
      <c r="AA616" s="56" t="s">
        <v>114</v>
      </c>
      <c r="AB616" s="56" t="s">
        <v>110</v>
      </c>
      <c r="AC616" s="56" t="s">
        <v>103</v>
      </c>
      <c r="AD616" s="56" t="s">
        <v>115</v>
      </c>
      <c r="AE616" s="56">
        <v>850</v>
      </c>
      <c r="AF616" s="56">
        <v>526.24</v>
      </c>
    </row>
    <row r="617" spans="1:32" ht="18" customHeight="1" x14ac:dyDescent="0.25">
      <c r="A617" s="2">
        <v>2023</v>
      </c>
      <c r="B617" s="2" t="s">
        <v>5</v>
      </c>
      <c r="C617" s="2" t="s">
        <v>14</v>
      </c>
      <c r="D617" s="3" t="s">
        <v>36</v>
      </c>
      <c r="E617" s="4">
        <v>3566</v>
      </c>
      <c r="F617" s="4">
        <v>4577.3</v>
      </c>
      <c r="G617" s="4">
        <v>5126.576</v>
      </c>
      <c r="H617" s="4">
        <v>915.46</v>
      </c>
      <c r="I617" s="5" t="s">
        <v>40</v>
      </c>
      <c r="V617" s="56" t="s">
        <v>105</v>
      </c>
      <c r="W617" s="56">
        <v>2020</v>
      </c>
      <c r="X617" s="56" t="s">
        <v>1</v>
      </c>
      <c r="Y617" s="56" t="s">
        <v>111</v>
      </c>
      <c r="Z617" s="56" t="s">
        <v>113</v>
      </c>
      <c r="AA617" s="56" t="s">
        <v>114</v>
      </c>
      <c r="AB617" s="56" t="s">
        <v>110</v>
      </c>
      <c r="AC617" s="56" t="s">
        <v>103</v>
      </c>
      <c r="AD617" s="56" t="s">
        <v>115</v>
      </c>
      <c r="AE617" s="56">
        <v>883</v>
      </c>
      <c r="AF617" s="56">
        <v>526.24</v>
      </c>
    </row>
    <row r="618" spans="1:32" ht="18" customHeight="1" x14ac:dyDescent="0.25">
      <c r="A618" s="2">
        <v>2023</v>
      </c>
      <c r="B618" s="2" t="s">
        <v>5</v>
      </c>
      <c r="C618" s="2" t="s">
        <v>14</v>
      </c>
      <c r="D618" s="3" t="s">
        <v>37</v>
      </c>
      <c r="E618" s="4">
        <v>2498</v>
      </c>
      <c r="F618" s="4">
        <v>8000</v>
      </c>
      <c r="G618" s="4">
        <v>8960</v>
      </c>
      <c r="H618" s="4">
        <v>1600</v>
      </c>
      <c r="I618" s="5" t="s">
        <v>40</v>
      </c>
      <c r="V618" s="56" t="s">
        <v>98</v>
      </c>
      <c r="W618" s="56">
        <v>2020</v>
      </c>
      <c r="X618" s="56" t="s">
        <v>1</v>
      </c>
      <c r="Y618" s="56" t="s">
        <v>111</v>
      </c>
      <c r="Z618" s="56" t="s">
        <v>113</v>
      </c>
      <c r="AA618" s="56" t="s">
        <v>114</v>
      </c>
      <c r="AB618" s="56" t="s">
        <v>110</v>
      </c>
      <c r="AC618" s="56" t="s">
        <v>103</v>
      </c>
      <c r="AD618" s="56" t="s">
        <v>115</v>
      </c>
      <c r="AE618" s="56">
        <v>169</v>
      </c>
      <c r="AF618" s="56">
        <v>241.67000000000002</v>
      </c>
    </row>
    <row r="619" spans="1:32" ht="18" customHeight="1" x14ac:dyDescent="0.25">
      <c r="A619" s="2">
        <v>2023</v>
      </c>
      <c r="B619" s="2" t="s">
        <v>5</v>
      </c>
      <c r="C619" s="2" t="s">
        <v>13</v>
      </c>
      <c r="D619" s="3" t="s">
        <v>35</v>
      </c>
      <c r="E619" s="4">
        <v>1245</v>
      </c>
      <c r="F619" s="4">
        <v>4577.2</v>
      </c>
      <c r="G619" s="4">
        <v>5126.4639999999999</v>
      </c>
      <c r="H619" s="4">
        <v>915.44</v>
      </c>
      <c r="I619" s="5" t="s">
        <v>40</v>
      </c>
      <c r="V619" s="56" t="s">
        <v>105</v>
      </c>
      <c r="W619" s="56">
        <v>2020</v>
      </c>
      <c r="X619" s="56" t="s">
        <v>1</v>
      </c>
      <c r="Y619" s="56" t="s">
        <v>111</v>
      </c>
      <c r="Z619" s="56" t="s">
        <v>113</v>
      </c>
      <c r="AA619" s="56" t="s">
        <v>114</v>
      </c>
      <c r="AB619" s="56" t="s">
        <v>110</v>
      </c>
      <c r="AC619" s="56" t="s">
        <v>103</v>
      </c>
      <c r="AD619" s="56" t="s">
        <v>115</v>
      </c>
      <c r="AE619" s="56">
        <v>217</v>
      </c>
      <c r="AF619" s="56">
        <v>310.31</v>
      </c>
    </row>
    <row r="620" spans="1:32" ht="18" customHeight="1" x14ac:dyDescent="0.25">
      <c r="A620" s="2">
        <v>2023</v>
      </c>
      <c r="B620" s="2" t="s">
        <v>5</v>
      </c>
      <c r="C620" s="2" t="s">
        <v>38</v>
      </c>
      <c r="D620" s="6" t="s">
        <v>30</v>
      </c>
      <c r="E620" s="7">
        <v>644</v>
      </c>
      <c r="F620" s="7">
        <v>10000</v>
      </c>
      <c r="G620" s="7">
        <v>6432.72</v>
      </c>
      <c r="H620" s="4">
        <v>2000</v>
      </c>
      <c r="I620" s="5" t="s">
        <v>40</v>
      </c>
      <c r="V620" s="56" t="s">
        <v>107</v>
      </c>
      <c r="W620" s="56">
        <v>2020</v>
      </c>
      <c r="X620" s="56" t="s">
        <v>1</v>
      </c>
      <c r="Y620" s="56" t="s">
        <v>111</v>
      </c>
      <c r="Z620" s="56" t="s">
        <v>113</v>
      </c>
      <c r="AA620" s="56" t="s">
        <v>114</v>
      </c>
      <c r="AB620" s="56" t="s">
        <v>110</v>
      </c>
      <c r="AC620" s="56" t="s">
        <v>103</v>
      </c>
      <c r="AD620" s="56" t="s">
        <v>115</v>
      </c>
      <c r="AE620" s="56">
        <v>145</v>
      </c>
      <c r="AF620" s="56">
        <v>207.35</v>
      </c>
    </row>
    <row r="621" spans="1:32" ht="18" customHeight="1" x14ac:dyDescent="0.25">
      <c r="A621" s="2">
        <v>2023</v>
      </c>
      <c r="B621" s="2" t="s">
        <v>5</v>
      </c>
      <c r="C621" s="2" t="s">
        <v>12</v>
      </c>
      <c r="D621" s="6" t="s">
        <v>29</v>
      </c>
      <c r="E621" s="7">
        <v>643</v>
      </c>
      <c r="F621" s="7">
        <v>7000</v>
      </c>
      <c r="G621" s="7">
        <v>7840</v>
      </c>
      <c r="H621" s="4">
        <v>1400</v>
      </c>
      <c r="I621" s="5" t="s">
        <v>40</v>
      </c>
      <c r="V621" s="56" t="s">
        <v>105</v>
      </c>
      <c r="W621" s="56">
        <v>2020</v>
      </c>
      <c r="X621" s="56" t="s">
        <v>1</v>
      </c>
      <c r="Y621" s="56" t="s">
        <v>111</v>
      </c>
      <c r="Z621" s="56" t="s">
        <v>113</v>
      </c>
      <c r="AA621" s="56" t="s">
        <v>114</v>
      </c>
      <c r="AB621" s="56" t="s">
        <v>110</v>
      </c>
      <c r="AC621" s="56" t="s">
        <v>103</v>
      </c>
      <c r="AD621" s="56" t="s">
        <v>115</v>
      </c>
      <c r="AE621" s="56">
        <v>819</v>
      </c>
      <c r="AF621" s="56">
        <v>1171.17</v>
      </c>
    </row>
    <row r="622" spans="1:32" ht="18" customHeight="1" x14ac:dyDescent="0.25">
      <c r="A622" s="2">
        <v>2023</v>
      </c>
      <c r="B622" s="2" t="s">
        <v>5</v>
      </c>
      <c r="C622" s="2" t="s">
        <v>38</v>
      </c>
      <c r="D622" s="6" t="s">
        <v>31</v>
      </c>
      <c r="E622" s="7">
        <v>455</v>
      </c>
      <c r="F622" s="7">
        <v>8000</v>
      </c>
      <c r="G622" s="7">
        <v>5128.0320000000002</v>
      </c>
      <c r="H622" s="4">
        <v>1600</v>
      </c>
      <c r="I622" s="5" t="s">
        <v>40</v>
      </c>
      <c r="V622" s="56" t="s">
        <v>98</v>
      </c>
      <c r="W622" s="56">
        <v>2020</v>
      </c>
      <c r="X622" s="56" t="s">
        <v>1</v>
      </c>
      <c r="Y622" s="56" t="s">
        <v>111</v>
      </c>
      <c r="Z622" s="56" t="s">
        <v>113</v>
      </c>
      <c r="AA622" s="56" t="s">
        <v>114</v>
      </c>
      <c r="AB622" s="56" t="s">
        <v>110</v>
      </c>
      <c r="AC622" s="56" t="s">
        <v>103</v>
      </c>
      <c r="AD622" s="56" t="s">
        <v>115</v>
      </c>
      <c r="AE622" s="56">
        <v>143</v>
      </c>
      <c r="AF622" s="56">
        <v>204.49</v>
      </c>
    </row>
    <row r="623" spans="1:32" ht="18" customHeight="1" x14ac:dyDescent="0.25">
      <c r="A623" s="2">
        <v>2023</v>
      </c>
      <c r="B623" s="2" t="s">
        <v>5</v>
      </c>
      <c r="C623" s="2" t="s">
        <v>12</v>
      </c>
      <c r="D623" s="6" t="s">
        <v>28</v>
      </c>
      <c r="E623" s="8">
        <v>345</v>
      </c>
      <c r="F623" s="8">
        <v>7000</v>
      </c>
      <c r="G623" s="8">
        <v>7840</v>
      </c>
      <c r="H623" s="4">
        <v>1400</v>
      </c>
      <c r="I623" s="5" t="s">
        <v>40</v>
      </c>
      <c r="V623" s="56" t="s">
        <v>109</v>
      </c>
      <c r="W623" s="56">
        <v>2020</v>
      </c>
      <c r="X623" s="56" t="s">
        <v>0</v>
      </c>
      <c r="Y623" s="56" t="s">
        <v>111</v>
      </c>
      <c r="Z623" s="56" t="s">
        <v>113</v>
      </c>
      <c r="AA623" s="56" t="s">
        <v>114</v>
      </c>
      <c r="AB623" s="56" t="s">
        <v>110</v>
      </c>
      <c r="AC623" s="56" t="s">
        <v>103</v>
      </c>
      <c r="AD623" s="56" t="s">
        <v>115</v>
      </c>
      <c r="AE623" s="56">
        <v>176</v>
      </c>
      <c r="AF623" s="56">
        <v>251.68</v>
      </c>
    </row>
    <row r="624" spans="1:32" ht="18" customHeight="1" x14ac:dyDescent="0.25">
      <c r="A624" s="2">
        <v>2023</v>
      </c>
      <c r="B624" s="2" t="s">
        <v>5</v>
      </c>
      <c r="C624" s="2" t="s">
        <v>13</v>
      </c>
      <c r="D624" s="3" t="s">
        <v>33</v>
      </c>
      <c r="E624" s="4">
        <v>122</v>
      </c>
      <c r="F624" s="4">
        <v>100</v>
      </c>
      <c r="G624" s="4">
        <v>112</v>
      </c>
      <c r="H624" s="4">
        <v>20</v>
      </c>
      <c r="I624" s="5" t="s">
        <v>40</v>
      </c>
      <c r="V624" s="56" t="s">
        <v>107</v>
      </c>
      <c r="W624" s="56">
        <v>2020</v>
      </c>
      <c r="X624" s="56" t="s">
        <v>0</v>
      </c>
      <c r="Y624" s="56" t="s">
        <v>111</v>
      </c>
      <c r="Z624" s="56" t="s">
        <v>113</v>
      </c>
      <c r="AA624" s="56" t="s">
        <v>114</v>
      </c>
      <c r="AB624" s="56" t="s">
        <v>110</v>
      </c>
      <c r="AC624" s="56" t="s">
        <v>103</v>
      </c>
      <c r="AD624" s="56" t="s">
        <v>115</v>
      </c>
      <c r="AE624" s="56">
        <v>224</v>
      </c>
      <c r="AF624" s="56">
        <v>320.32</v>
      </c>
    </row>
    <row r="625" spans="1:32" ht="18" customHeight="1" x14ac:dyDescent="0.25">
      <c r="A625" s="2">
        <v>2023</v>
      </c>
      <c r="B625" s="2" t="s">
        <v>5</v>
      </c>
      <c r="C625" s="2" t="s">
        <v>15</v>
      </c>
      <c r="D625" s="6" t="s">
        <v>26</v>
      </c>
      <c r="E625" s="7">
        <v>78</v>
      </c>
      <c r="F625" s="7">
        <v>2288.6</v>
      </c>
      <c r="G625" s="7">
        <v>5126.4639999999999</v>
      </c>
      <c r="H625" s="4">
        <v>457.72</v>
      </c>
      <c r="I625" s="5" t="s">
        <v>40</v>
      </c>
      <c r="V625" s="56" t="s">
        <v>105</v>
      </c>
      <c r="W625" s="56">
        <v>2020</v>
      </c>
      <c r="X625" s="56" t="s">
        <v>0</v>
      </c>
      <c r="Y625" s="56" t="s">
        <v>111</v>
      </c>
      <c r="Z625" s="56" t="s">
        <v>113</v>
      </c>
      <c r="AA625" s="56" t="s">
        <v>114</v>
      </c>
      <c r="AB625" s="56" t="s">
        <v>110</v>
      </c>
      <c r="AC625" s="56" t="s">
        <v>103</v>
      </c>
      <c r="AD625" s="56" t="s">
        <v>115</v>
      </c>
      <c r="AE625" s="56">
        <v>178</v>
      </c>
      <c r="AF625" s="56">
        <v>254.54</v>
      </c>
    </row>
    <row r="626" spans="1:32" ht="18" customHeight="1" x14ac:dyDescent="0.25">
      <c r="A626" s="2">
        <v>2023</v>
      </c>
      <c r="B626" s="2" t="s">
        <v>5</v>
      </c>
      <c r="C626" s="2" t="s">
        <v>15</v>
      </c>
      <c r="D626" s="6" t="s">
        <v>24</v>
      </c>
      <c r="E626" s="7">
        <v>76</v>
      </c>
      <c r="F626" s="7">
        <v>2288.4499999999998</v>
      </c>
      <c r="G626" s="7">
        <v>5126.1279999999997</v>
      </c>
      <c r="H626" s="4">
        <v>457.69</v>
      </c>
      <c r="I626" s="5" t="s">
        <v>40</v>
      </c>
      <c r="V626" s="56" t="s">
        <v>98</v>
      </c>
      <c r="W626" s="56">
        <v>2020</v>
      </c>
      <c r="X626" s="56" t="s">
        <v>0</v>
      </c>
      <c r="Y626" s="56" t="s">
        <v>111</v>
      </c>
      <c r="Z626" s="56" t="s">
        <v>113</v>
      </c>
      <c r="AA626" s="56" t="s">
        <v>114</v>
      </c>
      <c r="AB626" s="56" t="s">
        <v>110</v>
      </c>
      <c r="AC626" s="56" t="s">
        <v>103</v>
      </c>
      <c r="AD626" s="56" t="s">
        <v>115</v>
      </c>
      <c r="AE626" s="56">
        <v>148</v>
      </c>
      <c r="AF626" s="56">
        <v>211.64</v>
      </c>
    </row>
    <row r="627" spans="1:32" ht="18" customHeight="1" x14ac:dyDescent="0.25">
      <c r="A627" s="2">
        <v>2023</v>
      </c>
      <c r="B627" s="2" t="s">
        <v>5</v>
      </c>
      <c r="C627" s="2" t="s">
        <v>15</v>
      </c>
      <c r="D627" s="6" t="s">
        <v>25</v>
      </c>
      <c r="E627" s="7">
        <v>46</v>
      </c>
      <c r="F627" s="7">
        <v>100</v>
      </c>
      <c r="G627" s="7">
        <v>224</v>
      </c>
      <c r="H627" s="4">
        <v>20</v>
      </c>
      <c r="I627" s="5" t="s">
        <v>40</v>
      </c>
      <c r="V627" s="56" t="s">
        <v>105</v>
      </c>
      <c r="W627" s="56">
        <v>2020</v>
      </c>
      <c r="X627" s="56" t="s">
        <v>0</v>
      </c>
      <c r="Y627" s="56" t="s">
        <v>111</v>
      </c>
      <c r="Z627" s="56" t="s">
        <v>113</v>
      </c>
      <c r="AA627" s="56" t="s">
        <v>114</v>
      </c>
      <c r="AB627" s="56" t="s">
        <v>110</v>
      </c>
      <c r="AC627" s="56" t="s">
        <v>103</v>
      </c>
      <c r="AD627" s="56" t="s">
        <v>115</v>
      </c>
      <c r="AE627" s="56">
        <v>810</v>
      </c>
      <c r="AF627" s="56">
        <v>1158.3</v>
      </c>
    </row>
    <row r="628" spans="1:32" ht="18" customHeight="1" x14ac:dyDescent="0.25">
      <c r="A628" s="2">
        <v>2023</v>
      </c>
      <c r="B628" s="2" t="s">
        <v>5</v>
      </c>
      <c r="C628" s="2" t="s">
        <v>15</v>
      </c>
      <c r="D628" s="6" t="s">
        <v>23</v>
      </c>
      <c r="E628" s="7">
        <v>34</v>
      </c>
      <c r="F628" s="7">
        <v>2288.4</v>
      </c>
      <c r="G628" s="7">
        <v>5126.0160000000005</v>
      </c>
      <c r="H628" s="4">
        <v>457.68000000000006</v>
      </c>
      <c r="I628" s="5" t="s">
        <v>40</v>
      </c>
      <c r="V628" s="56" t="s">
        <v>107</v>
      </c>
      <c r="W628" s="56">
        <v>2020</v>
      </c>
      <c r="X628" s="56" t="s">
        <v>0</v>
      </c>
      <c r="Y628" s="56" t="s">
        <v>111</v>
      </c>
      <c r="Z628" s="56" t="s">
        <v>113</v>
      </c>
      <c r="AA628" s="56" t="s">
        <v>114</v>
      </c>
      <c r="AB628" s="56" t="s">
        <v>110</v>
      </c>
      <c r="AC628" s="56" t="s">
        <v>103</v>
      </c>
      <c r="AD628" s="56" t="s">
        <v>115</v>
      </c>
      <c r="AE628" s="56">
        <v>843</v>
      </c>
      <c r="AF628" s="56">
        <v>1205.49</v>
      </c>
    </row>
    <row r="629" spans="1:32" ht="18" customHeight="1" x14ac:dyDescent="0.25">
      <c r="A629" s="2">
        <v>2023</v>
      </c>
      <c r="B629" s="2" t="s">
        <v>5</v>
      </c>
      <c r="C629" s="2" t="s">
        <v>13</v>
      </c>
      <c r="D629" s="3" t="s">
        <v>34</v>
      </c>
      <c r="E629" s="4">
        <v>7</v>
      </c>
      <c r="F629" s="4">
        <v>200</v>
      </c>
      <c r="G629" s="4">
        <v>224</v>
      </c>
      <c r="H629" s="4">
        <v>40</v>
      </c>
      <c r="I629" s="5" t="s">
        <v>40</v>
      </c>
      <c r="V629" s="56" t="s">
        <v>107</v>
      </c>
      <c r="W629" s="56">
        <v>2020</v>
      </c>
      <c r="X629" s="56" t="s">
        <v>0</v>
      </c>
      <c r="Y629" s="56" t="s">
        <v>111</v>
      </c>
      <c r="Z629" s="56" t="s">
        <v>113</v>
      </c>
      <c r="AA629" s="56" t="s">
        <v>114</v>
      </c>
      <c r="AB629" s="56" t="s">
        <v>110</v>
      </c>
      <c r="AC629" s="56" t="s">
        <v>103</v>
      </c>
      <c r="AD629" s="56" t="s">
        <v>115</v>
      </c>
      <c r="AE629" s="56">
        <v>896</v>
      </c>
      <c r="AF629" s="56">
        <v>1281.28</v>
      </c>
    </row>
    <row r="630" spans="1:32" ht="18" customHeight="1" x14ac:dyDescent="0.25">
      <c r="A630" s="2">
        <v>2023</v>
      </c>
      <c r="B630" s="2" t="s">
        <v>5</v>
      </c>
      <c r="C630" s="2" t="s">
        <v>32</v>
      </c>
      <c r="D630" s="6" t="s">
        <v>32</v>
      </c>
      <c r="E630" s="7">
        <v>3</v>
      </c>
      <c r="F630" s="7">
        <v>4577.3</v>
      </c>
      <c r="G630" s="7">
        <v>7392</v>
      </c>
      <c r="H630" s="4">
        <v>915.46</v>
      </c>
      <c r="I630" s="5" t="s">
        <v>42</v>
      </c>
      <c r="V630" s="56" t="s">
        <v>98</v>
      </c>
      <c r="W630" s="56">
        <v>2020</v>
      </c>
      <c r="X630" s="56" t="s">
        <v>0</v>
      </c>
      <c r="Y630" s="56" t="s">
        <v>111</v>
      </c>
      <c r="Z630" s="56" t="s">
        <v>113</v>
      </c>
      <c r="AA630" s="56" t="s">
        <v>101</v>
      </c>
      <c r="AB630" s="56" t="s">
        <v>110</v>
      </c>
      <c r="AC630" s="56" t="s">
        <v>103</v>
      </c>
      <c r="AD630" s="56" t="s">
        <v>104</v>
      </c>
      <c r="AE630" s="56">
        <v>818</v>
      </c>
      <c r="AF630" s="56">
        <v>526.24</v>
      </c>
    </row>
    <row r="631" spans="1:32" ht="18" customHeight="1" x14ac:dyDescent="0.25">
      <c r="A631" s="2">
        <v>2023</v>
      </c>
      <c r="B631" s="2" t="s">
        <v>5</v>
      </c>
      <c r="C631" s="2" t="s">
        <v>15</v>
      </c>
      <c r="D631" s="6" t="s">
        <v>27</v>
      </c>
      <c r="E631" s="7">
        <v>3</v>
      </c>
      <c r="F631" s="7">
        <v>2288.65</v>
      </c>
      <c r="G631" s="7">
        <v>5126.576</v>
      </c>
      <c r="H631" s="4">
        <v>457.73</v>
      </c>
      <c r="I631" s="5" t="s">
        <v>42</v>
      </c>
      <c r="V631" s="56" t="s">
        <v>107</v>
      </c>
      <c r="W631" s="56">
        <v>2020</v>
      </c>
      <c r="X631" s="56" t="s">
        <v>0</v>
      </c>
      <c r="Y631" s="56" t="s">
        <v>111</v>
      </c>
      <c r="Z631" s="56" t="s">
        <v>113</v>
      </c>
      <c r="AA631" s="56" t="s">
        <v>114</v>
      </c>
      <c r="AB631" s="56" t="s">
        <v>110</v>
      </c>
      <c r="AC631" s="56" t="s">
        <v>103</v>
      </c>
      <c r="AD631" s="56" t="s">
        <v>115</v>
      </c>
      <c r="AE631" s="56">
        <v>849</v>
      </c>
      <c r="AF631" s="56">
        <v>526.24</v>
      </c>
    </row>
    <row r="632" spans="1:32" ht="18" customHeight="1" x14ac:dyDescent="0.25">
      <c r="A632" s="2">
        <v>2023</v>
      </c>
      <c r="B632" s="2" t="s">
        <v>6</v>
      </c>
      <c r="C632" s="2" t="s">
        <v>14</v>
      </c>
      <c r="D632" s="3" t="s">
        <v>36</v>
      </c>
      <c r="E632" s="4">
        <v>3566</v>
      </c>
      <c r="F632" s="4">
        <v>4577.3</v>
      </c>
      <c r="G632" s="4">
        <v>5126.576</v>
      </c>
      <c r="H632" s="4">
        <v>915.46</v>
      </c>
      <c r="I632" s="5" t="s">
        <v>42</v>
      </c>
      <c r="V632" s="56" t="s">
        <v>98</v>
      </c>
      <c r="W632" s="56">
        <v>2020</v>
      </c>
      <c r="X632" s="56" t="s">
        <v>0</v>
      </c>
      <c r="Y632" s="56" t="s">
        <v>111</v>
      </c>
      <c r="Z632" s="56" t="s">
        <v>113</v>
      </c>
      <c r="AA632" s="56" t="s">
        <v>114</v>
      </c>
      <c r="AB632" s="56" t="s">
        <v>110</v>
      </c>
      <c r="AC632" s="56" t="s">
        <v>103</v>
      </c>
      <c r="AD632" s="56" t="s">
        <v>115</v>
      </c>
      <c r="AE632" s="56">
        <v>882</v>
      </c>
      <c r="AF632" s="56">
        <v>526.24</v>
      </c>
    </row>
    <row r="633" spans="1:32" ht="18" customHeight="1" x14ac:dyDescent="0.25">
      <c r="A633" s="2">
        <v>2023</v>
      </c>
      <c r="B633" s="2" t="s">
        <v>6</v>
      </c>
      <c r="C633" s="2" t="s">
        <v>14</v>
      </c>
      <c r="D633" s="3" t="s">
        <v>37</v>
      </c>
      <c r="E633" s="4">
        <v>2498</v>
      </c>
      <c r="F633" s="4">
        <v>8000</v>
      </c>
      <c r="G633" s="4">
        <v>8960</v>
      </c>
      <c r="H633" s="4">
        <v>1600</v>
      </c>
      <c r="I633" s="5" t="s">
        <v>42</v>
      </c>
      <c r="V633" s="56" t="s">
        <v>105</v>
      </c>
      <c r="W633" s="56">
        <v>2020</v>
      </c>
      <c r="X633" s="56" t="s">
        <v>0</v>
      </c>
      <c r="Y633" s="56" t="s">
        <v>111</v>
      </c>
      <c r="Z633" s="56" t="s">
        <v>113</v>
      </c>
      <c r="AA633" s="56" t="s">
        <v>114</v>
      </c>
      <c r="AB633" s="56" t="s">
        <v>110</v>
      </c>
      <c r="AC633" s="56" t="s">
        <v>103</v>
      </c>
      <c r="AD633" s="56" t="s">
        <v>115</v>
      </c>
      <c r="AE633" s="56">
        <v>147</v>
      </c>
      <c r="AF633" s="56">
        <v>210.21</v>
      </c>
    </row>
    <row r="634" spans="1:32" ht="18" customHeight="1" x14ac:dyDescent="0.25">
      <c r="A634" s="2">
        <v>2023</v>
      </c>
      <c r="B634" s="2" t="s">
        <v>6</v>
      </c>
      <c r="C634" s="2" t="s">
        <v>13</v>
      </c>
      <c r="D634" s="3" t="s">
        <v>35</v>
      </c>
      <c r="E634" s="4">
        <v>1245</v>
      </c>
      <c r="F634" s="4">
        <v>4577.2</v>
      </c>
      <c r="G634" s="4">
        <v>5126.4639999999999</v>
      </c>
      <c r="H634" s="4">
        <v>915.44</v>
      </c>
      <c r="I634" s="5" t="s">
        <v>42</v>
      </c>
      <c r="V634" s="56" t="s">
        <v>98</v>
      </c>
      <c r="W634" s="56">
        <v>2020</v>
      </c>
      <c r="X634" s="56" t="s">
        <v>0</v>
      </c>
      <c r="Y634" s="56" t="s">
        <v>111</v>
      </c>
      <c r="Z634" s="56" t="s">
        <v>113</v>
      </c>
      <c r="AA634" s="56" t="s">
        <v>114</v>
      </c>
      <c r="AB634" s="56" t="s">
        <v>110</v>
      </c>
      <c r="AC634" s="56" t="s">
        <v>103</v>
      </c>
      <c r="AD634" s="56" t="s">
        <v>115</v>
      </c>
      <c r="AE634" s="56">
        <v>175</v>
      </c>
      <c r="AF634" s="56">
        <v>250.25</v>
      </c>
    </row>
    <row r="635" spans="1:32" ht="18" customHeight="1" x14ac:dyDescent="0.25">
      <c r="A635" s="2">
        <v>2023</v>
      </c>
      <c r="B635" s="2" t="s">
        <v>6</v>
      </c>
      <c r="C635" s="2" t="s">
        <v>38</v>
      </c>
      <c r="D635" s="6" t="s">
        <v>30</v>
      </c>
      <c r="E635" s="7">
        <v>644</v>
      </c>
      <c r="F635" s="7">
        <v>5743.5</v>
      </c>
      <c r="G635" s="7">
        <v>6432.72</v>
      </c>
      <c r="H635" s="4">
        <v>1148.7</v>
      </c>
      <c r="I635" s="5" t="s">
        <v>42</v>
      </c>
      <c r="V635" s="56" t="s">
        <v>108</v>
      </c>
      <c r="W635" s="56">
        <v>2020</v>
      </c>
      <c r="X635" s="56" t="s">
        <v>0</v>
      </c>
      <c r="Y635" s="56" t="s">
        <v>111</v>
      </c>
      <c r="Z635" s="56" t="s">
        <v>113</v>
      </c>
      <c r="AA635" s="56" t="s">
        <v>114</v>
      </c>
      <c r="AB635" s="56" t="s">
        <v>110</v>
      </c>
      <c r="AC635" s="56" t="s">
        <v>103</v>
      </c>
      <c r="AD635" s="56" t="s">
        <v>115</v>
      </c>
      <c r="AE635" s="56">
        <v>223</v>
      </c>
      <c r="AF635" s="56">
        <v>318.89</v>
      </c>
    </row>
    <row r="636" spans="1:32" ht="18" customHeight="1" x14ac:dyDescent="0.25">
      <c r="A636" s="2">
        <v>2023</v>
      </c>
      <c r="B636" s="2" t="s">
        <v>6</v>
      </c>
      <c r="C636" s="2" t="s">
        <v>12</v>
      </c>
      <c r="D636" s="6" t="s">
        <v>29</v>
      </c>
      <c r="E636" s="7">
        <v>643</v>
      </c>
      <c r="F636" s="7">
        <v>7000</v>
      </c>
      <c r="G636" s="7">
        <v>7840</v>
      </c>
      <c r="H636" s="4">
        <v>1400</v>
      </c>
      <c r="I636" s="5" t="s">
        <v>42</v>
      </c>
      <c r="V636" s="56" t="s">
        <v>105</v>
      </c>
      <c r="W636" s="56">
        <v>2020</v>
      </c>
      <c r="X636" s="56" t="s">
        <v>0</v>
      </c>
      <c r="Y636" s="56" t="s">
        <v>111</v>
      </c>
      <c r="Z636" s="56" t="s">
        <v>113</v>
      </c>
      <c r="AA636" s="56" t="s">
        <v>114</v>
      </c>
      <c r="AB636" s="56" t="s">
        <v>110</v>
      </c>
      <c r="AC636" s="56" t="s">
        <v>103</v>
      </c>
      <c r="AD636" s="56" t="s">
        <v>115</v>
      </c>
      <c r="AE636" s="56">
        <v>151</v>
      </c>
      <c r="AF636" s="56">
        <v>215.93</v>
      </c>
    </row>
    <row r="637" spans="1:32" ht="18" customHeight="1" x14ac:dyDescent="0.25">
      <c r="A637" s="2">
        <v>2023</v>
      </c>
      <c r="B637" s="2" t="s">
        <v>6</v>
      </c>
      <c r="C637" s="2" t="s">
        <v>38</v>
      </c>
      <c r="D637" s="6" t="s">
        <v>31</v>
      </c>
      <c r="E637" s="7">
        <v>455</v>
      </c>
      <c r="F637" s="7">
        <v>4578.6000000000004</v>
      </c>
      <c r="G637" s="7">
        <v>5128.0320000000002</v>
      </c>
      <c r="H637" s="4">
        <v>915.72000000000014</v>
      </c>
      <c r="I637" s="5" t="s">
        <v>42</v>
      </c>
      <c r="V637" s="56" t="s">
        <v>108</v>
      </c>
      <c r="W637" s="56">
        <v>2020</v>
      </c>
      <c r="X637" s="56" t="s">
        <v>0</v>
      </c>
      <c r="Y637" s="56" t="s">
        <v>111</v>
      </c>
      <c r="Z637" s="56" t="s">
        <v>113</v>
      </c>
      <c r="AA637" s="56" t="s">
        <v>114</v>
      </c>
      <c r="AB637" s="56" t="s">
        <v>110</v>
      </c>
      <c r="AC637" s="56" t="s">
        <v>103</v>
      </c>
      <c r="AD637" s="56" t="s">
        <v>115</v>
      </c>
      <c r="AE637" s="56">
        <v>852</v>
      </c>
      <c r="AF637" s="56">
        <v>1218.3600000000001</v>
      </c>
    </row>
    <row r="638" spans="1:32" ht="18" customHeight="1" x14ac:dyDescent="0.25">
      <c r="A638" s="2">
        <v>2023</v>
      </c>
      <c r="B638" s="2" t="s">
        <v>6</v>
      </c>
      <c r="C638" s="2" t="s">
        <v>12</v>
      </c>
      <c r="D638" s="6" t="s">
        <v>28</v>
      </c>
      <c r="E638" s="8">
        <v>345</v>
      </c>
      <c r="F638" s="8">
        <v>7000</v>
      </c>
      <c r="G638" s="8">
        <v>7840</v>
      </c>
      <c r="H638" s="4">
        <v>1400</v>
      </c>
      <c r="I638" s="5" t="s">
        <v>42</v>
      </c>
      <c r="V638" s="56" t="s">
        <v>109</v>
      </c>
      <c r="W638" s="56">
        <v>2020</v>
      </c>
      <c r="X638" s="56" t="s">
        <v>0</v>
      </c>
      <c r="Y638" s="56" t="s">
        <v>111</v>
      </c>
      <c r="Z638" s="56" t="s">
        <v>113</v>
      </c>
      <c r="AA638" s="56" t="s">
        <v>114</v>
      </c>
      <c r="AB638" s="56" t="s">
        <v>110</v>
      </c>
      <c r="AC638" s="56" t="s">
        <v>103</v>
      </c>
      <c r="AD638" s="56" t="s">
        <v>115</v>
      </c>
      <c r="AE638" s="56">
        <v>149</v>
      </c>
      <c r="AF638" s="56">
        <v>213.07</v>
      </c>
    </row>
    <row r="639" spans="1:32" ht="18" customHeight="1" x14ac:dyDescent="0.25">
      <c r="A639" s="2">
        <v>2023</v>
      </c>
      <c r="B639" s="2" t="s">
        <v>6</v>
      </c>
      <c r="C639" s="2" t="s">
        <v>13</v>
      </c>
      <c r="D639" s="3" t="s">
        <v>33</v>
      </c>
      <c r="E639" s="4">
        <v>122</v>
      </c>
      <c r="F639" s="4">
        <v>100</v>
      </c>
      <c r="G639" s="4">
        <v>112</v>
      </c>
      <c r="H639" s="4">
        <v>20</v>
      </c>
      <c r="I639" s="5" t="s">
        <v>42</v>
      </c>
      <c r="V639" s="56" t="s">
        <v>105</v>
      </c>
      <c r="W639" s="56">
        <v>2020</v>
      </c>
      <c r="X639" s="56" t="s">
        <v>6</v>
      </c>
      <c r="Y639" s="56" t="s">
        <v>111</v>
      </c>
      <c r="Z639" s="56" t="s">
        <v>113</v>
      </c>
      <c r="AA639" s="56" t="s">
        <v>114</v>
      </c>
      <c r="AB639" s="56" t="s">
        <v>110</v>
      </c>
      <c r="AC639" s="56" t="s">
        <v>103</v>
      </c>
      <c r="AD639" s="56" t="s">
        <v>115</v>
      </c>
      <c r="AE639" s="56">
        <v>146</v>
      </c>
      <c r="AF639" s="56">
        <v>208.78</v>
      </c>
    </row>
    <row r="640" spans="1:32" ht="18" customHeight="1" x14ac:dyDescent="0.25">
      <c r="A640" s="2">
        <v>2023</v>
      </c>
      <c r="B640" s="2" t="s">
        <v>6</v>
      </c>
      <c r="C640" s="2" t="s">
        <v>15</v>
      </c>
      <c r="D640" s="6" t="s">
        <v>26</v>
      </c>
      <c r="E640" s="7">
        <v>78</v>
      </c>
      <c r="F640" s="7">
        <v>2288.6</v>
      </c>
      <c r="G640" s="7">
        <v>5126.4639999999999</v>
      </c>
      <c r="H640" s="4">
        <v>457.72</v>
      </c>
      <c r="I640" s="5" t="s">
        <v>42</v>
      </c>
      <c r="V640" s="56" t="s">
        <v>98</v>
      </c>
      <c r="W640" s="56">
        <v>2020</v>
      </c>
      <c r="X640" s="56" t="s">
        <v>6</v>
      </c>
      <c r="Y640" s="56" t="s">
        <v>111</v>
      </c>
      <c r="Z640" s="56" t="s">
        <v>113</v>
      </c>
      <c r="AA640" s="56" t="s">
        <v>114</v>
      </c>
      <c r="AB640" s="56" t="s">
        <v>110</v>
      </c>
      <c r="AC640" s="56" t="s">
        <v>103</v>
      </c>
      <c r="AD640" s="56" t="s">
        <v>115</v>
      </c>
      <c r="AE640" s="56">
        <v>362</v>
      </c>
      <c r="AF640" s="56">
        <v>517.66</v>
      </c>
    </row>
    <row r="641" spans="1:32" ht="18" customHeight="1" x14ac:dyDescent="0.25">
      <c r="A641" s="2">
        <v>2023</v>
      </c>
      <c r="B641" s="2" t="s">
        <v>6</v>
      </c>
      <c r="C641" s="2" t="s">
        <v>15</v>
      </c>
      <c r="D641" s="6" t="s">
        <v>24</v>
      </c>
      <c r="E641" s="7">
        <v>76</v>
      </c>
      <c r="F641" s="7">
        <v>2288.4499999999998</v>
      </c>
      <c r="G641" s="7">
        <v>5126.1279999999997</v>
      </c>
      <c r="H641" s="4">
        <v>457.69</v>
      </c>
      <c r="I641" s="5" t="s">
        <v>42</v>
      </c>
      <c r="V641" s="56" t="s">
        <v>105</v>
      </c>
      <c r="W641" s="56">
        <v>2020</v>
      </c>
      <c r="X641" s="56" t="s">
        <v>6</v>
      </c>
      <c r="Y641" s="56" t="s">
        <v>111</v>
      </c>
      <c r="Z641" s="56" t="s">
        <v>113</v>
      </c>
      <c r="AA641" s="56" t="s">
        <v>114</v>
      </c>
      <c r="AB641" s="56" t="s">
        <v>110</v>
      </c>
      <c r="AC641" s="56" t="s">
        <v>103</v>
      </c>
      <c r="AD641" s="56" t="s">
        <v>115</v>
      </c>
      <c r="AE641" s="56">
        <v>142</v>
      </c>
      <c r="AF641" s="56">
        <v>203.06</v>
      </c>
    </row>
    <row r="642" spans="1:32" ht="18" customHeight="1" x14ac:dyDescent="0.25">
      <c r="A642" s="2">
        <v>2023</v>
      </c>
      <c r="B642" s="2" t="s">
        <v>6</v>
      </c>
      <c r="C642" s="2" t="s">
        <v>15</v>
      </c>
      <c r="D642" s="6" t="s">
        <v>25</v>
      </c>
      <c r="E642" s="7">
        <v>46</v>
      </c>
      <c r="F642" s="7">
        <v>100</v>
      </c>
      <c r="G642" s="7">
        <v>224</v>
      </c>
      <c r="H642" s="4">
        <v>20</v>
      </c>
      <c r="I642" s="5" t="s">
        <v>42</v>
      </c>
      <c r="V642" s="56" t="s">
        <v>105</v>
      </c>
      <c r="W642" s="56">
        <v>2020</v>
      </c>
      <c r="X642" s="56" t="s">
        <v>6</v>
      </c>
      <c r="Y642" s="56" t="s">
        <v>111</v>
      </c>
      <c r="Z642" s="56" t="s">
        <v>113</v>
      </c>
      <c r="AA642" s="56" t="s">
        <v>114</v>
      </c>
      <c r="AB642" s="56" t="s">
        <v>110</v>
      </c>
      <c r="AC642" s="56" t="s">
        <v>103</v>
      </c>
      <c r="AD642" s="56" t="s">
        <v>115</v>
      </c>
      <c r="AE642" s="56">
        <v>190</v>
      </c>
      <c r="AF642" s="56">
        <v>271.7</v>
      </c>
    </row>
    <row r="643" spans="1:32" ht="18" customHeight="1" x14ac:dyDescent="0.25">
      <c r="A643" s="2">
        <v>2023</v>
      </c>
      <c r="B643" s="2" t="s">
        <v>6</v>
      </c>
      <c r="C643" s="2" t="s">
        <v>15</v>
      </c>
      <c r="D643" s="6" t="s">
        <v>23</v>
      </c>
      <c r="E643" s="7">
        <v>34</v>
      </c>
      <c r="F643" s="7">
        <v>2288.4</v>
      </c>
      <c r="G643" s="7">
        <v>5126.0160000000005</v>
      </c>
      <c r="H643" s="4">
        <v>457.68000000000006</v>
      </c>
      <c r="I643" s="5" t="s">
        <v>42</v>
      </c>
      <c r="V643" s="56" t="s">
        <v>98</v>
      </c>
      <c r="W643" s="56">
        <v>2020</v>
      </c>
      <c r="X643" s="56" t="s">
        <v>6</v>
      </c>
      <c r="Y643" s="56" t="s">
        <v>111</v>
      </c>
      <c r="Z643" s="56" t="s">
        <v>113</v>
      </c>
      <c r="AA643" s="56" t="s">
        <v>114</v>
      </c>
      <c r="AB643" s="56" t="s">
        <v>110</v>
      </c>
      <c r="AC643" s="56" t="s">
        <v>103</v>
      </c>
      <c r="AD643" s="56" t="s">
        <v>115</v>
      </c>
      <c r="AE643" s="56">
        <v>364</v>
      </c>
      <c r="AF643" s="56">
        <v>520.52</v>
      </c>
    </row>
    <row r="644" spans="1:32" ht="18" customHeight="1" x14ac:dyDescent="0.25">
      <c r="A644" s="2">
        <v>2023</v>
      </c>
      <c r="B644" s="2" t="s">
        <v>6</v>
      </c>
      <c r="C644" s="2" t="s">
        <v>13</v>
      </c>
      <c r="D644" s="3" t="s">
        <v>34</v>
      </c>
      <c r="E644" s="4">
        <v>7</v>
      </c>
      <c r="F644" s="4">
        <v>200</v>
      </c>
      <c r="G644" s="4">
        <v>224</v>
      </c>
      <c r="H644" s="4">
        <v>40</v>
      </c>
      <c r="I644" s="5" t="s">
        <v>42</v>
      </c>
      <c r="V644" s="56" t="s">
        <v>98</v>
      </c>
      <c r="W644" s="56">
        <v>2020</v>
      </c>
      <c r="X644" s="56" t="s">
        <v>6</v>
      </c>
      <c r="Y644" s="56" t="s">
        <v>111</v>
      </c>
      <c r="Z644" s="56" t="s">
        <v>113</v>
      </c>
      <c r="AA644" s="56" t="s">
        <v>114</v>
      </c>
      <c r="AB644" s="56" t="s">
        <v>110</v>
      </c>
      <c r="AC644" s="56" t="s">
        <v>103</v>
      </c>
      <c r="AD644" s="56" t="s">
        <v>115</v>
      </c>
      <c r="AE644" s="56">
        <v>815</v>
      </c>
      <c r="AF644" s="56">
        <v>1165.45</v>
      </c>
    </row>
    <row r="645" spans="1:32" ht="18" customHeight="1" x14ac:dyDescent="0.25">
      <c r="A645" s="2">
        <v>2023</v>
      </c>
      <c r="B645" s="2" t="s">
        <v>6</v>
      </c>
      <c r="C645" s="2" t="s">
        <v>15</v>
      </c>
      <c r="D645" s="6" t="s">
        <v>27</v>
      </c>
      <c r="E645" s="7">
        <v>3</v>
      </c>
      <c r="F645" s="7">
        <v>2288.65</v>
      </c>
      <c r="G645" s="7">
        <v>5126.576</v>
      </c>
      <c r="H645" s="4">
        <v>457.73</v>
      </c>
      <c r="I645" s="5" t="s">
        <v>42</v>
      </c>
      <c r="V645" s="56" t="s">
        <v>107</v>
      </c>
      <c r="W645" s="56">
        <v>2020</v>
      </c>
      <c r="X645" s="56" t="s">
        <v>6</v>
      </c>
      <c r="Y645" s="56" t="s">
        <v>111</v>
      </c>
      <c r="Z645" s="56" t="s">
        <v>113</v>
      </c>
      <c r="AA645" s="56" t="s">
        <v>114</v>
      </c>
      <c r="AB645" s="56" t="s">
        <v>110</v>
      </c>
      <c r="AC645" s="56" t="s">
        <v>103</v>
      </c>
      <c r="AD645" s="56" t="s">
        <v>115</v>
      </c>
      <c r="AE645" s="56">
        <v>848</v>
      </c>
      <c r="AF645" s="56">
        <v>1212.6399999999999</v>
      </c>
    </row>
    <row r="646" spans="1:32" ht="18" customHeight="1" x14ac:dyDescent="0.25">
      <c r="A646" s="2">
        <v>2023</v>
      </c>
      <c r="B646" s="2" t="s">
        <v>6</v>
      </c>
      <c r="C646" s="2" t="s">
        <v>32</v>
      </c>
      <c r="D646" s="6" t="s">
        <v>32</v>
      </c>
      <c r="E646" s="7">
        <v>2</v>
      </c>
      <c r="F646" s="7">
        <v>6600</v>
      </c>
      <c r="G646" s="7">
        <v>7392</v>
      </c>
      <c r="H646" s="4">
        <v>1320</v>
      </c>
      <c r="I646" s="5" t="s">
        <v>40</v>
      </c>
      <c r="V646" s="56" t="s">
        <v>98</v>
      </c>
      <c r="W646" s="56">
        <v>2020</v>
      </c>
      <c r="X646" s="56" t="s">
        <v>6</v>
      </c>
      <c r="Y646" s="56" t="s">
        <v>111</v>
      </c>
      <c r="Z646" s="56" t="s">
        <v>113</v>
      </c>
      <c r="AA646" s="56" t="s">
        <v>114</v>
      </c>
      <c r="AB646" s="56" t="s">
        <v>110</v>
      </c>
      <c r="AC646" s="56" t="s">
        <v>103</v>
      </c>
      <c r="AD646" s="56" t="s">
        <v>115</v>
      </c>
      <c r="AE646" s="56">
        <v>901</v>
      </c>
      <c r="AF646" s="56">
        <v>1288.43</v>
      </c>
    </row>
    <row r="647" spans="1:32" ht="18" customHeight="1" x14ac:dyDescent="0.25">
      <c r="A647" s="2">
        <v>2023</v>
      </c>
      <c r="B647" s="2" t="s">
        <v>7</v>
      </c>
      <c r="C647" s="2" t="s">
        <v>14</v>
      </c>
      <c r="D647" s="3" t="s">
        <v>36</v>
      </c>
      <c r="E647" s="4">
        <v>3566</v>
      </c>
      <c r="F647" s="4">
        <v>4577.3</v>
      </c>
      <c r="G647" s="4">
        <v>5126.576</v>
      </c>
      <c r="H647" s="4">
        <v>915.46</v>
      </c>
      <c r="I647" s="5" t="s">
        <v>40</v>
      </c>
      <c r="V647" s="56" t="s">
        <v>98</v>
      </c>
      <c r="W647" s="56">
        <v>2020</v>
      </c>
      <c r="X647" s="56" t="s">
        <v>6</v>
      </c>
      <c r="Y647" s="56" t="s">
        <v>111</v>
      </c>
      <c r="Z647" s="56" t="s">
        <v>113</v>
      </c>
      <c r="AA647" s="56" t="s">
        <v>114</v>
      </c>
      <c r="AB647" s="56" t="s">
        <v>110</v>
      </c>
      <c r="AC647" s="56" t="s">
        <v>103</v>
      </c>
      <c r="AD647" s="56" t="s">
        <v>115</v>
      </c>
      <c r="AE647" s="56">
        <v>854</v>
      </c>
      <c r="AF647" s="56">
        <v>526.24</v>
      </c>
    </row>
    <row r="648" spans="1:32" ht="18" customHeight="1" x14ac:dyDescent="0.25">
      <c r="A648" s="2">
        <v>2023</v>
      </c>
      <c r="B648" s="2" t="s">
        <v>7</v>
      </c>
      <c r="C648" s="2" t="s">
        <v>14</v>
      </c>
      <c r="D648" s="3" t="s">
        <v>37</v>
      </c>
      <c r="E648" s="4">
        <v>2498</v>
      </c>
      <c r="F648" s="4">
        <v>8000</v>
      </c>
      <c r="G648" s="4">
        <v>8960</v>
      </c>
      <c r="H648" s="4">
        <v>1600</v>
      </c>
      <c r="I648" s="5" t="s">
        <v>40</v>
      </c>
      <c r="V648" s="56" t="s">
        <v>105</v>
      </c>
      <c r="W648" s="56">
        <v>2020</v>
      </c>
      <c r="X648" s="56" t="s">
        <v>6</v>
      </c>
      <c r="Y648" s="56" t="s">
        <v>111</v>
      </c>
      <c r="Z648" s="56" t="s">
        <v>113</v>
      </c>
      <c r="AA648" s="56" t="s">
        <v>114</v>
      </c>
      <c r="AB648" s="56" t="s">
        <v>110</v>
      </c>
      <c r="AC648" s="56" t="s">
        <v>103</v>
      </c>
      <c r="AD648" s="56" t="s">
        <v>115</v>
      </c>
      <c r="AE648" s="56">
        <v>189</v>
      </c>
      <c r="AF648" s="56">
        <v>526.24</v>
      </c>
    </row>
    <row r="649" spans="1:32" ht="18" customHeight="1" x14ac:dyDescent="0.25">
      <c r="A649" s="2">
        <v>2023</v>
      </c>
      <c r="B649" s="2" t="s">
        <v>7</v>
      </c>
      <c r="C649" s="2" t="s">
        <v>13</v>
      </c>
      <c r="D649" s="3" t="s">
        <v>35</v>
      </c>
      <c r="E649" s="4">
        <v>1245</v>
      </c>
      <c r="F649" s="4">
        <v>4577.2</v>
      </c>
      <c r="G649" s="4">
        <v>5126.4639999999999</v>
      </c>
      <c r="H649" s="4">
        <v>915.44</v>
      </c>
      <c r="I649" s="5" t="s">
        <v>40</v>
      </c>
      <c r="V649" s="56" t="s">
        <v>98</v>
      </c>
      <c r="W649" s="56">
        <v>2020</v>
      </c>
      <c r="X649" s="56" t="s">
        <v>6</v>
      </c>
      <c r="Y649" s="56" t="s">
        <v>111</v>
      </c>
      <c r="Z649" s="56" t="s">
        <v>113</v>
      </c>
      <c r="AA649" s="56" t="s">
        <v>114</v>
      </c>
      <c r="AB649" s="56" t="s">
        <v>110</v>
      </c>
      <c r="AC649" s="56" t="s">
        <v>103</v>
      </c>
      <c r="AD649" s="56" t="s">
        <v>115</v>
      </c>
      <c r="AE649" s="56">
        <v>363</v>
      </c>
      <c r="AF649" s="56">
        <v>519.09</v>
      </c>
    </row>
    <row r="650" spans="1:32" ht="18" customHeight="1" x14ac:dyDescent="0.25">
      <c r="A650" s="2">
        <v>2023</v>
      </c>
      <c r="B650" s="2" t="s">
        <v>7</v>
      </c>
      <c r="C650" s="2" t="s">
        <v>38</v>
      </c>
      <c r="D650" s="6" t="s">
        <v>30</v>
      </c>
      <c r="E650" s="7">
        <v>644</v>
      </c>
      <c r="F650" s="7">
        <v>5743.5</v>
      </c>
      <c r="G650" s="7">
        <v>6432.72</v>
      </c>
      <c r="H650" s="4">
        <v>1148.7</v>
      </c>
      <c r="I650" s="5" t="s">
        <v>40</v>
      </c>
      <c r="V650" s="56" t="s">
        <v>98</v>
      </c>
      <c r="W650" s="56">
        <v>2020</v>
      </c>
      <c r="X650" s="56" t="s">
        <v>6</v>
      </c>
      <c r="Y650" s="56" t="s">
        <v>111</v>
      </c>
      <c r="Z650" s="56" t="s">
        <v>113</v>
      </c>
      <c r="AA650" s="56" t="s">
        <v>114</v>
      </c>
      <c r="AB650" s="56" t="s">
        <v>110</v>
      </c>
      <c r="AC650" s="56" t="s">
        <v>103</v>
      </c>
      <c r="AD650" s="56" t="s">
        <v>115</v>
      </c>
      <c r="AE650" s="56">
        <v>145</v>
      </c>
      <c r="AF650" s="56">
        <v>207.35</v>
      </c>
    </row>
    <row r="651" spans="1:32" ht="18" customHeight="1" x14ac:dyDescent="0.25">
      <c r="A651" s="2">
        <v>2023</v>
      </c>
      <c r="B651" s="2" t="s">
        <v>7</v>
      </c>
      <c r="C651" s="2" t="s">
        <v>12</v>
      </c>
      <c r="D651" s="6" t="s">
        <v>29</v>
      </c>
      <c r="E651" s="7">
        <v>643</v>
      </c>
      <c r="F651" s="7">
        <v>7000</v>
      </c>
      <c r="G651" s="7">
        <v>7840</v>
      </c>
      <c r="H651" s="4">
        <v>1400</v>
      </c>
      <c r="I651" s="5" t="s">
        <v>42</v>
      </c>
      <c r="V651" s="56" t="s">
        <v>98</v>
      </c>
      <c r="W651" s="56">
        <v>2020</v>
      </c>
      <c r="X651" s="56" t="s">
        <v>6</v>
      </c>
      <c r="Y651" s="56" t="s">
        <v>111</v>
      </c>
      <c r="Z651" s="56" t="s">
        <v>113</v>
      </c>
      <c r="AA651" s="56" t="s">
        <v>114</v>
      </c>
      <c r="AB651" s="56" t="s">
        <v>110</v>
      </c>
      <c r="AC651" s="56" t="s">
        <v>103</v>
      </c>
      <c r="AD651" s="56" t="s">
        <v>115</v>
      </c>
      <c r="AE651" s="56">
        <v>193</v>
      </c>
      <c r="AF651" s="56">
        <v>275.99</v>
      </c>
    </row>
    <row r="652" spans="1:32" ht="18" customHeight="1" x14ac:dyDescent="0.25">
      <c r="A652" s="2">
        <v>2023</v>
      </c>
      <c r="B652" s="2" t="s">
        <v>7</v>
      </c>
      <c r="C652" s="2" t="s">
        <v>38</v>
      </c>
      <c r="D652" s="6" t="s">
        <v>31</v>
      </c>
      <c r="E652" s="7">
        <v>455</v>
      </c>
      <c r="F652" s="7">
        <v>5036.46</v>
      </c>
      <c r="G652" s="7">
        <v>5128.0320000000002</v>
      </c>
      <c r="H652" s="4">
        <v>1007.292</v>
      </c>
      <c r="I652" s="5" t="s">
        <v>42</v>
      </c>
      <c r="V652" s="56" t="s">
        <v>105</v>
      </c>
      <c r="W652" s="56">
        <v>2020</v>
      </c>
      <c r="X652" s="56" t="s">
        <v>6</v>
      </c>
      <c r="Y652" s="56" t="s">
        <v>111</v>
      </c>
      <c r="Z652" s="56" t="s">
        <v>113</v>
      </c>
      <c r="AA652" s="56" t="s">
        <v>114</v>
      </c>
      <c r="AB652" s="56" t="s">
        <v>110</v>
      </c>
      <c r="AC652" s="56" t="s">
        <v>103</v>
      </c>
      <c r="AD652" s="56" t="s">
        <v>115</v>
      </c>
      <c r="AE652" s="56">
        <v>361</v>
      </c>
      <c r="AF652" s="56">
        <v>516.23</v>
      </c>
    </row>
    <row r="653" spans="1:32" ht="18" customHeight="1" x14ac:dyDescent="0.25">
      <c r="A653" s="2">
        <v>2023</v>
      </c>
      <c r="B653" s="2" t="s">
        <v>7</v>
      </c>
      <c r="C653" s="2" t="s">
        <v>12</v>
      </c>
      <c r="D653" s="6" t="s">
        <v>28</v>
      </c>
      <c r="E653" s="8">
        <v>345</v>
      </c>
      <c r="F653" s="8">
        <v>7700</v>
      </c>
      <c r="G653" s="8">
        <v>7840</v>
      </c>
      <c r="H653" s="4">
        <v>1540</v>
      </c>
      <c r="I653" s="5" t="s">
        <v>42</v>
      </c>
      <c r="V653" s="56" t="s">
        <v>98</v>
      </c>
      <c r="W653" s="56">
        <v>2020</v>
      </c>
      <c r="X653" s="56" t="s">
        <v>6</v>
      </c>
      <c r="Y653" s="56" t="s">
        <v>111</v>
      </c>
      <c r="Z653" s="56" t="s">
        <v>113</v>
      </c>
      <c r="AA653" s="56" t="s">
        <v>114</v>
      </c>
      <c r="AB653" s="56" t="s">
        <v>110</v>
      </c>
      <c r="AC653" s="56" t="s">
        <v>103</v>
      </c>
      <c r="AD653" s="56" t="s">
        <v>115</v>
      </c>
      <c r="AE653" s="56">
        <v>824</v>
      </c>
      <c r="AF653" s="56">
        <v>1178.32</v>
      </c>
    </row>
    <row r="654" spans="1:32" ht="18" customHeight="1" x14ac:dyDescent="0.25">
      <c r="A654" s="2">
        <v>2023</v>
      </c>
      <c r="B654" s="2" t="s">
        <v>7</v>
      </c>
      <c r="C654" s="2" t="s">
        <v>13</v>
      </c>
      <c r="D654" s="3" t="s">
        <v>33</v>
      </c>
      <c r="E654" s="4">
        <v>122</v>
      </c>
      <c r="F654" s="4">
        <v>110</v>
      </c>
      <c r="G654" s="4">
        <v>112</v>
      </c>
      <c r="H654" s="4">
        <v>22</v>
      </c>
      <c r="I654" s="5" t="s">
        <v>42</v>
      </c>
      <c r="V654" s="56" t="s">
        <v>105</v>
      </c>
      <c r="W654" s="56">
        <v>2020</v>
      </c>
      <c r="X654" s="56" t="s">
        <v>6</v>
      </c>
      <c r="Y654" s="56" t="s">
        <v>111</v>
      </c>
      <c r="Z654" s="56" t="s">
        <v>113</v>
      </c>
      <c r="AA654" s="56" t="s">
        <v>114</v>
      </c>
      <c r="AB654" s="56" t="s">
        <v>110</v>
      </c>
      <c r="AC654" s="56" t="s">
        <v>103</v>
      </c>
      <c r="AD654" s="56" t="s">
        <v>115</v>
      </c>
      <c r="AE654" s="56">
        <v>857</v>
      </c>
      <c r="AF654" s="56">
        <v>1225.51</v>
      </c>
    </row>
    <row r="655" spans="1:32" ht="18" customHeight="1" x14ac:dyDescent="0.25">
      <c r="A655" s="2">
        <v>2023</v>
      </c>
      <c r="B655" s="2" t="s">
        <v>7</v>
      </c>
      <c r="C655" s="2" t="s">
        <v>15</v>
      </c>
      <c r="D655" s="6" t="s">
        <v>26</v>
      </c>
      <c r="E655" s="7">
        <v>78</v>
      </c>
      <c r="F655" s="7">
        <v>2517.46</v>
      </c>
      <c r="G655" s="7">
        <v>5126.4639999999999</v>
      </c>
      <c r="H655" s="4">
        <v>503.49200000000002</v>
      </c>
      <c r="I655" s="5" t="s">
        <v>42</v>
      </c>
      <c r="V655" s="56" t="s">
        <v>105</v>
      </c>
      <c r="W655" s="56">
        <v>2020</v>
      </c>
      <c r="X655" s="56" t="s">
        <v>6</v>
      </c>
      <c r="Y655" s="56" t="s">
        <v>111</v>
      </c>
      <c r="Z655" s="56" t="s">
        <v>113</v>
      </c>
      <c r="AA655" s="56" t="s">
        <v>114</v>
      </c>
      <c r="AB655" s="56" t="s">
        <v>110</v>
      </c>
      <c r="AC655" s="56" t="s">
        <v>103</v>
      </c>
      <c r="AD655" s="56" t="s">
        <v>115</v>
      </c>
      <c r="AE655" s="56">
        <v>365</v>
      </c>
      <c r="AF655" s="56">
        <v>521.95000000000005</v>
      </c>
    </row>
    <row r="656" spans="1:32" ht="18" customHeight="1" x14ac:dyDescent="0.25">
      <c r="A656" s="2">
        <v>2023</v>
      </c>
      <c r="B656" s="2" t="s">
        <v>7</v>
      </c>
      <c r="C656" s="2" t="s">
        <v>15</v>
      </c>
      <c r="D656" s="6" t="s">
        <v>24</v>
      </c>
      <c r="E656" s="7">
        <v>76</v>
      </c>
      <c r="F656" s="7">
        <v>2517.2949999999996</v>
      </c>
      <c r="G656" s="7">
        <v>5126.1279999999997</v>
      </c>
      <c r="H656" s="4">
        <v>503.45899999999995</v>
      </c>
      <c r="I656" s="5" t="s">
        <v>42</v>
      </c>
      <c r="V656" s="56" t="s">
        <v>105</v>
      </c>
      <c r="W656" s="56">
        <v>2020</v>
      </c>
      <c r="X656" s="56" t="s">
        <v>5</v>
      </c>
      <c r="Y656" s="56" t="s">
        <v>111</v>
      </c>
      <c r="Z656" s="56" t="s">
        <v>113</v>
      </c>
      <c r="AA656" s="56" t="s">
        <v>114</v>
      </c>
      <c r="AB656" s="56" t="s">
        <v>110</v>
      </c>
      <c r="AC656" s="56" t="s">
        <v>103</v>
      </c>
      <c r="AD656" s="56" t="s">
        <v>115</v>
      </c>
      <c r="AE656" s="56">
        <v>152</v>
      </c>
      <c r="AF656" s="56">
        <v>217.36</v>
      </c>
    </row>
    <row r="657" spans="1:32" ht="18" customHeight="1" x14ac:dyDescent="0.25">
      <c r="A657" s="2">
        <v>2023</v>
      </c>
      <c r="B657" s="2" t="s">
        <v>7</v>
      </c>
      <c r="C657" s="2" t="s">
        <v>15</v>
      </c>
      <c r="D657" s="6" t="s">
        <v>25</v>
      </c>
      <c r="E657" s="7">
        <v>46</v>
      </c>
      <c r="F657" s="7">
        <v>115</v>
      </c>
      <c r="G657" s="7">
        <v>224</v>
      </c>
      <c r="H657" s="4">
        <v>23</v>
      </c>
      <c r="I657" s="5" t="s">
        <v>42</v>
      </c>
      <c r="V657" s="56" t="s">
        <v>105</v>
      </c>
      <c r="W657" s="56">
        <v>2020</v>
      </c>
      <c r="X657" s="56" t="s">
        <v>5</v>
      </c>
      <c r="Y657" s="56" t="s">
        <v>111</v>
      </c>
      <c r="Z657" s="56" t="s">
        <v>113</v>
      </c>
      <c r="AA657" s="56" t="s">
        <v>114</v>
      </c>
      <c r="AB657" s="56" t="s">
        <v>110</v>
      </c>
      <c r="AC657" s="56" t="s">
        <v>103</v>
      </c>
      <c r="AD657" s="56" t="s">
        <v>115</v>
      </c>
      <c r="AE657" s="56">
        <v>194</v>
      </c>
      <c r="AF657" s="56">
        <v>277.42</v>
      </c>
    </row>
    <row r="658" spans="1:32" ht="18" customHeight="1" x14ac:dyDescent="0.25">
      <c r="A658" s="2">
        <v>2023</v>
      </c>
      <c r="B658" s="2" t="s">
        <v>7</v>
      </c>
      <c r="C658" s="2" t="s">
        <v>15</v>
      </c>
      <c r="D658" s="6" t="s">
        <v>23</v>
      </c>
      <c r="E658" s="7">
        <v>34</v>
      </c>
      <c r="F658" s="7">
        <v>2631.66</v>
      </c>
      <c r="G658" s="7">
        <v>5126.0160000000005</v>
      </c>
      <c r="H658" s="4">
        <v>526.33199999999999</v>
      </c>
      <c r="I658" s="5" t="s">
        <v>42</v>
      </c>
      <c r="V658" s="56" t="s">
        <v>109</v>
      </c>
      <c r="W658" s="56">
        <v>2020</v>
      </c>
      <c r="X658" s="56" t="s">
        <v>5</v>
      </c>
      <c r="Y658" s="56" t="s">
        <v>111</v>
      </c>
      <c r="Z658" s="56" t="s">
        <v>113</v>
      </c>
      <c r="AA658" s="56" t="s">
        <v>114</v>
      </c>
      <c r="AB658" s="56" t="s">
        <v>110</v>
      </c>
      <c r="AC658" s="56" t="s">
        <v>103</v>
      </c>
      <c r="AD658" s="56" t="s">
        <v>115</v>
      </c>
      <c r="AE658" s="56">
        <v>368</v>
      </c>
      <c r="AF658" s="56">
        <v>526.24</v>
      </c>
    </row>
    <row r="659" spans="1:32" ht="18" customHeight="1" x14ac:dyDescent="0.25">
      <c r="A659" s="2">
        <v>2023</v>
      </c>
      <c r="B659" s="2" t="s">
        <v>7</v>
      </c>
      <c r="C659" s="2" t="s">
        <v>13</v>
      </c>
      <c r="D659" s="3" t="s">
        <v>34</v>
      </c>
      <c r="E659" s="4">
        <v>7</v>
      </c>
      <c r="F659" s="4">
        <v>230</v>
      </c>
      <c r="G659" s="4">
        <v>224</v>
      </c>
      <c r="H659" s="4">
        <v>46</v>
      </c>
      <c r="I659" s="5" t="s">
        <v>42</v>
      </c>
      <c r="V659" s="56" t="s">
        <v>107</v>
      </c>
      <c r="W659" s="56">
        <v>2020</v>
      </c>
      <c r="X659" s="56" t="s">
        <v>5</v>
      </c>
      <c r="Y659" s="56" t="s">
        <v>111</v>
      </c>
      <c r="Z659" s="56" t="s">
        <v>113</v>
      </c>
      <c r="AA659" s="56" t="s">
        <v>114</v>
      </c>
      <c r="AB659" s="56" t="s">
        <v>110</v>
      </c>
      <c r="AC659" s="56" t="s">
        <v>103</v>
      </c>
      <c r="AD659" s="56" t="s">
        <v>115</v>
      </c>
      <c r="AE659" s="56">
        <v>148</v>
      </c>
      <c r="AF659" s="56">
        <v>211.64</v>
      </c>
    </row>
    <row r="660" spans="1:32" ht="18" customHeight="1" x14ac:dyDescent="0.25">
      <c r="A660" s="2">
        <v>2023</v>
      </c>
      <c r="B660" s="2" t="s">
        <v>7</v>
      </c>
      <c r="C660" s="2" t="s">
        <v>15</v>
      </c>
      <c r="D660" s="6" t="s">
        <v>27</v>
      </c>
      <c r="E660" s="7">
        <v>3</v>
      </c>
      <c r="F660" s="7">
        <v>2631.9475000000002</v>
      </c>
      <c r="G660" s="7">
        <v>5126.576</v>
      </c>
      <c r="H660" s="4">
        <v>526.38950000000011</v>
      </c>
      <c r="I660" s="5" t="s">
        <v>40</v>
      </c>
      <c r="V660" s="56" t="s">
        <v>105</v>
      </c>
      <c r="W660" s="56">
        <v>2020</v>
      </c>
      <c r="X660" s="56" t="s">
        <v>5</v>
      </c>
      <c r="Y660" s="56" t="s">
        <v>111</v>
      </c>
      <c r="Z660" s="56" t="s">
        <v>113</v>
      </c>
      <c r="AA660" s="56" t="s">
        <v>114</v>
      </c>
      <c r="AB660" s="56" t="s">
        <v>110</v>
      </c>
      <c r="AC660" s="56" t="s">
        <v>103</v>
      </c>
      <c r="AD660" s="56" t="s">
        <v>115</v>
      </c>
      <c r="AE660" s="56">
        <v>196</v>
      </c>
      <c r="AF660" s="56">
        <v>280.27999999999997</v>
      </c>
    </row>
    <row r="661" spans="1:32" ht="18" customHeight="1" x14ac:dyDescent="0.25">
      <c r="A661" s="2">
        <v>2023</v>
      </c>
      <c r="B661" s="2" t="s">
        <v>7</v>
      </c>
      <c r="C661" s="2" t="s">
        <v>32</v>
      </c>
      <c r="D661" s="6" t="s">
        <v>32</v>
      </c>
      <c r="E661" s="7">
        <v>2</v>
      </c>
      <c r="F661" s="7">
        <v>7590</v>
      </c>
      <c r="G661" s="7">
        <v>7392</v>
      </c>
      <c r="H661" s="4">
        <v>1518</v>
      </c>
      <c r="I661" s="5" t="s">
        <v>42</v>
      </c>
      <c r="V661" s="56" t="s">
        <v>109</v>
      </c>
      <c r="W661" s="56">
        <v>2020</v>
      </c>
      <c r="X661" s="56" t="s">
        <v>5</v>
      </c>
      <c r="Y661" s="56" t="s">
        <v>111</v>
      </c>
      <c r="Z661" s="56" t="s">
        <v>113</v>
      </c>
      <c r="AA661" s="56" t="s">
        <v>114</v>
      </c>
      <c r="AB661" s="56" t="s">
        <v>110</v>
      </c>
      <c r="AC661" s="56" t="s">
        <v>103</v>
      </c>
      <c r="AD661" s="56" t="s">
        <v>115</v>
      </c>
      <c r="AE661" s="56">
        <v>370</v>
      </c>
      <c r="AF661" s="56">
        <v>529.1</v>
      </c>
    </row>
    <row r="662" spans="1:32" ht="18" customHeight="1" x14ac:dyDescent="0.25">
      <c r="A662" s="2">
        <v>2023</v>
      </c>
      <c r="B662" s="2" t="s">
        <v>8</v>
      </c>
      <c r="C662" s="2" t="s">
        <v>14</v>
      </c>
      <c r="D662" s="3" t="s">
        <v>36</v>
      </c>
      <c r="E662" s="4">
        <v>3566</v>
      </c>
      <c r="F662" s="4">
        <v>4577.3</v>
      </c>
      <c r="G662" s="4">
        <v>5126.576</v>
      </c>
      <c r="H662" s="4">
        <v>915.46</v>
      </c>
      <c r="I662" s="5" t="s">
        <v>42</v>
      </c>
      <c r="V662" s="56" t="s">
        <v>105</v>
      </c>
      <c r="W662" s="56">
        <v>2020</v>
      </c>
      <c r="X662" s="56" t="s">
        <v>5</v>
      </c>
      <c r="Y662" s="56" t="s">
        <v>111</v>
      </c>
      <c r="Z662" s="56" t="s">
        <v>113</v>
      </c>
      <c r="AA662" s="56" t="s">
        <v>114</v>
      </c>
      <c r="AB662" s="56" t="s">
        <v>110</v>
      </c>
      <c r="AC662" s="56" t="s">
        <v>103</v>
      </c>
      <c r="AD662" s="56" t="s">
        <v>115</v>
      </c>
      <c r="AE662" s="56">
        <v>814</v>
      </c>
      <c r="AF662" s="56">
        <v>1164.02</v>
      </c>
    </row>
    <row r="663" spans="1:32" ht="18" customHeight="1" x14ac:dyDescent="0.25">
      <c r="A663" s="2">
        <v>2023</v>
      </c>
      <c r="B663" s="2" t="s">
        <v>8</v>
      </c>
      <c r="C663" s="2" t="s">
        <v>14</v>
      </c>
      <c r="D663" s="3" t="s">
        <v>37</v>
      </c>
      <c r="E663" s="4">
        <v>2498</v>
      </c>
      <c r="F663" s="4">
        <v>8000</v>
      </c>
      <c r="G663" s="4">
        <v>8960</v>
      </c>
      <c r="H663" s="4">
        <v>1600</v>
      </c>
      <c r="I663" s="5" t="s">
        <v>42</v>
      </c>
      <c r="V663" s="56" t="s">
        <v>98</v>
      </c>
      <c r="W663" s="56">
        <v>2020</v>
      </c>
      <c r="X663" s="56" t="s">
        <v>5</v>
      </c>
      <c r="Y663" s="56" t="s">
        <v>111</v>
      </c>
      <c r="Z663" s="56" t="s">
        <v>113</v>
      </c>
      <c r="AA663" s="56" t="s">
        <v>114</v>
      </c>
      <c r="AB663" s="56" t="s">
        <v>110</v>
      </c>
      <c r="AC663" s="56" t="s">
        <v>103</v>
      </c>
      <c r="AD663" s="56" t="s">
        <v>115</v>
      </c>
      <c r="AE663" s="56">
        <v>847</v>
      </c>
      <c r="AF663" s="56">
        <v>1211.21</v>
      </c>
    </row>
    <row r="664" spans="1:32" ht="18" customHeight="1" x14ac:dyDescent="0.25">
      <c r="A664" s="2">
        <v>2023</v>
      </c>
      <c r="B664" s="2" t="s">
        <v>8</v>
      </c>
      <c r="C664" s="2" t="s">
        <v>13</v>
      </c>
      <c r="D664" s="3" t="s">
        <v>35</v>
      </c>
      <c r="E664" s="4">
        <v>1245</v>
      </c>
      <c r="F664" s="4">
        <v>4577.2</v>
      </c>
      <c r="G664" s="4">
        <v>5126.4639999999999</v>
      </c>
      <c r="H664" s="4">
        <v>915.44</v>
      </c>
      <c r="I664" s="5" t="s">
        <v>42</v>
      </c>
      <c r="V664" s="56" t="s">
        <v>107</v>
      </c>
      <c r="W664" s="56">
        <v>2020</v>
      </c>
      <c r="X664" s="56" t="s">
        <v>5</v>
      </c>
      <c r="Y664" s="56" t="s">
        <v>111</v>
      </c>
      <c r="Z664" s="56" t="s">
        <v>113</v>
      </c>
      <c r="AA664" s="56" t="s">
        <v>114</v>
      </c>
      <c r="AB664" s="56" t="s">
        <v>110</v>
      </c>
      <c r="AC664" s="56" t="s">
        <v>103</v>
      </c>
      <c r="AD664" s="56" t="s">
        <v>115</v>
      </c>
      <c r="AE664" s="56">
        <v>195</v>
      </c>
      <c r="AF664" s="56">
        <v>526.24</v>
      </c>
    </row>
    <row r="665" spans="1:32" ht="18" customHeight="1" x14ac:dyDescent="0.25">
      <c r="A665" s="2">
        <v>2023</v>
      </c>
      <c r="B665" s="2" t="s">
        <v>8</v>
      </c>
      <c r="C665" s="2" t="s">
        <v>38</v>
      </c>
      <c r="D665" s="6" t="s">
        <v>30</v>
      </c>
      <c r="E665" s="7">
        <v>644</v>
      </c>
      <c r="F665" s="7">
        <v>5743.5</v>
      </c>
      <c r="G665" s="7">
        <v>6432.72</v>
      </c>
      <c r="H665" s="4">
        <v>1148.7</v>
      </c>
      <c r="I665" s="5" t="s">
        <v>42</v>
      </c>
      <c r="V665" s="56" t="s">
        <v>105</v>
      </c>
      <c r="W665" s="56">
        <v>2020</v>
      </c>
      <c r="X665" s="56" t="s">
        <v>5</v>
      </c>
      <c r="Y665" s="56" t="s">
        <v>111</v>
      </c>
      <c r="Z665" s="56" t="s">
        <v>113</v>
      </c>
      <c r="AA665" s="56" t="s">
        <v>114</v>
      </c>
      <c r="AB665" s="56" t="s">
        <v>110</v>
      </c>
      <c r="AC665" s="56" t="s">
        <v>103</v>
      </c>
      <c r="AD665" s="56" t="s">
        <v>115</v>
      </c>
      <c r="AE665" s="56">
        <v>369</v>
      </c>
      <c r="AF665" s="56">
        <v>527.66999999999996</v>
      </c>
    </row>
    <row r="666" spans="1:32" ht="18" customHeight="1" x14ac:dyDescent="0.25">
      <c r="A666" s="2">
        <v>2023</v>
      </c>
      <c r="B666" s="2" t="s">
        <v>8</v>
      </c>
      <c r="C666" s="2" t="s">
        <v>12</v>
      </c>
      <c r="D666" s="6" t="s">
        <v>29</v>
      </c>
      <c r="E666" s="7">
        <v>643</v>
      </c>
      <c r="F666" s="7">
        <v>7000</v>
      </c>
      <c r="G666" s="7">
        <v>7840</v>
      </c>
      <c r="H666" s="4">
        <v>1400</v>
      </c>
      <c r="I666" s="5" t="s">
        <v>42</v>
      </c>
      <c r="V666" s="56" t="s">
        <v>109</v>
      </c>
      <c r="W666" s="56">
        <v>2020</v>
      </c>
      <c r="X666" s="56" t="s">
        <v>5</v>
      </c>
      <c r="Y666" s="56" t="s">
        <v>111</v>
      </c>
      <c r="Z666" s="56" t="s">
        <v>113</v>
      </c>
      <c r="AA666" s="56" t="s">
        <v>114</v>
      </c>
      <c r="AB666" s="56" t="s">
        <v>110</v>
      </c>
      <c r="AC666" s="56" t="s">
        <v>103</v>
      </c>
      <c r="AD666" s="56" t="s">
        <v>115</v>
      </c>
      <c r="AE666" s="56">
        <v>151</v>
      </c>
      <c r="AF666" s="56">
        <v>215.93</v>
      </c>
    </row>
    <row r="667" spans="1:32" ht="18" customHeight="1" x14ac:dyDescent="0.25">
      <c r="A667" s="2">
        <v>2023</v>
      </c>
      <c r="B667" s="2" t="s">
        <v>8</v>
      </c>
      <c r="C667" s="2" t="s">
        <v>38</v>
      </c>
      <c r="D667" s="6" t="s">
        <v>31</v>
      </c>
      <c r="E667" s="7">
        <v>455</v>
      </c>
      <c r="F667" s="7">
        <v>4578.6000000000004</v>
      </c>
      <c r="G667" s="7">
        <v>5128.0320000000002</v>
      </c>
      <c r="H667" s="4">
        <v>915.72000000000014</v>
      </c>
      <c r="I667" s="5" t="s">
        <v>42</v>
      </c>
      <c r="V667" s="56" t="s">
        <v>105</v>
      </c>
      <c r="W667" s="56">
        <v>2020</v>
      </c>
      <c r="X667" s="56" t="s">
        <v>5</v>
      </c>
      <c r="Y667" s="56" t="s">
        <v>111</v>
      </c>
      <c r="Z667" s="56" t="s">
        <v>113</v>
      </c>
      <c r="AA667" s="56" t="s">
        <v>114</v>
      </c>
      <c r="AB667" s="56" t="s">
        <v>110</v>
      </c>
      <c r="AC667" s="56" t="s">
        <v>103</v>
      </c>
      <c r="AD667" s="56" t="s">
        <v>115</v>
      </c>
      <c r="AE667" s="56">
        <v>199</v>
      </c>
      <c r="AF667" s="56">
        <v>284.57</v>
      </c>
    </row>
    <row r="668" spans="1:32" ht="18" customHeight="1" x14ac:dyDescent="0.25">
      <c r="A668" s="2">
        <v>2023</v>
      </c>
      <c r="B668" s="2" t="s">
        <v>8</v>
      </c>
      <c r="C668" s="2" t="s">
        <v>12</v>
      </c>
      <c r="D668" s="6" t="s">
        <v>28</v>
      </c>
      <c r="E668" s="8">
        <v>345</v>
      </c>
      <c r="F668" s="8">
        <v>7000</v>
      </c>
      <c r="G668" s="8">
        <v>7840</v>
      </c>
      <c r="H668" s="4">
        <v>1400</v>
      </c>
      <c r="I668" s="5" t="s">
        <v>42</v>
      </c>
      <c r="V668" s="56" t="s">
        <v>107</v>
      </c>
      <c r="W668" s="56">
        <v>2020</v>
      </c>
      <c r="X668" s="56" t="s">
        <v>5</v>
      </c>
      <c r="Y668" s="56" t="s">
        <v>111</v>
      </c>
      <c r="Z668" s="56" t="s">
        <v>113</v>
      </c>
      <c r="AA668" s="56" t="s">
        <v>114</v>
      </c>
      <c r="AB668" s="56" t="s">
        <v>110</v>
      </c>
      <c r="AC668" s="56" t="s">
        <v>103</v>
      </c>
      <c r="AD668" s="56" t="s">
        <v>115</v>
      </c>
      <c r="AE668" s="56">
        <v>367</v>
      </c>
      <c r="AF668" s="56">
        <v>524.80999999999995</v>
      </c>
    </row>
    <row r="669" spans="1:32" ht="18" customHeight="1" x14ac:dyDescent="0.25">
      <c r="A669" s="2">
        <v>2023</v>
      </c>
      <c r="B669" s="2" t="s">
        <v>8</v>
      </c>
      <c r="C669" s="2" t="s">
        <v>13</v>
      </c>
      <c r="D669" s="3" t="s">
        <v>33</v>
      </c>
      <c r="E669" s="4">
        <v>122</v>
      </c>
      <c r="F669" s="4">
        <v>100</v>
      </c>
      <c r="G669" s="4">
        <v>112</v>
      </c>
      <c r="H669" s="4">
        <v>20</v>
      </c>
      <c r="I669" s="5" t="s">
        <v>42</v>
      </c>
      <c r="V669" s="56" t="s">
        <v>109</v>
      </c>
      <c r="W669" s="56">
        <v>2020</v>
      </c>
      <c r="X669" s="56" t="s">
        <v>5</v>
      </c>
      <c r="Y669" s="56" t="s">
        <v>111</v>
      </c>
      <c r="Z669" s="56" t="s">
        <v>113</v>
      </c>
      <c r="AA669" s="56" t="s">
        <v>114</v>
      </c>
      <c r="AB669" s="56" t="s">
        <v>110</v>
      </c>
      <c r="AC669" s="56" t="s">
        <v>103</v>
      </c>
      <c r="AD669" s="56" t="s">
        <v>115</v>
      </c>
      <c r="AE669" s="56">
        <v>823</v>
      </c>
      <c r="AF669" s="56">
        <v>1176.8899999999999</v>
      </c>
    </row>
    <row r="670" spans="1:32" ht="18" customHeight="1" x14ac:dyDescent="0.25">
      <c r="A670" s="2">
        <v>2023</v>
      </c>
      <c r="B670" s="2" t="s">
        <v>8</v>
      </c>
      <c r="C670" s="2" t="s">
        <v>15</v>
      </c>
      <c r="D670" s="6" t="s">
        <v>26</v>
      </c>
      <c r="E670" s="7">
        <v>78</v>
      </c>
      <c r="F670" s="7">
        <v>2288.6</v>
      </c>
      <c r="G670" s="7">
        <v>5126.4639999999999</v>
      </c>
      <c r="H670" s="4">
        <v>457.72</v>
      </c>
      <c r="I670" s="5" t="s">
        <v>42</v>
      </c>
      <c r="V670" s="56" t="s">
        <v>98</v>
      </c>
      <c r="W670" s="56">
        <v>2020</v>
      </c>
      <c r="X670" s="56" t="s">
        <v>5</v>
      </c>
      <c r="Y670" s="56" t="s">
        <v>111</v>
      </c>
      <c r="Z670" s="56" t="s">
        <v>113</v>
      </c>
      <c r="AA670" s="56" t="s">
        <v>114</v>
      </c>
      <c r="AB670" s="56" t="s">
        <v>110</v>
      </c>
      <c r="AC670" s="56" t="s">
        <v>103</v>
      </c>
      <c r="AD670" s="56" t="s">
        <v>115</v>
      </c>
      <c r="AE670" s="56">
        <v>856</v>
      </c>
      <c r="AF670" s="56">
        <v>1224.08</v>
      </c>
    </row>
    <row r="671" spans="1:32" ht="18" customHeight="1" x14ac:dyDescent="0.25">
      <c r="A671" s="2">
        <v>2023</v>
      </c>
      <c r="B671" s="2" t="s">
        <v>8</v>
      </c>
      <c r="C671" s="2" t="s">
        <v>15</v>
      </c>
      <c r="D671" s="6" t="s">
        <v>24</v>
      </c>
      <c r="E671" s="7">
        <v>76</v>
      </c>
      <c r="F671" s="7">
        <v>2288.4499999999998</v>
      </c>
      <c r="G671" s="7">
        <v>5126.1279999999997</v>
      </c>
      <c r="H671" s="4">
        <v>457.69</v>
      </c>
      <c r="I671" s="5" t="s">
        <v>42</v>
      </c>
      <c r="V671" s="56" t="s">
        <v>105</v>
      </c>
      <c r="W671" s="56">
        <v>2020</v>
      </c>
      <c r="X671" s="56" t="s">
        <v>5</v>
      </c>
      <c r="Y671" s="56" t="s">
        <v>111</v>
      </c>
      <c r="Z671" s="56" t="s">
        <v>113</v>
      </c>
      <c r="AA671" s="56" t="s">
        <v>114</v>
      </c>
      <c r="AB671" s="56" t="s">
        <v>110</v>
      </c>
      <c r="AC671" s="56" t="s">
        <v>103</v>
      </c>
      <c r="AD671" s="56" t="s">
        <v>115</v>
      </c>
      <c r="AE671" s="56">
        <v>371</v>
      </c>
      <c r="AF671" s="56">
        <v>530.53</v>
      </c>
    </row>
    <row r="672" spans="1:32" ht="18" customHeight="1" x14ac:dyDescent="0.25">
      <c r="A672" s="2">
        <v>2023</v>
      </c>
      <c r="B672" s="2" t="s">
        <v>8</v>
      </c>
      <c r="C672" s="2" t="s">
        <v>15</v>
      </c>
      <c r="D672" s="6" t="s">
        <v>25</v>
      </c>
      <c r="E672" s="7">
        <v>46</v>
      </c>
      <c r="F672" s="7">
        <v>100</v>
      </c>
      <c r="G672" s="7">
        <v>224</v>
      </c>
      <c r="H672" s="4">
        <v>20</v>
      </c>
      <c r="I672" s="5" t="s">
        <v>42</v>
      </c>
      <c r="V672" s="56" t="s">
        <v>105</v>
      </c>
      <c r="W672" s="56">
        <v>2020</v>
      </c>
      <c r="X672" s="56" t="s">
        <v>2</v>
      </c>
      <c r="Y672" s="56" t="s">
        <v>111</v>
      </c>
      <c r="Z672" s="56" t="s">
        <v>113</v>
      </c>
      <c r="AA672" s="56" t="s">
        <v>114</v>
      </c>
      <c r="AB672" s="56" t="s">
        <v>110</v>
      </c>
      <c r="AC672" s="56" t="s">
        <v>103</v>
      </c>
      <c r="AD672" s="56" t="s">
        <v>115</v>
      </c>
      <c r="AE672" s="56">
        <v>164</v>
      </c>
      <c r="AF672" s="56">
        <v>234.51999999999998</v>
      </c>
    </row>
    <row r="673" spans="1:32" ht="18" customHeight="1" x14ac:dyDescent="0.25">
      <c r="A673" s="2">
        <v>2023</v>
      </c>
      <c r="B673" s="2" t="s">
        <v>8</v>
      </c>
      <c r="C673" s="2" t="s">
        <v>15</v>
      </c>
      <c r="D673" s="6" t="s">
        <v>23</v>
      </c>
      <c r="E673" s="7">
        <v>34</v>
      </c>
      <c r="F673" s="7">
        <v>2746.08</v>
      </c>
      <c r="G673" s="7">
        <v>5126.0160000000005</v>
      </c>
      <c r="H673" s="4">
        <v>549.21600000000001</v>
      </c>
      <c r="I673" s="5" t="s">
        <v>42</v>
      </c>
      <c r="V673" s="56" t="s">
        <v>109</v>
      </c>
      <c r="W673" s="56">
        <v>2020</v>
      </c>
      <c r="X673" s="56" t="s">
        <v>2</v>
      </c>
      <c r="Y673" s="56" t="s">
        <v>111</v>
      </c>
      <c r="Z673" s="56" t="s">
        <v>113</v>
      </c>
      <c r="AA673" s="56" t="s">
        <v>114</v>
      </c>
      <c r="AB673" s="56" t="s">
        <v>110</v>
      </c>
      <c r="AC673" s="56" t="s">
        <v>103</v>
      </c>
      <c r="AD673" s="56" t="s">
        <v>115</v>
      </c>
      <c r="AE673" s="56">
        <v>212</v>
      </c>
      <c r="AF673" s="56">
        <v>303.15999999999997</v>
      </c>
    </row>
    <row r="674" spans="1:32" ht="18" customHeight="1" x14ac:dyDescent="0.25">
      <c r="A674" s="2">
        <v>2023</v>
      </c>
      <c r="B674" s="2" t="s">
        <v>8</v>
      </c>
      <c r="C674" s="2" t="s">
        <v>13</v>
      </c>
      <c r="D674" s="3" t="s">
        <v>34</v>
      </c>
      <c r="E674" s="4">
        <v>7</v>
      </c>
      <c r="F674" s="4">
        <v>240</v>
      </c>
      <c r="G674" s="4">
        <v>224</v>
      </c>
      <c r="H674" s="4">
        <v>48</v>
      </c>
      <c r="I674" s="5" t="s">
        <v>42</v>
      </c>
      <c r="V674" s="56" t="s">
        <v>105</v>
      </c>
      <c r="W674" s="56">
        <v>2020</v>
      </c>
      <c r="X674" s="56" t="s">
        <v>2</v>
      </c>
      <c r="Y674" s="56" t="s">
        <v>111</v>
      </c>
      <c r="Z674" s="56" t="s">
        <v>113</v>
      </c>
      <c r="AA674" s="56" t="s">
        <v>114</v>
      </c>
      <c r="AB674" s="56" t="s">
        <v>110</v>
      </c>
      <c r="AC674" s="56" t="s">
        <v>103</v>
      </c>
      <c r="AD674" s="56" t="s">
        <v>115</v>
      </c>
      <c r="AE674" s="56">
        <v>140</v>
      </c>
      <c r="AF674" s="56">
        <v>200.2</v>
      </c>
    </row>
    <row r="675" spans="1:32" ht="18" customHeight="1" x14ac:dyDescent="0.25">
      <c r="A675" s="2">
        <v>2023</v>
      </c>
      <c r="B675" s="2" t="s">
        <v>8</v>
      </c>
      <c r="C675" s="2" t="s">
        <v>15</v>
      </c>
      <c r="D675" s="6" t="s">
        <v>27</v>
      </c>
      <c r="E675" s="7">
        <v>3</v>
      </c>
      <c r="F675" s="7">
        <v>2746.38</v>
      </c>
      <c r="G675" s="7">
        <v>5126.576</v>
      </c>
      <c r="H675" s="4">
        <v>549.27600000000007</v>
      </c>
      <c r="I675" s="5" t="s">
        <v>42</v>
      </c>
      <c r="V675" s="56" t="s">
        <v>105</v>
      </c>
      <c r="W675" s="56">
        <v>2020</v>
      </c>
      <c r="X675" s="56" t="s">
        <v>2</v>
      </c>
      <c r="Y675" s="56" t="s">
        <v>111</v>
      </c>
      <c r="Z675" s="56" t="s">
        <v>113</v>
      </c>
      <c r="AA675" s="56" t="s">
        <v>114</v>
      </c>
      <c r="AB675" s="56" t="s">
        <v>110</v>
      </c>
      <c r="AC675" s="56" t="s">
        <v>103</v>
      </c>
      <c r="AD675" s="56" t="s">
        <v>115</v>
      </c>
      <c r="AE675" s="56">
        <v>166</v>
      </c>
      <c r="AF675" s="56">
        <v>237.38</v>
      </c>
    </row>
    <row r="676" spans="1:32" ht="18" customHeight="1" x14ac:dyDescent="0.25">
      <c r="A676" s="2">
        <v>2023</v>
      </c>
      <c r="B676" s="2" t="s">
        <v>8</v>
      </c>
      <c r="C676" s="2" t="s">
        <v>32</v>
      </c>
      <c r="D676" s="6" t="s">
        <v>32</v>
      </c>
      <c r="E676" s="7">
        <v>2</v>
      </c>
      <c r="F676" s="7">
        <v>7920</v>
      </c>
      <c r="G676" s="7">
        <v>7392</v>
      </c>
      <c r="H676" s="4">
        <v>1584</v>
      </c>
      <c r="I676" s="5" t="s">
        <v>42</v>
      </c>
      <c r="V676" s="56" t="s">
        <v>98</v>
      </c>
      <c r="W676" s="56">
        <v>2020</v>
      </c>
      <c r="X676" s="56" t="s">
        <v>2</v>
      </c>
      <c r="Y676" s="56" t="s">
        <v>111</v>
      </c>
      <c r="Z676" s="56" t="s">
        <v>113</v>
      </c>
      <c r="AA676" s="56" t="s">
        <v>114</v>
      </c>
      <c r="AB676" s="56" t="s">
        <v>110</v>
      </c>
      <c r="AC676" s="56" t="s">
        <v>103</v>
      </c>
      <c r="AD676" s="56" t="s">
        <v>115</v>
      </c>
      <c r="AE676" s="56">
        <v>214</v>
      </c>
      <c r="AF676" s="56">
        <v>306.02</v>
      </c>
    </row>
    <row r="677" spans="1:32" ht="18" customHeight="1" x14ac:dyDescent="0.25">
      <c r="A677" s="2">
        <v>2023</v>
      </c>
      <c r="B677" s="2" t="s">
        <v>9</v>
      </c>
      <c r="C677" s="2" t="s">
        <v>14</v>
      </c>
      <c r="D677" s="3" t="s">
        <v>36</v>
      </c>
      <c r="E677" s="4">
        <v>3566</v>
      </c>
      <c r="F677" s="4">
        <v>5035.0300000000007</v>
      </c>
      <c r="G677" s="4">
        <v>5126.576</v>
      </c>
      <c r="H677" s="4">
        <v>1007.0060000000002</v>
      </c>
      <c r="I677" s="5" t="s">
        <v>42</v>
      </c>
      <c r="V677" s="56" t="s">
        <v>98</v>
      </c>
      <c r="W677" s="56">
        <v>2020</v>
      </c>
      <c r="X677" s="56" t="s">
        <v>2</v>
      </c>
      <c r="Y677" s="56" t="s">
        <v>111</v>
      </c>
      <c r="Z677" s="56" t="s">
        <v>113</v>
      </c>
      <c r="AA677" s="56" t="s">
        <v>114</v>
      </c>
      <c r="AB677" s="56" t="s">
        <v>110</v>
      </c>
      <c r="AC677" s="56" t="s">
        <v>103</v>
      </c>
      <c r="AD677" s="56" t="s">
        <v>115</v>
      </c>
      <c r="AE677" s="56">
        <v>811</v>
      </c>
      <c r="AF677" s="56">
        <v>1159.73</v>
      </c>
    </row>
    <row r="678" spans="1:32" ht="18" customHeight="1" x14ac:dyDescent="0.25">
      <c r="A678" s="2">
        <v>2023</v>
      </c>
      <c r="B678" s="2" t="s">
        <v>9</v>
      </c>
      <c r="C678" s="2" t="s">
        <v>14</v>
      </c>
      <c r="D678" s="3" t="s">
        <v>37</v>
      </c>
      <c r="E678" s="4">
        <v>2498</v>
      </c>
      <c r="F678" s="4">
        <v>9200</v>
      </c>
      <c r="G678" s="4">
        <v>8960</v>
      </c>
      <c r="H678" s="4">
        <v>1840</v>
      </c>
      <c r="I678" s="5" t="s">
        <v>42</v>
      </c>
      <c r="V678" s="56" t="s">
        <v>98</v>
      </c>
      <c r="W678" s="56">
        <v>2020</v>
      </c>
      <c r="X678" s="56" t="s">
        <v>2</v>
      </c>
      <c r="Y678" s="56" t="s">
        <v>111</v>
      </c>
      <c r="Z678" s="56" t="s">
        <v>113</v>
      </c>
      <c r="AA678" s="56" t="s">
        <v>114</v>
      </c>
      <c r="AB678" s="56" t="s">
        <v>110</v>
      </c>
      <c r="AC678" s="56" t="s">
        <v>103</v>
      </c>
      <c r="AD678" s="56" t="s">
        <v>115</v>
      </c>
      <c r="AE678" s="56">
        <v>845</v>
      </c>
      <c r="AF678" s="56">
        <v>1208.3499999999999</v>
      </c>
    </row>
    <row r="679" spans="1:32" ht="18" customHeight="1" x14ac:dyDescent="0.25">
      <c r="A679" s="2">
        <v>2023</v>
      </c>
      <c r="B679" s="2" t="s">
        <v>9</v>
      </c>
      <c r="C679" s="2" t="s">
        <v>13</v>
      </c>
      <c r="D679" s="3" t="s">
        <v>35</v>
      </c>
      <c r="E679" s="4">
        <v>1245</v>
      </c>
      <c r="F679" s="4">
        <v>5263.78</v>
      </c>
      <c r="G679" s="4">
        <v>5126.4639999999999</v>
      </c>
      <c r="H679" s="4">
        <v>1052.7560000000001</v>
      </c>
      <c r="I679" s="5" t="s">
        <v>42</v>
      </c>
      <c r="V679" s="56" t="s">
        <v>105</v>
      </c>
      <c r="W679" s="56">
        <v>2020</v>
      </c>
      <c r="X679" s="56" t="s">
        <v>2</v>
      </c>
      <c r="Y679" s="56" t="s">
        <v>111</v>
      </c>
      <c r="Z679" s="56" t="s">
        <v>113</v>
      </c>
      <c r="AA679" s="56" t="s">
        <v>114</v>
      </c>
      <c r="AB679" s="56" t="s">
        <v>110</v>
      </c>
      <c r="AC679" s="56" t="s">
        <v>103</v>
      </c>
      <c r="AD679" s="56" t="s">
        <v>115</v>
      </c>
      <c r="AE679" s="56">
        <v>898</v>
      </c>
      <c r="AF679" s="56">
        <v>1284.1399999999999</v>
      </c>
    </row>
    <row r="680" spans="1:32" ht="18" customHeight="1" x14ac:dyDescent="0.25">
      <c r="A680" s="2">
        <v>2023</v>
      </c>
      <c r="B680" s="2" t="s">
        <v>9</v>
      </c>
      <c r="C680" s="2" t="s">
        <v>38</v>
      </c>
      <c r="D680" s="6" t="s">
        <v>30</v>
      </c>
      <c r="E680" s="7">
        <v>644</v>
      </c>
      <c r="F680" s="7">
        <v>6605.0249999999996</v>
      </c>
      <c r="G680" s="7">
        <v>6432.72</v>
      </c>
      <c r="H680" s="4">
        <v>1321.0050000000001</v>
      </c>
      <c r="I680" s="5" t="s">
        <v>42</v>
      </c>
      <c r="V680" s="56" t="s">
        <v>105</v>
      </c>
      <c r="W680" s="56">
        <v>2020</v>
      </c>
      <c r="X680" s="56" t="s">
        <v>2</v>
      </c>
      <c r="Y680" s="56" t="s">
        <v>111</v>
      </c>
      <c r="Z680" s="56" t="s">
        <v>113</v>
      </c>
      <c r="AA680" s="56" t="s">
        <v>114</v>
      </c>
      <c r="AB680" s="56" t="s">
        <v>110</v>
      </c>
      <c r="AC680" s="56" t="s">
        <v>103</v>
      </c>
      <c r="AD680" s="56" t="s">
        <v>115</v>
      </c>
      <c r="AE680" s="56">
        <v>851</v>
      </c>
      <c r="AF680" s="56">
        <v>526.24</v>
      </c>
    </row>
    <row r="681" spans="1:32" ht="18" customHeight="1" x14ac:dyDescent="0.25">
      <c r="A681" s="2">
        <v>2023</v>
      </c>
      <c r="B681" s="2" t="s">
        <v>9</v>
      </c>
      <c r="C681" s="2" t="s">
        <v>12</v>
      </c>
      <c r="D681" s="6" t="s">
        <v>29</v>
      </c>
      <c r="E681" s="7">
        <v>643</v>
      </c>
      <c r="F681" s="7">
        <v>8400</v>
      </c>
      <c r="G681" s="7">
        <v>7840</v>
      </c>
      <c r="H681" s="4">
        <v>1680</v>
      </c>
      <c r="I681" s="5" t="s">
        <v>42</v>
      </c>
      <c r="V681" s="56" t="s">
        <v>98</v>
      </c>
      <c r="W681" s="56">
        <v>2020</v>
      </c>
      <c r="X681" s="56" t="s">
        <v>2</v>
      </c>
      <c r="Y681" s="56" t="s">
        <v>111</v>
      </c>
      <c r="Z681" s="56" t="s">
        <v>113</v>
      </c>
      <c r="AA681" s="56" t="s">
        <v>114</v>
      </c>
      <c r="AB681" s="56" t="s">
        <v>110</v>
      </c>
      <c r="AC681" s="56" t="s">
        <v>103</v>
      </c>
      <c r="AD681" s="56" t="s">
        <v>115</v>
      </c>
      <c r="AE681" s="56">
        <v>884</v>
      </c>
      <c r="AF681" s="56">
        <v>526.24</v>
      </c>
    </row>
    <row r="682" spans="1:32" ht="18" customHeight="1" x14ac:dyDescent="0.25">
      <c r="A682" s="2">
        <v>2023</v>
      </c>
      <c r="B682" s="2" t="s">
        <v>9</v>
      </c>
      <c r="C682" s="2" t="s">
        <v>38</v>
      </c>
      <c r="D682" s="6" t="s">
        <v>31</v>
      </c>
      <c r="E682" s="7">
        <v>455</v>
      </c>
      <c r="F682" s="7">
        <v>5494.3200000000006</v>
      </c>
      <c r="G682" s="7">
        <v>5128.0320000000002</v>
      </c>
      <c r="H682" s="4">
        <v>1098.8640000000003</v>
      </c>
      <c r="I682" s="5" t="s">
        <v>42</v>
      </c>
      <c r="V682" s="56" t="s">
        <v>98</v>
      </c>
      <c r="W682" s="56">
        <v>2020</v>
      </c>
      <c r="X682" s="56" t="s">
        <v>2</v>
      </c>
      <c r="Y682" s="56" t="s">
        <v>111</v>
      </c>
      <c r="Z682" s="56" t="s">
        <v>113</v>
      </c>
      <c r="AA682" s="56" t="s">
        <v>114</v>
      </c>
      <c r="AB682" s="56" t="s">
        <v>110</v>
      </c>
      <c r="AC682" s="56" t="s">
        <v>103</v>
      </c>
      <c r="AD682" s="56" t="s">
        <v>115</v>
      </c>
      <c r="AE682" s="56">
        <v>141</v>
      </c>
      <c r="AF682" s="56">
        <v>201.63</v>
      </c>
    </row>
    <row r="683" spans="1:32" ht="18" customHeight="1" x14ac:dyDescent="0.25">
      <c r="A683" s="2">
        <v>2023</v>
      </c>
      <c r="B683" s="2" t="s">
        <v>9</v>
      </c>
      <c r="C683" s="2" t="s">
        <v>12</v>
      </c>
      <c r="D683" s="6" t="s">
        <v>28</v>
      </c>
      <c r="E683" s="8">
        <v>345</v>
      </c>
      <c r="F683" s="8">
        <v>8400</v>
      </c>
      <c r="G683" s="8">
        <v>7840</v>
      </c>
      <c r="H683" s="4">
        <v>1680</v>
      </c>
      <c r="I683" s="5" t="s">
        <v>42</v>
      </c>
      <c r="V683" s="56" t="s">
        <v>105</v>
      </c>
      <c r="W683" s="56">
        <v>2020</v>
      </c>
      <c r="X683" s="56" t="s">
        <v>2</v>
      </c>
      <c r="Y683" s="56" t="s">
        <v>111</v>
      </c>
      <c r="Z683" s="56" t="s">
        <v>113</v>
      </c>
      <c r="AA683" s="56" t="s">
        <v>114</v>
      </c>
      <c r="AB683" s="56" t="s">
        <v>110</v>
      </c>
      <c r="AC683" s="56" t="s">
        <v>103</v>
      </c>
      <c r="AD683" s="56" t="s">
        <v>115</v>
      </c>
      <c r="AE683" s="56">
        <v>211</v>
      </c>
      <c r="AF683" s="56">
        <v>301.73</v>
      </c>
    </row>
    <row r="684" spans="1:32" ht="18" customHeight="1" x14ac:dyDescent="0.25">
      <c r="A684" s="2">
        <v>2023</v>
      </c>
      <c r="B684" s="2" t="s">
        <v>9</v>
      </c>
      <c r="C684" s="2" t="s">
        <v>13</v>
      </c>
      <c r="D684" s="3" t="s">
        <v>33</v>
      </c>
      <c r="E684" s="4">
        <v>122</v>
      </c>
      <c r="F684" s="4">
        <v>120</v>
      </c>
      <c r="G684" s="4">
        <v>112</v>
      </c>
      <c r="H684" s="4">
        <v>24</v>
      </c>
      <c r="I684" s="5" t="s">
        <v>42</v>
      </c>
      <c r="V684" s="56" t="s">
        <v>105</v>
      </c>
      <c r="W684" s="56">
        <v>2020</v>
      </c>
      <c r="X684" s="56" t="s">
        <v>2</v>
      </c>
      <c r="Y684" s="56" t="s">
        <v>111</v>
      </c>
      <c r="Z684" s="56" t="s">
        <v>113</v>
      </c>
      <c r="AA684" s="56" t="s">
        <v>114</v>
      </c>
      <c r="AB684" s="56" t="s">
        <v>110</v>
      </c>
      <c r="AC684" s="56" t="s">
        <v>103</v>
      </c>
      <c r="AD684" s="56" t="s">
        <v>115</v>
      </c>
      <c r="AE684" s="56">
        <v>139</v>
      </c>
      <c r="AF684" s="56">
        <v>198.76999999999998</v>
      </c>
    </row>
    <row r="685" spans="1:32" ht="18" customHeight="1" x14ac:dyDescent="0.25">
      <c r="A685" s="2">
        <v>2023</v>
      </c>
      <c r="B685" s="2" t="s">
        <v>9</v>
      </c>
      <c r="C685" s="2" t="s">
        <v>15</v>
      </c>
      <c r="D685" s="6" t="s">
        <v>26</v>
      </c>
      <c r="E685" s="7">
        <v>78</v>
      </c>
      <c r="F685" s="7">
        <v>2517.46</v>
      </c>
      <c r="G685" s="7">
        <v>5126.4639999999999</v>
      </c>
      <c r="H685" s="4">
        <v>503.49200000000002</v>
      </c>
      <c r="I685" s="5" t="s">
        <v>42</v>
      </c>
      <c r="V685" s="56" t="s">
        <v>105</v>
      </c>
      <c r="W685" s="56">
        <v>2020</v>
      </c>
      <c r="X685" s="56" t="s">
        <v>2</v>
      </c>
      <c r="Y685" s="56" t="s">
        <v>111</v>
      </c>
      <c r="Z685" s="56" t="s">
        <v>113</v>
      </c>
      <c r="AA685" s="56" t="s">
        <v>114</v>
      </c>
      <c r="AB685" s="56" t="s">
        <v>110</v>
      </c>
      <c r="AC685" s="56" t="s">
        <v>103</v>
      </c>
      <c r="AD685" s="56" t="s">
        <v>115</v>
      </c>
      <c r="AE685" s="56">
        <v>820</v>
      </c>
      <c r="AF685" s="56">
        <v>1172.5999999999999</v>
      </c>
    </row>
    <row r="686" spans="1:32" ht="18" customHeight="1" x14ac:dyDescent="0.25">
      <c r="A686" s="2">
        <v>2023</v>
      </c>
      <c r="B686" s="2" t="s">
        <v>9</v>
      </c>
      <c r="C686" s="2" t="s">
        <v>15</v>
      </c>
      <c r="D686" s="6" t="s">
        <v>24</v>
      </c>
      <c r="E686" s="7">
        <v>76</v>
      </c>
      <c r="F686" s="7">
        <v>2517.2949999999996</v>
      </c>
      <c r="G686" s="7">
        <v>5126.1279999999997</v>
      </c>
      <c r="H686" s="4">
        <v>503.45899999999995</v>
      </c>
      <c r="I686" s="5" t="s">
        <v>42</v>
      </c>
      <c r="V686" s="56" t="s">
        <v>105</v>
      </c>
      <c r="W686" s="56">
        <v>2020</v>
      </c>
      <c r="X686" s="56" t="s">
        <v>2</v>
      </c>
      <c r="Y686" s="56" t="s">
        <v>111</v>
      </c>
      <c r="Z686" s="56" t="s">
        <v>113</v>
      </c>
      <c r="AA686" s="56" t="s">
        <v>114</v>
      </c>
      <c r="AB686" s="56" t="s">
        <v>110</v>
      </c>
      <c r="AC686" s="56" t="s">
        <v>103</v>
      </c>
      <c r="AD686" s="56" t="s">
        <v>115</v>
      </c>
      <c r="AE686" s="56">
        <v>853</v>
      </c>
      <c r="AF686" s="56">
        <v>1219.79</v>
      </c>
    </row>
    <row r="687" spans="1:32" ht="18" customHeight="1" x14ac:dyDescent="0.25">
      <c r="A687" s="2">
        <v>2023</v>
      </c>
      <c r="B687" s="2" t="s">
        <v>9</v>
      </c>
      <c r="C687" s="2" t="s">
        <v>15</v>
      </c>
      <c r="D687" s="6" t="s">
        <v>25</v>
      </c>
      <c r="E687" s="7">
        <v>46</v>
      </c>
      <c r="F687" s="7">
        <v>110</v>
      </c>
      <c r="G687" s="7">
        <v>224</v>
      </c>
      <c r="H687" s="4">
        <v>22</v>
      </c>
      <c r="I687" s="5" t="s">
        <v>42</v>
      </c>
      <c r="V687" s="56" t="s">
        <v>105</v>
      </c>
      <c r="W687" s="56">
        <v>2020</v>
      </c>
      <c r="X687" s="56" t="s">
        <v>2</v>
      </c>
      <c r="Y687" s="56" t="s">
        <v>111</v>
      </c>
      <c r="Z687" s="56" t="s">
        <v>113</v>
      </c>
      <c r="AA687" s="56" t="s">
        <v>114</v>
      </c>
      <c r="AB687" s="56" t="s">
        <v>110</v>
      </c>
      <c r="AC687" s="56" t="s">
        <v>103</v>
      </c>
      <c r="AD687" s="56" t="s">
        <v>115</v>
      </c>
      <c r="AE687" s="56">
        <v>137</v>
      </c>
      <c r="AF687" s="56">
        <v>195.91</v>
      </c>
    </row>
    <row r="688" spans="1:32" ht="18" customHeight="1" x14ac:dyDescent="0.25">
      <c r="A688" s="2">
        <v>2023</v>
      </c>
      <c r="B688" s="2" t="s">
        <v>9</v>
      </c>
      <c r="C688" s="2" t="s">
        <v>15</v>
      </c>
      <c r="D688" s="6" t="s">
        <v>23</v>
      </c>
      <c r="E688" s="7">
        <v>34</v>
      </c>
      <c r="F688" s="7">
        <v>2517.2400000000002</v>
      </c>
      <c r="G688" s="7">
        <v>5126.0160000000005</v>
      </c>
      <c r="H688" s="4">
        <v>503.44800000000009</v>
      </c>
      <c r="I688" s="5" t="s">
        <v>42</v>
      </c>
      <c r="V688" s="56" t="s">
        <v>108</v>
      </c>
      <c r="W688" s="56">
        <v>2020</v>
      </c>
      <c r="X688" s="56" t="s">
        <v>4</v>
      </c>
      <c r="Y688" s="56" t="s">
        <v>111</v>
      </c>
      <c r="Z688" s="56" t="s">
        <v>113</v>
      </c>
      <c r="AA688" s="56" t="s">
        <v>114</v>
      </c>
      <c r="AB688" s="56" t="s">
        <v>110</v>
      </c>
      <c r="AC688" s="56" t="s">
        <v>103</v>
      </c>
      <c r="AD688" s="56" t="s">
        <v>115</v>
      </c>
      <c r="AE688" s="56">
        <v>200</v>
      </c>
      <c r="AF688" s="56">
        <v>286</v>
      </c>
    </row>
    <row r="689" spans="1:32" ht="18" customHeight="1" x14ac:dyDescent="0.25">
      <c r="A689" s="2">
        <v>2023</v>
      </c>
      <c r="B689" s="2" t="s">
        <v>9</v>
      </c>
      <c r="C689" s="2" t="s">
        <v>13</v>
      </c>
      <c r="D689" s="3" t="s">
        <v>34</v>
      </c>
      <c r="E689" s="4">
        <v>7</v>
      </c>
      <c r="F689" s="4">
        <v>220</v>
      </c>
      <c r="G689" s="4">
        <v>224</v>
      </c>
      <c r="H689" s="4">
        <v>44</v>
      </c>
      <c r="I689" s="5" t="s">
        <v>42</v>
      </c>
      <c r="V689" s="56" t="s">
        <v>105</v>
      </c>
      <c r="W689" s="56">
        <v>2020</v>
      </c>
      <c r="X689" s="56" t="s">
        <v>4</v>
      </c>
      <c r="Y689" s="56" t="s">
        <v>111</v>
      </c>
      <c r="Z689" s="56" t="s">
        <v>113</v>
      </c>
      <c r="AA689" s="56" t="s">
        <v>114</v>
      </c>
      <c r="AB689" s="56" t="s">
        <v>110</v>
      </c>
      <c r="AC689" s="56" t="s">
        <v>103</v>
      </c>
      <c r="AD689" s="56" t="s">
        <v>115</v>
      </c>
      <c r="AE689" s="56">
        <v>128</v>
      </c>
      <c r="AF689" s="56">
        <v>183.04</v>
      </c>
    </row>
    <row r="690" spans="1:32" ht="18" customHeight="1" x14ac:dyDescent="0.25">
      <c r="A690" s="2">
        <v>2023</v>
      </c>
      <c r="B690" s="2" t="s">
        <v>9</v>
      </c>
      <c r="C690" s="2" t="s">
        <v>15</v>
      </c>
      <c r="D690" s="6" t="s">
        <v>27</v>
      </c>
      <c r="E690" s="7">
        <v>3</v>
      </c>
      <c r="F690" s="7">
        <v>2517.5150000000003</v>
      </c>
      <c r="G690" s="7">
        <v>5126.576</v>
      </c>
      <c r="H690" s="4">
        <v>503.5030000000001</v>
      </c>
      <c r="I690" s="5" t="s">
        <v>42</v>
      </c>
      <c r="V690" s="56" t="s">
        <v>105</v>
      </c>
      <c r="W690" s="56">
        <v>2020</v>
      </c>
      <c r="X690" s="56" t="s">
        <v>4</v>
      </c>
      <c r="Y690" s="56" t="s">
        <v>111</v>
      </c>
      <c r="Z690" s="56" t="s">
        <v>113</v>
      </c>
      <c r="AA690" s="56" t="s">
        <v>114</v>
      </c>
      <c r="AB690" s="56" t="s">
        <v>110</v>
      </c>
      <c r="AC690" s="56" t="s">
        <v>103</v>
      </c>
      <c r="AD690" s="56" t="s">
        <v>115</v>
      </c>
      <c r="AE690" s="56">
        <v>154</v>
      </c>
      <c r="AF690" s="56">
        <v>220.22</v>
      </c>
    </row>
    <row r="691" spans="1:32" ht="18" customHeight="1" x14ac:dyDescent="0.25">
      <c r="A691" s="2">
        <v>2023</v>
      </c>
      <c r="B691" s="2" t="s">
        <v>9</v>
      </c>
      <c r="C691" s="2" t="s">
        <v>32</v>
      </c>
      <c r="D691" s="6" t="s">
        <v>32</v>
      </c>
      <c r="E691" s="7">
        <v>2</v>
      </c>
      <c r="F691" s="7">
        <v>7260</v>
      </c>
      <c r="G691" s="7">
        <v>7392</v>
      </c>
      <c r="H691" s="4">
        <v>1452</v>
      </c>
      <c r="I691" s="5" t="s">
        <v>42</v>
      </c>
      <c r="V691" s="56" t="s">
        <v>105</v>
      </c>
      <c r="W691" s="56">
        <v>2020</v>
      </c>
      <c r="X691" s="56" t="s">
        <v>4</v>
      </c>
      <c r="Y691" s="56" t="s">
        <v>111</v>
      </c>
      <c r="Z691" s="56" t="s">
        <v>113</v>
      </c>
      <c r="AA691" s="56" t="s">
        <v>114</v>
      </c>
      <c r="AB691" s="56" t="s">
        <v>110</v>
      </c>
      <c r="AC691" s="56" t="s">
        <v>103</v>
      </c>
      <c r="AD691" s="56" t="s">
        <v>115</v>
      </c>
      <c r="AE691" s="56">
        <v>202</v>
      </c>
      <c r="AF691" s="56">
        <v>288.86</v>
      </c>
    </row>
    <row r="692" spans="1:32" ht="18" customHeight="1" x14ac:dyDescent="0.25">
      <c r="A692" s="2">
        <v>2023</v>
      </c>
      <c r="B692" s="2" t="s">
        <v>10</v>
      </c>
      <c r="C692" s="2" t="s">
        <v>14</v>
      </c>
      <c r="D692" s="3" t="s">
        <v>36</v>
      </c>
      <c r="E692" s="4">
        <v>3566</v>
      </c>
      <c r="F692" s="4">
        <v>5263.8950000000004</v>
      </c>
      <c r="G692" s="4">
        <v>5126.576</v>
      </c>
      <c r="H692" s="4">
        <v>1052.7790000000002</v>
      </c>
      <c r="I692" s="5" t="s">
        <v>42</v>
      </c>
      <c r="V692" s="56" t="s">
        <v>105</v>
      </c>
      <c r="W692" s="56">
        <v>2020</v>
      </c>
      <c r="X692" s="56" t="s">
        <v>4</v>
      </c>
      <c r="Y692" s="56" t="s">
        <v>111</v>
      </c>
      <c r="Z692" s="56" t="s">
        <v>113</v>
      </c>
      <c r="AA692" s="56" t="s">
        <v>114</v>
      </c>
      <c r="AB692" s="56" t="s">
        <v>110</v>
      </c>
      <c r="AC692" s="56" t="s">
        <v>103</v>
      </c>
      <c r="AD692" s="56" t="s">
        <v>115</v>
      </c>
      <c r="AE692" s="56">
        <v>130</v>
      </c>
      <c r="AF692" s="56">
        <v>185.9</v>
      </c>
    </row>
    <row r="693" spans="1:32" ht="18" customHeight="1" x14ac:dyDescent="0.25">
      <c r="A693" s="2">
        <v>2023</v>
      </c>
      <c r="B693" s="2" t="s">
        <v>10</v>
      </c>
      <c r="C693" s="2" t="s">
        <v>14</v>
      </c>
      <c r="D693" s="3" t="s">
        <v>37</v>
      </c>
      <c r="E693" s="4">
        <v>2498</v>
      </c>
      <c r="F693" s="4">
        <v>8800</v>
      </c>
      <c r="G693" s="4">
        <v>8960</v>
      </c>
      <c r="H693" s="4">
        <v>1760</v>
      </c>
      <c r="I693" s="5" t="s">
        <v>42</v>
      </c>
      <c r="V693" s="56" t="s">
        <v>108</v>
      </c>
      <c r="W693" s="56">
        <v>2020</v>
      </c>
      <c r="X693" s="56" t="s">
        <v>4</v>
      </c>
      <c r="Y693" s="56" t="s">
        <v>111</v>
      </c>
      <c r="Z693" s="56" t="s">
        <v>113</v>
      </c>
      <c r="AA693" s="56" t="s">
        <v>114</v>
      </c>
      <c r="AB693" s="56" t="s">
        <v>110</v>
      </c>
      <c r="AC693" s="56" t="s">
        <v>103</v>
      </c>
      <c r="AD693" s="56" t="s">
        <v>115</v>
      </c>
      <c r="AE693" s="56">
        <v>813</v>
      </c>
      <c r="AF693" s="56">
        <v>1162.5899999999999</v>
      </c>
    </row>
    <row r="694" spans="1:32" ht="18" customHeight="1" x14ac:dyDescent="0.25">
      <c r="A694" s="2">
        <v>2023</v>
      </c>
      <c r="B694" s="2" t="s">
        <v>10</v>
      </c>
      <c r="C694" s="2" t="s">
        <v>13</v>
      </c>
      <c r="D694" s="3" t="s">
        <v>35</v>
      </c>
      <c r="E694" s="4">
        <v>1245</v>
      </c>
      <c r="F694" s="4">
        <v>5034.92</v>
      </c>
      <c r="G694" s="4">
        <v>5126.4639999999999</v>
      </c>
      <c r="H694" s="4">
        <v>1006.984</v>
      </c>
      <c r="I694" s="5" t="s">
        <v>42</v>
      </c>
      <c r="V694" s="56" t="s">
        <v>107</v>
      </c>
      <c r="W694" s="56">
        <v>2020</v>
      </c>
      <c r="X694" s="56" t="s">
        <v>4</v>
      </c>
      <c r="Y694" s="56" t="s">
        <v>111</v>
      </c>
      <c r="Z694" s="56" t="s">
        <v>113</v>
      </c>
      <c r="AA694" s="56" t="s">
        <v>114</v>
      </c>
      <c r="AB694" s="56" t="s">
        <v>110</v>
      </c>
      <c r="AC694" s="56" t="s">
        <v>103</v>
      </c>
      <c r="AD694" s="56" t="s">
        <v>115</v>
      </c>
      <c r="AE694" s="56">
        <v>846</v>
      </c>
      <c r="AF694" s="56">
        <v>1209.78</v>
      </c>
    </row>
    <row r="695" spans="1:32" ht="18" customHeight="1" x14ac:dyDescent="0.25">
      <c r="A695" s="2">
        <v>2023</v>
      </c>
      <c r="B695" s="2" t="s">
        <v>10</v>
      </c>
      <c r="C695" s="2" t="s">
        <v>38</v>
      </c>
      <c r="D695" s="6" t="s">
        <v>30</v>
      </c>
      <c r="E695" s="7">
        <v>644</v>
      </c>
      <c r="F695" s="7">
        <v>22000</v>
      </c>
      <c r="G695" s="7">
        <v>6432.72</v>
      </c>
      <c r="H695" s="4">
        <v>4400</v>
      </c>
      <c r="I695" s="5" t="s">
        <v>42</v>
      </c>
      <c r="V695" s="56" t="s">
        <v>98</v>
      </c>
      <c r="W695" s="56">
        <v>2020</v>
      </c>
      <c r="X695" s="56" t="s">
        <v>4</v>
      </c>
      <c r="Y695" s="56" t="s">
        <v>111</v>
      </c>
      <c r="Z695" s="56" t="s">
        <v>113</v>
      </c>
      <c r="AA695" s="56" t="s">
        <v>114</v>
      </c>
      <c r="AB695" s="56" t="s">
        <v>110</v>
      </c>
      <c r="AC695" s="56" t="s">
        <v>103</v>
      </c>
      <c r="AD695" s="56" t="s">
        <v>115</v>
      </c>
      <c r="AE695" s="56">
        <v>900</v>
      </c>
      <c r="AF695" s="56">
        <v>1287</v>
      </c>
    </row>
    <row r="696" spans="1:32" ht="18" customHeight="1" x14ac:dyDescent="0.25">
      <c r="A696" s="2">
        <v>2023</v>
      </c>
      <c r="B696" s="2" t="s">
        <v>10</v>
      </c>
      <c r="C696" s="2" t="s">
        <v>12</v>
      </c>
      <c r="D696" s="6" t="s">
        <v>29</v>
      </c>
      <c r="E696" s="7">
        <v>643</v>
      </c>
      <c r="F696" s="7">
        <v>7700</v>
      </c>
      <c r="G696" s="7">
        <v>7840</v>
      </c>
      <c r="H696" s="4">
        <v>1540</v>
      </c>
      <c r="I696" s="5" t="s">
        <v>42</v>
      </c>
      <c r="V696" s="56" t="s">
        <v>98</v>
      </c>
      <c r="W696" s="56">
        <v>2020</v>
      </c>
      <c r="X696" s="56" t="s">
        <v>4</v>
      </c>
      <c r="Y696" s="56" t="s">
        <v>111</v>
      </c>
      <c r="Z696" s="56" t="s">
        <v>113</v>
      </c>
      <c r="AA696" s="56" t="s">
        <v>114</v>
      </c>
      <c r="AB696" s="56" t="s">
        <v>110</v>
      </c>
      <c r="AC696" s="56" t="s">
        <v>112</v>
      </c>
      <c r="AD696" s="56" t="s">
        <v>115</v>
      </c>
      <c r="AE696" s="56">
        <v>853</v>
      </c>
      <c r="AF696" s="56">
        <v>526.24</v>
      </c>
    </row>
    <row r="697" spans="1:32" ht="18" customHeight="1" x14ac:dyDescent="0.25">
      <c r="A697" s="2">
        <v>2023</v>
      </c>
      <c r="B697" s="2" t="s">
        <v>10</v>
      </c>
      <c r="C697" s="2" t="s">
        <v>38</v>
      </c>
      <c r="D697" s="6" t="s">
        <v>31</v>
      </c>
      <c r="E697" s="7">
        <v>455</v>
      </c>
      <c r="F697" s="7">
        <v>11111</v>
      </c>
      <c r="G697" s="7">
        <v>5128.0320000000002</v>
      </c>
      <c r="H697" s="4">
        <v>2222.2000000000003</v>
      </c>
      <c r="I697" s="5" t="s">
        <v>42</v>
      </c>
      <c r="V697" s="56" t="s">
        <v>105</v>
      </c>
      <c r="W697" s="56">
        <v>2020</v>
      </c>
      <c r="X697" s="56" t="s">
        <v>4</v>
      </c>
      <c r="Y697" s="56" t="s">
        <v>111</v>
      </c>
      <c r="Z697" s="56" t="s">
        <v>113</v>
      </c>
      <c r="AA697" s="56" t="s">
        <v>114</v>
      </c>
      <c r="AB697" s="56" t="s">
        <v>110</v>
      </c>
      <c r="AC697" s="56" t="s">
        <v>112</v>
      </c>
      <c r="AD697" s="56" t="s">
        <v>115</v>
      </c>
      <c r="AE697" s="56">
        <v>886</v>
      </c>
      <c r="AF697" s="56">
        <v>526.24</v>
      </c>
    </row>
    <row r="698" spans="1:32" ht="18" customHeight="1" x14ac:dyDescent="0.25">
      <c r="A698" s="2">
        <v>2023</v>
      </c>
      <c r="B698" s="2" t="s">
        <v>10</v>
      </c>
      <c r="C698" s="2" t="s">
        <v>12</v>
      </c>
      <c r="D698" s="6" t="s">
        <v>28</v>
      </c>
      <c r="E698" s="8">
        <v>345</v>
      </c>
      <c r="F698" s="8">
        <v>7700</v>
      </c>
      <c r="G698" s="8">
        <v>7840</v>
      </c>
      <c r="H698" s="4">
        <v>1540</v>
      </c>
      <c r="I698" s="5" t="s">
        <v>42</v>
      </c>
      <c r="V698" s="56" t="s">
        <v>108</v>
      </c>
      <c r="W698" s="56">
        <v>2020</v>
      </c>
      <c r="X698" s="56" t="s">
        <v>4</v>
      </c>
      <c r="Y698" s="56" t="s">
        <v>111</v>
      </c>
      <c r="Z698" s="56" t="s">
        <v>113</v>
      </c>
      <c r="AA698" s="56" t="s">
        <v>114</v>
      </c>
      <c r="AB698" s="56" t="s">
        <v>110</v>
      </c>
      <c r="AC698" s="56" t="s">
        <v>112</v>
      </c>
      <c r="AD698" s="56" t="s">
        <v>115</v>
      </c>
      <c r="AE698" s="56">
        <v>129</v>
      </c>
      <c r="AF698" s="56">
        <v>184.47</v>
      </c>
    </row>
    <row r="699" spans="1:32" ht="18" customHeight="1" x14ac:dyDescent="0.25">
      <c r="A699" s="2">
        <v>2023</v>
      </c>
      <c r="B699" s="2" t="s">
        <v>10</v>
      </c>
      <c r="C699" s="2" t="s">
        <v>13</v>
      </c>
      <c r="D699" s="3" t="s">
        <v>33</v>
      </c>
      <c r="E699" s="4">
        <v>122</v>
      </c>
      <c r="F699" s="4">
        <v>110</v>
      </c>
      <c r="G699" s="4">
        <v>112</v>
      </c>
      <c r="H699" s="4">
        <v>22</v>
      </c>
      <c r="I699" s="5" t="s">
        <v>42</v>
      </c>
      <c r="V699" s="56" t="s">
        <v>105</v>
      </c>
      <c r="W699" s="56">
        <v>2020</v>
      </c>
      <c r="X699" s="56" t="s">
        <v>4</v>
      </c>
      <c r="Y699" s="56" t="s">
        <v>111</v>
      </c>
      <c r="Z699" s="56" t="s">
        <v>113</v>
      </c>
      <c r="AA699" s="56" t="s">
        <v>114</v>
      </c>
      <c r="AB699" s="56" t="s">
        <v>110</v>
      </c>
      <c r="AC699" s="56" t="s">
        <v>112</v>
      </c>
      <c r="AD699" s="56" t="s">
        <v>115</v>
      </c>
      <c r="AE699" s="56">
        <v>157</v>
      </c>
      <c r="AF699" s="56">
        <v>224.51</v>
      </c>
    </row>
    <row r="700" spans="1:32" ht="18" customHeight="1" x14ac:dyDescent="0.25">
      <c r="A700" s="2">
        <v>2023</v>
      </c>
      <c r="B700" s="2" t="s">
        <v>10</v>
      </c>
      <c r="C700" s="2" t="s">
        <v>15</v>
      </c>
      <c r="D700" s="6" t="s">
        <v>26</v>
      </c>
      <c r="E700" s="7">
        <v>78</v>
      </c>
      <c r="F700" s="7">
        <v>2517.46</v>
      </c>
      <c r="G700" s="7">
        <v>5126.4639999999999</v>
      </c>
      <c r="H700" s="4">
        <v>503.49200000000002</v>
      </c>
      <c r="I700" s="5" t="s">
        <v>42</v>
      </c>
      <c r="V700" s="56" t="s">
        <v>105</v>
      </c>
      <c r="W700" s="56">
        <v>2020</v>
      </c>
      <c r="X700" s="56" t="s">
        <v>4</v>
      </c>
      <c r="Y700" s="56" t="s">
        <v>111</v>
      </c>
      <c r="Z700" s="56" t="s">
        <v>113</v>
      </c>
      <c r="AA700" s="56" t="s">
        <v>114</v>
      </c>
      <c r="AB700" s="56" t="s">
        <v>110</v>
      </c>
      <c r="AC700" s="56" t="s">
        <v>112</v>
      </c>
      <c r="AD700" s="56" t="s">
        <v>115</v>
      </c>
      <c r="AE700" s="56">
        <v>127</v>
      </c>
      <c r="AF700" s="56">
        <v>181.61</v>
      </c>
    </row>
    <row r="701" spans="1:32" ht="18" customHeight="1" x14ac:dyDescent="0.25">
      <c r="A701" s="2">
        <v>2023</v>
      </c>
      <c r="B701" s="2" t="s">
        <v>10</v>
      </c>
      <c r="C701" s="2" t="s">
        <v>15</v>
      </c>
      <c r="D701" s="6" t="s">
        <v>24</v>
      </c>
      <c r="E701" s="7">
        <v>76</v>
      </c>
      <c r="F701" s="7">
        <v>2288.4499999999998</v>
      </c>
      <c r="G701" s="7">
        <v>5126.1279999999997</v>
      </c>
      <c r="H701" s="4">
        <v>457.69</v>
      </c>
      <c r="I701" s="5" t="s">
        <v>42</v>
      </c>
      <c r="V701" s="56" t="s">
        <v>105</v>
      </c>
      <c r="W701" s="56">
        <v>2020</v>
      </c>
      <c r="X701" s="56" t="s">
        <v>4</v>
      </c>
      <c r="Y701" s="56" t="s">
        <v>111</v>
      </c>
      <c r="Z701" s="56" t="s">
        <v>113</v>
      </c>
      <c r="AA701" s="56" t="s">
        <v>114</v>
      </c>
      <c r="AB701" s="56" t="s">
        <v>110</v>
      </c>
      <c r="AC701" s="56" t="s">
        <v>112</v>
      </c>
      <c r="AD701" s="56" t="s">
        <v>115</v>
      </c>
      <c r="AE701" s="56">
        <v>822</v>
      </c>
      <c r="AF701" s="56">
        <v>1175.46</v>
      </c>
    </row>
    <row r="702" spans="1:32" ht="18" customHeight="1" x14ac:dyDescent="0.25">
      <c r="A702" s="2">
        <v>2023</v>
      </c>
      <c r="B702" s="2" t="s">
        <v>10</v>
      </c>
      <c r="C702" s="2" t="s">
        <v>15</v>
      </c>
      <c r="D702" s="6" t="s">
        <v>25</v>
      </c>
      <c r="E702" s="7">
        <v>46</v>
      </c>
      <c r="F702" s="7">
        <v>100</v>
      </c>
      <c r="G702" s="7">
        <v>224</v>
      </c>
      <c r="H702" s="4">
        <v>20</v>
      </c>
      <c r="I702" s="5" t="s">
        <v>42</v>
      </c>
      <c r="V702" s="56" t="s">
        <v>98</v>
      </c>
      <c r="W702" s="56">
        <v>2020</v>
      </c>
      <c r="X702" s="56" t="s">
        <v>4</v>
      </c>
      <c r="Y702" s="56" t="s">
        <v>111</v>
      </c>
      <c r="Z702" s="56" t="s">
        <v>113</v>
      </c>
      <c r="AA702" s="56" t="s">
        <v>114</v>
      </c>
      <c r="AB702" s="56" t="s">
        <v>110</v>
      </c>
      <c r="AC702" s="56" t="s">
        <v>112</v>
      </c>
      <c r="AD702" s="56" t="s">
        <v>115</v>
      </c>
      <c r="AE702" s="56">
        <v>855</v>
      </c>
      <c r="AF702" s="56">
        <v>1222.6500000000001</v>
      </c>
    </row>
    <row r="703" spans="1:32" ht="18" customHeight="1" x14ac:dyDescent="0.25">
      <c r="A703" s="2">
        <v>2023</v>
      </c>
      <c r="B703" s="2" t="s">
        <v>10</v>
      </c>
      <c r="C703" s="2" t="s">
        <v>15</v>
      </c>
      <c r="D703" s="6" t="s">
        <v>23</v>
      </c>
      <c r="E703" s="7">
        <v>34</v>
      </c>
      <c r="F703" s="7">
        <v>2288.4</v>
      </c>
      <c r="G703" s="7">
        <v>5126.0160000000005</v>
      </c>
      <c r="H703" s="4">
        <v>457.68000000000006</v>
      </c>
      <c r="I703" s="5" t="s">
        <v>42</v>
      </c>
      <c r="V703" s="56" t="s">
        <v>98</v>
      </c>
      <c r="W703" s="56">
        <v>2020</v>
      </c>
      <c r="X703" s="56" t="s">
        <v>10</v>
      </c>
      <c r="Y703" s="56" t="s">
        <v>111</v>
      </c>
      <c r="Z703" s="56" t="s">
        <v>113</v>
      </c>
      <c r="AA703" s="56" t="s">
        <v>114</v>
      </c>
      <c r="AB703" s="56" t="s">
        <v>110</v>
      </c>
      <c r="AC703" s="56" t="s">
        <v>112</v>
      </c>
      <c r="AD703" s="56" t="s">
        <v>115</v>
      </c>
      <c r="AE703" s="56">
        <v>368</v>
      </c>
      <c r="AF703" s="56">
        <v>526.24</v>
      </c>
    </row>
    <row r="704" spans="1:32" ht="18" customHeight="1" x14ac:dyDescent="0.25">
      <c r="A704" s="2">
        <v>2023</v>
      </c>
      <c r="B704" s="2" t="s">
        <v>10</v>
      </c>
      <c r="C704" s="2" t="s">
        <v>13</v>
      </c>
      <c r="D704" s="3" t="s">
        <v>34</v>
      </c>
      <c r="E704" s="4">
        <v>7</v>
      </c>
      <c r="F704" s="4">
        <v>200</v>
      </c>
      <c r="G704" s="4">
        <v>224</v>
      </c>
      <c r="H704" s="4">
        <v>40</v>
      </c>
      <c r="I704" s="5" t="s">
        <v>42</v>
      </c>
      <c r="V704" s="56" t="s">
        <v>98</v>
      </c>
      <c r="W704" s="56">
        <v>2020</v>
      </c>
      <c r="X704" s="56" t="s">
        <v>10</v>
      </c>
      <c r="Y704" s="56" t="s">
        <v>111</v>
      </c>
      <c r="Z704" s="56" t="s">
        <v>113</v>
      </c>
      <c r="AA704" s="56" t="s">
        <v>114</v>
      </c>
      <c r="AB704" s="56" t="s">
        <v>110</v>
      </c>
      <c r="AC704" s="56" t="s">
        <v>112</v>
      </c>
      <c r="AD704" s="56" t="s">
        <v>115</v>
      </c>
      <c r="AE704" s="56">
        <v>170</v>
      </c>
      <c r="AF704" s="56">
        <v>243.1</v>
      </c>
    </row>
    <row r="705" spans="1:32" ht="18" customHeight="1" x14ac:dyDescent="0.25">
      <c r="A705" s="2">
        <v>2023</v>
      </c>
      <c r="B705" s="2" t="s">
        <v>10</v>
      </c>
      <c r="C705" s="2" t="s">
        <v>15</v>
      </c>
      <c r="D705" s="6" t="s">
        <v>27</v>
      </c>
      <c r="E705" s="7">
        <v>3</v>
      </c>
      <c r="F705" s="7">
        <v>2288.65</v>
      </c>
      <c r="G705" s="7">
        <v>5126.576</v>
      </c>
      <c r="H705" s="4">
        <v>457.73</v>
      </c>
      <c r="I705" s="5" t="s">
        <v>42</v>
      </c>
      <c r="V705" s="56" t="s">
        <v>105</v>
      </c>
      <c r="W705" s="56">
        <v>2020</v>
      </c>
      <c r="X705" s="56" t="s">
        <v>10</v>
      </c>
      <c r="Y705" s="56" t="s">
        <v>111</v>
      </c>
      <c r="Z705" s="56" t="s">
        <v>113</v>
      </c>
      <c r="AA705" s="56" t="s">
        <v>114</v>
      </c>
      <c r="AB705" s="56" t="s">
        <v>110</v>
      </c>
      <c r="AC705" s="56" t="s">
        <v>112</v>
      </c>
      <c r="AD705" s="56" t="s">
        <v>115</v>
      </c>
      <c r="AE705" s="56">
        <v>344</v>
      </c>
      <c r="AF705" s="56">
        <v>491.91999999999996</v>
      </c>
    </row>
    <row r="706" spans="1:32" ht="18" customHeight="1" x14ac:dyDescent="0.25">
      <c r="A706" s="2">
        <v>2023</v>
      </c>
      <c r="B706" s="2" t="s">
        <v>10</v>
      </c>
      <c r="C706" s="2" t="s">
        <v>32</v>
      </c>
      <c r="D706" s="6" t="s">
        <v>32</v>
      </c>
      <c r="E706" s="7">
        <v>2</v>
      </c>
      <c r="F706" s="7">
        <v>6600</v>
      </c>
      <c r="G706" s="7">
        <v>7392</v>
      </c>
      <c r="H706" s="4">
        <v>1320</v>
      </c>
      <c r="I706" s="5" t="s">
        <v>42</v>
      </c>
      <c r="V706" s="56" t="s">
        <v>105</v>
      </c>
      <c r="W706" s="56">
        <v>2020</v>
      </c>
      <c r="X706" s="56" t="s">
        <v>10</v>
      </c>
      <c r="Y706" s="56" t="s">
        <v>111</v>
      </c>
      <c r="Z706" s="56" t="s">
        <v>113</v>
      </c>
      <c r="AA706" s="56" t="s">
        <v>114</v>
      </c>
      <c r="AB706" s="56" t="s">
        <v>110</v>
      </c>
      <c r="AC706" s="56" t="s">
        <v>112</v>
      </c>
      <c r="AD706" s="56" t="s">
        <v>115</v>
      </c>
      <c r="AE706" s="56">
        <v>370</v>
      </c>
      <c r="AF706" s="56">
        <v>529.1</v>
      </c>
    </row>
    <row r="707" spans="1:32" ht="18" customHeight="1" x14ac:dyDescent="0.25">
      <c r="A707" s="2">
        <v>2023</v>
      </c>
      <c r="B707" s="2" t="s">
        <v>11</v>
      </c>
      <c r="C707" s="2" t="s">
        <v>14</v>
      </c>
      <c r="D707" s="3" t="s">
        <v>36</v>
      </c>
      <c r="E707" s="4">
        <v>3566</v>
      </c>
      <c r="F707" s="4">
        <v>4577.3</v>
      </c>
      <c r="G707" s="4">
        <v>5126.576</v>
      </c>
      <c r="H707" s="4">
        <v>915.46</v>
      </c>
      <c r="I707" s="5" t="s">
        <v>42</v>
      </c>
      <c r="V707" s="56" t="s">
        <v>109</v>
      </c>
      <c r="W707" s="56">
        <v>2020</v>
      </c>
      <c r="X707" s="56" t="s">
        <v>10</v>
      </c>
      <c r="Y707" s="56" t="s">
        <v>111</v>
      </c>
      <c r="Z707" s="56" t="s">
        <v>113</v>
      </c>
      <c r="AA707" s="56" t="s">
        <v>114</v>
      </c>
      <c r="AB707" s="56" t="s">
        <v>110</v>
      </c>
      <c r="AC707" s="56" t="s">
        <v>112</v>
      </c>
      <c r="AD707" s="56" t="s">
        <v>115</v>
      </c>
      <c r="AE707" s="56">
        <v>172</v>
      </c>
      <c r="AF707" s="56">
        <v>245.95999999999998</v>
      </c>
    </row>
    <row r="708" spans="1:32" ht="18" customHeight="1" x14ac:dyDescent="0.25">
      <c r="A708" s="2">
        <v>2023</v>
      </c>
      <c r="B708" s="2" t="s">
        <v>11</v>
      </c>
      <c r="C708" s="2" t="s">
        <v>14</v>
      </c>
      <c r="D708" s="3" t="s">
        <v>37</v>
      </c>
      <c r="E708" s="4">
        <v>2498</v>
      </c>
      <c r="F708" s="4">
        <v>8000</v>
      </c>
      <c r="G708" s="4">
        <v>8960</v>
      </c>
      <c r="H708" s="4">
        <v>1600</v>
      </c>
      <c r="I708" s="5" t="s">
        <v>42</v>
      </c>
      <c r="V708" s="56" t="s">
        <v>107</v>
      </c>
      <c r="W708" s="56">
        <v>2020</v>
      </c>
      <c r="X708" s="56" t="s">
        <v>10</v>
      </c>
      <c r="Y708" s="56" t="s">
        <v>111</v>
      </c>
      <c r="Z708" s="56" t="s">
        <v>113</v>
      </c>
      <c r="AA708" s="56" t="s">
        <v>114</v>
      </c>
      <c r="AB708" s="56" t="s">
        <v>110</v>
      </c>
      <c r="AC708" s="56" t="s">
        <v>112</v>
      </c>
      <c r="AD708" s="56" t="s">
        <v>115</v>
      </c>
      <c r="AE708" s="56">
        <v>340</v>
      </c>
      <c r="AF708" s="56">
        <v>486.2</v>
      </c>
    </row>
    <row r="709" spans="1:32" ht="18" customHeight="1" x14ac:dyDescent="0.25">
      <c r="A709" s="2">
        <v>2023</v>
      </c>
      <c r="B709" s="2" t="s">
        <v>11</v>
      </c>
      <c r="C709" s="2" t="s">
        <v>13</v>
      </c>
      <c r="D709" s="3" t="s">
        <v>35</v>
      </c>
      <c r="E709" s="4">
        <v>1245</v>
      </c>
      <c r="F709" s="4">
        <v>4577.2</v>
      </c>
      <c r="G709" s="4">
        <v>5126.4639999999999</v>
      </c>
      <c r="H709" s="4">
        <v>915.44</v>
      </c>
      <c r="I709" s="5" t="s">
        <v>42</v>
      </c>
      <c r="V709" s="56" t="s">
        <v>105</v>
      </c>
      <c r="W709" s="56">
        <v>2020</v>
      </c>
      <c r="X709" s="56" t="s">
        <v>10</v>
      </c>
      <c r="Y709" s="56" t="s">
        <v>111</v>
      </c>
      <c r="Z709" s="56" t="s">
        <v>113</v>
      </c>
      <c r="AA709" s="56" t="s">
        <v>114</v>
      </c>
      <c r="AB709" s="56" t="s">
        <v>110</v>
      </c>
      <c r="AC709" s="56" t="s">
        <v>112</v>
      </c>
      <c r="AD709" s="56" t="s">
        <v>115</v>
      </c>
      <c r="AE709" s="56">
        <v>852</v>
      </c>
      <c r="AF709" s="56">
        <v>1218.3600000000001</v>
      </c>
    </row>
    <row r="710" spans="1:32" ht="18" customHeight="1" x14ac:dyDescent="0.25">
      <c r="A710" s="2">
        <v>2023</v>
      </c>
      <c r="B710" s="2" t="s">
        <v>11</v>
      </c>
      <c r="C710" s="2" t="s">
        <v>38</v>
      </c>
      <c r="D710" s="6" t="s">
        <v>30</v>
      </c>
      <c r="E710" s="7">
        <v>644</v>
      </c>
      <c r="F710" s="7">
        <v>5743.5</v>
      </c>
      <c r="G710" s="7">
        <v>6432.72</v>
      </c>
      <c r="H710" s="4">
        <v>1148.7</v>
      </c>
      <c r="I710" s="5" t="s">
        <v>42</v>
      </c>
      <c r="V710" s="56" t="s">
        <v>105</v>
      </c>
      <c r="W710" s="56">
        <v>2020</v>
      </c>
      <c r="X710" s="56" t="s">
        <v>10</v>
      </c>
      <c r="Y710" s="56" t="s">
        <v>111</v>
      </c>
      <c r="Z710" s="56" t="s">
        <v>113</v>
      </c>
      <c r="AA710" s="56" t="s">
        <v>114</v>
      </c>
      <c r="AB710" s="56" t="s">
        <v>110</v>
      </c>
      <c r="AC710" s="56" t="s">
        <v>112</v>
      </c>
      <c r="AD710" s="56" t="s">
        <v>115</v>
      </c>
      <c r="AE710" s="56">
        <v>905</v>
      </c>
      <c r="AF710" s="56">
        <v>1294.1500000000001</v>
      </c>
    </row>
    <row r="711" spans="1:32" ht="18" customHeight="1" x14ac:dyDescent="0.25">
      <c r="A711" s="2">
        <v>2023</v>
      </c>
      <c r="B711" s="2" t="s">
        <v>11</v>
      </c>
      <c r="C711" s="2" t="s">
        <v>12</v>
      </c>
      <c r="D711" s="6" t="s">
        <v>29</v>
      </c>
      <c r="E711" s="7">
        <v>643</v>
      </c>
      <c r="F711" s="7">
        <v>7000</v>
      </c>
      <c r="G711" s="7">
        <v>7840</v>
      </c>
      <c r="H711" s="4">
        <v>1400</v>
      </c>
      <c r="I711" s="5" t="s">
        <v>42</v>
      </c>
      <c r="V711" s="56" t="s">
        <v>105</v>
      </c>
      <c r="W711" s="56">
        <v>2020</v>
      </c>
      <c r="X711" s="56" t="s">
        <v>10</v>
      </c>
      <c r="Y711" s="56" t="s">
        <v>111</v>
      </c>
      <c r="Z711" s="56" t="s">
        <v>113</v>
      </c>
      <c r="AA711" s="56" t="s">
        <v>114</v>
      </c>
      <c r="AB711" s="56" t="s">
        <v>110</v>
      </c>
      <c r="AC711" s="56" t="s">
        <v>112</v>
      </c>
      <c r="AD711" s="56" t="s">
        <v>115</v>
      </c>
      <c r="AE711" s="56">
        <v>858</v>
      </c>
      <c r="AF711" s="56">
        <v>526.24</v>
      </c>
    </row>
    <row r="712" spans="1:32" ht="18" customHeight="1" x14ac:dyDescent="0.25">
      <c r="A712" s="2">
        <v>2023</v>
      </c>
      <c r="B712" s="2" t="s">
        <v>11</v>
      </c>
      <c r="C712" s="2" t="s">
        <v>38</v>
      </c>
      <c r="D712" s="6" t="s">
        <v>31</v>
      </c>
      <c r="E712" s="7">
        <v>455</v>
      </c>
      <c r="F712" s="7">
        <v>4578.6000000000004</v>
      </c>
      <c r="G712" s="7">
        <v>5128.0320000000002</v>
      </c>
      <c r="H712" s="4">
        <v>915.72000000000014</v>
      </c>
      <c r="I712" s="5" t="s">
        <v>42</v>
      </c>
      <c r="V712" s="56" t="s">
        <v>98</v>
      </c>
      <c r="W712" s="56">
        <v>2020</v>
      </c>
      <c r="X712" s="56" t="s">
        <v>10</v>
      </c>
      <c r="Y712" s="56" t="s">
        <v>111</v>
      </c>
      <c r="Z712" s="56" t="s">
        <v>113</v>
      </c>
      <c r="AA712" s="56" t="s">
        <v>114</v>
      </c>
      <c r="AB712" s="56" t="s">
        <v>110</v>
      </c>
      <c r="AC712" s="56" t="s">
        <v>112</v>
      </c>
      <c r="AD712" s="56" t="s">
        <v>115</v>
      </c>
      <c r="AE712" s="56">
        <v>171</v>
      </c>
      <c r="AF712" s="56">
        <v>526.24</v>
      </c>
    </row>
    <row r="713" spans="1:32" ht="18" customHeight="1" x14ac:dyDescent="0.25">
      <c r="A713" s="2">
        <v>2023</v>
      </c>
      <c r="B713" s="2" t="s">
        <v>11</v>
      </c>
      <c r="C713" s="2" t="s">
        <v>12</v>
      </c>
      <c r="D713" s="6" t="s">
        <v>28</v>
      </c>
      <c r="E713" s="8">
        <v>345</v>
      </c>
      <c r="F713" s="8">
        <v>7000</v>
      </c>
      <c r="G713" s="8">
        <v>7840</v>
      </c>
      <c r="H713" s="4">
        <v>1400</v>
      </c>
      <c r="I713" s="5" t="s">
        <v>42</v>
      </c>
      <c r="V713" s="56" t="s">
        <v>107</v>
      </c>
      <c r="W713" s="56">
        <v>2020</v>
      </c>
      <c r="X713" s="56" t="s">
        <v>10</v>
      </c>
      <c r="Y713" s="56" t="s">
        <v>111</v>
      </c>
      <c r="Z713" s="56" t="s">
        <v>113</v>
      </c>
      <c r="AA713" s="56" t="s">
        <v>114</v>
      </c>
      <c r="AB713" s="56" t="s">
        <v>110</v>
      </c>
      <c r="AC713" s="56" t="s">
        <v>112</v>
      </c>
      <c r="AD713" s="56" t="s">
        <v>115</v>
      </c>
      <c r="AE713" s="56">
        <v>367</v>
      </c>
      <c r="AF713" s="56">
        <v>524.80999999999995</v>
      </c>
    </row>
    <row r="714" spans="1:32" ht="18" customHeight="1" x14ac:dyDescent="0.25">
      <c r="A714" s="2">
        <v>2023</v>
      </c>
      <c r="B714" s="2" t="s">
        <v>11</v>
      </c>
      <c r="C714" s="2" t="s">
        <v>13</v>
      </c>
      <c r="D714" s="3" t="s">
        <v>33</v>
      </c>
      <c r="E714" s="4">
        <v>122</v>
      </c>
      <c r="F714" s="4">
        <v>100</v>
      </c>
      <c r="G714" s="4">
        <v>112</v>
      </c>
      <c r="H714" s="4">
        <v>20</v>
      </c>
      <c r="I714" s="5" t="s">
        <v>42</v>
      </c>
      <c r="V714" s="56" t="s">
        <v>98</v>
      </c>
      <c r="W714" s="56">
        <v>2020</v>
      </c>
      <c r="X714" s="56" t="s">
        <v>10</v>
      </c>
      <c r="Y714" s="56" t="s">
        <v>111</v>
      </c>
      <c r="Z714" s="56" t="s">
        <v>113</v>
      </c>
      <c r="AA714" s="56" t="s">
        <v>114</v>
      </c>
      <c r="AB714" s="56" t="s">
        <v>110</v>
      </c>
      <c r="AC714" s="56" t="s">
        <v>112</v>
      </c>
      <c r="AD714" s="56" t="s">
        <v>115</v>
      </c>
      <c r="AE714" s="56">
        <v>169</v>
      </c>
      <c r="AF714" s="56">
        <v>241.67000000000002</v>
      </c>
    </row>
    <row r="715" spans="1:32" ht="18" customHeight="1" x14ac:dyDescent="0.25">
      <c r="A715" s="2">
        <v>2023</v>
      </c>
      <c r="B715" s="2" t="s">
        <v>11</v>
      </c>
      <c r="C715" s="2" t="s">
        <v>15</v>
      </c>
      <c r="D715" s="6" t="s">
        <v>26</v>
      </c>
      <c r="E715" s="7">
        <v>78</v>
      </c>
      <c r="F715" s="7">
        <v>2288.6</v>
      </c>
      <c r="G715" s="7">
        <v>5126.4639999999999</v>
      </c>
      <c r="H715" s="4">
        <v>457.72</v>
      </c>
      <c r="I715" s="5" t="s">
        <v>42</v>
      </c>
      <c r="V715" s="56" t="s">
        <v>105</v>
      </c>
      <c r="W715" s="56">
        <v>2020</v>
      </c>
      <c r="X715" s="56" t="s">
        <v>10</v>
      </c>
      <c r="Y715" s="56" t="s">
        <v>111</v>
      </c>
      <c r="Z715" s="56" t="s">
        <v>113</v>
      </c>
      <c r="AA715" s="56" t="s">
        <v>114</v>
      </c>
      <c r="AB715" s="56" t="s">
        <v>110</v>
      </c>
      <c r="AC715" s="56" t="s">
        <v>112</v>
      </c>
      <c r="AD715" s="56" t="s">
        <v>115</v>
      </c>
      <c r="AE715" s="56">
        <v>343</v>
      </c>
      <c r="AF715" s="56">
        <v>490.49</v>
      </c>
    </row>
    <row r="716" spans="1:32" ht="18" customHeight="1" x14ac:dyDescent="0.25">
      <c r="A716" s="2">
        <v>2023</v>
      </c>
      <c r="B716" s="2" t="s">
        <v>11</v>
      </c>
      <c r="C716" s="2" t="s">
        <v>15</v>
      </c>
      <c r="D716" s="6" t="s">
        <v>24</v>
      </c>
      <c r="E716" s="7">
        <v>76</v>
      </c>
      <c r="F716" s="7">
        <v>2288.4499999999998</v>
      </c>
      <c r="G716" s="7">
        <v>5126.1279999999997</v>
      </c>
      <c r="H716" s="4">
        <v>457.69</v>
      </c>
      <c r="I716" s="5" t="s">
        <v>42</v>
      </c>
      <c r="V716" s="56" t="s">
        <v>105</v>
      </c>
      <c r="W716" s="56">
        <v>2020</v>
      </c>
      <c r="X716" s="56" t="s">
        <v>10</v>
      </c>
      <c r="Y716" s="56" t="s">
        <v>111</v>
      </c>
      <c r="Z716" s="56" t="s">
        <v>113</v>
      </c>
      <c r="AA716" s="56" t="s">
        <v>114</v>
      </c>
      <c r="AB716" s="56" t="s">
        <v>110</v>
      </c>
      <c r="AC716" s="56" t="s">
        <v>112</v>
      </c>
      <c r="AD716" s="56" t="s">
        <v>115</v>
      </c>
      <c r="AE716" s="56">
        <v>827</v>
      </c>
      <c r="AF716" s="56">
        <v>1182.6100000000001</v>
      </c>
    </row>
    <row r="717" spans="1:32" ht="18" customHeight="1" x14ac:dyDescent="0.25">
      <c r="A717" s="2">
        <v>2023</v>
      </c>
      <c r="B717" s="2" t="s">
        <v>11</v>
      </c>
      <c r="C717" s="2" t="s">
        <v>15</v>
      </c>
      <c r="D717" s="6" t="s">
        <v>25</v>
      </c>
      <c r="E717" s="7">
        <v>46</v>
      </c>
      <c r="F717" s="7">
        <v>100</v>
      </c>
      <c r="G717" s="7">
        <v>224</v>
      </c>
      <c r="H717" s="4">
        <v>20</v>
      </c>
      <c r="I717" s="5" t="s">
        <v>42</v>
      </c>
      <c r="V717" s="56" t="s">
        <v>98</v>
      </c>
      <c r="W717" s="56">
        <v>2020</v>
      </c>
      <c r="X717" s="56" t="s">
        <v>10</v>
      </c>
      <c r="Y717" s="56" t="s">
        <v>111</v>
      </c>
      <c r="Z717" s="56" t="s">
        <v>113</v>
      </c>
      <c r="AA717" s="56" t="s">
        <v>114</v>
      </c>
      <c r="AB717" s="56" t="s">
        <v>110</v>
      </c>
      <c r="AC717" s="56" t="s">
        <v>112</v>
      </c>
      <c r="AD717" s="56" t="s">
        <v>115</v>
      </c>
      <c r="AE717" s="56">
        <v>341</v>
      </c>
      <c r="AF717" s="56">
        <v>487.63</v>
      </c>
    </row>
    <row r="718" spans="1:32" ht="18" customHeight="1" x14ac:dyDescent="0.25">
      <c r="A718" s="2">
        <v>2023</v>
      </c>
      <c r="B718" s="2" t="s">
        <v>11</v>
      </c>
      <c r="C718" s="2" t="s">
        <v>15</v>
      </c>
      <c r="D718" s="6" t="s">
        <v>23</v>
      </c>
      <c r="E718" s="7">
        <v>34</v>
      </c>
      <c r="F718" s="7">
        <v>2288.4</v>
      </c>
      <c r="G718" s="7">
        <v>5126.0160000000005</v>
      </c>
      <c r="H718" s="4">
        <v>457.68000000000006</v>
      </c>
      <c r="I718" s="5" t="s">
        <v>42</v>
      </c>
      <c r="V718" s="56" t="s">
        <v>105</v>
      </c>
      <c r="W718" s="56">
        <v>2020</v>
      </c>
      <c r="X718" s="56" t="s">
        <v>9</v>
      </c>
      <c r="Y718" s="56" t="s">
        <v>111</v>
      </c>
      <c r="Z718" s="56" t="s">
        <v>113</v>
      </c>
      <c r="AA718" s="56" t="s">
        <v>114</v>
      </c>
      <c r="AB718" s="56" t="s">
        <v>110</v>
      </c>
      <c r="AC718" s="56" t="s">
        <v>112</v>
      </c>
      <c r="AD718" s="56" t="s">
        <v>115</v>
      </c>
      <c r="AE718" s="56">
        <v>128</v>
      </c>
      <c r="AF718" s="56">
        <v>183.04</v>
      </c>
    </row>
    <row r="719" spans="1:32" ht="18" customHeight="1" x14ac:dyDescent="0.25">
      <c r="A719" s="2">
        <v>2023</v>
      </c>
      <c r="B719" s="2" t="s">
        <v>11</v>
      </c>
      <c r="C719" s="2" t="s">
        <v>13</v>
      </c>
      <c r="D719" s="3" t="s">
        <v>34</v>
      </c>
      <c r="E719" s="4">
        <v>7</v>
      </c>
      <c r="F719" s="4">
        <v>200</v>
      </c>
      <c r="G719" s="4">
        <v>224</v>
      </c>
      <c r="H719" s="4">
        <v>40</v>
      </c>
      <c r="I719" s="5" t="s">
        <v>42</v>
      </c>
      <c r="V719" s="56" t="s">
        <v>105</v>
      </c>
      <c r="W719" s="56">
        <v>2020</v>
      </c>
      <c r="X719" s="56" t="s">
        <v>9</v>
      </c>
      <c r="Y719" s="56" t="s">
        <v>111</v>
      </c>
      <c r="Z719" s="56" t="s">
        <v>113</v>
      </c>
      <c r="AA719" s="56" t="s">
        <v>114</v>
      </c>
      <c r="AB719" s="56" t="s">
        <v>110</v>
      </c>
      <c r="AC719" s="56" t="s">
        <v>112</v>
      </c>
      <c r="AD719" s="56" t="s">
        <v>115</v>
      </c>
      <c r="AE719" s="56">
        <v>176</v>
      </c>
      <c r="AF719" s="56">
        <v>251.68</v>
      </c>
    </row>
    <row r="720" spans="1:32" ht="18" customHeight="1" x14ac:dyDescent="0.25">
      <c r="A720" s="2">
        <v>2023</v>
      </c>
      <c r="B720" s="2" t="s">
        <v>11</v>
      </c>
      <c r="C720" s="2" t="s">
        <v>15</v>
      </c>
      <c r="D720" s="6" t="s">
        <v>27</v>
      </c>
      <c r="E720" s="7">
        <v>3</v>
      </c>
      <c r="F720" s="7">
        <v>2288.65</v>
      </c>
      <c r="G720" s="7">
        <v>5126.576</v>
      </c>
      <c r="H720" s="4">
        <v>457.73</v>
      </c>
      <c r="I720" s="5" t="s">
        <v>42</v>
      </c>
      <c r="V720" s="56" t="s">
        <v>105</v>
      </c>
      <c r="W720" s="56">
        <v>2020</v>
      </c>
      <c r="X720" s="56" t="s">
        <v>9</v>
      </c>
      <c r="Y720" s="56" t="s">
        <v>111</v>
      </c>
      <c r="Z720" s="56" t="s">
        <v>113</v>
      </c>
      <c r="AA720" s="56" t="s">
        <v>114</v>
      </c>
      <c r="AB720" s="56" t="s">
        <v>110</v>
      </c>
      <c r="AC720" s="56" t="s">
        <v>112</v>
      </c>
      <c r="AD720" s="56" t="s">
        <v>115</v>
      </c>
      <c r="AE720" s="56">
        <v>350</v>
      </c>
      <c r="AF720" s="56">
        <v>500.5</v>
      </c>
    </row>
    <row r="721" spans="1:32" ht="18" customHeight="1" x14ac:dyDescent="0.25">
      <c r="A721" s="2">
        <v>2023</v>
      </c>
      <c r="B721" s="2" t="s">
        <v>11</v>
      </c>
      <c r="C721" s="2" t="s">
        <v>32</v>
      </c>
      <c r="D721" s="6" t="s">
        <v>32</v>
      </c>
      <c r="E721" s="7">
        <v>2</v>
      </c>
      <c r="F721" s="7">
        <v>6600</v>
      </c>
      <c r="G721" s="7">
        <v>7392</v>
      </c>
      <c r="H721" s="4">
        <v>1320</v>
      </c>
      <c r="I721" s="5" t="s">
        <v>42</v>
      </c>
      <c r="V721" s="56" t="s">
        <v>105</v>
      </c>
      <c r="W721" s="56">
        <v>2020</v>
      </c>
      <c r="X721" s="56" t="s">
        <v>9</v>
      </c>
      <c r="Y721" s="56" t="s">
        <v>111</v>
      </c>
      <c r="Z721" s="56" t="s">
        <v>113</v>
      </c>
      <c r="AA721" s="56" t="s">
        <v>114</v>
      </c>
      <c r="AB721" s="56" t="s">
        <v>110</v>
      </c>
      <c r="AC721" s="56" t="s">
        <v>112</v>
      </c>
      <c r="AD721" s="56" t="s">
        <v>115</v>
      </c>
      <c r="AE721" s="56">
        <v>130</v>
      </c>
      <c r="AF721" s="56">
        <v>185.9</v>
      </c>
    </row>
    <row r="722" spans="1:32" ht="18" customHeight="1" x14ac:dyDescent="0.25">
      <c r="A722" s="2">
        <v>2024</v>
      </c>
      <c r="B722" s="2" t="s">
        <v>0</v>
      </c>
      <c r="C722" s="2" t="s">
        <v>14</v>
      </c>
      <c r="D722" s="3" t="s">
        <v>36</v>
      </c>
      <c r="E722" s="4">
        <v>3566</v>
      </c>
      <c r="F722" s="4">
        <v>4577.3</v>
      </c>
      <c r="G722" s="4">
        <v>5126.576</v>
      </c>
      <c r="H722" s="4">
        <v>915.46</v>
      </c>
      <c r="I722" s="5" t="s">
        <v>42</v>
      </c>
      <c r="V722" s="56" t="s">
        <v>108</v>
      </c>
      <c r="W722" s="56">
        <v>2020</v>
      </c>
      <c r="X722" s="56" t="s">
        <v>9</v>
      </c>
      <c r="Y722" s="56" t="s">
        <v>111</v>
      </c>
      <c r="Z722" s="56" t="s">
        <v>113</v>
      </c>
      <c r="AA722" s="56" t="s">
        <v>114</v>
      </c>
      <c r="AB722" s="56" t="s">
        <v>110</v>
      </c>
      <c r="AC722" s="56" t="s">
        <v>112</v>
      </c>
      <c r="AD722" s="56" t="s">
        <v>115</v>
      </c>
      <c r="AE722" s="56">
        <v>346</v>
      </c>
      <c r="AF722" s="56">
        <v>494.78</v>
      </c>
    </row>
    <row r="723" spans="1:32" ht="18" customHeight="1" x14ac:dyDescent="0.25">
      <c r="A723" s="2">
        <v>2024</v>
      </c>
      <c r="B723" s="2" t="s">
        <v>0</v>
      </c>
      <c r="C723" s="2" t="s">
        <v>14</v>
      </c>
      <c r="D723" s="3" t="s">
        <v>37</v>
      </c>
      <c r="E723" s="4">
        <v>2498</v>
      </c>
      <c r="F723" s="4">
        <v>8000</v>
      </c>
      <c r="G723" s="4">
        <v>8960</v>
      </c>
      <c r="H723" s="4">
        <v>1600</v>
      </c>
      <c r="I723" s="5" t="s">
        <v>42</v>
      </c>
      <c r="V723" s="56" t="s">
        <v>105</v>
      </c>
      <c r="W723" s="56">
        <v>2020</v>
      </c>
      <c r="X723" s="56" t="s">
        <v>9</v>
      </c>
      <c r="Y723" s="56" t="s">
        <v>111</v>
      </c>
      <c r="Z723" s="56" t="s">
        <v>113</v>
      </c>
      <c r="AA723" s="56" t="s">
        <v>114</v>
      </c>
      <c r="AB723" s="56" t="s">
        <v>110</v>
      </c>
      <c r="AC723" s="56" t="s">
        <v>112</v>
      </c>
      <c r="AD723" s="56" t="s">
        <v>115</v>
      </c>
      <c r="AE723" s="56">
        <v>818</v>
      </c>
      <c r="AF723" s="56">
        <v>1169.74</v>
      </c>
    </row>
    <row r="724" spans="1:32" ht="18" customHeight="1" x14ac:dyDescent="0.25">
      <c r="A724" s="2">
        <v>2024</v>
      </c>
      <c r="B724" s="2" t="s">
        <v>0</v>
      </c>
      <c r="C724" s="2" t="s">
        <v>13</v>
      </c>
      <c r="D724" s="3" t="s">
        <v>35</v>
      </c>
      <c r="E724" s="4">
        <v>1245</v>
      </c>
      <c r="F724" s="4">
        <v>4577.2</v>
      </c>
      <c r="G724" s="4">
        <v>5126.4639999999999</v>
      </c>
      <c r="H724" s="4">
        <v>915.44</v>
      </c>
      <c r="I724" s="5" t="s">
        <v>42</v>
      </c>
      <c r="V724" s="56" t="s">
        <v>98</v>
      </c>
      <c r="W724" s="56">
        <v>2020</v>
      </c>
      <c r="X724" s="56" t="s">
        <v>9</v>
      </c>
      <c r="Y724" s="56" t="s">
        <v>111</v>
      </c>
      <c r="Z724" s="56" t="s">
        <v>113</v>
      </c>
      <c r="AA724" s="56" t="s">
        <v>114</v>
      </c>
      <c r="AB724" s="56" t="s">
        <v>110</v>
      </c>
      <c r="AC724" s="56" t="s">
        <v>112</v>
      </c>
      <c r="AD724" s="56" t="s">
        <v>115</v>
      </c>
      <c r="AE724" s="56">
        <v>851</v>
      </c>
      <c r="AF724" s="56">
        <v>1216.93</v>
      </c>
    </row>
    <row r="725" spans="1:32" ht="18" customHeight="1" x14ac:dyDescent="0.25">
      <c r="A725" s="2">
        <v>2024</v>
      </c>
      <c r="B725" s="2" t="s">
        <v>0</v>
      </c>
      <c r="C725" s="2" t="s">
        <v>38</v>
      </c>
      <c r="D725" s="6" t="s">
        <v>30</v>
      </c>
      <c r="E725" s="7">
        <v>644</v>
      </c>
      <c r="F725" s="7">
        <v>5743.5</v>
      </c>
      <c r="G725" s="7">
        <v>6432.72</v>
      </c>
      <c r="H725" s="4">
        <v>1148.7</v>
      </c>
      <c r="I725" s="5" t="s">
        <v>42</v>
      </c>
      <c r="V725" s="56" t="s">
        <v>107</v>
      </c>
      <c r="W725" s="56">
        <v>2020</v>
      </c>
      <c r="X725" s="56" t="s">
        <v>9</v>
      </c>
      <c r="Y725" s="56" t="s">
        <v>111</v>
      </c>
      <c r="Z725" s="56" t="s">
        <v>113</v>
      </c>
      <c r="AA725" s="56" t="s">
        <v>114</v>
      </c>
      <c r="AB725" s="56" t="s">
        <v>110</v>
      </c>
      <c r="AC725" s="56" t="s">
        <v>112</v>
      </c>
      <c r="AD725" s="56" t="s">
        <v>115</v>
      </c>
      <c r="AE725" s="56">
        <v>904</v>
      </c>
      <c r="AF725" s="56">
        <v>1292.72</v>
      </c>
    </row>
    <row r="726" spans="1:32" ht="18" customHeight="1" x14ac:dyDescent="0.25">
      <c r="A726" s="2">
        <v>2024</v>
      </c>
      <c r="B726" s="2" t="s">
        <v>0</v>
      </c>
      <c r="C726" s="2" t="s">
        <v>12</v>
      </c>
      <c r="D726" s="6" t="s">
        <v>29</v>
      </c>
      <c r="E726" s="7">
        <v>643</v>
      </c>
      <c r="F726" s="7">
        <v>7000</v>
      </c>
      <c r="G726" s="7">
        <v>7840</v>
      </c>
      <c r="H726" s="4">
        <v>1400</v>
      </c>
      <c r="I726" s="5" t="s">
        <v>42</v>
      </c>
      <c r="V726" s="56" t="s">
        <v>107</v>
      </c>
      <c r="W726" s="56">
        <v>2020</v>
      </c>
      <c r="X726" s="56" t="s">
        <v>9</v>
      </c>
      <c r="Y726" s="56" t="s">
        <v>111</v>
      </c>
      <c r="Z726" s="56" t="s">
        <v>113</v>
      </c>
      <c r="AA726" s="56" t="s">
        <v>114</v>
      </c>
      <c r="AB726" s="56" t="s">
        <v>110</v>
      </c>
      <c r="AC726" s="56" t="s">
        <v>112</v>
      </c>
      <c r="AD726" s="56" t="s">
        <v>115</v>
      </c>
      <c r="AE726" s="56">
        <v>857</v>
      </c>
      <c r="AF726" s="56">
        <v>526.24</v>
      </c>
    </row>
    <row r="727" spans="1:32" ht="18" customHeight="1" x14ac:dyDescent="0.25">
      <c r="A727" s="2">
        <v>2024</v>
      </c>
      <c r="B727" s="2" t="s">
        <v>0</v>
      </c>
      <c r="C727" s="2" t="s">
        <v>38</v>
      </c>
      <c r="D727" s="6" t="s">
        <v>31</v>
      </c>
      <c r="E727" s="7">
        <v>455</v>
      </c>
      <c r="F727" s="7">
        <v>4578.6000000000004</v>
      </c>
      <c r="G727" s="7">
        <v>5128.0320000000002</v>
      </c>
      <c r="H727" s="4">
        <v>915.72000000000014</v>
      </c>
      <c r="I727" s="5" t="s">
        <v>42</v>
      </c>
      <c r="V727" s="56" t="s">
        <v>105</v>
      </c>
      <c r="W727" s="56">
        <v>2020</v>
      </c>
      <c r="X727" s="56" t="s">
        <v>9</v>
      </c>
      <c r="Y727" s="56" t="s">
        <v>111</v>
      </c>
      <c r="Z727" s="56" t="s">
        <v>113</v>
      </c>
      <c r="AA727" s="56" t="s">
        <v>114</v>
      </c>
      <c r="AB727" s="56" t="s">
        <v>110</v>
      </c>
      <c r="AC727" s="56" t="s">
        <v>112</v>
      </c>
      <c r="AD727" s="56" t="s">
        <v>115</v>
      </c>
      <c r="AE727" s="56">
        <v>177</v>
      </c>
      <c r="AF727" s="56">
        <v>526.24</v>
      </c>
    </row>
    <row r="728" spans="1:32" ht="18" customHeight="1" x14ac:dyDescent="0.25">
      <c r="A728" s="2">
        <v>2024</v>
      </c>
      <c r="B728" s="2" t="s">
        <v>0</v>
      </c>
      <c r="C728" s="2" t="s">
        <v>12</v>
      </c>
      <c r="D728" s="6" t="s">
        <v>28</v>
      </c>
      <c r="E728" s="8">
        <v>345</v>
      </c>
      <c r="F728" s="8">
        <v>7000</v>
      </c>
      <c r="G728" s="8">
        <v>7840</v>
      </c>
      <c r="H728" s="4">
        <v>1400</v>
      </c>
      <c r="I728" s="5" t="s">
        <v>42</v>
      </c>
      <c r="V728" s="56" t="s">
        <v>105</v>
      </c>
      <c r="W728" s="56">
        <v>2020</v>
      </c>
      <c r="X728" s="56" t="s">
        <v>9</v>
      </c>
      <c r="Y728" s="56" t="s">
        <v>111</v>
      </c>
      <c r="Z728" s="56" t="s">
        <v>113</v>
      </c>
      <c r="AA728" s="56" t="s">
        <v>114</v>
      </c>
      <c r="AB728" s="56" t="s">
        <v>110</v>
      </c>
      <c r="AC728" s="56" t="s">
        <v>112</v>
      </c>
      <c r="AD728" s="56" t="s">
        <v>115</v>
      </c>
      <c r="AE728" s="56">
        <v>345</v>
      </c>
      <c r="AF728" s="56">
        <v>493.35</v>
      </c>
    </row>
    <row r="729" spans="1:32" ht="18" customHeight="1" x14ac:dyDescent="0.25">
      <c r="A729" s="2">
        <v>2024</v>
      </c>
      <c r="B729" s="2" t="s">
        <v>0</v>
      </c>
      <c r="C729" s="2" t="s">
        <v>13</v>
      </c>
      <c r="D729" s="3" t="s">
        <v>33</v>
      </c>
      <c r="E729" s="4">
        <v>122</v>
      </c>
      <c r="F729" s="4">
        <v>100</v>
      </c>
      <c r="G729" s="4">
        <v>112</v>
      </c>
      <c r="H729" s="4">
        <v>20</v>
      </c>
      <c r="I729" s="5" t="s">
        <v>42</v>
      </c>
      <c r="V729" s="56" t="s">
        <v>108</v>
      </c>
      <c r="W729" s="56">
        <v>2020</v>
      </c>
      <c r="X729" s="56" t="s">
        <v>9</v>
      </c>
      <c r="Y729" s="56" t="s">
        <v>111</v>
      </c>
      <c r="Z729" s="56" t="s">
        <v>113</v>
      </c>
      <c r="AA729" s="56" t="s">
        <v>114</v>
      </c>
      <c r="AB729" s="56" t="s">
        <v>110</v>
      </c>
      <c r="AC729" s="56" t="s">
        <v>112</v>
      </c>
      <c r="AD729" s="56" t="s">
        <v>115</v>
      </c>
      <c r="AE729" s="56">
        <v>127</v>
      </c>
      <c r="AF729" s="56">
        <v>181.61</v>
      </c>
    </row>
    <row r="730" spans="1:32" ht="18" customHeight="1" x14ac:dyDescent="0.25">
      <c r="A730" s="2">
        <v>2024</v>
      </c>
      <c r="B730" s="2" t="s">
        <v>0</v>
      </c>
      <c r="C730" s="2" t="s">
        <v>15</v>
      </c>
      <c r="D730" s="6" t="s">
        <v>26</v>
      </c>
      <c r="E730" s="7">
        <v>78</v>
      </c>
      <c r="F730" s="7">
        <v>4577.2</v>
      </c>
      <c r="G730" s="7">
        <v>5126.4639999999999</v>
      </c>
      <c r="H730" s="4">
        <v>915.44</v>
      </c>
      <c r="I730" s="5" t="s">
        <v>42</v>
      </c>
      <c r="V730" s="56" t="s">
        <v>107</v>
      </c>
      <c r="W730" s="56">
        <v>2020</v>
      </c>
      <c r="X730" s="56" t="s">
        <v>9</v>
      </c>
      <c r="Y730" s="56" t="s">
        <v>111</v>
      </c>
      <c r="Z730" s="56" t="s">
        <v>113</v>
      </c>
      <c r="AA730" s="56" t="s">
        <v>114</v>
      </c>
      <c r="AB730" s="56" t="s">
        <v>110</v>
      </c>
      <c r="AC730" s="56" t="s">
        <v>112</v>
      </c>
      <c r="AD730" s="56" t="s">
        <v>115</v>
      </c>
      <c r="AE730" s="56">
        <v>175</v>
      </c>
      <c r="AF730" s="56">
        <v>250.25</v>
      </c>
    </row>
    <row r="731" spans="1:32" ht="18" customHeight="1" x14ac:dyDescent="0.25">
      <c r="A731" s="2">
        <v>2024</v>
      </c>
      <c r="B731" s="2" t="s">
        <v>0</v>
      </c>
      <c r="C731" s="2" t="s">
        <v>15</v>
      </c>
      <c r="D731" s="6" t="s">
        <v>24</v>
      </c>
      <c r="E731" s="7">
        <v>76</v>
      </c>
      <c r="F731" s="7">
        <v>4576.8999999999996</v>
      </c>
      <c r="G731" s="7">
        <v>5126.1279999999997</v>
      </c>
      <c r="H731" s="4">
        <v>915.38</v>
      </c>
      <c r="I731" s="5" t="s">
        <v>42</v>
      </c>
      <c r="V731" s="56" t="s">
        <v>105</v>
      </c>
      <c r="W731" s="56">
        <v>2020</v>
      </c>
      <c r="X731" s="56" t="s">
        <v>9</v>
      </c>
      <c r="Y731" s="56" t="s">
        <v>111</v>
      </c>
      <c r="Z731" s="56" t="s">
        <v>113</v>
      </c>
      <c r="AA731" s="56" t="s">
        <v>114</v>
      </c>
      <c r="AB731" s="56" t="s">
        <v>110</v>
      </c>
      <c r="AC731" s="56" t="s">
        <v>112</v>
      </c>
      <c r="AD731" s="56" t="s">
        <v>115</v>
      </c>
      <c r="AE731" s="56">
        <v>349</v>
      </c>
      <c r="AF731" s="56">
        <v>499.07</v>
      </c>
    </row>
    <row r="732" spans="1:32" ht="18" customHeight="1" x14ac:dyDescent="0.25">
      <c r="A732" s="2">
        <v>2024</v>
      </c>
      <c r="B732" s="2" t="s">
        <v>0</v>
      </c>
      <c r="C732" s="2" t="s">
        <v>15</v>
      </c>
      <c r="D732" s="6" t="s">
        <v>25</v>
      </c>
      <c r="E732" s="7">
        <v>46</v>
      </c>
      <c r="F732" s="7">
        <v>200</v>
      </c>
      <c r="G732" s="7">
        <v>224</v>
      </c>
      <c r="H732" s="4">
        <v>40</v>
      </c>
      <c r="I732" s="5" t="s">
        <v>42</v>
      </c>
      <c r="V732" s="56" t="s">
        <v>105</v>
      </c>
      <c r="W732" s="56">
        <v>2020</v>
      </c>
      <c r="X732" s="56" t="s">
        <v>9</v>
      </c>
      <c r="Y732" s="56" t="s">
        <v>111</v>
      </c>
      <c r="Z732" s="56" t="s">
        <v>113</v>
      </c>
      <c r="AA732" s="56" t="s">
        <v>114</v>
      </c>
      <c r="AB732" s="56" t="s">
        <v>110</v>
      </c>
      <c r="AC732" s="56" t="s">
        <v>112</v>
      </c>
      <c r="AD732" s="56" t="s">
        <v>115</v>
      </c>
      <c r="AE732" s="56">
        <v>826</v>
      </c>
      <c r="AF732" s="56">
        <v>1181.18</v>
      </c>
    </row>
    <row r="733" spans="1:32" ht="18" customHeight="1" x14ac:dyDescent="0.25">
      <c r="A733" s="2">
        <v>2024</v>
      </c>
      <c r="B733" s="2" t="s">
        <v>0</v>
      </c>
      <c r="C733" s="2" t="s">
        <v>15</v>
      </c>
      <c r="D733" s="6" t="s">
        <v>23</v>
      </c>
      <c r="E733" s="7">
        <v>34</v>
      </c>
      <c r="F733" s="7">
        <v>4576.8</v>
      </c>
      <c r="G733" s="7">
        <v>5126.0160000000005</v>
      </c>
      <c r="H733" s="4">
        <v>915.36000000000013</v>
      </c>
      <c r="I733" s="5" t="s">
        <v>42</v>
      </c>
      <c r="V733" s="56" t="s">
        <v>98</v>
      </c>
      <c r="W733" s="56">
        <v>2020</v>
      </c>
      <c r="X733" s="56" t="s">
        <v>9</v>
      </c>
      <c r="Y733" s="56" t="s">
        <v>111</v>
      </c>
      <c r="Z733" s="56" t="s">
        <v>113</v>
      </c>
      <c r="AA733" s="56" t="s">
        <v>114</v>
      </c>
      <c r="AB733" s="56" t="s">
        <v>110</v>
      </c>
      <c r="AC733" s="56" t="s">
        <v>112</v>
      </c>
      <c r="AD733" s="56" t="s">
        <v>115</v>
      </c>
      <c r="AE733" s="56">
        <v>860</v>
      </c>
      <c r="AF733" s="56">
        <v>1229.8</v>
      </c>
    </row>
    <row r="734" spans="1:32" ht="18" customHeight="1" x14ac:dyDescent="0.25">
      <c r="A734" s="2">
        <v>2024</v>
      </c>
      <c r="B734" s="2" t="s">
        <v>0</v>
      </c>
      <c r="C734" s="2" t="s">
        <v>13</v>
      </c>
      <c r="D734" s="3" t="s">
        <v>34</v>
      </c>
      <c r="E734" s="4">
        <v>7</v>
      </c>
      <c r="F734" s="4">
        <v>200</v>
      </c>
      <c r="G734" s="4">
        <v>224</v>
      </c>
      <c r="H734" s="4">
        <v>40</v>
      </c>
      <c r="I734" s="5" t="s">
        <v>42</v>
      </c>
      <c r="V734" s="56" t="s">
        <v>105</v>
      </c>
      <c r="W734" s="56">
        <v>2020</v>
      </c>
      <c r="X734" s="56" t="s">
        <v>9</v>
      </c>
      <c r="Y734" s="56" t="s">
        <v>111</v>
      </c>
      <c r="Z734" s="56" t="s">
        <v>113</v>
      </c>
      <c r="AA734" s="56" t="s">
        <v>114</v>
      </c>
      <c r="AB734" s="56" t="s">
        <v>110</v>
      </c>
      <c r="AC734" s="56" t="s">
        <v>112</v>
      </c>
      <c r="AD734" s="56" t="s">
        <v>115</v>
      </c>
      <c r="AE734" s="56">
        <v>347</v>
      </c>
      <c r="AF734" s="56">
        <v>496.21000000000004</v>
      </c>
    </row>
    <row r="735" spans="1:32" ht="18" customHeight="1" x14ac:dyDescent="0.25">
      <c r="A735" s="2">
        <v>2024</v>
      </c>
      <c r="B735" s="2" t="s">
        <v>0</v>
      </c>
      <c r="C735" s="2" t="s">
        <v>32</v>
      </c>
      <c r="D735" s="6" t="s">
        <v>32</v>
      </c>
      <c r="E735" s="7">
        <v>3</v>
      </c>
      <c r="F735" s="7">
        <v>6600</v>
      </c>
      <c r="G735" s="7">
        <v>7392</v>
      </c>
      <c r="H735" s="4">
        <v>1320</v>
      </c>
      <c r="I735" s="5" t="s">
        <v>42</v>
      </c>
      <c r="V735" s="56" t="s">
        <v>108</v>
      </c>
      <c r="W735" s="56">
        <v>2020</v>
      </c>
      <c r="X735" s="56" t="s">
        <v>8</v>
      </c>
      <c r="Y735" s="56" t="s">
        <v>111</v>
      </c>
      <c r="Z735" s="56" t="s">
        <v>113</v>
      </c>
      <c r="AA735" s="56" t="s">
        <v>114</v>
      </c>
      <c r="AB735" s="56" t="s">
        <v>110</v>
      </c>
      <c r="AC735" s="56" t="s">
        <v>112</v>
      </c>
      <c r="AD735" s="56" t="s">
        <v>115</v>
      </c>
      <c r="AE735" s="56">
        <v>134</v>
      </c>
      <c r="AF735" s="56">
        <v>191.62</v>
      </c>
    </row>
    <row r="736" spans="1:32" ht="18" customHeight="1" x14ac:dyDescent="0.25">
      <c r="A736" s="2">
        <v>2024</v>
      </c>
      <c r="B736" s="2" t="s">
        <v>0</v>
      </c>
      <c r="C736" s="2" t="s">
        <v>15</v>
      </c>
      <c r="D736" s="6" t="s">
        <v>27</v>
      </c>
      <c r="E736" s="7">
        <v>3</v>
      </c>
      <c r="F736" s="7">
        <v>4577.3</v>
      </c>
      <c r="G736" s="7">
        <v>5126.576</v>
      </c>
      <c r="H736" s="4">
        <v>915.46</v>
      </c>
      <c r="I736" s="5" t="s">
        <v>42</v>
      </c>
      <c r="V736" s="56" t="s">
        <v>105</v>
      </c>
      <c r="W736" s="56">
        <v>2020</v>
      </c>
      <c r="X736" s="56" t="s">
        <v>8</v>
      </c>
      <c r="Y736" s="56" t="s">
        <v>111</v>
      </c>
      <c r="Z736" s="56" t="s">
        <v>113</v>
      </c>
      <c r="AA736" s="56" t="s">
        <v>114</v>
      </c>
      <c r="AB736" s="56" t="s">
        <v>110</v>
      </c>
      <c r="AC736" s="56" t="s">
        <v>112</v>
      </c>
      <c r="AD736" s="56" t="s">
        <v>115</v>
      </c>
      <c r="AE736" s="56">
        <v>182</v>
      </c>
      <c r="AF736" s="56">
        <v>260.26</v>
      </c>
    </row>
    <row r="737" spans="1:32" ht="18" customHeight="1" x14ac:dyDescent="0.25">
      <c r="A737" s="2">
        <v>2024</v>
      </c>
      <c r="B737" s="2" t="s">
        <v>1</v>
      </c>
      <c r="C737" s="2" t="s">
        <v>14</v>
      </c>
      <c r="D737" s="3" t="s">
        <v>36</v>
      </c>
      <c r="E737" s="4">
        <v>3566</v>
      </c>
      <c r="F737" s="4">
        <v>4577.3</v>
      </c>
      <c r="G737" s="4">
        <v>5126.576</v>
      </c>
      <c r="H737" s="4">
        <v>915.46</v>
      </c>
      <c r="I737" s="5" t="s">
        <v>42</v>
      </c>
      <c r="V737" s="56" t="s">
        <v>105</v>
      </c>
      <c r="W737" s="56">
        <v>2020</v>
      </c>
      <c r="X737" s="56" t="s">
        <v>8</v>
      </c>
      <c r="Y737" s="56" t="s">
        <v>111</v>
      </c>
      <c r="Z737" s="56" t="s">
        <v>113</v>
      </c>
      <c r="AA737" s="56" t="s">
        <v>114</v>
      </c>
      <c r="AB737" s="56" t="s">
        <v>110</v>
      </c>
      <c r="AC737" s="56" t="s">
        <v>112</v>
      </c>
      <c r="AD737" s="56" t="s">
        <v>115</v>
      </c>
      <c r="AE737" s="56">
        <v>136</v>
      </c>
      <c r="AF737" s="56">
        <v>194.48</v>
      </c>
    </row>
    <row r="738" spans="1:32" ht="18" customHeight="1" x14ac:dyDescent="0.25">
      <c r="A738" s="2">
        <v>2024</v>
      </c>
      <c r="B738" s="2" t="s">
        <v>1</v>
      </c>
      <c r="C738" s="2" t="s">
        <v>14</v>
      </c>
      <c r="D738" s="3" t="s">
        <v>37</v>
      </c>
      <c r="E738" s="4">
        <v>2498</v>
      </c>
      <c r="F738" s="4">
        <v>8000</v>
      </c>
      <c r="G738" s="4">
        <v>8960</v>
      </c>
      <c r="H738" s="4">
        <v>1600</v>
      </c>
      <c r="I738" s="5" t="s">
        <v>42</v>
      </c>
      <c r="V738" s="56" t="s">
        <v>98</v>
      </c>
      <c r="W738" s="56">
        <v>2020</v>
      </c>
      <c r="X738" s="56" t="s">
        <v>8</v>
      </c>
      <c r="Y738" s="56" t="s">
        <v>111</v>
      </c>
      <c r="Z738" s="56" t="s">
        <v>113</v>
      </c>
      <c r="AA738" s="56" t="s">
        <v>114</v>
      </c>
      <c r="AB738" s="56" t="s">
        <v>110</v>
      </c>
      <c r="AC738" s="56" t="s">
        <v>112</v>
      </c>
      <c r="AD738" s="56" t="s">
        <v>115</v>
      </c>
      <c r="AE738" s="56">
        <v>178</v>
      </c>
      <c r="AF738" s="56">
        <v>254.54</v>
      </c>
    </row>
    <row r="739" spans="1:32" ht="18" customHeight="1" x14ac:dyDescent="0.25">
      <c r="A739" s="2">
        <v>2024</v>
      </c>
      <c r="B739" s="2" t="s">
        <v>1</v>
      </c>
      <c r="C739" s="2" t="s">
        <v>13</v>
      </c>
      <c r="D739" s="3" t="s">
        <v>35</v>
      </c>
      <c r="E739" s="4">
        <v>1245</v>
      </c>
      <c r="F739" s="4">
        <v>4577.2</v>
      </c>
      <c r="G739" s="4">
        <v>5126.4639999999999</v>
      </c>
      <c r="H739" s="4">
        <v>915.44</v>
      </c>
      <c r="I739" s="5" t="s">
        <v>42</v>
      </c>
      <c r="V739" s="56" t="s">
        <v>107</v>
      </c>
      <c r="W739" s="56">
        <v>2020</v>
      </c>
      <c r="X739" s="56" t="s">
        <v>8</v>
      </c>
      <c r="Y739" s="56" t="s">
        <v>111</v>
      </c>
      <c r="Z739" s="56" t="s">
        <v>113</v>
      </c>
      <c r="AA739" s="56" t="s">
        <v>114</v>
      </c>
      <c r="AB739" s="56" t="s">
        <v>110</v>
      </c>
      <c r="AC739" s="56" t="s">
        <v>112</v>
      </c>
      <c r="AD739" s="56" t="s">
        <v>115</v>
      </c>
      <c r="AE739" s="56">
        <v>352</v>
      </c>
      <c r="AF739" s="56">
        <v>503.36</v>
      </c>
    </row>
    <row r="740" spans="1:32" ht="18" customHeight="1" x14ac:dyDescent="0.25">
      <c r="A740" s="2">
        <v>2024</v>
      </c>
      <c r="B740" s="2" t="s">
        <v>1</v>
      </c>
      <c r="C740" s="2" t="s">
        <v>38</v>
      </c>
      <c r="D740" s="6" t="s">
        <v>30</v>
      </c>
      <c r="E740" s="7">
        <v>644</v>
      </c>
      <c r="F740" s="7">
        <v>5743.5</v>
      </c>
      <c r="G740" s="7">
        <v>6432.72</v>
      </c>
      <c r="H740" s="4">
        <v>1148.7</v>
      </c>
      <c r="I740" s="5" t="s">
        <v>42</v>
      </c>
      <c r="V740" s="56" t="s">
        <v>105</v>
      </c>
      <c r="W740" s="56">
        <v>2020</v>
      </c>
      <c r="X740" s="56" t="s">
        <v>8</v>
      </c>
      <c r="Y740" s="56" t="s">
        <v>111</v>
      </c>
      <c r="Z740" s="56" t="s">
        <v>113</v>
      </c>
      <c r="AA740" s="56" t="s">
        <v>114</v>
      </c>
      <c r="AB740" s="56" t="s">
        <v>110</v>
      </c>
      <c r="AC740" s="56" t="s">
        <v>112</v>
      </c>
      <c r="AD740" s="56" t="s">
        <v>115</v>
      </c>
      <c r="AE740" s="56">
        <v>817</v>
      </c>
      <c r="AF740" s="56">
        <v>1168.31</v>
      </c>
    </row>
    <row r="741" spans="1:32" ht="18" customHeight="1" x14ac:dyDescent="0.25">
      <c r="A741" s="2">
        <v>2024</v>
      </c>
      <c r="B741" s="2" t="s">
        <v>1</v>
      </c>
      <c r="C741" s="2" t="s">
        <v>12</v>
      </c>
      <c r="D741" s="6" t="s">
        <v>29</v>
      </c>
      <c r="E741" s="7">
        <v>643</v>
      </c>
      <c r="F741" s="7">
        <v>7000</v>
      </c>
      <c r="G741" s="7">
        <v>7840</v>
      </c>
      <c r="H741" s="4">
        <v>1400</v>
      </c>
      <c r="I741" s="5" t="s">
        <v>42</v>
      </c>
      <c r="V741" s="56" t="s">
        <v>107</v>
      </c>
      <c r="W741" s="56">
        <v>2020</v>
      </c>
      <c r="X741" s="56" t="s">
        <v>8</v>
      </c>
      <c r="Y741" s="56" t="s">
        <v>111</v>
      </c>
      <c r="Z741" s="56" t="s">
        <v>113</v>
      </c>
      <c r="AA741" s="56" t="s">
        <v>114</v>
      </c>
      <c r="AB741" s="56" t="s">
        <v>110</v>
      </c>
      <c r="AC741" s="56" t="s">
        <v>112</v>
      </c>
      <c r="AD741" s="56" t="s">
        <v>115</v>
      </c>
      <c r="AE741" s="56">
        <v>850</v>
      </c>
      <c r="AF741" s="56">
        <v>1215.5</v>
      </c>
    </row>
    <row r="742" spans="1:32" ht="18" customHeight="1" x14ac:dyDescent="0.25">
      <c r="A742" s="2">
        <v>2024</v>
      </c>
      <c r="B742" s="2" t="s">
        <v>1</v>
      </c>
      <c r="C742" s="2" t="s">
        <v>38</v>
      </c>
      <c r="D742" s="6" t="s">
        <v>31</v>
      </c>
      <c r="E742" s="7">
        <v>455</v>
      </c>
      <c r="F742" s="7">
        <v>4578.6000000000004</v>
      </c>
      <c r="G742" s="7">
        <v>5128.0320000000002</v>
      </c>
      <c r="H742" s="4">
        <v>915.72000000000014</v>
      </c>
      <c r="I742" s="5" t="s">
        <v>42</v>
      </c>
      <c r="V742" s="56" t="s">
        <v>107</v>
      </c>
      <c r="W742" s="56">
        <v>2020</v>
      </c>
      <c r="X742" s="56" t="s">
        <v>8</v>
      </c>
      <c r="Y742" s="56" t="s">
        <v>111</v>
      </c>
      <c r="Z742" s="56" t="s">
        <v>113</v>
      </c>
      <c r="AA742" s="56" t="s">
        <v>114</v>
      </c>
      <c r="AB742" s="56" t="s">
        <v>110</v>
      </c>
      <c r="AC742" s="56" t="s">
        <v>112</v>
      </c>
      <c r="AD742" s="56" t="s">
        <v>115</v>
      </c>
      <c r="AE742" s="56">
        <v>903</v>
      </c>
      <c r="AF742" s="56">
        <v>1291.29</v>
      </c>
    </row>
    <row r="743" spans="1:32" ht="18" customHeight="1" x14ac:dyDescent="0.25">
      <c r="A743" s="2">
        <v>2024</v>
      </c>
      <c r="B743" s="2" t="s">
        <v>1</v>
      </c>
      <c r="C743" s="2" t="s">
        <v>12</v>
      </c>
      <c r="D743" s="6" t="s">
        <v>28</v>
      </c>
      <c r="E743" s="8">
        <v>345</v>
      </c>
      <c r="F743" s="8">
        <v>7000</v>
      </c>
      <c r="G743" s="8">
        <v>7840</v>
      </c>
      <c r="H743" s="4">
        <v>1400</v>
      </c>
      <c r="I743" s="5" t="s">
        <v>42</v>
      </c>
      <c r="V743" s="56" t="s">
        <v>107</v>
      </c>
      <c r="W743" s="56">
        <v>2020</v>
      </c>
      <c r="X743" s="56" t="s">
        <v>8</v>
      </c>
      <c r="Y743" s="56" t="s">
        <v>111</v>
      </c>
      <c r="Z743" s="56" t="s">
        <v>113</v>
      </c>
      <c r="AA743" s="56" t="s">
        <v>114</v>
      </c>
      <c r="AB743" s="56" t="s">
        <v>110</v>
      </c>
      <c r="AC743" s="56" t="s">
        <v>112</v>
      </c>
      <c r="AD743" s="56" t="s">
        <v>115</v>
      </c>
      <c r="AE743" s="56">
        <v>856</v>
      </c>
      <c r="AF743" s="56">
        <v>526.24</v>
      </c>
    </row>
    <row r="744" spans="1:32" ht="18" customHeight="1" x14ac:dyDescent="0.25">
      <c r="A744" s="2">
        <v>2024</v>
      </c>
      <c r="B744" s="2" t="s">
        <v>1</v>
      </c>
      <c r="C744" s="2" t="s">
        <v>13</v>
      </c>
      <c r="D744" s="3" t="s">
        <v>33</v>
      </c>
      <c r="E744" s="4">
        <v>122</v>
      </c>
      <c r="F744" s="4">
        <v>100</v>
      </c>
      <c r="G744" s="4">
        <v>112</v>
      </c>
      <c r="H744" s="4">
        <v>20</v>
      </c>
      <c r="I744" s="5" t="s">
        <v>42</v>
      </c>
      <c r="V744" s="56" t="s">
        <v>105</v>
      </c>
      <c r="W744" s="56">
        <v>2020</v>
      </c>
      <c r="X744" s="56" t="s">
        <v>8</v>
      </c>
      <c r="Y744" s="56" t="s">
        <v>111</v>
      </c>
      <c r="Z744" s="56" t="s">
        <v>113</v>
      </c>
      <c r="AA744" s="56" t="s">
        <v>114</v>
      </c>
      <c r="AB744" s="56" t="s">
        <v>110</v>
      </c>
      <c r="AC744" s="56" t="s">
        <v>112</v>
      </c>
      <c r="AD744" s="56" t="s">
        <v>115</v>
      </c>
      <c r="AE744" s="56">
        <v>183</v>
      </c>
      <c r="AF744" s="56">
        <v>526.24</v>
      </c>
    </row>
    <row r="745" spans="1:32" ht="18" customHeight="1" x14ac:dyDescent="0.25">
      <c r="A745" s="2">
        <v>2024</v>
      </c>
      <c r="B745" s="2" t="s">
        <v>1</v>
      </c>
      <c r="C745" s="2" t="s">
        <v>15</v>
      </c>
      <c r="D745" s="6" t="s">
        <v>26</v>
      </c>
      <c r="E745" s="7">
        <v>78</v>
      </c>
      <c r="F745" s="7">
        <v>4577.2</v>
      </c>
      <c r="G745" s="7">
        <v>5126.4639999999999</v>
      </c>
      <c r="H745" s="4">
        <v>915.44</v>
      </c>
      <c r="I745" s="5" t="s">
        <v>42</v>
      </c>
      <c r="V745" s="56" t="s">
        <v>105</v>
      </c>
      <c r="W745" s="56">
        <v>2020</v>
      </c>
      <c r="X745" s="56" t="s">
        <v>8</v>
      </c>
      <c r="Y745" s="56" t="s">
        <v>111</v>
      </c>
      <c r="Z745" s="56" t="s">
        <v>113</v>
      </c>
      <c r="AA745" s="56" t="s">
        <v>114</v>
      </c>
      <c r="AB745" s="56" t="s">
        <v>110</v>
      </c>
      <c r="AC745" s="56" t="s">
        <v>112</v>
      </c>
      <c r="AD745" s="56" t="s">
        <v>115</v>
      </c>
      <c r="AE745" s="56">
        <v>351</v>
      </c>
      <c r="AF745" s="56">
        <v>501.93</v>
      </c>
    </row>
    <row r="746" spans="1:32" ht="18" customHeight="1" x14ac:dyDescent="0.25">
      <c r="A746" s="2">
        <v>2024</v>
      </c>
      <c r="B746" s="2" t="s">
        <v>1</v>
      </c>
      <c r="C746" s="2" t="s">
        <v>15</v>
      </c>
      <c r="D746" s="6" t="s">
        <v>24</v>
      </c>
      <c r="E746" s="7">
        <v>76</v>
      </c>
      <c r="F746" s="7">
        <v>4576.8999999999996</v>
      </c>
      <c r="G746" s="7">
        <v>5126.1279999999997</v>
      </c>
      <c r="H746" s="4">
        <v>915.38</v>
      </c>
      <c r="I746" s="5" t="s">
        <v>42</v>
      </c>
      <c r="V746" s="56" t="s">
        <v>107</v>
      </c>
      <c r="W746" s="56">
        <v>2020</v>
      </c>
      <c r="X746" s="56" t="s">
        <v>8</v>
      </c>
      <c r="Y746" s="56" t="s">
        <v>111</v>
      </c>
      <c r="Z746" s="56" t="s">
        <v>113</v>
      </c>
      <c r="AA746" s="56" t="s">
        <v>114</v>
      </c>
      <c r="AB746" s="56" t="s">
        <v>110</v>
      </c>
      <c r="AC746" s="56" t="s">
        <v>112</v>
      </c>
      <c r="AD746" s="56" t="s">
        <v>115</v>
      </c>
      <c r="AE746" s="56">
        <v>133</v>
      </c>
      <c r="AF746" s="56">
        <v>190.19</v>
      </c>
    </row>
    <row r="747" spans="1:32" ht="18" customHeight="1" x14ac:dyDescent="0.25">
      <c r="A747" s="2">
        <v>2024</v>
      </c>
      <c r="B747" s="2" t="s">
        <v>1</v>
      </c>
      <c r="C747" s="2" t="s">
        <v>15</v>
      </c>
      <c r="D747" s="6" t="s">
        <v>25</v>
      </c>
      <c r="E747" s="7">
        <v>46</v>
      </c>
      <c r="F747" s="7">
        <v>200</v>
      </c>
      <c r="G747" s="7">
        <v>224</v>
      </c>
      <c r="H747" s="4">
        <v>40</v>
      </c>
      <c r="I747" s="5" t="s">
        <v>42</v>
      </c>
      <c r="V747" s="56" t="s">
        <v>98</v>
      </c>
      <c r="W747" s="56">
        <v>2020</v>
      </c>
      <c r="X747" s="56" t="s">
        <v>8</v>
      </c>
      <c r="Y747" s="56" t="s">
        <v>111</v>
      </c>
      <c r="Z747" s="56" t="s">
        <v>113</v>
      </c>
      <c r="AA747" s="56" t="s">
        <v>114</v>
      </c>
      <c r="AB747" s="56" t="s">
        <v>110</v>
      </c>
      <c r="AC747" s="56" t="s">
        <v>112</v>
      </c>
      <c r="AD747" s="56" t="s">
        <v>115</v>
      </c>
      <c r="AE747" s="56">
        <v>181</v>
      </c>
      <c r="AF747" s="56">
        <v>258.83</v>
      </c>
    </row>
    <row r="748" spans="1:32" ht="18" customHeight="1" x14ac:dyDescent="0.25">
      <c r="A748" s="2">
        <v>2024</v>
      </c>
      <c r="B748" s="2" t="s">
        <v>1</v>
      </c>
      <c r="C748" s="2" t="s">
        <v>15</v>
      </c>
      <c r="D748" s="6" t="s">
        <v>23</v>
      </c>
      <c r="E748" s="7">
        <v>34</v>
      </c>
      <c r="F748" s="7">
        <v>4576.8</v>
      </c>
      <c r="G748" s="7">
        <v>5126.0160000000005</v>
      </c>
      <c r="H748" s="4">
        <v>915.36000000000013</v>
      </c>
      <c r="I748" s="5" t="s">
        <v>42</v>
      </c>
      <c r="V748" s="56" t="s">
        <v>105</v>
      </c>
      <c r="W748" s="56">
        <v>2020</v>
      </c>
      <c r="X748" s="56" t="s">
        <v>8</v>
      </c>
      <c r="Y748" s="56" t="s">
        <v>111</v>
      </c>
      <c r="Z748" s="56" t="s">
        <v>113</v>
      </c>
      <c r="AA748" s="56" t="s">
        <v>114</v>
      </c>
      <c r="AB748" s="56" t="s">
        <v>110</v>
      </c>
      <c r="AC748" s="56" t="s">
        <v>112</v>
      </c>
      <c r="AD748" s="56" t="s">
        <v>115</v>
      </c>
      <c r="AE748" s="56">
        <v>355</v>
      </c>
      <c r="AF748" s="56">
        <v>507.65</v>
      </c>
    </row>
    <row r="749" spans="1:32" ht="18" customHeight="1" x14ac:dyDescent="0.25">
      <c r="A749" s="2">
        <v>2024</v>
      </c>
      <c r="B749" s="2" t="s">
        <v>1</v>
      </c>
      <c r="C749" s="2" t="s">
        <v>13</v>
      </c>
      <c r="D749" s="3" t="s">
        <v>34</v>
      </c>
      <c r="E749" s="4">
        <v>7</v>
      </c>
      <c r="F749" s="4">
        <v>200</v>
      </c>
      <c r="G749" s="4">
        <v>224</v>
      </c>
      <c r="H749" s="4">
        <v>40</v>
      </c>
      <c r="I749" s="5" t="s">
        <v>42</v>
      </c>
      <c r="V749" s="56" t="s">
        <v>107</v>
      </c>
      <c r="W749" s="56">
        <v>2020</v>
      </c>
      <c r="X749" s="56" t="s">
        <v>8</v>
      </c>
      <c r="Y749" s="56" t="s">
        <v>111</v>
      </c>
      <c r="Z749" s="56" t="s">
        <v>113</v>
      </c>
      <c r="AA749" s="56" t="s">
        <v>114</v>
      </c>
      <c r="AB749" s="56" t="s">
        <v>110</v>
      </c>
      <c r="AC749" s="56" t="s">
        <v>112</v>
      </c>
      <c r="AD749" s="56" t="s">
        <v>115</v>
      </c>
      <c r="AE749" s="56">
        <v>859</v>
      </c>
      <c r="AF749" s="56">
        <v>1228.3699999999999</v>
      </c>
    </row>
    <row r="750" spans="1:32" ht="18" customHeight="1" x14ac:dyDescent="0.25">
      <c r="A750" s="2">
        <v>2024</v>
      </c>
      <c r="B750" s="2" t="s">
        <v>1</v>
      </c>
      <c r="C750" s="2" t="s">
        <v>15</v>
      </c>
      <c r="D750" s="6" t="s">
        <v>27</v>
      </c>
      <c r="E750" s="7">
        <v>3</v>
      </c>
      <c r="F750" s="7">
        <v>4577.3</v>
      </c>
      <c r="G750" s="7">
        <v>5126.576</v>
      </c>
      <c r="H750" s="4">
        <v>915.46</v>
      </c>
      <c r="I750" s="5" t="s">
        <v>42</v>
      </c>
      <c r="V750" s="56" t="s">
        <v>108</v>
      </c>
      <c r="W750" s="56">
        <v>2020</v>
      </c>
      <c r="X750" s="56" t="s">
        <v>8</v>
      </c>
      <c r="Y750" s="56" t="s">
        <v>111</v>
      </c>
      <c r="Z750" s="56" t="s">
        <v>113</v>
      </c>
      <c r="AA750" s="56" t="s">
        <v>114</v>
      </c>
      <c r="AB750" s="56" t="s">
        <v>110</v>
      </c>
      <c r="AC750" s="56" t="s">
        <v>112</v>
      </c>
      <c r="AD750" s="56" t="s">
        <v>115</v>
      </c>
      <c r="AE750" s="56">
        <v>353</v>
      </c>
      <c r="AF750" s="56">
        <v>504.78999999999996</v>
      </c>
    </row>
    <row r="751" spans="1:32" ht="18" customHeight="1" x14ac:dyDescent="0.25">
      <c r="A751" s="2">
        <v>2024</v>
      </c>
      <c r="B751" s="2" t="s">
        <v>1</v>
      </c>
      <c r="C751" s="2" t="s">
        <v>32</v>
      </c>
      <c r="D751" s="6" t="s">
        <v>32</v>
      </c>
      <c r="E751" s="7">
        <v>2</v>
      </c>
      <c r="F751" s="7">
        <v>6600</v>
      </c>
      <c r="G751" s="7">
        <v>7392</v>
      </c>
      <c r="H751" s="4">
        <v>1320</v>
      </c>
      <c r="I751" s="5" t="s">
        <v>42</v>
      </c>
      <c r="V751" s="56" t="s">
        <v>98</v>
      </c>
      <c r="W751" s="56">
        <v>2020</v>
      </c>
      <c r="X751" s="56" t="s">
        <v>2</v>
      </c>
      <c r="Y751" s="56" t="s">
        <v>99</v>
      </c>
      <c r="Z751" s="56" t="s">
        <v>113</v>
      </c>
      <c r="AA751" s="56" t="s">
        <v>101</v>
      </c>
      <c r="AB751" s="56" t="s">
        <v>110</v>
      </c>
      <c r="AC751" s="56" t="s">
        <v>112</v>
      </c>
      <c r="AD751" s="56" t="s">
        <v>106</v>
      </c>
      <c r="AE751" s="56">
        <v>364</v>
      </c>
      <c r="AF751" s="56">
        <v>520.52</v>
      </c>
    </row>
    <row r="752" spans="1:32" ht="18" customHeight="1" x14ac:dyDescent="0.25">
      <c r="A752" s="2">
        <v>2024</v>
      </c>
      <c r="B752" s="2" t="s">
        <v>2</v>
      </c>
      <c r="C752" s="2" t="s">
        <v>14</v>
      </c>
      <c r="D752" s="3" t="s">
        <v>36</v>
      </c>
      <c r="E752" s="4">
        <v>3566</v>
      </c>
      <c r="F752" s="4">
        <v>4577.3</v>
      </c>
      <c r="G752" s="4">
        <v>5126.576</v>
      </c>
      <c r="H752" s="4">
        <v>915.46</v>
      </c>
      <c r="I752" s="5" t="s">
        <v>42</v>
      </c>
      <c r="V752" s="56" t="s">
        <v>105</v>
      </c>
      <c r="W752" s="56">
        <v>2020</v>
      </c>
      <c r="X752" s="56" t="s">
        <v>2</v>
      </c>
      <c r="Y752" s="56" t="s">
        <v>99</v>
      </c>
      <c r="Z752" s="56" t="s">
        <v>113</v>
      </c>
      <c r="AA752" s="56" t="s">
        <v>101</v>
      </c>
      <c r="AB752" s="56" t="s">
        <v>110</v>
      </c>
      <c r="AC752" s="56" t="s">
        <v>112</v>
      </c>
      <c r="AD752" s="56" t="s">
        <v>104</v>
      </c>
      <c r="AE752" s="56">
        <v>358</v>
      </c>
      <c r="AF752" s="56">
        <v>511.94</v>
      </c>
    </row>
    <row r="753" spans="1:32" ht="18" customHeight="1" x14ac:dyDescent="0.25">
      <c r="A753" s="2">
        <v>2024</v>
      </c>
      <c r="B753" s="2" t="s">
        <v>2</v>
      </c>
      <c r="C753" s="2" t="s">
        <v>14</v>
      </c>
      <c r="D753" s="3" t="s">
        <v>37</v>
      </c>
      <c r="E753" s="4">
        <v>2498</v>
      </c>
      <c r="F753" s="4">
        <v>8000</v>
      </c>
      <c r="G753" s="4">
        <v>8960</v>
      </c>
      <c r="H753" s="4">
        <v>1600</v>
      </c>
      <c r="I753" s="5" t="s">
        <v>42</v>
      </c>
      <c r="V753" s="56" t="s">
        <v>98</v>
      </c>
      <c r="W753" s="56">
        <v>2020</v>
      </c>
      <c r="X753" s="56" t="s">
        <v>2</v>
      </c>
      <c r="Y753" s="56" t="s">
        <v>99</v>
      </c>
      <c r="Z753" s="56" t="s">
        <v>113</v>
      </c>
      <c r="AA753" s="56" t="s">
        <v>101</v>
      </c>
      <c r="AB753" s="56" t="s">
        <v>110</v>
      </c>
      <c r="AC753" s="56" t="s">
        <v>112</v>
      </c>
      <c r="AD753" s="56" t="s">
        <v>106</v>
      </c>
      <c r="AE753" s="56">
        <v>367</v>
      </c>
      <c r="AF753" s="56">
        <v>524.80999999999995</v>
      </c>
    </row>
    <row r="754" spans="1:32" ht="18" customHeight="1" x14ac:dyDescent="0.25">
      <c r="A754" s="2">
        <v>2024</v>
      </c>
      <c r="B754" s="2" t="s">
        <v>2</v>
      </c>
      <c r="C754" s="2" t="s">
        <v>13</v>
      </c>
      <c r="D754" s="3" t="s">
        <v>35</v>
      </c>
      <c r="E754" s="4">
        <v>1245</v>
      </c>
      <c r="F754" s="4">
        <v>4577.2</v>
      </c>
      <c r="G754" s="4">
        <v>5126.4639999999999</v>
      </c>
      <c r="H754" s="4">
        <v>915.44</v>
      </c>
      <c r="I754" s="5" t="s">
        <v>42</v>
      </c>
      <c r="V754" s="56" t="s">
        <v>109</v>
      </c>
      <c r="W754" s="56">
        <v>2020</v>
      </c>
      <c r="X754" s="56" t="s">
        <v>2</v>
      </c>
      <c r="Y754" s="56" t="s">
        <v>99</v>
      </c>
      <c r="Z754" s="56" t="s">
        <v>113</v>
      </c>
      <c r="AA754" s="56" t="s">
        <v>101</v>
      </c>
      <c r="AB754" s="56" t="s">
        <v>110</v>
      </c>
      <c r="AC754" s="56" t="s">
        <v>112</v>
      </c>
      <c r="AD754" s="56" t="s">
        <v>104</v>
      </c>
      <c r="AE754" s="56">
        <v>361</v>
      </c>
      <c r="AF754" s="56">
        <v>516.23</v>
      </c>
    </row>
    <row r="755" spans="1:32" ht="18" customHeight="1" x14ac:dyDescent="0.25">
      <c r="A755" s="2">
        <v>2024</v>
      </c>
      <c r="B755" s="2" t="s">
        <v>2</v>
      </c>
      <c r="C755" s="2" t="s">
        <v>38</v>
      </c>
      <c r="D755" s="6" t="s">
        <v>30</v>
      </c>
      <c r="E755" s="7">
        <v>644</v>
      </c>
      <c r="F755" s="7">
        <v>5743.5</v>
      </c>
      <c r="G755" s="7">
        <v>6432.72</v>
      </c>
      <c r="H755" s="4">
        <v>1148.7</v>
      </c>
      <c r="I755" s="5" t="s">
        <v>40</v>
      </c>
      <c r="V755" s="56" t="s">
        <v>98</v>
      </c>
      <c r="W755" s="56">
        <v>2020</v>
      </c>
      <c r="X755" s="56" t="s">
        <v>2</v>
      </c>
      <c r="Y755" s="56" t="s">
        <v>99</v>
      </c>
      <c r="Z755" s="56" t="s">
        <v>113</v>
      </c>
      <c r="AA755" s="56" t="s">
        <v>114</v>
      </c>
      <c r="AB755" s="56" t="s">
        <v>110</v>
      </c>
      <c r="AC755" s="56" t="s">
        <v>112</v>
      </c>
      <c r="AD755" s="56" t="s">
        <v>104</v>
      </c>
      <c r="AE755" s="56">
        <v>355</v>
      </c>
      <c r="AF755" s="56">
        <v>507.65</v>
      </c>
    </row>
    <row r="756" spans="1:32" ht="18" customHeight="1" x14ac:dyDescent="0.25">
      <c r="A756" s="2">
        <v>2024</v>
      </c>
      <c r="B756" s="2" t="s">
        <v>2</v>
      </c>
      <c r="C756" s="2" t="s">
        <v>12</v>
      </c>
      <c r="D756" s="6" t="s">
        <v>29</v>
      </c>
      <c r="E756" s="7">
        <v>643</v>
      </c>
      <c r="F756" s="7">
        <v>7000</v>
      </c>
      <c r="G756" s="7">
        <v>7840</v>
      </c>
      <c r="H756" s="4">
        <v>1400</v>
      </c>
      <c r="I756" s="5" t="s">
        <v>40</v>
      </c>
      <c r="V756" s="56" t="s">
        <v>108</v>
      </c>
      <c r="W756" s="56">
        <v>2020</v>
      </c>
      <c r="X756" s="56" t="s">
        <v>1</v>
      </c>
      <c r="Y756" s="56" t="s">
        <v>111</v>
      </c>
      <c r="Z756" s="56" t="s">
        <v>113</v>
      </c>
      <c r="AA756" s="56" t="s">
        <v>101</v>
      </c>
      <c r="AB756" s="56" t="s">
        <v>102</v>
      </c>
      <c r="AC756" s="56" t="s">
        <v>112</v>
      </c>
      <c r="AD756" s="56" t="s">
        <v>106</v>
      </c>
      <c r="AE756" s="56">
        <v>780</v>
      </c>
      <c r="AF756" s="56">
        <v>1115.4000000000001</v>
      </c>
    </row>
    <row r="757" spans="1:32" ht="18" customHeight="1" x14ac:dyDescent="0.25">
      <c r="A757" s="2">
        <v>2024</v>
      </c>
      <c r="B757" s="2" t="s">
        <v>2</v>
      </c>
      <c r="C757" s="2" t="s">
        <v>38</v>
      </c>
      <c r="D757" s="6" t="s">
        <v>31</v>
      </c>
      <c r="E757" s="7">
        <v>455</v>
      </c>
      <c r="F757" s="7">
        <v>4578.6000000000004</v>
      </c>
      <c r="G757" s="7">
        <v>5128.0320000000002</v>
      </c>
      <c r="H757" s="4">
        <v>915.72000000000014</v>
      </c>
      <c r="I757" s="5" t="s">
        <v>40</v>
      </c>
      <c r="V757" s="56" t="s">
        <v>107</v>
      </c>
      <c r="W757" s="56">
        <v>2020</v>
      </c>
      <c r="X757" s="56" t="s">
        <v>1</v>
      </c>
      <c r="Y757" s="56" t="s">
        <v>111</v>
      </c>
      <c r="Z757" s="56" t="s">
        <v>113</v>
      </c>
      <c r="AA757" s="56" t="s">
        <v>101</v>
      </c>
      <c r="AB757" s="56" t="s">
        <v>102</v>
      </c>
      <c r="AC757" s="56" t="s">
        <v>112</v>
      </c>
      <c r="AD757" s="56" t="s">
        <v>106</v>
      </c>
      <c r="AE757" s="56">
        <v>781</v>
      </c>
      <c r="AF757" s="56">
        <v>1116.83</v>
      </c>
    </row>
    <row r="758" spans="1:32" ht="18" customHeight="1" x14ac:dyDescent="0.25">
      <c r="A758" s="2">
        <v>2024</v>
      </c>
      <c r="B758" s="2" t="s">
        <v>2</v>
      </c>
      <c r="C758" s="2" t="s">
        <v>12</v>
      </c>
      <c r="D758" s="6" t="s">
        <v>28</v>
      </c>
      <c r="E758" s="8">
        <v>345</v>
      </c>
      <c r="F758" s="8">
        <v>7000</v>
      </c>
      <c r="G758" s="8">
        <v>7840</v>
      </c>
      <c r="H758" s="4">
        <v>1400</v>
      </c>
      <c r="I758" s="5" t="s">
        <v>40</v>
      </c>
      <c r="V758" s="56" t="s">
        <v>98</v>
      </c>
      <c r="W758" s="56">
        <v>2020</v>
      </c>
      <c r="X758" s="56" t="s">
        <v>1</v>
      </c>
      <c r="Y758" s="56" t="s">
        <v>111</v>
      </c>
      <c r="Z758" s="56" t="s">
        <v>113</v>
      </c>
      <c r="AA758" s="56" t="s">
        <v>101</v>
      </c>
      <c r="AB758" s="56" t="s">
        <v>102</v>
      </c>
      <c r="AC758" s="56" t="s">
        <v>112</v>
      </c>
      <c r="AD758" s="56" t="s">
        <v>106</v>
      </c>
      <c r="AE758" s="56">
        <v>782</v>
      </c>
      <c r="AF758" s="56">
        <v>1118.26</v>
      </c>
    </row>
    <row r="759" spans="1:32" ht="18" customHeight="1" x14ac:dyDescent="0.25">
      <c r="A759" s="2">
        <v>2024</v>
      </c>
      <c r="B759" s="2" t="s">
        <v>2</v>
      </c>
      <c r="C759" s="2" t="s">
        <v>13</v>
      </c>
      <c r="D759" s="3" t="s">
        <v>33</v>
      </c>
      <c r="E759" s="4">
        <v>122</v>
      </c>
      <c r="F759" s="4">
        <v>100</v>
      </c>
      <c r="G759" s="4">
        <v>112</v>
      </c>
      <c r="H759" s="4">
        <v>20</v>
      </c>
      <c r="I759" s="5" t="s">
        <v>40</v>
      </c>
      <c r="V759" s="56" t="s">
        <v>105</v>
      </c>
      <c r="W759" s="56">
        <v>2020</v>
      </c>
      <c r="X759" s="56" t="s">
        <v>1</v>
      </c>
      <c r="Y759" s="56" t="s">
        <v>111</v>
      </c>
      <c r="Z759" s="56" t="s">
        <v>113</v>
      </c>
      <c r="AA759" s="56" t="s">
        <v>101</v>
      </c>
      <c r="AB759" s="56" t="s">
        <v>102</v>
      </c>
      <c r="AC759" s="56" t="s">
        <v>112</v>
      </c>
      <c r="AD759" s="56" t="s">
        <v>106</v>
      </c>
      <c r="AE759" s="56">
        <v>820</v>
      </c>
      <c r="AF759" s="56">
        <v>526.24</v>
      </c>
    </row>
    <row r="760" spans="1:32" ht="18" customHeight="1" x14ac:dyDescent="0.25">
      <c r="A760" s="2">
        <v>2024</v>
      </c>
      <c r="B760" s="2" t="s">
        <v>2</v>
      </c>
      <c r="C760" s="2" t="s">
        <v>15</v>
      </c>
      <c r="D760" s="6" t="s">
        <v>26</v>
      </c>
      <c r="E760" s="7">
        <v>78</v>
      </c>
      <c r="F760" s="7">
        <v>4577.2</v>
      </c>
      <c r="G760" s="7">
        <v>5126.4639999999999</v>
      </c>
      <c r="H760" s="4">
        <v>915.44</v>
      </c>
      <c r="I760" s="5" t="s">
        <v>40</v>
      </c>
      <c r="V760" s="56" t="s">
        <v>105</v>
      </c>
      <c r="W760" s="56">
        <v>2020</v>
      </c>
      <c r="X760" s="56" t="s">
        <v>1</v>
      </c>
      <c r="Y760" s="56" t="s">
        <v>111</v>
      </c>
      <c r="Z760" s="56" t="s">
        <v>113</v>
      </c>
      <c r="AA760" s="56" t="s">
        <v>101</v>
      </c>
      <c r="AB760" s="56" t="s">
        <v>102</v>
      </c>
      <c r="AC760" s="56" t="s">
        <v>112</v>
      </c>
      <c r="AD760" s="56" t="s">
        <v>106</v>
      </c>
      <c r="AE760" s="56">
        <v>821</v>
      </c>
      <c r="AF760" s="56">
        <v>526.24</v>
      </c>
    </row>
    <row r="761" spans="1:32" ht="18" customHeight="1" x14ac:dyDescent="0.25">
      <c r="A761" s="2">
        <v>2024</v>
      </c>
      <c r="B761" s="2" t="s">
        <v>2</v>
      </c>
      <c r="C761" s="2" t="s">
        <v>15</v>
      </c>
      <c r="D761" s="6" t="s">
        <v>24</v>
      </c>
      <c r="E761" s="7">
        <v>76</v>
      </c>
      <c r="F761" s="7">
        <v>4576.8999999999996</v>
      </c>
      <c r="G761" s="7">
        <v>5126.1279999999997</v>
      </c>
      <c r="H761" s="4">
        <v>915.38</v>
      </c>
      <c r="I761" s="5" t="s">
        <v>40</v>
      </c>
      <c r="V761" s="56" t="s">
        <v>107</v>
      </c>
      <c r="W761" s="56">
        <v>2020</v>
      </c>
      <c r="X761" s="56" t="s">
        <v>0</v>
      </c>
      <c r="Y761" s="56" t="s">
        <v>111</v>
      </c>
      <c r="Z761" s="56" t="s">
        <v>113</v>
      </c>
      <c r="AA761" s="56" t="s">
        <v>101</v>
      </c>
      <c r="AB761" s="56" t="s">
        <v>102</v>
      </c>
      <c r="AC761" s="56" t="s">
        <v>112</v>
      </c>
      <c r="AD761" s="56" t="s">
        <v>104</v>
      </c>
      <c r="AE761" s="56">
        <v>362</v>
      </c>
      <c r="AF761" s="56">
        <v>517.66</v>
      </c>
    </row>
    <row r="762" spans="1:32" ht="18" customHeight="1" x14ac:dyDescent="0.25">
      <c r="A762" s="2">
        <v>2024</v>
      </c>
      <c r="B762" s="2" t="s">
        <v>2</v>
      </c>
      <c r="C762" s="2" t="s">
        <v>15</v>
      </c>
      <c r="D762" s="6" t="s">
        <v>25</v>
      </c>
      <c r="E762" s="7">
        <v>46</v>
      </c>
      <c r="F762" s="7">
        <v>200</v>
      </c>
      <c r="G762" s="7">
        <v>224</v>
      </c>
      <c r="H762" s="4">
        <v>40</v>
      </c>
      <c r="I762" s="5" t="s">
        <v>40</v>
      </c>
      <c r="V762" s="56" t="s">
        <v>107</v>
      </c>
      <c r="W762" s="56">
        <v>2020</v>
      </c>
      <c r="X762" s="56" t="s">
        <v>0</v>
      </c>
      <c r="Y762" s="56" t="s">
        <v>111</v>
      </c>
      <c r="Z762" s="56" t="s">
        <v>113</v>
      </c>
      <c r="AA762" s="56" t="s">
        <v>101</v>
      </c>
      <c r="AB762" s="56" t="s">
        <v>102</v>
      </c>
      <c r="AC762" s="56" t="s">
        <v>112</v>
      </c>
      <c r="AD762" s="56" t="s">
        <v>104</v>
      </c>
      <c r="AE762" s="56">
        <v>779</v>
      </c>
      <c r="AF762" s="56">
        <v>1113.97</v>
      </c>
    </row>
    <row r="763" spans="1:32" ht="18" customHeight="1" x14ac:dyDescent="0.25">
      <c r="A763" s="2">
        <v>2024</v>
      </c>
      <c r="B763" s="2" t="s">
        <v>2</v>
      </c>
      <c r="C763" s="2" t="s">
        <v>15</v>
      </c>
      <c r="D763" s="6" t="s">
        <v>23</v>
      </c>
      <c r="E763" s="7">
        <v>34</v>
      </c>
      <c r="F763" s="7">
        <v>4576.8</v>
      </c>
      <c r="G763" s="7">
        <v>5126.0160000000005</v>
      </c>
      <c r="H763" s="4">
        <v>915.36000000000013</v>
      </c>
      <c r="I763" s="5" t="s">
        <v>40</v>
      </c>
      <c r="V763" s="56" t="s">
        <v>108</v>
      </c>
      <c r="W763" s="56">
        <v>2020</v>
      </c>
      <c r="X763" s="56" t="s">
        <v>0</v>
      </c>
      <c r="Y763" s="56" t="s">
        <v>111</v>
      </c>
      <c r="Z763" s="56" t="s">
        <v>113</v>
      </c>
      <c r="AA763" s="56" t="s">
        <v>101</v>
      </c>
      <c r="AB763" s="56" t="s">
        <v>102</v>
      </c>
      <c r="AC763" s="56" t="s">
        <v>112</v>
      </c>
      <c r="AD763" s="56" t="s">
        <v>104</v>
      </c>
      <c r="AE763" s="56">
        <v>819</v>
      </c>
      <c r="AF763" s="56">
        <v>526.24</v>
      </c>
    </row>
    <row r="764" spans="1:32" ht="18" customHeight="1" x14ac:dyDescent="0.25">
      <c r="A764" s="2">
        <v>2024</v>
      </c>
      <c r="B764" s="2" t="s">
        <v>2</v>
      </c>
      <c r="C764" s="2" t="s">
        <v>13</v>
      </c>
      <c r="D764" s="3" t="s">
        <v>34</v>
      </c>
      <c r="E764" s="4">
        <v>7</v>
      </c>
      <c r="F764" s="4">
        <v>200</v>
      </c>
      <c r="G764" s="4">
        <v>224</v>
      </c>
      <c r="H764" s="4">
        <v>40</v>
      </c>
      <c r="I764" s="5" t="s">
        <v>40</v>
      </c>
      <c r="V764" s="56" t="s">
        <v>108</v>
      </c>
      <c r="W764" s="56">
        <v>2020</v>
      </c>
      <c r="X764" s="56" t="s">
        <v>0</v>
      </c>
      <c r="Y764" s="56" t="s">
        <v>111</v>
      </c>
      <c r="Z764" s="56" t="s">
        <v>113</v>
      </c>
      <c r="AA764" s="56" t="s">
        <v>101</v>
      </c>
      <c r="AB764" s="56" t="s">
        <v>102</v>
      </c>
      <c r="AC764" s="56" t="s">
        <v>112</v>
      </c>
      <c r="AD764" s="56" t="s">
        <v>104</v>
      </c>
      <c r="AE764" s="56">
        <v>361</v>
      </c>
      <c r="AF764" s="56">
        <v>516.23</v>
      </c>
    </row>
    <row r="765" spans="1:32" ht="18" customHeight="1" x14ac:dyDescent="0.25">
      <c r="A765" s="2">
        <v>2024</v>
      </c>
      <c r="B765" s="2" t="s">
        <v>2</v>
      </c>
      <c r="C765" s="2" t="s">
        <v>15</v>
      </c>
      <c r="D765" s="6" t="s">
        <v>27</v>
      </c>
      <c r="E765" s="7">
        <v>3</v>
      </c>
      <c r="F765" s="7">
        <v>4577.3</v>
      </c>
      <c r="G765" s="7">
        <v>5126.576</v>
      </c>
      <c r="H765" s="4">
        <v>915.46</v>
      </c>
      <c r="I765" s="5" t="s">
        <v>40</v>
      </c>
      <c r="V765" s="56" t="s">
        <v>105</v>
      </c>
      <c r="W765" s="56">
        <v>2020</v>
      </c>
      <c r="X765" s="56" t="s">
        <v>2</v>
      </c>
      <c r="Y765" s="56" t="s">
        <v>111</v>
      </c>
      <c r="Z765" s="56" t="s">
        <v>113</v>
      </c>
      <c r="AA765" s="56" t="s">
        <v>101</v>
      </c>
      <c r="AB765" s="56" t="s">
        <v>102</v>
      </c>
      <c r="AC765" s="56" t="s">
        <v>112</v>
      </c>
      <c r="AD765" s="56" t="s">
        <v>106</v>
      </c>
      <c r="AE765" s="56">
        <v>822</v>
      </c>
      <c r="AF765" s="56">
        <v>526.24</v>
      </c>
    </row>
    <row r="766" spans="1:32" ht="18" customHeight="1" x14ac:dyDescent="0.25">
      <c r="A766" s="2">
        <v>2024</v>
      </c>
      <c r="B766" s="2" t="s">
        <v>2</v>
      </c>
      <c r="C766" s="2" t="s">
        <v>32</v>
      </c>
      <c r="D766" s="6" t="s">
        <v>32</v>
      </c>
      <c r="E766" s="7">
        <v>2</v>
      </c>
      <c r="F766" s="7">
        <v>6600</v>
      </c>
      <c r="G766" s="7">
        <v>7392</v>
      </c>
      <c r="H766" s="4">
        <v>1320</v>
      </c>
      <c r="I766" s="5" t="s">
        <v>40</v>
      </c>
      <c r="V766" s="56" t="s">
        <v>105</v>
      </c>
      <c r="W766" s="56">
        <v>2021</v>
      </c>
      <c r="X766" s="56" t="s">
        <v>11</v>
      </c>
      <c r="Y766" s="56" t="s">
        <v>99</v>
      </c>
      <c r="Z766" s="56" t="s">
        <v>100</v>
      </c>
      <c r="AA766" s="56" t="s">
        <v>101</v>
      </c>
      <c r="AB766" s="56" t="s">
        <v>110</v>
      </c>
      <c r="AC766" s="56" t="s">
        <v>103</v>
      </c>
      <c r="AD766" s="56" t="s">
        <v>104</v>
      </c>
      <c r="AE766" s="56">
        <v>278</v>
      </c>
      <c r="AF766" s="56">
        <v>397.53999999999996</v>
      </c>
    </row>
    <row r="767" spans="1:32" ht="18" customHeight="1" x14ac:dyDescent="0.25">
      <c r="A767" s="2">
        <v>2024</v>
      </c>
      <c r="B767" s="2" t="s">
        <v>3</v>
      </c>
      <c r="C767" s="2" t="s">
        <v>14</v>
      </c>
      <c r="D767" s="3" t="s">
        <v>36</v>
      </c>
      <c r="E767" s="4">
        <v>3566</v>
      </c>
      <c r="F767" s="4">
        <v>4577.3</v>
      </c>
      <c r="G767" s="4">
        <v>5126.576</v>
      </c>
      <c r="H767" s="4">
        <v>915.46</v>
      </c>
      <c r="I767" s="5" t="s">
        <v>40</v>
      </c>
      <c r="V767" s="56" t="s">
        <v>98</v>
      </c>
      <c r="W767" s="56">
        <v>2021</v>
      </c>
      <c r="X767" s="56" t="s">
        <v>11</v>
      </c>
      <c r="Y767" s="56" t="s">
        <v>99</v>
      </c>
      <c r="Z767" s="56" t="s">
        <v>100</v>
      </c>
      <c r="AA767" s="56" t="s">
        <v>101</v>
      </c>
      <c r="AB767" s="56" t="s">
        <v>110</v>
      </c>
      <c r="AC767" s="56" t="s">
        <v>103</v>
      </c>
      <c r="AD767" s="56" t="s">
        <v>104</v>
      </c>
      <c r="AE767" s="56">
        <v>272</v>
      </c>
      <c r="AF767" s="56">
        <v>388.96</v>
      </c>
    </row>
    <row r="768" spans="1:32" ht="18" customHeight="1" x14ac:dyDescent="0.25">
      <c r="A768" s="2">
        <v>2024</v>
      </c>
      <c r="B768" s="2" t="s">
        <v>3</v>
      </c>
      <c r="C768" s="2" t="s">
        <v>14</v>
      </c>
      <c r="D768" s="3" t="s">
        <v>37</v>
      </c>
      <c r="E768" s="4">
        <v>2498</v>
      </c>
      <c r="F768" s="4">
        <v>8000</v>
      </c>
      <c r="G768" s="4">
        <v>8960</v>
      </c>
      <c r="H768" s="4">
        <v>1600</v>
      </c>
      <c r="I768" s="5" t="s">
        <v>40</v>
      </c>
      <c r="V768" s="56" t="s">
        <v>98</v>
      </c>
      <c r="W768" s="56">
        <v>2021</v>
      </c>
      <c r="X768" s="56" t="s">
        <v>11</v>
      </c>
      <c r="Y768" s="56" t="s">
        <v>99</v>
      </c>
      <c r="Z768" s="56" t="s">
        <v>100</v>
      </c>
      <c r="AA768" s="56" t="s">
        <v>101</v>
      </c>
      <c r="AB768" s="56" t="s">
        <v>110</v>
      </c>
      <c r="AC768" s="56" t="s">
        <v>103</v>
      </c>
      <c r="AD768" s="56" t="s">
        <v>104</v>
      </c>
      <c r="AE768" s="56">
        <v>266</v>
      </c>
      <c r="AF768" s="56">
        <v>380.38</v>
      </c>
    </row>
    <row r="769" spans="1:32" ht="18" customHeight="1" x14ac:dyDescent="0.25">
      <c r="A769" s="2">
        <v>2024</v>
      </c>
      <c r="B769" s="2" t="s">
        <v>3</v>
      </c>
      <c r="C769" s="2" t="s">
        <v>13</v>
      </c>
      <c r="D769" s="3" t="s">
        <v>35</v>
      </c>
      <c r="E769" s="4">
        <v>1245</v>
      </c>
      <c r="F769" s="4">
        <v>4577.2</v>
      </c>
      <c r="G769" s="4">
        <v>5126.4639999999999</v>
      </c>
      <c r="H769" s="4">
        <v>915.44</v>
      </c>
      <c r="I769" s="5" t="s">
        <v>40</v>
      </c>
      <c r="V769" s="56" t="s">
        <v>107</v>
      </c>
      <c r="W769" s="56">
        <v>2021</v>
      </c>
      <c r="X769" s="56" t="s">
        <v>11</v>
      </c>
      <c r="Y769" s="56" t="s">
        <v>99</v>
      </c>
      <c r="Z769" s="56" t="s">
        <v>100</v>
      </c>
      <c r="AA769" s="56" t="s">
        <v>101</v>
      </c>
      <c r="AB769" s="56" t="s">
        <v>110</v>
      </c>
      <c r="AC769" s="56" t="s">
        <v>103</v>
      </c>
      <c r="AD769" s="56" t="s">
        <v>104</v>
      </c>
      <c r="AE769" s="56">
        <v>276</v>
      </c>
      <c r="AF769" s="56">
        <v>526.24</v>
      </c>
    </row>
    <row r="770" spans="1:32" ht="18" customHeight="1" x14ac:dyDescent="0.25">
      <c r="A770" s="2">
        <v>2024</v>
      </c>
      <c r="B770" s="2" t="s">
        <v>3</v>
      </c>
      <c r="C770" s="2" t="s">
        <v>38</v>
      </c>
      <c r="D770" s="6" t="s">
        <v>30</v>
      </c>
      <c r="E770" s="7">
        <v>644</v>
      </c>
      <c r="F770" s="7">
        <v>5743.5</v>
      </c>
      <c r="G770" s="7">
        <v>6432.72</v>
      </c>
      <c r="H770" s="4">
        <v>1148.7</v>
      </c>
      <c r="I770" s="5" t="s">
        <v>40</v>
      </c>
      <c r="V770" s="56" t="s">
        <v>105</v>
      </c>
      <c r="W770" s="56">
        <v>2021</v>
      </c>
      <c r="X770" s="56" t="s">
        <v>11</v>
      </c>
      <c r="Y770" s="56" t="s">
        <v>99</v>
      </c>
      <c r="Z770" s="56" t="s">
        <v>100</v>
      </c>
      <c r="AA770" s="56" t="s">
        <v>101</v>
      </c>
      <c r="AB770" s="56" t="s">
        <v>110</v>
      </c>
      <c r="AC770" s="56" t="s">
        <v>103</v>
      </c>
      <c r="AD770" s="56" t="s">
        <v>104</v>
      </c>
      <c r="AE770" s="56">
        <v>270</v>
      </c>
      <c r="AF770" s="56">
        <v>526.24</v>
      </c>
    </row>
    <row r="771" spans="1:32" ht="18" customHeight="1" x14ac:dyDescent="0.25">
      <c r="A771" s="2">
        <v>2024</v>
      </c>
      <c r="B771" s="2" t="s">
        <v>3</v>
      </c>
      <c r="C771" s="2" t="s">
        <v>12</v>
      </c>
      <c r="D771" s="6" t="s">
        <v>29</v>
      </c>
      <c r="E771" s="7">
        <v>643</v>
      </c>
      <c r="F771" s="7">
        <v>7000</v>
      </c>
      <c r="G771" s="7">
        <v>7840</v>
      </c>
      <c r="H771" s="4">
        <v>1400</v>
      </c>
      <c r="I771" s="5" t="s">
        <v>40</v>
      </c>
      <c r="V771" s="56" t="s">
        <v>105</v>
      </c>
      <c r="W771" s="56">
        <v>2021</v>
      </c>
      <c r="X771" s="56" t="s">
        <v>11</v>
      </c>
      <c r="Y771" s="56" t="s">
        <v>99</v>
      </c>
      <c r="Z771" s="56" t="s">
        <v>100</v>
      </c>
      <c r="AA771" s="56" t="s">
        <v>101</v>
      </c>
      <c r="AB771" s="56" t="s">
        <v>110</v>
      </c>
      <c r="AC771" s="56" t="s">
        <v>103</v>
      </c>
      <c r="AD771" s="56" t="s">
        <v>104</v>
      </c>
      <c r="AE771" s="56">
        <v>279</v>
      </c>
      <c r="AF771" s="56">
        <v>398.97</v>
      </c>
    </row>
    <row r="772" spans="1:32" ht="18" customHeight="1" x14ac:dyDescent="0.25">
      <c r="A772" s="2">
        <v>2024</v>
      </c>
      <c r="B772" s="2" t="s">
        <v>3</v>
      </c>
      <c r="C772" s="2" t="s">
        <v>38</v>
      </c>
      <c r="D772" s="6" t="s">
        <v>31</v>
      </c>
      <c r="E772" s="7">
        <v>455</v>
      </c>
      <c r="F772" s="7">
        <v>4578.6000000000004</v>
      </c>
      <c r="G772" s="7">
        <v>5128.0320000000002</v>
      </c>
      <c r="H772" s="4">
        <v>915.72000000000014</v>
      </c>
      <c r="I772" s="5" t="s">
        <v>40</v>
      </c>
      <c r="V772" s="56" t="s">
        <v>105</v>
      </c>
      <c r="W772" s="56">
        <v>2021</v>
      </c>
      <c r="X772" s="56" t="s">
        <v>11</v>
      </c>
      <c r="Y772" s="56" t="s">
        <v>99</v>
      </c>
      <c r="Z772" s="56" t="s">
        <v>100</v>
      </c>
      <c r="AA772" s="56" t="s">
        <v>101</v>
      </c>
      <c r="AB772" s="56" t="s">
        <v>110</v>
      </c>
      <c r="AC772" s="56" t="s">
        <v>103</v>
      </c>
      <c r="AD772" s="56" t="s">
        <v>104</v>
      </c>
      <c r="AE772" s="56">
        <v>273</v>
      </c>
      <c r="AF772" s="56">
        <v>390.39</v>
      </c>
    </row>
    <row r="773" spans="1:32" ht="18" customHeight="1" x14ac:dyDescent="0.25">
      <c r="A773" s="2">
        <v>2024</v>
      </c>
      <c r="B773" s="2" t="s">
        <v>3</v>
      </c>
      <c r="C773" s="2" t="s">
        <v>12</v>
      </c>
      <c r="D773" s="6" t="s">
        <v>28</v>
      </c>
      <c r="E773" s="8">
        <v>345</v>
      </c>
      <c r="F773" s="8">
        <v>7000</v>
      </c>
      <c r="G773" s="8">
        <v>7840</v>
      </c>
      <c r="H773" s="4">
        <v>1400</v>
      </c>
      <c r="I773" s="5" t="s">
        <v>40</v>
      </c>
      <c r="V773" s="56" t="s">
        <v>98</v>
      </c>
      <c r="W773" s="56">
        <v>2021</v>
      </c>
      <c r="X773" s="56" t="s">
        <v>11</v>
      </c>
      <c r="Y773" s="56" t="s">
        <v>99</v>
      </c>
      <c r="Z773" s="56" t="s">
        <v>100</v>
      </c>
      <c r="AA773" s="56" t="s">
        <v>101</v>
      </c>
      <c r="AB773" s="56" t="s">
        <v>110</v>
      </c>
      <c r="AC773" s="56" t="s">
        <v>103</v>
      </c>
      <c r="AD773" s="56" t="s">
        <v>104</v>
      </c>
      <c r="AE773" s="56">
        <v>267</v>
      </c>
      <c r="AF773" s="56">
        <v>381.81</v>
      </c>
    </row>
    <row r="774" spans="1:32" ht="18" customHeight="1" x14ac:dyDescent="0.25">
      <c r="A774" s="2">
        <v>2024</v>
      </c>
      <c r="B774" s="2" t="s">
        <v>3</v>
      </c>
      <c r="C774" s="2" t="s">
        <v>13</v>
      </c>
      <c r="D774" s="3" t="s">
        <v>33</v>
      </c>
      <c r="E774" s="4">
        <v>122</v>
      </c>
      <c r="F774" s="4">
        <v>100</v>
      </c>
      <c r="G774" s="4">
        <v>112</v>
      </c>
      <c r="H774" s="4">
        <v>20</v>
      </c>
      <c r="I774" s="5" t="s">
        <v>40</v>
      </c>
      <c r="V774" s="56" t="s">
        <v>105</v>
      </c>
      <c r="W774" s="56">
        <v>2021</v>
      </c>
      <c r="X774" s="56" t="s">
        <v>11</v>
      </c>
      <c r="Y774" s="56" t="s">
        <v>99</v>
      </c>
      <c r="Z774" s="56" t="s">
        <v>100</v>
      </c>
      <c r="AA774" s="56" t="s">
        <v>101</v>
      </c>
      <c r="AB774" s="56" t="s">
        <v>110</v>
      </c>
      <c r="AC774" s="56" t="s">
        <v>103</v>
      </c>
      <c r="AD774" s="56" t="s">
        <v>104</v>
      </c>
      <c r="AE774" s="56">
        <v>275</v>
      </c>
      <c r="AF774" s="56">
        <v>393.25</v>
      </c>
    </row>
    <row r="775" spans="1:32" ht="18" customHeight="1" x14ac:dyDescent="0.25">
      <c r="A775" s="2">
        <v>2024</v>
      </c>
      <c r="B775" s="2" t="s">
        <v>3</v>
      </c>
      <c r="C775" s="2" t="s">
        <v>15</v>
      </c>
      <c r="D775" s="6" t="s">
        <v>26</v>
      </c>
      <c r="E775" s="7">
        <v>78</v>
      </c>
      <c r="F775" s="7">
        <v>4577.2</v>
      </c>
      <c r="G775" s="7">
        <v>5126.4639999999999</v>
      </c>
      <c r="H775" s="4">
        <v>915.44</v>
      </c>
      <c r="I775" s="5" t="s">
        <v>40</v>
      </c>
      <c r="V775" s="56" t="s">
        <v>105</v>
      </c>
      <c r="W775" s="56">
        <v>2021</v>
      </c>
      <c r="X775" s="56" t="s">
        <v>11</v>
      </c>
      <c r="Y775" s="56" t="s">
        <v>99</v>
      </c>
      <c r="Z775" s="56" t="s">
        <v>100</v>
      </c>
      <c r="AA775" s="56" t="s">
        <v>101</v>
      </c>
      <c r="AB775" s="56" t="s">
        <v>110</v>
      </c>
      <c r="AC775" s="56" t="s">
        <v>103</v>
      </c>
      <c r="AD775" s="56" t="s">
        <v>104</v>
      </c>
      <c r="AE775" s="56">
        <v>269</v>
      </c>
      <c r="AF775" s="56">
        <v>384.67</v>
      </c>
    </row>
    <row r="776" spans="1:32" ht="18" customHeight="1" x14ac:dyDescent="0.25">
      <c r="A776" s="2">
        <v>2024</v>
      </c>
      <c r="B776" s="2" t="s">
        <v>3</v>
      </c>
      <c r="C776" s="2" t="s">
        <v>15</v>
      </c>
      <c r="D776" s="6" t="s">
        <v>24</v>
      </c>
      <c r="E776" s="7">
        <v>76</v>
      </c>
      <c r="F776" s="7">
        <v>4576.8999999999996</v>
      </c>
      <c r="G776" s="7">
        <v>5126.1279999999997</v>
      </c>
      <c r="H776" s="4">
        <v>915.38</v>
      </c>
      <c r="I776" s="5" t="s">
        <v>40</v>
      </c>
      <c r="V776" s="56" t="s">
        <v>107</v>
      </c>
      <c r="W776" s="56">
        <v>2021</v>
      </c>
      <c r="X776" s="56" t="s">
        <v>10</v>
      </c>
      <c r="Y776" s="56" t="s">
        <v>99</v>
      </c>
      <c r="Z776" s="56" t="s">
        <v>100</v>
      </c>
      <c r="AA776" s="56" t="s">
        <v>101</v>
      </c>
      <c r="AB776" s="56" t="s">
        <v>110</v>
      </c>
      <c r="AC776" s="56" t="s">
        <v>103</v>
      </c>
      <c r="AD776" s="56" t="s">
        <v>104</v>
      </c>
      <c r="AE776" s="56">
        <v>296</v>
      </c>
      <c r="AF776" s="56">
        <v>423.28</v>
      </c>
    </row>
    <row r="777" spans="1:32" ht="18" customHeight="1" x14ac:dyDescent="0.25">
      <c r="A777" s="2">
        <v>2024</v>
      </c>
      <c r="B777" s="2" t="s">
        <v>3</v>
      </c>
      <c r="C777" s="2" t="s">
        <v>15</v>
      </c>
      <c r="D777" s="6" t="s">
        <v>25</v>
      </c>
      <c r="E777" s="7">
        <v>46</v>
      </c>
      <c r="F777" s="7">
        <v>200</v>
      </c>
      <c r="G777" s="7">
        <v>224</v>
      </c>
      <c r="H777" s="4">
        <v>40</v>
      </c>
      <c r="I777" s="5" t="s">
        <v>40</v>
      </c>
      <c r="V777" s="56" t="s">
        <v>105</v>
      </c>
      <c r="W777" s="56">
        <v>2021</v>
      </c>
      <c r="X777" s="56" t="s">
        <v>10</v>
      </c>
      <c r="Y777" s="56" t="s">
        <v>99</v>
      </c>
      <c r="Z777" s="56" t="s">
        <v>100</v>
      </c>
      <c r="AA777" s="56" t="s">
        <v>101</v>
      </c>
      <c r="AB777" s="56" t="s">
        <v>110</v>
      </c>
      <c r="AC777" s="56" t="s">
        <v>103</v>
      </c>
      <c r="AD777" s="56" t="s">
        <v>104</v>
      </c>
      <c r="AE777" s="56">
        <v>290</v>
      </c>
      <c r="AF777" s="56">
        <v>414.7</v>
      </c>
    </row>
    <row r="778" spans="1:32" ht="18" customHeight="1" x14ac:dyDescent="0.25">
      <c r="A778" s="2">
        <v>2024</v>
      </c>
      <c r="B778" s="2" t="s">
        <v>3</v>
      </c>
      <c r="C778" s="2" t="s">
        <v>15</v>
      </c>
      <c r="D778" s="6" t="s">
        <v>23</v>
      </c>
      <c r="E778" s="7">
        <v>34</v>
      </c>
      <c r="F778" s="7">
        <v>4576.8</v>
      </c>
      <c r="G778" s="7">
        <v>5126.0160000000005</v>
      </c>
      <c r="H778" s="4">
        <v>915.36000000000013</v>
      </c>
      <c r="I778" s="5" t="s">
        <v>40</v>
      </c>
      <c r="V778" s="56" t="s">
        <v>108</v>
      </c>
      <c r="W778" s="56">
        <v>2021</v>
      </c>
      <c r="X778" s="56" t="s">
        <v>10</v>
      </c>
      <c r="Y778" s="56" t="s">
        <v>99</v>
      </c>
      <c r="Z778" s="56" t="s">
        <v>100</v>
      </c>
      <c r="AA778" s="56" t="s">
        <v>101</v>
      </c>
      <c r="AB778" s="56" t="s">
        <v>110</v>
      </c>
      <c r="AC778" s="56" t="s">
        <v>103</v>
      </c>
      <c r="AD778" s="56" t="s">
        <v>104</v>
      </c>
      <c r="AE778" s="56">
        <v>284</v>
      </c>
      <c r="AF778" s="56">
        <v>406.12</v>
      </c>
    </row>
    <row r="779" spans="1:32" ht="18" customHeight="1" x14ac:dyDescent="0.25">
      <c r="A779" s="2">
        <v>2024</v>
      </c>
      <c r="B779" s="2" t="s">
        <v>3</v>
      </c>
      <c r="C779" s="2" t="s">
        <v>13</v>
      </c>
      <c r="D779" s="3" t="s">
        <v>34</v>
      </c>
      <c r="E779" s="4">
        <v>7</v>
      </c>
      <c r="F779" s="4">
        <v>200</v>
      </c>
      <c r="G779" s="4">
        <v>224</v>
      </c>
      <c r="H779" s="4">
        <v>40</v>
      </c>
      <c r="I779" s="5" t="s">
        <v>40</v>
      </c>
      <c r="V779" s="56" t="s">
        <v>109</v>
      </c>
      <c r="W779" s="56">
        <v>2021</v>
      </c>
      <c r="X779" s="56" t="s">
        <v>10</v>
      </c>
      <c r="Y779" s="56" t="s">
        <v>99</v>
      </c>
      <c r="Z779" s="56" t="s">
        <v>100</v>
      </c>
      <c r="AA779" s="56" t="s">
        <v>101</v>
      </c>
      <c r="AB779" s="56" t="s">
        <v>110</v>
      </c>
      <c r="AC779" s="56" t="s">
        <v>103</v>
      </c>
      <c r="AD779" s="56" t="s">
        <v>104</v>
      </c>
      <c r="AE779" s="56">
        <v>294</v>
      </c>
      <c r="AF779" s="56">
        <v>526.24</v>
      </c>
    </row>
    <row r="780" spans="1:32" ht="18" customHeight="1" x14ac:dyDescent="0.25">
      <c r="A780" s="2">
        <v>2024</v>
      </c>
      <c r="B780" s="2" t="s">
        <v>3</v>
      </c>
      <c r="C780" s="2" t="s">
        <v>15</v>
      </c>
      <c r="D780" s="6" t="s">
        <v>27</v>
      </c>
      <c r="E780" s="7">
        <v>3</v>
      </c>
      <c r="F780" s="7">
        <v>4577.3</v>
      </c>
      <c r="G780" s="7">
        <v>5126.576</v>
      </c>
      <c r="H780" s="4">
        <v>915.46</v>
      </c>
      <c r="I780" s="5" t="s">
        <v>40</v>
      </c>
      <c r="V780" s="56" t="s">
        <v>98</v>
      </c>
      <c r="W780" s="56">
        <v>2021</v>
      </c>
      <c r="X780" s="56" t="s">
        <v>10</v>
      </c>
      <c r="Y780" s="56" t="s">
        <v>99</v>
      </c>
      <c r="Z780" s="56" t="s">
        <v>100</v>
      </c>
      <c r="AA780" s="56" t="s">
        <v>101</v>
      </c>
      <c r="AB780" s="56" t="s">
        <v>110</v>
      </c>
      <c r="AC780" s="56" t="s">
        <v>103</v>
      </c>
      <c r="AD780" s="56" t="s">
        <v>104</v>
      </c>
      <c r="AE780" s="56">
        <v>288</v>
      </c>
      <c r="AF780" s="56">
        <v>526.24</v>
      </c>
    </row>
    <row r="781" spans="1:32" ht="18" customHeight="1" x14ac:dyDescent="0.25">
      <c r="A781" s="2">
        <v>2024</v>
      </c>
      <c r="B781" s="2" t="s">
        <v>3</v>
      </c>
      <c r="C781" s="2" t="s">
        <v>32</v>
      </c>
      <c r="D781" s="6" t="s">
        <v>32</v>
      </c>
      <c r="E781" s="7">
        <v>2</v>
      </c>
      <c r="F781" s="7">
        <v>6600</v>
      </c>
      <c r="G781" s="7">
        <v>7392</v>
      </c>
      <c r="H781" s="4">
        <v>1320</v>
      </c>
      <c r="I781" s="5" t="s">
        <v>40</v>
      </c>
      <c r="V781" s="56" t="s">
        <v>98</v>
      </c>
      <c r="W781" s="56">
        <v>2021</v>
      </c>
      <c r="X781" s="56" t="s">
        <v>10</v>
      </c>
      <c r="Y781" s="56" t="s">
        <v>99</v>
      </c>
      <c r="Z781" s="56" t="s">
        <v>100</v>
      </c>
      <c r="AA781" s="56" t="s">
        <v>101</v>
      </c>
      <c r="AB781" s="56" t="s">
        <v>110</v>
      </c>
      <c r="AC781" s="56" t="s">
        <v>103</v>
      </c>
      <c r="AD781" s="56" t="s">
        <v>104</v>
      </c>
      <c r="AE781" s="56">
        <v>282</v>
      </c>
      <c r="AF781" s="56">
        <v>526.24</v>
      </c>
    </row>
    <row r="782" spans="1:32" ht="18" customHeight="1" x14ac:dyDescent="0.25">
      <c r="A782" s="2">
        <v>2024</v>
      </c>
      <c r="B782" s="2" t="s">
        <v>4</v>
      </c>
      <c r="C782" s="2" t="s">
        <v>14</v>
      </c>
      <c r="D782" s="3" t="s">
        <v>36</v>
      </c>
      <c r="E782" s="4">
        <v>3566</v>
      </c>
      <c r="F782" s="4">
        <v>4577.3</v>
      </c>
      <c r="G782" s="4">
        <v>5126.576</v>
      </c>
      <c r="H782" s="4">
        <v>915.46</v>
      </c>
      <c r="I782" s="5" t="s">
        <v>40</v>
      </c>
      <c r="V782" s="56" t="s">
        <v>98</v>
      </c>
      <c r="W782" s="56">
        <v>2021</v>
      </c>
      <c r="X782" s="56" t="s">
        <v>10</v>
      </c>
      <c r="Y782" s="56" t="s">
        <v>99</v>
      </c>
      <c r="Z782" s="56" t="s">
        <v>100</v>
      </c>
      <c r="AA782" s="56" t="s">
        <v>101</v>
      </c>
      <c r="AB782" s="56" t="s">
        <v>110</v>
      </c>
      <c r="AC782" s="56" t="s">
        <v>103</v>
      </c>
      <c r="AD782" s="56" t="s">
        <v>104</v>
      </c>
      <c r="AE782" s="56">
        <v>291</v>
      </c>
      <c r="AF782" s="56">
        <v>416.13</v>
      </c>
    </row>
    <row r="783" spans="1:32" ht="18" customHeight="1" x14ac:dyDescent="0.25">
      <c r="A783" s="2">
        <v>2024</v>
      </c>
      <c r="B783" s="2" t="s">
        <v>4</v>
      </c>
      <c r="C783" s="2" t="s">
        <v>14</v>
      </c>
      <c r="D783" s="3" t="s">
        <v>37</v>
      </c>
      <c r="E783" s="4">
        <v>2498</v>
      </c>
      <c r="F783" s="4">
        <v>8000</v>
      </c>
      <c r="G783" s="4">
        <v>8960</v>
      </c>
      <c r="H783" s="4">
        <v>1600</v>
      </c>
      <c r="I783" s="5" t="s">
        <v>40</v>
      </c>
      <c r="V783" s="56" t="s">
        <v>109</v>
      </c>
      <c r="W783" s="56">
        <v>2021</v>
      </c>
      <c r="X783" s="56" t="s">
        <v>10</v>
      </c>
      <c r="Y783" s="56" t="s">
        <v>99</v>
      </c>
      <c r="Z783" s="56" t="s">
        <v>100</v>
      </c>
      <c r="AA783" s="56" t="s">
        <v>101</v>
      </c>
      <c r="AB783" s="56" t="s">
        <v>110</v>
      </c>
      <c r="AC783" s="56" t="s">
        <v>103</v>
      </c>
      <c r="AD783" s="56" t="s">
        <v>104</v>
      </c>
      <c r="AE783" s="56">
        <v>285</v>
      </c>
      <c r="AF783" s="56">
        <v>407.55</v>
      </c>
    </row>
    <row r="784" spans="1:32" ht="18" customHeight="1" x14ac:dyDescent="0.25">
      <c r="A784" s="2">
        <v>2024</v>
      </c>
      <c r="B784" s="2" t="s">
        <v>4</v>
      </c>
      <c r="C784" s="2" t="s">
        <v>13</v>
      </c>
      <c r="D784" s="3" t="s">
        <v>35</v>
      </c>
      <c r="E784" s="4">
        <v>1245</v>
      </c>
      <c r="F784" s="4">
        <v>4577.2</v>
      </c>
      <c r="G784" s="4">
        <v>5126.4639999999999</v>
      </c>
      <c r="H784" s="4">
        <v>915.44</v>
      </c>
      <c r="I784" s="5" t="s">
        <v>40</v>
      </c>
      <c r="V784" s="56" t="s">
        <v>108</v>
      </c>
      <c r="W784" s="56">
        <v>2021</v>
      </c>
      <c r="X784" s="56" t="s">
        <v>10</v>
      </c>
      <c r="Y784" s="56" t="s">
        <v>99</v>
      </c>
      <c r="Z784" s="56" t="s">
        <v>100</v>
      </c>
      <c r="AA784" s="56" t="s">
        <v>101</v>
      </c>
      <c r="AB784" s="56" t="s">
        <v>110</v>
      </c>
      <c r="AC784" s="56" t="s">
        <v>103</v>
      </c>
      <c r="AD784" s="56" t="s">
        <v>104</v>
      </c>
      <c r="AE784" s="56">
        <v>293</v>
      </c>
      <c r="AF784" s="56">
        <v>418.99</v>
      </c>
    </row>
    <row r="785" spans="1:32" ht="18" customHeight="1" x14ac:dyDescent="0.25">
      <c r="A785" s="2">
        <v>2024</v>
      </c>
      <c r="B785" s="2" t="s">
        <v>4</v>
      </c>
      <c r="C785" s="2" t="s">
        <v>38</v>
      </c>
      <c r="D785" s="6" t="s">
        <v>30</v>
      </c>
      <c r="E785" s="7">
        <v>644</v>
      </c>
      <c r="F785" s="7">
        <v>5743.5</v>
      </c>
      <c r="G785" s="7">
        <v>6432.72</v>
      </c>
      <c r="H785" s="4">
        <v>1148.7</v>
      </c>
      <c r="I785" s="5" t="s">
        <v>40</v>
      </c>
      <c r="V785" s="56" t="s">
        <v>107</v>
      </c>
      <c r="W785" s="56">
        <v>2021</v>
      </c>
      <c r="X785" s="56" t="s">
        <v>10</v>
      </c>
      <c r="Y785" s="56" t="s">
        <v>99</v>
      </c>
      <c r="Z785" s="56" t="s">
        <v>100</v>
      </c>
      <c r="AA785" s="56" t="s">
        <v>101</v>
      </c>
      <c r="AB785" s="56" t="s">
        <v>110</v>
      </c>
      <c r="AC785" s="56" t="s">
        <v>103</v>
      </c>
      <c r="AD785" s="56" t="s">
        <v>104</v>
      </c>
      <c r="AE785" s="56">
        <v>287</v>
      </c>
      <c r="AF785" s="56">
        <v>410.40999999999997</v>
      </c>
    </row>
    <row r="786" spans="1:32" ht="18" customHeight="1" x14ac:dyDescent="0.25">
      <c r="A786" s="2">
        <v>2024</v>
      </c>
      <c r="B786" s="2" t="s">
        <v>4</v>
      </c>
      <c r="C786" s="2" t="s">
        <v>12</v>
      </c>
      <c r="D786" s="6" t="s">
        <v>29</v>
      </c>
      <c r="E786" s="7">
        <v>643</v>
      </c>
      <c r="F786" s="7">
        <v>7000</v>
      </c>
      <c r="G786" s="7">
        <v>7840</v>
      </c>
      <c r="H786" s="4">
        <v>1400</v>
      </c>
      <c r="I786" s="5" t="s">
        <v>40</v>
      </c>
      <c r="V786" s="56" t="s">
        <v>98</v>
      </c>
      <c r="W786" s="56">
        <v>2021</v>
      </c>
      <c r="X786" s="56" t="s">
        <v>10</v>
      </c>
      <c r="Y786" s="56" t="s">
        <v>99</v>
      </c>
      <c r="Z786" s="56" t="s">
        <v>100</v>
      </c>
      <c r="AA786" s="56" t="s">
        <v>101</v>
      </c>
      <c r="AB786" s="56" t="s">
        <v>110</v>
      </c>
      <c r="AC786" s="56" t="s">
        <v>103</v>
      </c>
      <c r="AD786" s="56" t="s">
        <v>104</v>
      </c>
      <c r="AE786" s="56">
        <v>281</v>
      </c>
      <c r="AF786" s="56">
        <v>401.83</v>
      </c>
    </row>
    <row r="787" spans="1:32" ht="18" customHeight="1" x14ac:dyDescent="0.25">
      <c r="A787" s="2">
        <v>2024</v>
      </c>
      <c r="B787" s="2" t="s">
        <v>4</v>
      </c>
      <c r="C787" s="2" t="s">
        <v>38</v>
      </c>
      <c r="D787" s="6" t="s">
        <v>31</v>
      </c>
      <c r="E787" s="7">
        <v>455</v>
      </c>
      <c r="F787" s="7">
        <v>4578.6000000000004</v>
      </c>
      <c r="G787" s="7">
        <v>5128.0320000000002</v>
      </c>
      <c r="H787" s="4">
        <v>915.72000000000014</v>
      </c>
      <c r="I787" s="5" t="s">
        <v>40</v>
      </c>
      <c r="V787" s="56" t="s">
        <v>107</v>
      </c>
      <c r="W787" s="56">
        <v>2021</v>
      </c>
      <c r="X787" s="56" t="s">
        <v>9</v>
      </c>
      <c r="Y787" s="56" t="s">
        <v>99</v>
      </c>
      <c r="Z787" s="56" t="s">
        <v>100</v>
      </c>
      <c r="AA787" s="56" t="s">
        <v>101</v>
      </c>
      <c r="AB787" s="56" t="s">
        <v>110</v>
      </c>
      <c r="AC787" s="56" t="s">
        <v>103</v>
      </c>
      <c r="AD787" s="56" t="s">
        <v>104</v>
      </c>
      <c r="AE787" s="56">
        <v>308</v>
      </c>
      <c r="AF787" s="56">
        <v>440.44</v>
      </c>
    </row>
    <row r="788" spans="1:32" ht="18" customHeight="1" x14ac:dyDescent="0.25">
      <c r="A788" s="2">
        <v>2024</v>
      </c>
      <c r="B788" s="2" t="s">
        <v>4</v>
      </c>
      <c r="C788" s="2" t="s">
        <v>12</v>
      </c>
      <c r="D788" s="6" t="s">
        <v>28</v>
      </c>
      <c r="E788" s="8">
        <v>345</v>
      </c>
      <c r="F788" s="8">
        <v>7000</v>
      </c>
      <c r="G788" s="8">
        <v>7840</v>
      </c>
      <c r="H788" s="4">
        <v>1400</v>
      </c>
      <c r="I788" s="5" t="s">
        <v>40</v>
      </c>
      <c r="V788" s="56" t="s">
        <v>105</v>
      </c>
      <c r="W788" s="56">
        <v>2021</v>
      </c>
      <c r="X788" s="56" t="s">
        <v>9</v>
      </c>
      <c r="Y788" s="56" t="s">
        <v>99</v>
      </c>
      <c r="Z788" s="56" t="s">
        <v>100</v>
      </c>
      <c r="AA788" s="56" t="s">
        <v>101</v>
      </c>
      <c r="AB788" s="56" t="s">
        <v>110</v>
      </c>
      <c r="AC788" s="56" t="s">
        <v>103</v>
      </c>
      <c r="AD788" s="56" t="s">
        <v>104</v>
      </c>
      <c r="AE788" s="56">
        <v>302</v>
      </c>
      <c r="AF788" s="56">
        <v>431.86</v>
      </c>
    </row>
    <row r="789" spans="1:32" ht="18" customHeight="1" x14ac:dyDescent="0.25">
      <c r="A789" s="2">
        <v>2024</v>
      </c>
      <c r="B789" s="2" t="s">
        <v>4</v>
      </c>
      <c r="C789" s="2" t="s">
        <v>13</v>
      </c>
      <c r="D789" s="3" t="s">
        <v>33</v>
      </c>
      <c r="E789" s="4">
        <v>122</v>
      </c>
      <c r="F789" s="4">
        <v>100</v>
      </c>
      <c r="G789" s="4">
        <v>112</v>
      </c>
      <c r="H789" s="4">
        <v>20</v>
      </c>
      <c r="I789" s="5" t="s">
        <v>40</v>
      </c>
      <c r="V789" s="56" t="s">
        <v>105</v>
      </c>
      <c r="W789" s="56">
        <v>2021</v>
      </c>
      <c r="X789" s="56" t="s">
        <v>9</v>
      </c>
      <c r="Y789" s="56" t="s">
        <v>99</v>
      </c>
      <c r="Z789" s="56" t="s">
        <v>100</v>
      </c>
      <c r="AA789" s="56" t="s">
        <v>101</v>
      </c>
      <c r="AB789" s="56" t="s">
        <v>110</v>
      </c>
      <c r="AC789" s="56" t="s">
        <v>103</v>
      </c>
      <c r="AD789" s="56" t="s">
        <v>104</v>
      </c>
      <c r="AE789" s="56">
        <v>306</v>
      </c>
      <c r="AF789" s="56">
        <v>526.24</v>
      </c>
    </row>
    <row r="790" spans="1:32" ht="18" customHeight="1" x14ac:dyDescent="0.25">
      <c r="A790" s="2">
        <v>2024</v>
      </c>
      <c r="B790" s="2" t="s">
        <v>4</v>
      </c>
      <c r="C790" s="2" t="s">
        <v>15</v>
      </c>
      <c r="D790" s="6" t="s">
        <v>26</v>
      </c>
      <c r="E790" s="7">
        <v>78</v>
      </c>
      <c r="F790" s="7">
        <v>4577.2</v>
      </c>
      <c r="G790" s="7">
        <v>5126.4639999999999</v>
      </c>
      <c r="H790" s="4">
        <v>915.44</v>
      </c>
      <c r="I790" s="5" t="s">
        <v>40</v>
      </c>
      <c r="V790" s="56" t="s">
        <v>108</v>
      </c>
      <c r="W790" s="56">
        <v>2021</v>
      </c>
      <c r="X790" s="56" t="s">
        <v>9</v>
      </c>
      <c r="Y790" s="56" t="s">
        <v>99</v>
      </c>
      <c r="Z790" s="56" t="s">
        <v>100</v>
      </c>
      <c r="AA790" s="56" t="s">
        <v>101</v>
      </c>
      <c r="AB790" s="56" t="s">
        <v>110</v>
      </c>
      <c r="AC790" s="56" t="s">
        <v>103</v>
      </c>
      <c r="AD790" s="56" t="s">
        <v>104</v>
      </c>
      <c r="AE790" s="56">
        <v>300</v>
      </c>
      <c r="AF790" s="56">
        <v>526.24</v>
      </c>
    </row>
    <row r="791" spans="1:32" ht="18" customHeight="1" x14ac:dyDescent="0.25">
      <c r="A791" s="2">
        <v>2024</v>
      </c>
      <c r="B791" s="2" t="s">
        <v>4</v>
      </c>
      <c r="C791" s="2" t="s">
        <v>15</v>
      </c>
      <c r="D791" s="6" t="s">
        <v>24</v>
      </c>
      <c r="E791" s="7">
        <v>76</v>
      </c>
      <c r="F791" s="7">
        <v>4576.8999999999996</v>
      </c>
      <c r="G791" s="7">
        <v>5126.1279999999997</v>
      </c>
      <c r="H791" s="4">
        <v>915.38</v>
      </c>
      <c r="I791" s="5" t="s">
        <v>40</v>
      </c>
      <c r="V791" s="56" t="s">
        <v>107</v>
      </c>
      <c r="W791" s="56">
        <v>2021</v>
      </c>
      <c r="X791" s="56" t="s">
        <v>9</v>
      </c>
      <c r="Y791" s="56" t="s">
        <v>99</v>
      </c>
      <c r="Z791" s="56" t="s">
        <v>100</v>
      </c>
      <c r="AA791" s="56" t="s">
        <v>101</v>
      </c>
      <c r="AB791" s="56" t="s">
        <v>110</v>
      </c>
      <c r="AC791" s="56" t="s">
        <v>103</v>
      </c>
      <c r="AD791" s="56" t="s">
        <v>104</v>
      </c>
      <c r="AE791" s="56">
        <v>309</v>
      </c>
      <c r="AF791" s="56">
        <v>441.87</v>
      </c>
    </row>
    <row r="792" spans="1:32" ht="18" customHeight="1" x14ac:dyDescent="0.25">
      <c r="A792" s="2">
        <v>2024</v>
      </c>
      <c r="B792" s="2" t="s">
        <v>4</v>
      </c>
      <c r="C792" s="2" t="s">
        <v>15</v>
      </c>
      <c r="D792" s="6" t="s">
        <v>25</v>
      </c>
      <c r="E792" s="7">
        <v>46</v>
      </c>
      <c r="F792" s="7">
        <v>200</v>
      </c>
      <c r="G792" s="7">
        <v>224</v>
      </c>
      <c r="H792" s="4">
        <v>40</v>
      </c>
      <c r="I792" s="5" t="s">
        <v>40</v>
      </c>
      <c r="V792" s="56" t="s">
        <v>107</v>
      </c>
      <c r="W792" s="56">
        <v>2021</v>
      </c>
      <c r="X792" s="56" t="s">
        <v>9</v>
      </c>
      <c r="Y792" s="56" t="s">
        <v>99</v>
      </c>
      <c r="Z792" s="56" t="s">
        <v>100</v>
      </c>
      <c r="AA792" s="56" t="s">
        <v>101</v>
      </c>
      <c r="AB792" s="56" t="s">
        <v>110</v>
      </c>
      <c r="AC792" s="56" t="s">
        <v>103</v>
      </c>
      <c r="AD792" s="56" t="s">
        <v>104</v>
      </c>
      <c r="AE792" s="56">
        <v>303</v>
      </c>
      <c r="AF792" s="56">
        <v>433.28999999999996</v>
      </c>
    </row>
    <row r="793" spans="1:32" ht="18" customHeight="1" x14ac:dyDescent="0.25">
      <c r="A793" s="2">
        <v>2024</v>
      </c>
      <c r="B793" s="2" t="s">
        <v>4</v>
      </c>
      <c r="C793" s="2" t="s">
        <v>15</v>
      </c>
      <c r="D793" s="6" t="s">
        <v>23</v>
      </c>
      <c r="E793" s="7">
        <v>34</v>
      </c>
      <c r="F793" s="7">
        <v>4576.8</v>
      </c>
      <c r="G793" s="7">
        <v>5126.0160000000005</v>
      </c>
      <c r="H793" s="4">
        <v>915.36000000000013</v>
      </c>
      <c r="I793" s="5" t="s">
        <v>40</v>
      </c>
      <c r="V793" s="56" t="s">
        <v>107</v>
      </c>
      <c r="W793" s="56">
        <v>2021</v>
      </c>
      <c r="X793" s="56" t="s">
        <v>9</v>
      </c>
      <c r="Y793" s="56" t="s">
        <v>99</v>
      </c>
      <c r="Z793" s="56" t="s">
        <v>100</v>
      </c>
      <c r="AA793" s="56" t="s">
        <v>101</v>
      </c>
      <c r="AB793" s="56" t="s">
        <v>110</v>
      </c>
      <c r="AC793" s="56" t="s">
        <v>103</v>
      </c>
      <c r="AD793" s="56" t="s">
        <v>104</v>
      </c>
      <c r="AE793" s="56">
        <v>297</v>
      </c>
      <c r="AF793" s="56">
        <v>424.71</v>
      </c>
    </row>
    <row r="794" spans="1:32" ht="18" customHeight="1" x14ac:dyDescent="0.25">
      <c r="A794" s="2">
        <v>2024</v>
      </c>
      <c r="B794" s="2" t="s">
        <v>4</v>
      </c>
      <c r="C794" s="2" t="s">
        <v>13</v>
      </c>
      <c r="D794" s="3" t="s">
        <v>34</v>
      </c>
      <c r="E794" s="4">
        <v>7</v>
      </c>
      <c r="F794" s="4">
        <v>200</v>
      </c>
      <c r="G794" s="4">
        <v>224</v>
      </c>
      <c r="H794" s="4">
        <v>40</v>
      </c>
      <c r="I794" s="5" t="s">
        <v>40</v>
      </c>
      <c r="V794" s="56" t="s">
        <v>98</v>
      </c>
      <c r="W794" s="56">
        <v>2021</v>
      </c>
      <c r="X794" s="56" t="s">
        <v>9</v>
      </c>
      <c r="Y794" s="56" t="s">
        <v>99</v>
      </c>
      <c r="Z794" s="56" t="s">
        <v>100</v>
      </c>
      <c r="AA794" s="56" t="s">
        <v>101</v>
      </c>
      <c r="AB794" s="56" t="s">
        <v>110</v>
      </c>
      <c r="AC794" s="56" t="s">
        <v>103</v>
      </c>
      <c r="AD794" s="56" t="s">
        <v>104</v>
      </c>
      <c r="AE794" s="56">
        <v>305</v>
      </c>
      <c r="AF794" s="56">
        <v>436.15</v>
      </c>
    </row>
    <row r="795" spans="1:32" ht="18" customHeight="1" x14ac:dyDescent="0.25">
      <c r="A795" s="2">
        <v>2024</v>
      </c>
      <c r="B795" s="2" t="s">
        <v>4</v>
      </c>
      <c r="C795" s="2" t="s">
        <v>15</v>
      </c>
      <c r="D795" s="6" t="s">
        <v>27</v>
      </c>
      <c r="E795" s="7">
        <v>3</v>
      </c>
      <c r="F795" s="7">
        <v>4577.3</v>
      </c>
      <c r="G795" s="7">
        <v>5126.576</v>
      </c>
      <c r="H795" s="4">
        <v>915.46</v>
      </c>
      <c r="I795" s="5" t="s">
        <v>40</v>
      </c>
      <c r="V795" s="56" t="s">
        <v>98</v>
      </c>
      <c r="W795" s="56">
        <v>2021</v>
      </c>
      <c r="X795" s="56" t="s">
        <v>9</v>
      </c>
      <c r="Y795" s="56" t="s">
        <v>99</v>
      </c>
      <c r="Z795" s="56" t="s">
        <v>100</v>
      </c>
      <c r="AA795" s="56" t="s">
        <v>101</v>
      </c>
      <c r="AB795" s="56" t="s">
        <v>110</v>
      </c>
      <c r="AC795" s="56" t="s">
        <v>103</v>
      </c>
      <c r="AD795" s="56" t="s">
        <v>104</v>
      </c>
      <c r="AE795" s="56">
        <v>299</v>
      </c>
      <c r="AF795" s="56">
        <v>427.57</v>
      </c>
    </row>
    <row r="796" spans="1:32" ht="18" customHeight="1" x14ac:dyDescent="0.25">
      <c r="A796" s="2">
        <v>2024</v>
      </c>
      <c r="B796" s="2" t="s">
        <v>4</v>
      </c>
      <c r="C796" s="2" t="s">
        <v>32</v>
      </c>
      <c r="D796" s="6" t="s">
        <v>32</v>
      </c>
      <c r="E796" s="7">
        <v>2</v>
      </c>
      <c r="F796" s="7">
        <v>6600</v>
      </c>
      <c r="G796" s="7">
        <v>7392</v>
      </c>
      <c r="H796" s="4">
        <v>1320</v>
      </c>
      <c r="I796" s="5" t="s">
        <v>42</v>
      </c>
      <c r="V796" s="56" t="s">
        <v>98</v>
      </c>
      <c r="W796" s="56">
        <v>2021</v>
      </c>
      <c r="X796" s="56" t="s">
        <v>3</v>
      </c>
      <c r="Y796" s="56" t="s">
        <v>99</v>
      </c>
      <c r="Z796" s="56" t="s">
        <v>100</v>
      </c>
      <c r="AA796" s="56" t="s">
        <v>101</v>
      </c>
      <c r="AB796" s="56" t="s">
        <v>102</v>
      </c>
      <c r="AC796" s="56" t="s">
        <v>103</v>
      </c>
      <c r="AD796" s="56" t="s">
        <v>104</v>
      </c>
      <c r="AE796" s="56">
        <v>158</v>
      </c>
      <c r="AF796" s="56">
        <v>526.24</v>
      </c>
    </row>
    <row r="797" spans="1:32" ht="18" customHeight="1" x14ac:dyDescent="0.25">
      <c r="A797" s="2">
        <v>2024</v>
      </c>
      <c r="B797" s="2" t="s">
        <v>5</v>
      </c>
      <c r="C797" s="2" t="s">
        <v>14</v>
      </c>
      <c r="D797" s="3" t="s">
        <v>36</v>
      </c>
      <c r="E797" s="4">
        <v>3566</v>
      </c>
      <c r="F797" s="4">
        <v>4577.3</v>
      </c>
      <c r="G797" s="4">
        <v>5126.576</v>
      </c>
      <c r="H797" s="4">
        <v>915.46</v>
      </c>
      <c r="I797" s="5" t="s">
        <v>42</v>
      </c>
      <c r="V797" s="56" t="s">
        <v>98</v>
      </c>
      <c r="W797" s="56">
        <v>2021</v>
      </c>
      <c r="X797" s="56" t="s">
        <v>3</v>
      </c>
      <c r="Y797" s="56" t="s">
        <v>99</v>
      </c>
      <c r="Z797" s="56" t="s">
        <v>100</v>
      </c>
      <c r="AA797" s="56" t="s">
        <v>101</v>
      </c>
      <c r="AB797" s="56" t="s">
        <v>102</v>
      </c>
      <c r="AC797" s="56" t="s">
        <v>103</v>
      </c>
      <c r="AD797" s="56" t="s">
        <v>104</v>
      </c>
      <c r="AE797" s="56">
        <v>152</v>
      </c>
      <c r="AF797" s="56">
        <v>526.24</v>
      </c>
    </row>
    <row r="798" spans="1:32" ht="18" customHeight="1" x14ac:dyDescent="0.25">
      <c r="A798" s="2">
        <v>2024</v>
      </c>
      <c r="B798" s="2" t="s">
        <v>5</v>
      </c>
      <c r="C798" s="2" t="s">
        <v>14</v>
      </c>
      <c r="D798" s="3" t="s">
        <v>37</v>
      </c>
      <c r="E798" s="4">
        <v>2498</v>
      </c>
      <c r="F798" s="4">
        <v>8000</v>
      </c>
      <c r="G798" s="4">
        <v>8960</v>
      </c>
      <c r="H798" s="4">
        <v>1600</v>
      </c>
      <c r="I798" s="5" t="s">
        <v>42</v>
      </c>
      <c r="V798" s="56" t="s">
        <v>105</v>
      </c>
      <c r="W798" s="56">
        <v>2021</v>
      </c>
      <c r="X798" s="56" t="s">
        <v>3</v>
      </c>
      <c r="Y798" s="56" t="s">
        <v>99</v>
      </c>
      <c r="Z798" s="56" t="s">
        <v>100</v>
      </c>
      <c r="AA798" s="56" t="s">
        <v>101</v>
      </c>
      <c r="AB798" s="56" t="s">
        <v>102</v>
      </c>
      <c r="AC798" s="56" t="s">
        <v>103</v>
      </c>
      <c r="AD798" s="56" t="s">
        <v>106</v>
      </c>
      <c r="AE798" s="56">
        <v>170</v>
      </c>
      <c r="AF798" s="56">
        <v>243.1</v>
      </c>
    </row>
    <row r="799" spans="1:32" ht="18" customHeight="1" x14ac:dyDescent="0.25">
      <c r="A799" s="2">
        <v>2024</v>
      </c>
      <c r="B799" s="2" t="s">
        <v>5</v>
      </c>
      <c r="C799" s="2" t="s">
        <v>13</v>
      </c>
      <c r="D799" s="3" t="s">
        <v>35</v>
      </c>
      <c r="E799" s="4">
        <v>1245</v>
      </c>
      <c r="F799" s="4">
        <v>4577.2</v>
      </c>
      <c r="G799" s="4">
        <v>5126.4639999999999</v>
      </c>
      <c r="H799" s="4">
        <v>915.44</v>
      </c>
      <c r="I799" s="5" t="s">
        <v>42</v>
      </c>
      <c r="V799" s="56" t="s">
        <v>105</v>
      </c>
      <c r="W799" s="56">
        <v>2021</v>
      </c>
      <c r="X799" s="56" t="s">
        <v>3</v>
      </c>
      <c r="Y799" s="56" t="s">
        <v>99</v>
      </c>
      <c r="Z799" s="56" t="s">
        <v>100</v>
      </c>
      <c r="AA799" s="56" t="s">
        <v>101</v>
      </c>
      <c r="AB799" s="56" t="s">
        <v>102</v>
      </c>
      <c r="AC799" s="56" t="s">
        <v>103</v>
      </c>
      <c r="AD799" s="56" t="s">
        <v>106</v>
      </c>
      <c r="AE799" s="56">
        <v>218</v>
      </c>
      <c r="AF799" s="56">
        <v>311.74</v>
      </c>
    </row>
    <row r="800" spans="1:32" ht="18" customHeight="1" x14ac:dyDescent="0.25">
      <c r="A800" s="2">
        <v>2024</v>
      </c>
      <c r="B800" s="2" t="s">
        <v>5</v>
      </c>
      <c r="C800" s="2" t="s">
        <v>38</v>
      </c>
      <c r="D800" s="6" t="s">
        <v>30</v>
      </c>
      <c r="E800" s="7">
        <v>644</v>
      </c>
      <c r="F800" s="7">
        <v>5743.5</v>
      </c>
      <c r="G800" s="7">
        <v>6432.72</v>
      </c>
      <c r="H800" s="4">
        <v>1148.7</v>
      </c>
      <c r="I800" s="5" t="s">
        <v>42</v>
      </c>
      <c r="V800" s="56" t="s">
        <v>98</v>
      </c>
      <c r="W800" s="56">
        <v>2021</v>
      </c>
      <c r="X800" s="56" t="s">
        <v>3</v>
      </c>
      <c r="Y800" s="56" t="s">
        <v>99</v>
      </c>
      <c r="Z800" s="56" t="s">
        <v>100</v>
      </c>
      <c r="AA800" s="56" t="s">
        <v>101</v>
      </c>
      <c r="AB800" s="56" t="s">
        <v>102</v>
      </c>
      <c r="AC800" s="56" t="s">
        <v>103</v>
      </c>
      <c r="AD800" s="56" t="s">
        <v>106</v>
      </c>
      <c r="AE800" s="56">
        <v>146</v>
      </c>
      <c r="AF800" s="56">
        <v>208.78</v>
      </c>
    </row>
    <row r="801" spans="1:32" ht="18" customHeight="1" x14ac:dyDescent="0.25">
      <c r="A801" s="2">
        <v>2024</v>
      </c>
      <c r="B801" s="2" t="s">
        <v>5</v>
      </c>
      <c r="C801" s="2" t="s">
        <v>12</v>
      </c>
      <c r="D801" s="6" t="s">
        <v>29</v>
      </c>
      <c r="E801" s="7">
        <v>643</v>
      </c>
      <c r="F801" s="7">
        <v>7000</v>
      </c>
      <c r="G801" s="7">
        <v>7840</v>
      </c>
      <c r="H801" s="4">
        <v>1400</v>
      </c>
      <c r="I801" s="5" t="s">
        <v>42</v>
      </c>
      <c r="V801" s="56" t="s">
        <v>107</v>
      </c>
      <c r="W801" s="56">
        <v>2021</v>
      </c>
      <c r="X801" s="56" t="s">
        <v>3</v>
      </c>
      <c r="Y801" s="56" t="s">
        <v>99</v>
      </c>
      <c r="Z801" s="56" t="s">
        <v>100</v>
      </c>
      <c r="AA801" s="56" t="s">
        <v>101</v>
      </c>
      <c r="AB801" s="56" t="s">
        <v>102</v>
      </c>
      <c r="AC801" s="56" t="s">
        <v>103</v>
      </c>
      <c r="AD801" s="56" t="s">
        <v>106</v>
      </c>
      <c r="AE801" s="56">
        <v>172</v>
      </c>
      <c r="AF801" s="56">
        <v>245.95999999999998</v>
      </c>
    </row>
    <row r="802" spans="1:32" ht="18" customHeight="1" x14ac:dyDescent="0.25">
      <c r="A802" s="2">
        <v>2024</v>
      </c>
      <c r="B802" s="2" t="s">
        <v>5</v>
      </c>
      <c r="C802" s="2" t="s">
        <v>38</v>
      </c>
      <c r="D802" s="6" t="s">
        <v>31</v>
      </c>
      <c r="E802" s="7">
        <v>455</v>
      </c>
      <c r="F802" s="7">
        <v>4578.6000000000004</v>
      </c>
      <c r="G802" s="7">
        <v>5128.0320000000002</v>
      </c>
      <c r="H802" s="4">
        <v>915.72000000000014</v>
      </c>
      <c r="I802" s="5" t="s">
        <v>42</v>
      </c>
      <c r="V802" s="56" t="s">
        <v>98</v>
      </c>
      <c r="W802" s="56">
        <v>2021</v>
      </c>
      <c r="X802" s="56" t="s">
        <v>3</v>
      </c>
      <c r="Y802" s="56" t="s">
        <v>99</v>
      </c>
      <c r="Z802" s="56" t="s">
        <v>100</v>
      </c>
      <c r="AA802" s="56" t="s">
        <v>101</v>
      </c>
      <c r="AB802" s="56" t="s">
        <v>102</v>
      </c>
      <c r="AC802" s="56" t="s">
        <v>103</v>
      </c>
      <c r="AD802" s="56" t="s">
        <v>106</v>
      </c>
      <c r="AE802" s="56">
        <v>220</v>
      </c>
      <c r="AF802" s="56">
        <v>314.60000000000002</v>
      </c>
    </row>
    <row r="803" spans="1:32" ht="18" customHeight="1" x14ac:dyDescent="0.25">
      <c r="A803" s="2">
        <v>2024</v>
      </c>
      <c r="B803" s="2" t="s">
        <v>5</v>
      </c>
      <c r="C803" s="2" t="s">
        <v>12</v>
      </c>
      <c r="D803" s="6" t="s">
        <v>28</v>
      </c>
      <c r="E803" s="8">
        <v>345</v>
      </c>
      <c r="F803" s="8">
        <v>7000</v>
      </c>
      <c r="G803" s="8">
        <v>7840</v>
      </c>
      <c r="H803" s="4">
        <v>1400</v>
      </c>
      <c r="I803" s="5" t="s">
        <v>42</v>
      </c>
      <c r="V803" s="56" t="s">
        <v>98</v>
      </c>
      <c r="W803" s="56">
        <v>2021</v>
      </c>
      <c r="X803" s="56" t="s">
        <v>3</v>
      </c>
      <c r="Y803" s="56" t="s">
        <v>99</v>
      </c>
      <c r="Z803" s="56" t="s">
        <v>100</v>
      </c>
      <c r="AA803" s="56" t="s">
        <v>101</v>
      </c>
      <c r="AB803" s="56" t="s">
        <v>102</v>
      </c>
      <c r="AC803" s="56" t="s">
        <v>103</v>
      </c>
      <c r="AD803" s="56" t="s">
        <v>106</v>
      </c>
      <c r="AE803" s="56">
        <v>162</v>
      </c>
      <c r="AF803" s="56">
        <v>526.24</v>
      </c>
    </row>
    <row r="804" spans="1:32" ht="18" customHeight="1" x14ac:dyDescent="0.25">
      <c r="A804" s="2">
        <v>2024</v>
      </c>
      <c r="B804" s="2" t="s">
        <v>5</v>
      </c>
      <c r="C804" s="2" t="s">
        <v>13</v>
      </c>
      <c r="D804" s="3" t="s">
        <v>33</v>
      </c>
      <c r="E804" s="4">
        <v>122</v>
      </c>
      <c r="F804" s="4">
        <v>100</v>
      </c>
      <c r="G804" s="4">
        <v>112</v>
      </c>
      <c r="H804" s="4">
        <v>20</v>
      </c>
      <c r="I804" s="5" t="s">
        <v>42</v>
      </c>
      <c r="V804" s="56" t="s">
        <v>105</v>
      </c>
      <c r="W804" s="56">
        <v>2021</v>
      </c>
      <c r="X804" s="56" t="s">
        <v>3</v>
      </c>
      <c r="Y804" s="56" t="s">
        <v>99</v>
      </c>
      <c r="Z804" s="56" t="s">
        <v>100</v>
      </c>
      <c r="AA804" s="56" t="s">
        <v>101</v>
      </c>
      <c r="AB804" s="56" t="s">
        <v>102</v>
      </c>
      <c r="AC804" s="56" t="s">
        <v>103</v>
      </c>
      <c r="AD804" s="56" t="s">
        <v>106</v>
      </c>
      <c r="AE804" s="56">
        <v>156</v>
      </c>
      <c r="AF804" s="56">
        <v>526.24</v>
      </c>
    </row>
    <row r="805" spans="1:32" ht="18" customHeight="1" x14ac:dyDescent="0.25">
      <c r="A805" s="2">
        <v>2024</v>
      </c>
      <c r="B805" s="2" t="s">
        <v>5</v>
      </c>
      <c r="C805" s="2" t="s">
        <v>15</v>
      </c>
      <c r="D805" s="6" t="s">
        <v>26</v>
      </c>
      <c r="E805" s="7">
        <v>78</v>
      </c>
      <c r="F805" s="7">
        <v>4577.2</v>
      </c>
      <c r="G805" s="7">
        <v>5126.4639999999999</v>
      </c>
      <c r="H805" s="4">
        <v>915.44</v>
      </c>
      <c r="I805" s="5" t="s">
        <v>42</v>
      </c>
      <c r="V805" s="56" t="s">
        <v>105</v>
      </c>
      <c r="W805" s="56">
        <v>2021</v>
      </c>
      <c r="X805" s="56" t="s">
        <v>3</v>
      </c>
      <c r="Y805" s="56" t="s">
        <v>99</v>
      </c>
      <c r="Z805" s="56" t="s">
        <v>100</v>
      </c>
      <c r="AA805" s="56" t="s">
        <v>101</v>
      </c>
      <c r="AB805" s="56" t="s">
        <v>102</v>
      </c>
      <c r="AC805" s="56" t="s">
        <v>103</v>
      </c>
      <c r="AD805" s="56" t="s">
        <v>106</v>
      </c>
      <c r="AE805" s="56">
        <v>150</v>
      </c>
      <c r="AF805" s="56">
        <v>526.24</v>
      </c>
    </row>
    <row r="806" spans="1:32" ht="18" customHeight="1" x14ac:dyDescent="0.25">
      <c r="A806" s="2">
        <v>2024</v>
      </c>
      <c r="B806" s="2" t="s">
        <v>5</v>
      </c>
      <c r="C806" s="2" t="s">
        <v>15</v>
      </c>
      <c r="D806" s="6" t="s">
        <v>24</v>
      </c>
      <c r="E806" s="7">
        <v>76</v>
      </c>
      <c r="F806" s="7">
        <v>4576.8999999999996</v>
      </c>
      <c r="G806" s="7">
        <v>5126.1279999999997</v>
      </c>
      <c r="H806" s="4">
        <v>915.38</v>
      </c>
      <c r="I806" s="5" t="s">
        <v>42</v>
      </c>
      <c r="V806" s="56" t="s">
        <v>105</v>
      </c>
      <c r="W806" s="56">
        <v>2021</v>
      </c>
      <c r="X806" s="56" t="s">
        <v>3</v>
      </c>
      <c r="Y806" s="56" t="s">
        <v>99</v>
      </c>
      <c r="Z806" s="56" t="s">
        <v>100</v>
      </c>
      <c r="AA806" s="56" t="s">
        <v>101</v>
      </c>
      <c r="AB806" s="56" t="s">
        <v>102</v>
      </c>
      <c r="AC806" s="56" t="s">
        <v>103</v>
      </c>
      <c r="AD806" s="56" t="s">
        <v>106</v>
      </c>
      <c r="AE806" s="56">
        <v>687</v>
      </c>
      <c r="AF806" s="56">
        <v>982.41</v>
      </c>
    </row>
    <row r="807" spans="1:32" ht="18" customHeight="1" x14ac:dyDescent="0.25">
      <c r="A807" s="2">
        <v>2024</v>
      </c>
      <c r="B807" s="2" t="s">
        <v>5</v>
      </c>
      <c r="C807" s="2" t="s">
        <v>15</v>
      </c>
      <c r="D807" s="6" t="s">
        <v>25</v>
      </c>
      <c r="E807" s="7">
        <v>46</v>
      </c>
      <c r="F807" s="7">
        <v>200</v>
      </c>
      <c r="G807" s="7">
        <v>224</v>
      </c>
      <c r="H807" s="4">
        <v>40</v>
      </c>
      <c r="I807" s="5" t="s">
        <v>42</v>
      </c>
      <c r="V807" s="56" t="s">
        <v>98</v>
      </c>
      <c r="W807" s="56">
        <v>2021</v>
      </c>
      <c r="X807" s="56" t="s">
        <v>3</v>
      </c>
      <c r="Y807" s="56" t="s">
        <v>99</v>
      </c>
      <c r="Z807" s="56" t="s">
        <v>100</v>
      </c>
      <c r="AA807" s="56" t="s">
        <v>101</v>
      </c>
      <c r="AB807" s="56" t="s">
        <v>102</v>
      </c>
      <c r="AC807" s="56" t="s">
        <v>103</v>
      </c>
      <c r="AD807" s="56" t="s">
        <v>106</v>
      </c>
      <c r="AE807" s="56">
        <v>721</v>
      </c>
      <c r="AF807" s="56">
        <v>1031.03</v>
      </c>
    </row>
    <row r="808" spans="1:32" ht="18" customHeight="1" x14ac:dyDescent="0.25">
      <c r="A808" s="2">
        <v>2024</v>
      </c>
      <c r="B808" s="2" t="s">
        <v>5</v>
      </c>
      <c r="C808" s="2" t="s">
        <v>15</v>
      </c>
      <c r="D808" s="6" t="s">
        <v>23</v>
      </c>
      <c r="E808" s="7">
        <v>34</v>
      </c>
      <c r="F808" s="7">
        <v>4576.8</v>
      </c>
      <c r="G808" s="7">
        <v>5126.0160000000005</v>
      </c>
      <c r="H808" s="4">
        <v>915.36000000000013</v>
      </c>
      <c r="I808" s="5" t="s">
        <v>42</v>
      </c>
      <c r="V808" s="56" t="s">
        <v>105</v>
      </c>
      <c r="W808" s="56">
        <v>2021</v>
      </c>
      <c r="X808" s="56" t="s">
        <v>3</v>
      </c>
      <c r="Y808" s="56" t="s">
        <v>99</v>
      </c>
      <c r="Z808" s="56" t="s">
        <v>100</v>
      </c>
      <c r="AA808" s="56" t="s">
        <v>101</v>
      </c>
      <c r="AB808" s="56" t="s">
        <v>102</v>
      </c>
      <c r="AC808" s="56" t="s">
        <v>103</v>
      </c>
      <c r="AD808" s="56" t="s">
        <v>106</v>
      </c>
      <c r="AE808" s="56">
        <v>774</v>
      </c>
      <c r="AF808" s="56">
        <v>1106.82</v>
      </c>
    </row>
    <row r="809" spans="1:32" ht="18" customHeight="1" x14ac:dyDescent="0.25">
      <c r="A809" s="2">
        <v>2024</v>
      </c>
      <c r="B809" s="2" t="s">
        <v>5</v>
      </c>
      <c r="C809" s="2" t="s">
        <v>13</v>
      </c>
      <c r="D809" s="3" t="s">
        <v>34</v>
      </c>
      <c r="E809" s="4">
        <v>7</v>
      </c>
      <c r="F809" s="4">
        <v>200</v>
      </c>
      <c r="G809" s="4">
        <v>224</v>
      </c>
      <c r="H809" s="4">
        <v>40</v>
      </c>
      <c r="I809" s="5" t="s">
        <v>42</v>
      </c>
      <c r="V809" s="56" t="s">
        <v>98</v>
      </c>
      <c r="W809" s="56">
        <v>2021</v>
      </c>
      <c r="X809" s="56" t="s">
        <v>3</v>
      </c>
      <c r="Y809" s="56" t="s">
        <v>99</v>
      </c>
      <c r="Z809" s="56" t="s">
        <v>100</v>
      </c>
      <c r="AA809" s="56" t="s">
        <v>101</v>
      </c>
      <c r="AB809" s="56" t="s">
        <v>102</v>
      </c>
      <c r="AC809" s="56" t="s">
        <v>103</v>
      </c>
      <c r="AD809" s="56" t="s">
        <v>106</v>
      </c>
      <c r="AE809" s="56">
        <v>159</v>
      </c>
      <c r="AF809" s="56">
        <v>227.37</v>
      </c>
    </row>
    <row r="810" spans="1:32" ht="18" customHeight="1" x14ac:dyDescent="0.25">
      <c r="A810" s="2">
        <v>2024</v>
      </c>
      <c r="B810" s="2" t="s">
        <v>5</v>
      </c>
      <c r="C810" s="2" t="s">
        <v>32</v>
      </c>
      <c r="D810" s="6" t="s">
        <v>32</v>
      </c>
      <c r="E810" s="7">
        <v>3</v>
      </c>
      <c r="F810" s="7">
        <v>6600</v>
      </c>
      <c r="G810" s="7">
        <v>7392</v>
      </c>
      <c r="H810" s="4">
        <v>1320</v>
      </c>
      <c r="I810" s="5" t="s">
        <v>42</v>
      </c>
      <c r="V810" s="56" t="s">
        <v>105</v>
      </c>
      <c r="W810" s="56">
        <v>2021</v>
      </c>
      <c r="X810" s="56" t="s">
        <v>3</v>
      </c>
      <c r="Y810" s="56" t="s">
        <v>99</v>
      </c>
      <c r="Z810" s="56" t="s">
        <v>100</v>
      </c>
      <c r="AA810" s="56" t="s">
        <v>101</v>
      </c>
      <c r="AB810" s="56" t="s">
        <v>102</v>
      </c>
      <c r="AC810" s="56" t="s">
        <v>103</v>
      </c>
      <c r="AD810" s="56" t="s">
        <v>106</v>
      </c>
      <c r="AE810" s="56">
        <v>153</v>
      </c>
      <c r="AF810" s="56">
        <v>218.79</v>
      </c>
    </row>
    <row r="811" spans="1:32" ht="18" customHeight="1" x14ac:dyDescent="0.25">
      <c r="A811" s="2">
        <v>2024</v>
      </c>
      <c r="B811" s="2" t="s">
        <v>5</v>
      </c>
      <c r="C811" s="2" t="s">
        <v>15</v>
      </c>
      <c r="D811" s="6" t="s">
        <v>27</v>
      </c>
      <c r="E811" s="7">
        <v>3</v>
      </c>
      <c r="F811" s="7">
        <v>4577.3</v>
      </c>
      <c r="G811" s="7">
        <v>5126.576</v>
      </c>
      <c r="H811" s="4">
        <v>915.46</v>
      </c>
      <c r="I811" s="5" t="s">
        <v>42</v>
      </c>
      <c r="V811" s="56" t="s">
        <v>98</v>
      </c>
      <c r="W811" s="56">
        <v>2021</v>
      </c>
      <c r="X811" s="56" t="s">
        <v>3</v>
      </c>
      <c r="Y811" s="56" t="s">
        <v>99</v>
      </c>
      <c r="Z811" s="56" t="s">
        <v>100</v>
      </c>
      <c r="AA811" s="56" t="s">
        <v>101</v>
      </c>
      <c r="AB811" s="56" t="s">
        <v>102</v>
      </c>
      <c r="AC811" s="56" t="s">
        <v>103</v>
      </c>
      <c r="AD811" s="56" t="s">
        <v>106</v>
      </c>
      <c r="AE811" s="56">
        <v>147</v>
      </c>
      <c r="AF811" s="56">
        <v>210.21</v>
      </c>
    </row>
    <row r="812" spans="1:32" ht="18" customHeight="1" x14ac:dyDescent="0.25">
      <c r="A812" s="2">
        <v>2024</v>
      </c>
      <c r="B812" s="2" t="s">
        <v>6</v>
      </c>
      <c r="C812" s="2" t="s">
        <v>14</v>
      </c>
      <c r="D812" s="3" t="s">
        <v>36</v>
      </c>
      <c r="E812" s="4">
        <v>3566</v>
      </c>
      <c r="F812" s="4">
        <v>4577.3</v>
      </c>
      <c r="G812" s="4">
        <v>5126.576</v>
      </c>
      <c r="H812" s="4">
        <v>915.46</v>
      </c>
      <c r="I812" s="5" t="s">
        <v>42</v>
      </c>
      <c r="V812" s="56" t="s">
        <v>105</v>
      </c>
      <c r="W812" s="56">
        <v>2021</v>
      </c>
      <c r="X812" s="56" t="s">
        <v>3</v>
      </c>
      <c r="Y812" s="56" t="s">
        <v>99</v>
      </c>
      <c r="Z812" s="56" t="s">
        <v>100</v>
      </c>
      <c r="AA812" s="56" t="s">
        <v>101</v>
      </c>
      <c r="AB812" s="56" t="s">
        <v>102</v>
      </c>
      <c r="AC812" s="56" t="s">
        <v>103</v>
      </c>
      <c r="AD812" s="56" t="s">
        <v>106</v>
      </c>
      <c r="AE812" s="56">
        <v>171</v>
      </c>
      <c r="AF812" s="56">
        <v>244.53</v>
      </c>
    </row>
    <row r="813" spans="1:32" ht="18" customHeight="1" x14ac:dyDescent="0.25">
      <c r="A813" s="2">
        <v>2024</v>
      </c>
      <c r="B813" s="2" t="s">
        <v>6</v>
      </c>
      <c r="C813" s="2" t="s">
        <v>14</v>
      </c>
      <c r="D813" s="3" t="s">
        <v>37</v>
      </c>
      <c r="E813" s="4">
        <v>2498</v>
      </c>
      <c r="F813" s="4">
        <v>8000</v>
      </c>
      <c r="G813" s="4">
        <v>8960</v>
      </c>
      <c r="H813" s="4">
        <v>1600</v>
      </c>
      <c r="I813" s="5" t="s">
        <v>42</v>
      </c>
      <c r="V813" s="56" t="s">
        <v>105</v>
      </c>
      <c r="W813" s="56">
        <v>2021</v>
      </c>
      <c r="X813" s="56" t="s">
        <v>3</v>
      </c>
      <c r="Y813" s="56" t="s">
        <v>99</v>
      </c>
      <c r="Z813" s="56" t="s">
        <v>100</v>
      </c>
      <c r="AA813" s="56" t="s">
        <v>101</v>
      </c>
      <c r="AB813" s="56" t="s">
        <v>102</v>
      </c>
      <c r="AC813" s="56" t="s">
        <v>103</v>
      </c>
      <c r="AD813" s="56" t="s">
        <v>106</v>
      </c>
      <c r="AE813" s="56">
        <v>760</v>
      </c>
      <c r="AF813" s="56">
        <v>526.24</v>
      </c>
    </row>
    <row r="814" spans="1:32" ht="18" customHeight="1" x14ac:dyDescent="0.25">
      <c r="A814" s="2">
        <v>2024</v>
      </c>
      <c r="B814" s="2" t="s">
        <v>6</v>
      </c>
      <c r="C814" s="2" t="s">
        <v>13</v>
      </c>
      <c r="D814" s="3" t="s">
        <v>35</v>
      </c>
      <c r="E814" s="4">
        <v>1245</v>
      </c>
      <c r="F814" s="4">
        <v>4577.2</v>
      </c>
      <c r="G814" s="4">
        <v>5126.4639999999999</v>
      </c>
      <c r="H814" s="4">
        <v>915.44</v>
      </c>
      <c r="I814" s="5" t="s">
        <v>42</v>
      </c>
      <c r="V814" s="56" t="s">
        <v>105</v>
      </c>
      <c r="W814" s="56">
        <v>2021</v>
      </c>
      <c r="X814" s="56" t="s">
        <v>3</v>
      </c>
      <c r="Y814" s="56" t="s">
        <v>99</v>
      </c>
      <c r="Z814" s="56" t="s">
        <v>100</v>
      </c>
      <c r="AA814" s="56" t="s">
        <v>101</v>
      </c>
      <c r="AB814" s="56" t="s">
        <v>102</v>
      </c>
      <c r="AC814" s="56" t="s">
        <v>103</v>
      </c>
      <c r="AD814" s="56" t="s">
        <v>106</v>
      </c>
      <c r="AE814" s="56">
        <v>813</v>
      </c>
      <c r="AF814" s="56">
        <v>526.24</v>
      </c>
    </row>
    <row r="815" spans="1:32" ht="18" customHeight="1" x14ac:dyDescent="0.25">
      <c r="A815" s="2">
        <v>2024</v>
      </c>
      <c r="B815" s="2" t="s">
        <v>6</v>
      </c>
      <c r="C815" s="2" t="s">
        <v>38</v>
      </c>
      <c r="D815" s="6" t="s">
        <v>30</v>
      </c>
      <c r="E815" s="7">
        <v>644</v>
      </c>
      <c r="F815" s="7">
        <v>5743.5</v>
      </c>
      <c r="G815" s="7">
        <v>6432.72</v>
      </c>
      <c r="H815" s="4">
        <v>1148.7</v>
      </c>
      <c r="I815" s="5" t="s">
        <v>42</v>
      </c>
      <c r="V815" s="56" t="s">
        <v>105</v>
      </c>
      <c r="W815" s="56">
        <v>2021</v>
      </c>
      <c r="X815" s="56" t="s">
        <v>3</v>
      </c>
      <c r="Y815" s="56" t="s">
        <v>99</v>
      </c>
      <c r="Z815" s="56" t="s">
        <v>100</v>
      </c>
      <c r="AA815" s="56" t="s">
        <v>101</v>
      </c>
      <c r="AB815" s="56" t="s">
        <v>102</v>
      </c>
      <c r="AC815" s="56" t="s">
        <v>103</v>
      </c>
      <c r="AD815" s="56" t="s">
        <v>106</v>
      </c>
      <c r="AE815" s="56">
        <v>217</v>
      </c>
      <c r="AF815" s="56">
        <v>310.31</v>
      </c>
    </row>
    <row r="816" spans="1:32" ht="18" customHeight="1" x14ac:dyDescent="0.25">
      <c r="A816" s="2">
        <v>2024</v>
      </c>
      <c r="B816" s="2" t="s">
        <v>6</v>
      </c>
      <c r="C816" s="2" t="s">
        <v>12</v>
      </c>
      <c r="D816" s="6" t="s">
        <v>29</v>
      </c>
      <c r="E816" s="7">
        <v>643</v>
      </c>
      <c r="F816" s="7">
        <v>7000</v>
      </c>
      <c r="G816" s="7">
        <v>7840</v>
      </c>
      <c r="H816" s="4">
        <v>1400</v>
      </c>
      <c r="I816" s="5" t="s">
        <v>42</v>
      </c>
      <c r="V816" s="56" t="s">
        <v>107</v>
      </c>
      <c r="W816" s="56">
        <v>2021</v>
      </c>
      <c r="X816" s="56" t="s">
        <v>3</v>
      </c>
      <c r="Y816" s="56" t="s">
        <v>99</v>
      </c>
      <c r="Z816" s="56" t="s">
        <v>100</v>
      </c>
      <c r="AA816" s="56" t="s">
        <v>101</v>
      </c>
      <c r="AB816" s="56" t="s">
        <v>102</v>
      </c>
      <c r="AC816" s="56" t="s">
        <v>103</v>
      </c>
      <c r="AD816" s="56" t="s">
        <v>106</v>
      </c>
      <c r="AE816" s="56">
        <v>145</v>
      </c>
      <c r="AF816" s="56">
        <v>207.35</v>
      </c>
    </row>
    <row r="817" spans="1:32" ht="18" customHeight="1" x14ac:dyDescent="0.25">
      <c r="A817" s="2">
        <v>2024</v>
      </c>
      <c r="B817" s="2" t="s">
        <v>6</v>
      </c>
      <c r="C817" s="2" t="s">
        <v>38</v>
      </c>
      <c r="D817" s="6" t="s">
        <v>31</v>
      </c>
      <c r="E817" s="7">
        <v>455</v>
      </c>
      <c r="F817" s="7">
        <v>4578.6000000000004</v>
      </c>
      <c r="G817" s="7">
        <v>5128.0320000000002</v>
      </c>
      <c r="H817" s="4">
        <v>915.72000000000014</v>
      </c>
      <c r="I817" s="5" t="s">
        <v>42</v>
      </c>
      <c r="V817" s="56" t="s">
        <v>105</v>
      </c>
      <c r="W817" s="56">
        <v>2021</v>
      </c>
      <c r="X817" s="56" t="s">
        <v>3</v>
      </c>
      <c r="Y817" s="56" t="s">
        <v>99</v>
      </c>
      <c r="Z817" s="56" t="s">
        <v>100</v>
      </c>
      <c r="AA817" s="56" t="s">
        <v>101</v>
      </c>
      <c r="AB817" s="56" t="s">
        <v>102</v>
      </c>
      <c r="AC817" s="56" t="s">
        <v>103</v>
      </c>
      <c r="AD817" s="56" t="s">
        <v>104</v>
      </c>
      <c r="AE817" s="56">
        <v>161</v>
      </c>
      <c r="AF817" s="56">
        <v>230.23000000000002</v>
      </c>
    </row>
    <row r="818" spans="1:32" ht="18" customHeight="1" x14ac:dyDescent="0.25">
      <c r="A818" s="2">
        <v>2024</v>
      </c>
      <c r="B818" s="2" t="s">
        <v>6</v>
      </c>
      <c r="C818" s="2" t="s">
        <v>12</v>
      </c>
      <c r="D818" s="6" t="s">
        <v>28</v>
      </c>
      <c r="E818" s="8">
        <v>345</v>
      </c>
      <c r="F818" s="8">
        <v>7000</v>
      </c>
      <c r="G818" s="8">
        <v>7840</v>
      </c>
      <c r="H818" s="4">
        <v>1400</v>
      </c>
      <c r="I818" s="5" t="s">
        <v>42</v>
      </c>
      <c r="V818" s="56" t="s">
        <v>108</v>
      </c>
      <c r="W818" s="56">
        <v>2021</v>
      </c>
      <c r="X818" s="56" t="s">
        <v>3</v>
      </c>
      <c r="Y818" s="56" t="s">
        <v>99</v>
      </c>
      <c r="Z818" s="56" t="s">
        <v>100</v>
      </c>
      <c r="AA818" s="56" t="s">
        <v>101</v>
      </c>
      <c r="AB818" s="56" t="s">
        <v>102</v>
      </c>
      <c r="AC818" s="56" t="s">
        <v>103</v>
      </c>
      <c r="AD818" s="56" t="s">
        <v>104</v>
      </c>
      <c r="AE818" s="56">
        <v>155</v>
      </c>
      <c r="AF818" s="56">
        <v>221.65</v>
      </c>
    </row>
    <row r="819" spans="1:32" ht="18" customHeight="1" x14ac:dyDescent="0.25">
      <c r="A819" s="2">
        <v>2024</v>
      </c>
      <c r="B819" s="2" t="s">
        <v>6</v>
      </c>
      <c r="C819" s="2" t="s">
        <v>13</v>
      </c>
      <c r="D819" s="3" t="s">
        <v>33</v>
      </c>
      <c r="E819" s="4">
        <v>122</v>
      </c>
      <c r="F819" s="4">
        <v>100</v>
      </c>
      <c r="G819" s="4">
        <v>112</v>
      </c>
      <c r="H819" s="4">
        <v>20</v>
      </c>
      <c r="I819" s="5" t="s">
        <v>40</v>
      </c>
      <c r="V819" s="56" t="s">
        <v>105</v>
      </c>
      <c r="W819" s="56">
        <v>2021</v>
      </c>
      <c r="X819" s="56" t="s">
        <v>3</v>
      </c>
      <c r="Y819" s="56" t="s">
        <v>99</v>
      </c>
      <c r="Z819" s="56" t="s">
        <v>100</v>
      </c>
      <c r="AA819" s="56" t="s">
        <v>101</v>
      </c>
      <c r="AB819" s="56" t="s">
        <v>102</v>
      </c>
      <c r="AC819" s="56" t="s">
        <v>103</v>
      </c>
      <c r="AD819" s="56" t="s">
        <v>104</v>
      </c>
      <c r="AE819" s="56">
        <v>149</v>
      </c>
      <c r="AF819" s="56">
        <v>213.07</v>
      </c>
    </row>
    <row r="820" spans="1:32" ht="18" customHeight="1" x14ac:dyDescent="0.25">
      <c r="A820" s="2">
        <v>2024</v>
      </c>
      <c r="B820" s="2" t="s">
        <v>6</v>
      </c>
      <c r="C820" s="2" t="s">
        <v>15</v>
      </c>
      <c r="D820" s="6" t="s">
        <v>26</v>
      </c>
      <c r="E820" s="7">
        <v>78</v>
      </c>
      <c r="F820" s="7">
        <v>4577.2</v>
      </c>
      <c r="G820" s="7">
        <v>5126.4639999999999</v>
      </c>
      <c r="H820" s="4">
        <v>915.44</v>
      </c>
      <c r="I820" s="5" t="s">
        <v>40</v>
      </c>
      <c r="V820" s="56" t="s">
        <v>98</v>
      </c>
      <c r="W820" s="56">
        <v>2021</v>
      </c>
      <c r="X820" s="56" t="s">
        <v>3</v>
      </c>
      <c r="Y820" s="56" t="s">
        <v>99</v>
      </c>
      <c r="Z820" s="56" t="s">
        <v>100</v>
      </c>
      <c r="AA820" s="56" t="s">
        <v>101</v>
      </c>
      <c r="AB820" s="56" t="s">
        <v>102</v>
      </c>
      <c r="AC820" s="56" t="s">
        <v>103</v>
      </c>
      <c r="AD820" s="56" t="s">
        <v>106</v>
      </c>
      <c r="AE820" s="56">
        <v>173</v>
      </c>
      <c r="AF820" s="56">
        <v>247.39</v>
      </c>
    </row>
    <row r="821" spans="1:32" ht="18" customHeight="1" x14ac:dyDescent="0.25">
      <c r="A821" s="2">
        <v>2024</v>
      </c>
      <c r="B821" s="2" t="s">
        <v>6</v>
      </c>
      <c r="C821" s="2" t="s">
        <v>15</v>
      </c>
      <c r="D821" s="6" t="s">
        <v>24</v>
      </c>
      <c r="E821" s="7">
        <v>76</v>
      </c>
      <c r="F821" s="7">
        <v>4576.8999999999996</v>
      </c>
      <c r="G821" s="7">
        <v>5126.1279999999997</v>
      </c>
      <c r="H821" s="4">
        <v>915.38</v>
      </c>
      <c r="I821" s="5" t="s">
        <v>40</v>
      </c>
      <c r="V821" s="56" t="s">
        <v>98</v>
      </c>
      <c r="W821" s="56">
        <v>2021</v>
      </c>
      <c r="X821" s="56" t="s">
        <v>3</v>
      </c>
      <c r="Y821" s="56" t="s">
        <v>99</v>
      </c>
      <c r="Z821" s="56" t="s">
        <v>100</v>
      </c>
      <c r="AA821" s="56" t="s">
        <v>101</v>
      </c>
      <c r="AB821" s="56" t="s">
        <v>102</v>
      </c>
      <c r="AC821" s="56" t="s">
        <v>103</v>
      </c>
      <c r="AD821" s="56" t="s">
        <v>106</v>
      </c>
      <c r="AE821" s="56">
        <v>221</v>
      </c>
      <c r="AF821" s="56">
        <v>316.02999999999997</v>
      </c>
    </row>
    <row r="822" spans="1:32" ht="18" customHeight="1" x14ac:dyDescent="0.25">
      <c r="A822" s="2">
        <v>2024</v>
      </c>
      <c r="B822" s="2" t="s">
        <v>6</v>
      </c>
      <c r="C822" s="2" t="s">
        <v>15</v>
      </c>
      <c r="D822" s="6" t="s">
        <v>25</v>
      </c>
      <c r="E822" s="7">
        <v>46</v>
      </c>
      <c r="F822" s="7">
        <v>200</v>
      </c>
      <c r="G822" s="7">
        <v>224</v>
      </c>
      <c r="H822" s="4">
        <v>40</v>
      </c>
      <c r="I822" s="5" t="s">
        <v>40</v>
      </c>
      <c r="V822" s="56" t="s">
        <v>105</v>
      </c>
      <c r="W822" s="56">
        <v>2021</v>
      </c>
      <c r="X822" s="56" t="s">
        <v>3</v>
      </c>
      <c r="Y822" s="56" t="s">
        <v>99</v>
      </c>
      <c r="Z822" s="56" t="s">
        <v>100</v>
      </c>
      <c r="AA822" s="56" t="s">
        <v>101</v>
      </c>
      <c r="AB822" s="56" t="s">
        <v>102</v>
      </c>
      <c r="AC822" s="56" t="s">
        <v>103</v>
      </c>
      <c r="AD822" s="56" t="s">
        <v>106</v>
      </c>
      <c r="AE822" s="56">
        <v>783</v>
      </c>
      <c r="AF822" s="56">
        <v>1119.69</v>
      </c>
    </row>
    <row r="823" spans="1:32" ht="18" customHeight="1" x14ac:dyDescent="0.25">
      <c r="A823" s="2">
        <v>2024</v>
      </c>
      <c r="B823" s="2" t="s">
        <v>6</v>
      </c>
      <c r="C823" s="2" t="s">
        <v>15</v>
      </c>
      <c r="D823" s="6" t="s">
        <v>23</v>
      </c>
      <c r="E823" s="7">
        <v>34</v>
      </c>
      <c r="F823" s="7">
        <v>4576.8</v>
      </c>
      <c r="G823" s="7">
        <v>5126.0160000000005</v>
      </c>
      <c r="H823" s="4">
        <v>915.36000000000013</v>
      </c>
      <c r="I823" s="5" t="s">
        <v>40</v>
      </c>
      <c r="V823" s="56" t="s">
        <v>98</v>
      </c>
      <c r="W823" s="56">
        <v>2021</v>
      </c>
      <c r="X823" s="56" t="s">
        <v>7</v>
      </c>
      <c r="Y823" s="56" t="s">
        <v>99</v>
      </c>
      <c r="Z823" s="56" t="s">
        <v>100</v>
      </c>
      <c r="AA823" s="56" t="s">
        <v>101</v>
      </c>
      <c r="AB823" s="56" t="s">
        <v>102</v>
      </c>
      <c r="AC823" s="56" t="s">
        <v>103</v>
      </c>
      <c r="AD823" s="56" t="s">
        <v>104</v>
      </c>
      <c r="AE823" s="56">
        <v>344</v>
      </c>
      <c r="AF823" s="56">
        <v>491.91999999999996</v>
      </c>
    </row>
    <row r="824" spans="1:32" ht="18" customHeight="1" x14ac:dyDescent="0.25">
      <c r="A824" s="2">
        <v>2024</v>
      </c>
      <c r="B824" s="2" t="s">
        <v>6</v>
      </c>
      <c r="C824" s="2" t="s">
        <v>13</v>
      </c>
      <c r="D824" s="3" t="s">
        <v>34</v>
      </c>
      <c r="E824" s="4">
        <v>7</v>
      </c>
      <c r="F824" s="4">
        <v>200</v>
      </c>
      <c r="G824" s="4">
        <v>224</v>
      </c>
      <c r="H824" s="4">
        <v>40</v>
      </c>
      <c r="I824" s="5" t="s">
        <v>40</v>
      </c>
      <c r="V824" s="56" t="s">
        <v>98</v>
      </c>
      <c r="W824" s="56">
        <v>2021</v>
      </c>
      <c r="X824" s="56" t="s">
        <v>7</v>
      </c>
      <c r="Y824" s="56" t="s">
        <v>99</v>
      </c>
      <c r="Z824" s="56" t="s">
        <v>100</v>
      </c>
      <c r="AA824" s="56" t="s">
        <v>101</v>
      </c>
      <c r="AB824" s="56" t="s">
        <v>102</v>
      </c>
      <c r="AC824" s="56" t="s">
        <v>103</v>
      </c>
      <c r="AD824" s="56" t="s">
        <v>104</v>
      </c>
      <c r="AE824" s="56">
        <v>338</v>
      </c>
      <c r="AF824" s="56">
        <v>483.34000000000003</v>
      </c>
    </row>
    <row r="825" spans="1:32" ht="18" customHeight="1" x14ac:dyDescent="0.25">
      <c r="A825" s="2">
        <v>2024</v>
      </c>
      <c r="B825" s="2" t="s">
        <v>6</v>
      </c>
      <c r="C825" s="2" t="s">
        <v>15</v>
      </c>
      <c r="D825" s="6" t="s">
        <v>27</v>
      </c>
      <c r="E825" s="7">
        <v>3</v>
      </c>
      <c r="F825" s="7">
        <v>4577.3</v>
      </c>
      <c r="G825" s="7">
        <v>5126.576</v>
      </c>
      <c r="H825" s="4">
        <v>915.46</v>
      </c>
      <c r="I825" s="5" t="s">
        <v>40</v>
      </c>
      <c r="V825" s="56" t="s">
        <v>98</v>
      </c>
      <c r="W825" s="56">
        <v>2021</v>
      </c>
      <c r="X825" s="56" t="s">
        <v>7</v>
      </c>
      <c r="Y825" s="56" t="s">
        <v>99</v>
      </c>
      <c r="Z825" s="56" t="s">
        <v>100</v>
      </c>
      <c r="AA825" s="56" t="s">
        <v>101</v>
      </c>
      <c r="AB825" s="56" t="s">
        <v>102</v>
      </c>
      <c r="AC825" s="56" t="s">
        <v>103</v>
      </c>
      <c r="AD825" s="56" t="s">
        <v>104</v>
      </c>
      <c r="AE825" s="56">
        <v>332</v>
      </c>
      <c r="AF825" s="56">
        <v>474.76</v>
      </c>
    </row>
    <row r="826" spans="1:32" ht="18" customHeight="1" x14ac:dyDescent="0.25">
      <c r="A826" s="2">
        <v>2024</v>
      </c>
      <c r="B826" s="2" t="s">
        <v>6</v>
      </c>
      <c r="C826" s="2" t="s">
        <v>32</v>
      </c>
      <c r="D826" s="6" t="s">
        <v>32</v>
      </c>
      <c r="E826" s="7">
        <v>2</v>
      </c>
      <c r="F826" s="7">
        <v>6600</v>
      </c>
      <c r="G826" s="7">
        <v>7392</v>
      </c>
      <c r="H826" s="4">
        <v>1320</v>
      </c>
      <c r="I826" s="5" t="s">
        <v>40</v>
      </c>
      <c r="V826" s="56" t="s">
        <v>107</v>
      </c>
      <c r="W826" s="56">
        <v>2021</v>
      </c>
      <c r="X826" s="56" t="s">
        <v>7</v>
      </c>
      <c r="Y826" s="56" t="s">
        <v>99</v>
      </c>
      <c r="Z826" s="56" t="s">
        <v>100</v>
      </c>
      <c r="AA826" s="56" t="s">
        <v>101</v>
      </c>
      <c r="AB826" s="56" t="s">
        <v>102</v>
      </c>
      <c r="AC826" s="56" t="s">
        <v>103</v>
      </c>
      <c r="AD826" s="56" t="s">
        <v>106</v>
      </c>
      <c r="AE826" s="56">
        <v>152</v>
      </c>
      <c r="AF826" s="56">
        <v>206.72</v>
      </c>
    </row>
    <row r="827" spans="1:32" ht="18" customHeight="1" x14ac:dyDescent="0.25">
      <c r="A827" s="2">
        <v>2024</v>
      </c>
      <c r="B827" s="2" t="s">
        <v>7</v>
      </c>
      <c r="C827" s="2" t="s">
        <v>14</v>
      </c>
      <c r="D827" s="3" t="s">
        <v>36</v>
      </c>
      <c r="E827" s="4">
        <v>3566</v>
      </c>
      <c r="F827" s="4">
        <v>4577.3</v>
      </c>
      <c r="G827" s="4">
        <v>5126.576</v>
      </c>
      <c r="H827" s="4">
        <v>915.46</v>
      </c>
      <c r="I827" s="5" t="s">
        <v>40</v>
      </c>
      <c r="V827" s="56" t="s">
        <v>107</v>
      </c>
      <c r="W827" s="56">
        <v>2021</v>
      </c>
      <c r="X827" s="56" t="s">
        <v>7</v>
      </c>
      <c r="Y827" s="56" t="s">
        <v>99</v>
      </c>
      <c r="Z827" s="56" t="s">
        <v>100</v>
      </c>
      <c r="AA827" s="56" t="s">
        <v>101</v>
      </c>
      <c r="AB827" s="56" t="s">
        <v>102</v>
      </c>
      <c r="AC827" s="56" t="s">
        <v>103</v>
      </c>
      <c r="AD827" s="56" t="s">
        <v>106</v>
      </c>
      <c r="AE827" s="56">
        <v>368</v>
      </c>
      <c r="AF827" s="56">
        <v>526.24</v>
      </c>
    </row>
    <row r="828" spans="1:32" ht="18" customHeight="1" x14ac:dyDescent="0.25">
      <c r="A828" s="2">
        <v>2024</v>
      </c>
      <c r="B828" s="2" t="s">
        <v>7</v>
      </c>
      <c r="C828" s="2" t="s">
        <v>14</v>
      </c>
      <c r="D828" s="3" t="s">
        <v>37</v>
      </c>
      <c r="E828" s="4">
        <v>2498</v>
      </c>
      <c r="F828" s="4">
        <v>8000</v>
      </c>
      <c r="G828" s="4">
        <v>8960</v>
      </c>
      <c r="H828" s="4">
        <v>1600</v>
      </c>
      <c r="I828" s="5" t="s">
        <v>40</v>
      </c>
      <c r="V828" s="56" t="s">
        <v>109</v>
      </c>
      <c r="W828" s="56">
        <v>2021</v>
      </c>
      <c r="X828" s="56" t="s">
        <v>7</v>
      </c>
      <c r="Y828" s="56" t="s">
        <v>99</v>
      </c>
      <c r="Z828" s="56" t="s">
        <v>100</v>
      </c>
      <c r="AA828" s="56" t="s">
        <v>101</v>
      </c>
      <c r="AB828" s="56" t="s">
        <v>102</v>
      </c>
      <c r="AC828" s="56" t="s">
        <v>103</v>
      </c>
      <c r="AD828" s="56" t="s">
        <v>106</v>
      </c>
      <c r="AE828" s="56">
        <v>148</v>
      </c>
      <c r="AF828" s="56">
        <v>211.64</v>
      </c>
    </row>
    <row r="829" spans="1:32" ht="18" customHeight="1" x14ac:dyDescent="0.25">
      <c r="A829" s="2">
        <v>2024</v>
      </c>
      <c r="B829" s="2" t="s">
        <v>7</v>
      </c>
      <c r="C829" s="2" t="s">
        <v>13</v>
      </c>
      <c r="D829" s="3" t="s">
        <v>35</v>
      </c>
      <c r="E829" s="4">
        <v>1245</v>
      </c>
      <c r="F829" s="4">
        <v>4577.2</v>
      </c>
      <c r="G829" s="4">
        <v>5126.4639999999999</v>
      </c>
      <c r="H829" s="4">
        <v>915.44</v>
      </c>
      <c r="I829" s="5" t="s">
        <v>40</v>
      </c>
      <c r="V829" s="56" t="s">
        <v>98</v>
      </c>
      <c r="W829" s="56">
        <v>2021</v>
      </c>
      <c r="X829" s="56" t="s">
        <v>7</v>
      </c>
      <c r="Y829" s="56" t="s">
        <v>99</v>
      </c>
      <c r="Z829" s="56" t="s">
        <v>100</v>
      </c>
      <c r="AA829" s="56" t="s">
        <v>101</v>
      </c>
      <c r="AB829" s="56" t="s">
        <v>102</v>
      </c>
      <c r="AC829" s="56" t="s">
        <v>103</v>
      </c>
      <c r="AD829" s="56" t="s">
        <v>106</v>
      </c>
      <c r="AE829" s="56">
        <v>196</v>
      </c>
      <c r="AF829" s="56">
        <v>280.27999999999997</v>
      </c>
    </row>
    <row r="830" spans="1:32" ht="18" customHeight="1" x14ac:dyDescent="0.25">
      <c r="A830" s="2">
        <v>2024</v>
      </c>
      <c r="B830" s="2" t="s">
        <v>7</v>
      </c>
      <c r="C830" s="2" t="s">
        <v>38</v>
      </c>
      <c r="D830" s="6" t="s">
        <v>30</v>
      </c>
      <c r="E830" s="7">
        <v>644</v>
      </c>
      <c r="F830" s="7">
        <v>5743.5</v>
      </c>
      <c r="G830" s="7">
        <v>6432.72</v>
      </c>
      <c r="H830" s="4">
        <v>1148.7</v>
      </c>
      <c r="I830" s="5" t="s">
        <v>40</v>
      </c>
      <c r="V830" s="56" t="s">
        <v>98</v>
      </c>
      <c r="W830" s="56">
        <v>2021</v>
      </c>
      <c r="X830" s="56" t="s">
        <v>7</v>
      </c>
      <c r="Y830" s="56" t="s">
        <v>99</v>
      </c>
      <c r="Z830" s="56" t="s">
        <v>100</v>
      </c>
      <c r="AA830" s="56" t="s">
        <v>101</v>
      </c>
      <c r="AB830" s="56" t="s">
        <v>102</v>
      </c>
      <c r="AC830" s="56" t="s">
        <v>103</v>
      </c>
      <c r="AD830" s="56" t="s">
        <v>106</v>
      </c>
      <c r="AE830" s="56">
        <v>370</v>
      </c>
      <c r="AF830" s="56">
        <v>529.1</v>
      </c>
    </row>
    <row r="831" spans="1:32" ht="18" customHeight="1" x14ac:dyDescent="0.25">
      <c r="A831" s="2">
        <v>2024</v>
      </c>
      <c r="B831" s="2" t="s">
        <v>7</v>
      </c>
      <c r="C831" s="2" t="s">
        <v>12</v>
      </c>
      <c r="D831" s="6" t="s">
        <v>29</v>
      </c>
      <c r="E831" s="7">
        <v>643</v>
      </c>
      <c r="F831" s="7">
        <v>7000</v>
      </c>
      <c r="G831" s="7">
        <v>7840</v>
      </c>
      <c r="H831" s="4">
        <v>1400</v>
      </c>
      <c r="I831" s="5" t="s">
        <v>40</v>
      </c>
      <c r="V831" s="56" t="s">
        <v>107</v>
      </c>
      <c r="W831" s="56">
        <v>2021</v>
      </c>
      <c r="X831" s="56" t="s">
        <v>7</v>
      </c>
      <c r="Y831" s="56" t="s">
        <v>99</v>
      </c>
      <c r="Z831" s="56" t="s">
        <v>100</v>
      </c>
      <c r="AA831" s="56" t="s">
        <v>101</v>
      </c>
      <c r="AB831" s="56" t="s">
        <v>102</v>
      </c>
      <c r="AC831" s="56" t="s">
        <v>103</v>
      </c>
      <c r="AD831" s="56" t="s">
        <v>104</v>
      </c>
      <c r="AE831" s="56">
        <v>342</v>
      </c>
      <c r="AF831" s="56">
        <v>526.24</v>
      </c>
    </row>
    <row r="832" spans="1:32" ht="18" customHeight="1" x14ac:dyDescent="0.25">
      <c r="A832" s="2">
        <v>2024</v>
      </c>
      <c r="B832" s="2" t="s">
        <v>7</v>
      </c>
      <c r="C832" s="2" t="s">
        <v>38</v>
      </c>
      <c r="D832" s="6" t="s">
        <v>31</v>
      </c>
      <c r="E832" s="7">
        <v>455</v>
      </c>
      <c r="F832" s="7">
        <v>4578.6000000000004</v>
      </c>
      <c r="G832" s="7">
        <v>5128.0320000000002</v>
      </c>
      <c r="H832" s="4">
        <v>915.72000000000014</v>
      </c>
      <c r="I832" s="5" t="s">
        <v>40</v>
      </c>
      <c r="V832" s="56" t="s">
        <v>105</v>
      </c>
      <c r="W832" s="56">
        <v>2021</v>
      </c>
      <c r="X832" s="56" t="s">
        <v>7</v>
      </c>
      <c r="Y832" s="56" t="s">
        <v>99</v>
      </c>
      <c r="Z832" s="56" t="s">
        <v>100</v>
      </c>
      <c r="AA832" s="56" t="s">
        <v>101</v>
      </c>
      <c r="AB832" s="56" t="s">
        <v>102</v>
      </c>
      <c r="AC832" s="56" t="s">
        <v>103</v>
      </c>
      <c r="AD832" s="56" t="s">
        <v>104</v>
      </c>
      <c r="AE832" s="56">
        <v>336</v>
      </c>
      <c r="AF832" s="56">
        <v>526.24</v>
      </c>
    </row>
    <row r="833" spans="1:32" ht="18" customHeight="1" x14ac:dyDescent="0.25">
      <c r="A833" s="2">
        <v>2024</v>
      </c>
      <c r="B833" s="2" t="s">
        <v>7</v>
      </c>
      <c r="C833" s="2" t="s">
        <v>12</v>
      </c>
      <c r="D833" s="6" t="s">
        <v>28</v>
      </c>
      <c r="E833" s="8">
        <v>345</v>
      </c>
      <c r="F833" s="8">
        <v>7000</v>
      </c>
      <c r="G833" s="8">
        <v>7840</v>
      </c>
      <c r="H833" s="4">
        <v>1400</v>
      </c>
      <c r="I833" s="5" t="s">
        <v>40</v>
      </c>
      <c r="V833" s="56" t="s">
        <v>98</v>
      </c>
      <c r="W833" s="56">
        <v>2021</v>
      </c>
      <c r="X833" s="56" t="s">
        <v>7</v>
      </c>
      <c r="Y833" s="56" t="s">
        <v>99</v>
      </c>
      <c r="Z833" s="56" t="s">
        <v>100</v>
      </c>
      <c r="AA833" s="56" t="s">
        <v>101</v>
      </c>
      <c r="AB833" s="56" t="s">
        <v>102</v>
      </c>
      <c r="AC833" s="56" t="s">
        <v>103</v>
      </c>
      <c r="AD833" s="56" t="s">
        <v>104</v>
      </c>
      <c r="AE833" s="56">
        <v>330</v>
      </c>
      <c r="AF833" s="56">
        <v>526.24</v>
      </c>
    </row>
    <row r="834" spans="1:32" ht="18" customHeight="1" x14ac:dyDescent="0.25">
      <c r="A834" s="2">
        <v>2024</v>
      </c>
      <c r="B834" s="2" t="s">
        <v>7</v>
      </c>
      <c r="C834" s="2" t="s">
        <v>13</v>
      </c>
      <c r="D834" s="3" t="s">
        <v>33</v>
      </c>
      <c r="E834" s="4">
        <v>122</v>
      </c>
      <c r="F834" s="4">
        <v>100</v>
      </c>
      <c r="G834" s="4">
        <v>112</v>
      </c>
      <c r="H834" s="4">
        <v>20</v>
      </c>
      <c r="I834" s="5" t="s">
        <v>40</v>
      </c>
      <c r="V834" s="56" t="s">
        <v>98</v>
      </c>
      <c r="W834" s="56">
        <v>2021</v>
      </c>
      <c r="X834" s="56" t="s">
        <v>7</v>
      </c>
      <c r="Y834" s="56" t="s">
        <v>99</v>
      </c>
      <c r="Z834" s="56" t="s">
        <v>100</v>
      </c>
      <c r="AA834" s="56" t="s">
        <v>101</v>
      </c>
      <c r="AB834" s="56" t="s">
        <v>102</v>
      </c>
      <c r="AC834" s="56" t="s">
        <v>103</v>
      </c>
      <c r="AD834" s="56" t="s">
        <v>106</v>
      </c>
      <c r="AE834" s="56">
        <v>691</v>
      </c>
      <c r="AF834" s="56">
        <v>988.13</v>
      </c>
    </row>
    <row r="835" spans="1:32" ht="18" customHeight="1" x14ac:dyDescent="0.25">
      <c r="A835" s="2">
        <v>2024</v>
      </c>
      <c r="B835" s="2" t="s">
        <v>7</v>
      </c>
      <c r="C835" s="2" t="s">
        <v>15</v>
      </c>
      <c r="D835" s="6" t="s">
        <v>26</v>
      </c>
      <c r="E835" s="7">
        <v>78</v>
      </c>
      <c r="F835" s="7">
        <v>4577.2</v>
      </c>
      <c r="G835" s="7">
        <v>5126.4639999999999</v>
      </c>
      <c r="H835" s="4">
        <v>915.44</v>
      </c>
      <c r="I835" s="5" t="s">
        <v>40</v>
      </c>
      <c r="V835" s="56" t="s">
        <v>98</v>
      </c>
      <c r="W835" s="56">
        <v>2021</v>
      </c>
      <c r="X835" s="56" t="s">
        <v>7</v>
      </c>
      <c r="Y835" s="56" t="s">
        <v>99</v>
      </c>
      <c r="Z835" s="56" t="s">
        <v>100</v>
      </c>
      <c r="AA835" s="56" t="s">
        <v>101</v>
      </c>
      <c r="AB835" s="56" t="s">
        <v>102</v>
      </c>
      <c r="AC835" s="56" t="s">
        <v>103</v>
      </c>
      <c r="AD835" s="56" t="s">
        <v>106</v>
      </c>
      <c r="AE835" s="56">
        <v>724</v>
      </c>
      <c r="AF835" s="56">
        <v>1035.32</v>
      </c>
    </row>
    <row r="836" spans="1:32" ht="18" customHeight="1" x14ac:dyDescent="0.25">
      <c r="A836" s="2">
        <v>2024</v>
      </c>
      <c r="B836" s="2" t="s">
        <v>7</v>
      </c>
      <c r="C836" s="2" t="s">
        <v>15</v>
      </c>
      <c r="D836" s="6" t="s">
        <v>24</v>
      </c>
      <c r="E836" s="7">
        <v>76</v>
      </c>
      <c r="F836" s="7">
        <v>4576.8999999999996</v>
      </c>
      <c r="G836" s="7">
        <v>5126.1279999999997</v>
      </c>
      <c r="H836" s="4">
        <v>915.38</v>
      </c>
      <c r="I836" s="5" t="s">
        <v>40</v>
      </c>
      <c r="V836" s="56" t="s">
        <v>105</v>
      </c>
      <c r="W836" s="56">
        <v>2021</v>
      </c>
      <c r="X836" s="56" t="s">
        <v>7</v>
      </c>
      <c r="Y836" s="56" t="s">
        <v>99</v>
      </c>
      <c r="Z836" s="56" t="s">
        <v>100</v>
      </c>
      <c r="AA836" s="56" t="s">
        <v>101</v>
      </c>
      <c r="AB836" s="56" t="s">
        <v>102</v>
      </c>
      <c r="AC836" s="56" t="s">
        <v>103</v>
      </c>
      <c r="AD836" s="56" t="s">
        <v>106</v>
      </c>
      <c r="AE836" s="56">
        <v>777</v>
      </c>
      <c r="AF836" s="56">
        <v>1111.1100000000001</v>
      </c>
    </row>
    <row r="837" spans="1:32" ht="18" customHeight="1" x14ac:dyDescent="0.25">
      <c r="A837" s="2">
        <v>2024</v>
      </c>
      <c r="B837" s="2" t="s">
        <v>7</v>
      </c>
      <c r="C837" s="2" t="s">
        <v>15</v>
      </c>
      <c r="D837" s="6" t="s">
        <v>25</v>
      </c>
      <c r="E837" s="7">
        <v>46</v>
      </c>
      <c r="F837" s="7">
        <v>200</v>
      </c>
      <c r="G837" s="7">
        <v>224</v>
      </c>
      <c r="H837" s="4">
        <v>40</v>
      </c>
      <c r="I837" s="5" t="s">
        <v>40</v>
      </c>
      <c r="V837" s="56" t="s">
        <v>98</v>
      </c>
      <c r="W837" s="56">
        <v>2021</v>
      </c>
      <c r="X837" s="56" t="s">
        <v>7</v>
      </c>
      <c r="Y837" s="56" t="s">
        <v>99</v>
      </c>
      <c r="Z837" s="56" t="s">
        <v>100</v>
      </c>
      <c r="AA837" s="56" t="s">
        <v>101</v>
      </c>
      <c r="AB837" s="56" t="s">
        <v>102</v>
      </c>
      <c r="AC837" s="56" t="s">
        <v>103</v>
      </c>
      <c r="AD837" s="56" t="s">
        <v>104</v>
      </c>
      <c r="AE837" s="56">
        <v>339</v>
      </c>
      <c r="AF837" s="56">
        <v>484.77</v>
      </c>
    </row>
    <row r="838" spans="1:32" ht="18" customHeight="1" x14ac:dyDescent="0.25">
      <c r="A838" s="2">
        <v>2024</v>
      </c>
      <c r="B838" s="2" t="s">
        <v>7</v>
      </c>
      <c r="C838" s="2" t="s">
        <v>15</v>
      </c>
      <c r="D838" s="6" t="s">
        <v>23</v>
      </c>
      <c r="E838" s="7">
        <v>34</v>
      </c>
      <c r="F838" s="7">
        <v>4576.8</v>
      </c>
      <c r="G838" s="7">
        <v>5126.0160000000005</v>
      </c>
      <c r="H838" s="4">
        <v>915.36000000000013</v>
      </c>
      <c r="I838" s="5" t="s">
        <v>40</v>
      </c>
      <c r="V838" s="56" t="s">
        <v>98</v>
      </c>
      <c r="W838" s="56">
        <v>2021</v>
      </c>
      <c r="X838" s="56" t="s">
        <v>7</v>
      </c>
      <c r="Y838" s="56" t="s">
        <v>99</v>
      </c>
      <c r="Z838" s="56" t="s">
        <v>100</v>
      </c>
      <c r="AA838" s="56" t="s">
        <v>101</v>
      </c>
      <c r="AB838" s="56" t="s">
        <v>102</v>
      </c>
      <c r="AC838" s="56" t="s">
        <v>103</v>
      </c>
      <c r="AD838" s="56" t="s">
        <v>104</v>
      </c>
      <c r="AE838" s="56">
        <v>333</v>
      </c>
      <c r="AF838" s="56">
        <v>476.19</v>
      </c>
    </row>
    <row r="839" spans="1:32" ht="18" customHeight="1" x14ac:dyDescent="0.25">
      <c r="A839" s="2">
        <v>2024</v>
      </c>
      <c r="B839" s="2" t="s">
        <v>7</v>
      </c>
      <c r="C839" s="2" t="s">
        <v>13</v>
      </c>
      <c r="D839" s="3" t="s">
        <v>34</v>
      </c>
      <c r="E839" s="4">
        <v>7</v>
      </c>
      <c r="F839" s="4">
        <v>200</v>
      </c>
      <c r="G839" s="4">
        <v>224</v>
      </c>
      <c r="H839" s="4">
        <v>40</v>
      </c>
      <c r="I839" s="5" t="s">
        <v>40</v>
      </c>
      <c r="V839" s="56" t="s">
        <v>105</v>
      </c>
      <c r="W839" s="56">
        <v>2021</v>
      </c>
      <c r="X839" s="56" t="s">
        <v>7</v>
      </c>
      <c r="Y839" s="56" t="s">
        <v>99</v>
      </c>
      <c r="Z839" s="56" t="s">
        <v>100</v>
      </c>
      <c r="AA839" s="56" t="s">
        <v>101</v>
      </c>
      <c r="AB839" s="56" t="s">
        <v>102</v>
      </c>
      <c r="AC839" s="56" t="s">
        <v>103</v>
      </c>
      <c r="AD839" s="56" t="s">
        <v>106</v>
      </c>
      <c r="AE839" s="56">
        <v>153</v>
      </c>
      <c r="AF839" s="56">
        <v>218.79</v>
      </c>
    </row>
    <row r="840" spans="1:32" ht="18" customHeight="1" x14ac:dyDescent="0.25">
      <c r="A840" s="2">
        <v>2024</v>
      </c>
      <c r="B840" s="2" t="s">
        <v>7</v>
      </c>
      <c r="C840" s="2" t="s">
        <v>15</v>
      </c>
      <c r="D840" s="6" t="s">
        <v>27</v>
      </c>
      <c r="E840" s="7">
        <v>3</v>
      </c>
      <c r="F840" s="7">
        <v>4577.3</v>
      </c>
      <c r="G840" s="7">
        <v>5126.576</v>
      </c>
      <c r="H840" s="4">
        <v>915.46</v>
      </c>
      <c r="I840" s="5" t="s">
        <v>40</v>
      </c>
      <c r="V840" s="56" t="s">
        <v>98</v>
      </c>
      <c r="W840" s="56">
        <v>2021</v>
      </c>
      <c r="X840" s="56" t="s">
        <v>7</v>
      </c>
      <c r="Y840" s="56" t="s">
        <v>99</v>
      </c>
      <c r="Z840" s="56" t="s">
        <v>100</v>
      </c>
      <c r="AA840" s="56" t="s">
        <v>101</v>
      </c>
      <c r="AB840" s="56" t="s">
        <v>102</v>
      </c>
      <c r="AC840" s="56" t="s">
        <v>103</v>
      </c>
      <c r="AD840" s="56" t="s">
        <v>106</v>
      </c>
      <c r="AE840" s="56">
        <v>764</v>
      </c>
      <c r="AF840" s="56">
        <v>526.24</v>
      </c>
    </row>
    <row r="841" spans="1:32" ht="18" customHeight="1" x14ac:dyDescent="0.25">
      <c r="A841" s="2">
        <v>2024</v>
      </c>
      <c r="B841" s="2" t="s">
        <v>7</v>
      </c>
      <c r="C841" s="2" t="s">
        <v>32</v>
      </c>
      <c r="D841" s="6" t="s">
        <v>32</v>
      </c>
      <c r="E841" s="7">
        <v>2</v>
      </c>
      <c r="F841" s="7">
        <v>6600</v>
      </c>
      <c r="G841" s="7">
        <v>7392</v>
      </c>
      <c r="H841" s="4">
        <v>1320</v>
      </c>
      <c r="I841" s="5" t="s">
        <v>40</v>
      </c>
      <c r="V841" s="56" t="s">
        <v>98</v>
      </c>
      <c r="W841" s="56">
        <v>2021</v>
      </c>
      <c r="X841" s="56" t="s">
        <v>7</v>
      </c>
      <c r="Y841" s="56" t="s">
        <v>99</v>
      </c>
      <c r="Z841" s="56" t="s">
        <v>100</v>
      </c>
      <c r="AA841" s="56" t="s">
        <v>101</v>
      </c>
      <c r="AB841" s="56" t="s">
        <v>102</v>
      </c>
      <c r="AC841" s="56" t="s">
        <v>103</v>
      </c>
      <c r="AD841" s="56" t="s">
        <v>106</v>
      </c>
      <c r="AE841" s="56">
        <v>817</v>
      </c>
      <c r="AF841" s="56">
        <v>526.24</v>
      </c>
    </row>
    <row r="842" spans="1:32" ht="18" customHeight="1" x14ac:dyDescent="0.25">
      <c r="A842" s="2">
        <v>2024</v>
      </c>
      <c r="B842" s="2" t="s">
        <v>8</v>
      </c>
      <c r="C842" s="2" t="s">
        <v>14</v>
      </c>
      <c r="D842" s="3" t="s">
        <v>36</v>
      </c>
      <c r="E842" s="4">
        <v>3566</v>
      </c>
      <c r="F842" s="4">
        <v>4577.3</v>
      </c>
      <c r="G842" s="4">
        <v>5126.576</v>
      </c>
      <c r="H842" s="4">
        <v>915.46</v>
      </c>
      <c r="I842" s="5" t="s">
        <v>40</v>
      </c>
      <c r="V842" s="56" t="s">
        <v>98</v>
      </c>
      <c r="W842" s="56">
        <v>2021</v>
      </c>
      <c r="X842" s="56" t="s">
        <v>7</v>
      </c>
      <c r="Y842" s="56" t="s">
        <v>99</v>
      </c>
      <c r="Z842" s="56" t="s">
        <v>100</v>
      </c>
      <c r="AA842" s="56" t="s">
        <v>101</v>
      </c>
      <c r="AB842" s="56" t="s">
        <v>102</v>
      </c>
      <c r="AC842" s="56" t="s">
        <v>103</v>
      </c>
      <c r="AD842" s="56" t="s">
        <v>106</v>
      </c>
      <c r="AE842" s="56">
        <v>151</v>
      </c>
      <c r="AF842" s="56">
        <v>215.93</v>
      </c>
    </row>
    <row r="843" spans="1:32" ht="18" customHeight="1" x14ac:dyDescent="0.25">
      <c r="A843" s="2">
        <v>2024</v>
      </c>
      <c r="B843" s="2" t="s">
        <v>8</v>
      </c>
      <c r="C843" s="2" t="s">
        <v>14</v>
      </c>
      <c r="D843" s="3" t="s">
        <v>37</v>
      </c>
      <c r="E843" s="4">
        <v>2498</v>
      </c>
      <c r="F843" s="4">
        <v>8000</v>
      </c>
      <c r="G843" s="4">
        <v>8960</v>
      </c>
      <c r="H843" s="4">
        <v>1600</v>
      </c>
      <c r="I843" s="5" t="s">
        <v>40</v>
      </c>
      <c r="V843" s="56" t="s">
        <v>107</v>
      </c>
      <c r="W843" s="56">
        <v>2021</v>
      </c>
      <c r="X843" s="56" t="s">
        <v>7</v>
      </c>
      <c r="Y843" s="56" t="s">
        <v>99</v>
      </c>
      <c r="Z843" s="56" t="s">
        <v>100</v>
      </c>
      <c r="AA843" s="56" t="s">
        <v>101</v>
      </c>
      <c r="AB843" s="56" t="s">
        <v>102</v>
      </c>
      <c r="AC843" s="56" t="s">
        <v>103</v>
      </c>
      <c r="AD843" s="56" t="s">
        <v>106</v>
      </c>
      <c r="AE843" s="56">
        <v>199</v>
      </c>
      <c r="AF843" s="56">
        <v>284.57</v>
      </c>
    </row>
    <row r="844" spans="1:32" ht="18" customHeight="1" x14ac:dyDescent="0.25">
      <c r="A844" s="2">
        <v>2024</v>
      </c>
      <c r="B844" s="2" t="s">
        <v>8</v>
      </c>
      <c r="C844" s="2" t="s">
        <v>13</v>
      </c>
      <c r="D844" s="3" t="s">
        <v>35</v>
      </c>
      <c r="E844" s="4">
        <v>1245</v>
      </c>
      <c r="F844" s="4">
        <v>4577.2</v>
      </c>
      <c r="G844" s="4">
        <v>5126.4639999999999</v>
      </c>
      <c r="H844" s="4">
        <v>915.44</v>
      </c>
      <c r="I844" s="5" t="s">
        <v>40</v>
      </c>
      <c r="V844" s="56" t="s">
        <v>109</v>
      </c>
      <c r="W844" s="56">
        <v>2021</v>
      </c>
      <c r="X844" s="56" t="s">
        <v>7</v>
      </c>
      <c r="Y844" s="56" t="s">
        <v>99</v>
      </c>
      <c r="Z844" s="56" t="s">
        <v>100</v>
      </c>
      <c r="AA844" s="56" t="s">
        <v>101</v>
      </c>
      <c r="AB844" s="56" t="s">
        <v>102</v>
      </c>
      <c r="AC844" s="56" t="s">
        <v>103</v>
      </c>
      <c r="AD844" s="56" t="s">
        <v>106</v>
      </c>
      <c r="AE844" s="56">
        <v>367</v>
      </c>
      <c r="AF844" s="56">
        <v>524.80999999999995</v>
      </c>
    </row>
    <row r="845" spans="1:32" ht="18" customHeight="1" x14ac:dyDescent="0.25">
      <c r="A845" s="2">
        <v>2024</v>
      </c>
      <c r="B845" s="2" t="s">
        <v>8</v>
      </c>
      <c r="C845" s="2" t="s">
        <v>38</v>
      </c>
      <c r="D845" s="6" t="s">
        <v>30</v>
      </c>
      <c r="E845" s="7">
        <v>644</v>
      </c>
      <c r="F845" s="7">
        <v>5743.5</v>
      </c>
      <c r="G845" s="7">
        <v>6432.72</v>
      </c>
      <c r="H845" s="4">
        <v>1148.7</v>
      </c>
      <c r="I845" s="5" t="s">
        <v>40</v>
      </c>
      <c r="V845" s="56" t="s">
        <v>98</v>
      </c>
      <c r="W845" s="56">
        <v>2021</v>
      </c>
      <c r="X845" s="56" t="s">
        <v>7</v>
      </c>
      <c r="Y845" s="56" t="s">
        <v>99</v>
      </c>
      <c r="Z845" s="56" t="s">
        <v>100</v>
      </c>
      <c r="AA845" s="56" t="s">
        <v>101</v>
      </c>
      <c r="AB845" s="56" t="s">
        <v>102</v>
      </c>
      <c r="AC845" s="56" t="s">
        <v>103</v>
      </c>
      <c r="AD845" s="56" t="s">
        <v>104</v>
      </c>
      <c r="AE845" s="56">
        <v>341</v>
      </c>
      <c r="AF845" s="56">
        <v>487.63</v>
      </c>
    </row>
    <row r="846" spans="1:32" ht="18" customHeight="1" x14ac:dyDescent="0.25">
      <c r="A846" s="2">
        <v>2024</v>
      </c>
      <c r="B846" s="2" t="s">
        <v>8</v>
      </c>
      <c r="C846" s="2" t="s">
        <v>12</v>
      </c>
      <c r="D846" s="6" t="s">
        <v>29</v>
      </c>
      <c r="E846" s="7">
        <v>643</v>
      </c>
      <c r="F846" s="7">
        <v>7000</v>
      </c>
      <c r="G846" s="7">
        <v>7840</v>
      </c>
      <c r="H846" s="4">
        <v>1400</v>
      </c>
      <c r="I846" s="5" t="s">
        <v>40</v>
      </c>
      <c r="V846" s="56" t="s">
        <v>109</v>
      </c>
      <c r="W846" s="56">
        <v>2021</v>
      </c>
      <c r="X846" s="56" t="s">
        <v>7</v>
      </c>
      <c r="Y846" s="56" t="s">
        <v>99</v>
      </c>
      <c r="Z846" s="56" t="s">
        <v>100</v>
      </c>
      <c r="AA846" s="56" t="s">
        <v>101</v>
      </c>
      <c r="AB846" s="56" t="s">
        <v>102</v>
      </c>
      <c r="AC846" s="56" t="s">
        <v>103</v>
      </c>
      <c r="AD846" s="56" t="s">
        <v>104</v>
      </c>
      <c r="AE846" s="56">
        <v>335</v>
      </c>
      <c r="AF846" s="56">
        <v>479.05</v>
      </c>
    </row>
    <row r="847" spans="1:32" ht="18" customHeight="1" x14ac:dyDescent="0.25">
      <c r="A847" s="2">
        <v>2024</v>
      </c>
      <c r="B847" s="2" t="s">
        <v>8</v>
      </c>
      <c r="C847" s="2" t="s">
        <v>38</v>
      </c>
      <c r="D847" s="6" t="s">
        <v>31</v>
      </c>
      <c r="E847" s="7">
        <v>455</v>
      </c>
      <c r="F847" s="7">
        <v>4578.6000000000004</v>
      </c>
      <c r="G847" s="7">
        <v>5128.0320000000002</v>
      </c>
      <c r="H847" s="4">
        <v>915.72000000000014</v>
      </c>
      <c r="I847" s="5" t="s">
        <v>40</v>
      </c>
      <c r="V847" s="56" t="s">
        <v>105</v>
      </c>
      <c r="W847" s="56">
        <v>2021</v>
      </c>
      <c r="X847" s="56" t="s">
        <v>7</v>
      </c>
      <c r="Y847" s="56" t="s">
        <v>99</v>
      </c>
      <c r="Z847" s="56" t="s">
        <v>100</v>
      </c>
      <c r="AA847" s="56" t="s">
        <v>101</v>
      </c>
      <c r="AB847" s="56" t="s">
        <v>102</v>
      </c>
      <c r="AC847" s="56" t="s">
        <v>103</v>
      </c>
      <c r="AD847" s="56" t="s">
        <v>104</v>
      </c>
      <c r="AE847" s="56">
        <v>329</v>
      </c>
      <c r="AF847" s="56">
        <v>470.47</v>
      </c>
    </row>
    <row r="848" spans="1:32" ht="18" customHeight="1" x14ac:dyDescent="0.25">
      <c r="A848" s="2">
        <v>2024</v>
      </c>
      <c r="B848" s="2" t="s">
        <v>8</v>
      </c>
      <c r="C848" s="2" t="s">
        <v>12</v>
      </c>
      <c r="D848" s="6" t="s">
        <v>28</v>
      </c>
      <c r="E848" s="8">
        <v>345</v>
      </c>
      <c r="F848" s="8">
        <v>7000</v>
      </c>
      <c r="G848" s="8">
        <v>7840</v>
      </c>
      <c r="H848" s="4">
        <v>1400</v>
      </c>
      <c r="I848" s="5" t="s">
        <v>40</v>
      </c>
      <c r="V848" s="56" t="s">
        <v>107</v>
      </c>
      <c r="W848" s="56">
        <v>2021</v>
      </c>
      <c r="X848" s="56" t="s">
        <v>7</v>
      </c>
      <c r="Y848" s="56" t="s">
        <v>99</v>
      </c>
      <c r="Z848" s="56" t="s">
        <v>100</v>
      </c>
      <c r="AA848" s="56" t="s">
        <v>101</v>
      </c>
      <c r="AB848" s="56" t="s">
        <v>102</v>
      </c>
      <c r="AC848" s="56" t="s">
        <v>103</v>
      </c>
      <c r="AD848" s="56" t="s">
        <v>106</v>
      </c>
      <c r="AE848" s="56">
        <v>149</v>
      </c>
      <c r="AF848" s="56">
        <v>213.07</v>
      </c>
    </row>
    <row r="849" spans="1:32" ht="18" customHeight="1" x14ac:dyDescent="0.25">
      <c r="A849" s="2">
        <v>2024</v>
      </c>
      <c r="B849" s="2" t="s">
        <v>8</v>
      </c>
      <c r="C849" s="2" t="s">
        <v>13</v>
      </c>
      <c r="D849" s="3" t="s">
        <v>33</v>
      </c>
      <c r="E849" s="4">
        <v>122</v>
      </c>
      <c r="F849" s="4">
        <v>100</v>
      </c>
      <c r="G849" s="4">
        <v>112</v>
      </c>
      <c r="H849" s="4">
        <v>20</v>
      </c>
      <c r="I849" s="5" t="s">
        <v>40</v>
      </c>
      <c r="V849" s="56" t="s">
        <v>105</v>
      </c>
      <c r="W849" s="56">
        <v>2021</v>
      </c>
      <c r="X849" s="56" t="s">
        <v>7</v>
      </c>
      <c r="Y849" s="56" t="s">
        <v>99</v>
      </c>
      <c r="Z849" s="56" t="s">
        <v>100</v>
      </c>
      <c r="AA849" s="56" t="s">
        <v>101</v>
      </c>
      <c r="AB849" s="56" t="s">
        <v>102</v>
      </c>
      <c r="AC849" s="56" t="s">
        <v>103</v>
      </c>
      <c r="AD849" s="56" t="s">
        <v>106</v>
      </c>
      <c r="AE849" s="56">
        <v>197</v>
      </c>
      <c r="AF849" s="56">
        <v>281.70999999999998</v>
      </c>
    </row>
    <row r="850" spans="1:32" ht="18" customHeight="1" x14ac:dyDescent="0.25">
      <c r="A850" s="2">
        <v>2024</v>
      </c>
      <c r="B850" s="2" t="s">
        <v>8</v>
      </c>
      <c r="C850" s="2" t="s">
        <v>15</v>
      </c>
      <c r="D850" s="6" t="s">
        <v>26</v>
      </c>
      <c r="E850" s="7">
        <v>78</v>
      </c>
      <c r="F850" s="7">
        <v>4577.2</v>
      </c>
      <c r="G850" s="7">
        <v>5126.4639999999999</v>
      </c>
      <c r="H850" s="4">
        <v>915.44</v>
      </c>
      <c r="I850" s="5" t="s">
        <v>40</v>
      </c>
      <c r="V850" s="56" t="s">
        <v>107</v>
      </c>
      <c r="W850" s="56">
        <v>2021</v>
      </c>
      <c r="X850" s="56" t="s">
        <v>7</v>
      </c>
      <c r="Y850" s="56" t="s">
        <v>99</v>
      </c>
      <c r="Z850" s="56" t="s">
        <v>100</v>
      </c>
      <c r="AA850" s="56" t="s">
        <v>101</v>
      </c>
      <c r="AB850" s="56" t="s">
        <v>102</v>
      </c>
      <c r="AC850" s="56" t="s">
        <v>103</v>
      </c>
      <c r="AD850" s="56" t="s">
        <v>106</v>
      </c>
      <c r="AE850" s="56">
        <v>786</v>
      </c>
      <c r="AF850" s="56">
        <v>1123.98</v>
      </c>
    </row>
    <row r="851" spans="1:32" ht="18" customHeight="1" x14ac:dyDescent="0.25">
      <c r="A851" s="2">
        <v>2024</v>
      </c>
      <c r="B851" s="2" t="s">
        <v>8</v>
      </c>
      <c r="C851" s="2" t="s">
        <v>15</v>
      </c>
      <c r="D851" s="6" t="s">
        <v>24</v>
      </c>
      <c r="E851" s="7">
        <v>76</v>
      </c>
      <c r="F851" s="7">
        <v>4576.8999999999996</v>
      </c>
      <c r="G851" s="7">
        <v>5126.1279999999997</v>
      </c>
      <c r="H851" s="4">
        <v>915.38</v>
      </c>
      <c r="I851" s="5" t="s">
        <v>40</v>
      </c>
      <c r="V851" s="56" t="s">
        <v>98</v>
      </c>
      <c r="W851" s="56">
        <v>2021</v>
      </c>
      <c r="X851" s="56" t="s">
        <v>11</v>
      </c>
      <c r="Y851" s="56" t="s">
        <v>99</v>
      </c>
      <c r="Z851" s="56" t="s">
        <v>100</v>
      </c>
      <c r="AA851" s="56" t="s">
        <v>101</v>
      </c>
      <c r="AB851" s="56" t="s">
        <v>102</v>
      </c>
      <c r="AC851" s="56" t="s">
        <v>103</v>
      </c>
      <c r="AD851" s="56" t="s">
        <v>106</v>
      </c>
      <c r="AE851" s="56">
        <v>128</v>
      </c>
      <c r="AF851" s="56">
        <v>174.07999999999998</v>
      </c>
    </row>
    <row r="852" spans="1:32" ht="18" customHeight="1" x14ac:dyDescent="0.25">
      <c r="A852" s="2">
        <v>2024</v>
      </c>
      <c r="B852" s="2" t="s">
        <v>8</v>
      </c>
      <c r="C852" s="2" t="s">
        <v>15</v>
      </c>
      <c r="D852" s="6" t="s">
        <v>25</v>
      </c>
      <c r="E852" s="7">
        <v>46</v>
      </c>
      <c r="F852" s="7">
        <v>200</v>
      </c>
      <c r="G852" s="7">
        <v>224</v>
      </c>
      <c r="H852" s="4">
        <v>40</v>
      </c>
      <c r="I852" s="5" t="s">
        <v>40</v>
      </c>
      <c r="V852" s="56" t="s">
        <v>105</v>
      </c>
      <c r="W852" s="56">
        <v>2021</v>
      </c>
      <c r="X852" s="56" t="s">
        <v>11</v>
      </c>
      <c r="Y852" s="56" t="s">
        <v>99</v>
      </c>
      <c r="Z852" s="56" t="s">
        <v>100</v>
      </c>
      <c r="AA852" s="56" t="s">
        <v>101</v>
      </c>
      <c r="AB852" s="56" t="s">
        <v>102</v>
      </c>
      <c r="AC852" s="56" t="s">
        <v>103</v>
      </c>
      <c r="AD852" s="56" t="s">
        <v>106</v>
      </c>
      <c r="AE852" s="56">
        <v>176</v>
      </c>
      <c r="AF852" s="56">
        <v>251.68</v>
      </c>
    </row>
    <row r="853" spans="1:32" ht="18" customHeight="1" x14ac:dyDescent="0.25">
      <c r="A853" s="2">
        <v>2024</v>
      </c>
      <c r="B853" s="2" t="s">
        <v>8</v>
      </c>
      <c r="C853" s="2" t="s">
        <v>15</v>
      </c>
      <c r="D853" s="6" t="s">
        <v>23</v>
      </c>
      <c r="E853" s="7">
        <v>34</v>
      </c>
      <c r="F853" s="7">
        <v>4576.8</v>
      </c>
      <c r="G853" s="7">
        <v>5126.0160000000005</v>
      </c>
      <c r="H853" s="4">
        <v>915.36000000000013</v>
      </c>
      <c r="I853" s="5" t="s">
        <v>40</v>
      </c>
      <c r="V853" s="56" t="s">
        <v>98</v>
      </c>
      <c r="W853" s="56">
        <v>2021</v>
      </c>
      <c r="X853" s="56" t="s">
        <v>11</v>
      </c>
      <c r="Y853" s="56" t="s">
        <v>99</v>
      </c>
      <c r="Z853" s="56" t="s">
        <v>100</v>
      </c>
      <c r="AA853" s="56" t="s">
        <v>101</v>
      </c>
      <c r="AB853" s="56" t="s">
        <v>102</v>
      </c>
      <c r="AC853" s="56" t="s">
        <v>103</v>
      </c>
      <c r="AD853" s="56" t="s">
        <v>106</v>
      </c>
      <c r="AE853" s="56">
        <v>130</v>
      </c>
      <c r="AF853" s="56">
        <v>185.9</v>
      </c>
    </row>
    <row r="854" spans="1:32" ht="18" customHeight="1" x14ac:dyDescent="0.25">
      <c r="A854" s="2">
        <v>2024</v>
      </c>
      <c r="B854" s="2" t="s">
        <v>8</v>
      </c>
      <c r="C854" s="2" t="s">
        <v>13</v>
      </c>
      <c r="D854" s="3" t="s">
        <v>34</v>
      </c>
      <c r="E854" s="4">
        <v>7</v>
      </c>
      <c r="F854" s="4">
        <v>200</v>
      </c>
      <c r="G854" s="4">
        <v>224</v>
      </c>
      <c r="H854" s="4">
        <v>40</v>
      </c>
      <c r="I854" s="5" t="s">
        <v>40</v>
      </c>
      <c r="V854" s="56" t="s">
        <v>105</v>
      </c>
      <c r="W854" s="56">
        <v>2021</v>
      </c>
      <c r="X854" s="56" t="s">
        <v>11</v>
      </c>
      <c r="Y854" s="56" t="s">
        <v>99</v>
      </c>
      <c r="Z854" s="56" t="s">
        <v>100</v>
      </c>
      <c r="AA854" s="56" t="s">
        <v>101</v>
      </c>
      <c r="AB854" s="56" t="s">
        <v>102</v>
      </c>
      <c r="AC854" s="56" t="s">
        <v>103</v>
      </c>
      <c r="AD854" s="56" t="s">
        <v>106</v>
      </c>
      <c r="AE854" s="56">
        <v>178</v>
      </c>
      <c r="AF854" s="56">
        <v>254.54</v>
      </c>
    </row>
    <row r="855" spans="1:32" ht="18" customHeight="1" x14ac:dyDescent="0.25">
      <c r="A855" s="2">
        <v>2024</v>
      </c>
      <c r="B855" s="2" t="s">
        <v>8</v>
      </c>
      <c r="C855" s="2" t="s">
        <v>15</v>
      </c>
      <c r="D855" s="6" t="s">
        <v>27</v>
      </c>
      <c r="E855" s="7">
        <v>3</v>
      </c>
      <c r="F855" s="7">
        <v>4577.3</v>
      </c>
      <c r="G855" s="7">
        <v>5126.576</v>
      </c>
      <c r="H855" s="4">
        <v>915.46</v>
      </c>
      <c r="I855" s="5" t="s">
        <v>40</v>
      </c>
      <c r="V855" s="56" t="s">
        <v>98</v>
      </c>
      <c r="W855" s="56">
        <v>2021</v>
      </c>
      <c r="X855" s="56" t="s">
        <v>11</v>
      </c>
      <c r="Y855" s="56" t="s">
        <v>99</v>
      </c>
      <c r="Z855" s="56" t="s">
        <v>100</v>
      </c>
      <c r="AA855" s="56" t="s">
        <v>101</v>
      </c>
      <c r="AB855" s="56" t="s">
        <v>102</v>
      </c>
      <c r="AC855" s="56" t="s">
        <v>103</v>
      </c>
      <c r="AD855" s="56" t="s">
        <v>106</v>
      </c>
      <c r="AE855" s="56">
        <v>728</v>
      </c>
      <c r="AF855" s="56">
        <v>1041.04</v>
      </c>
    </row>
    <row r="856" spans="1:32" ht="18" customHeight="1" x14ac:dyDescent="0.25">
      <c r="A856" s="2">
        <v>2024</v>
      </c>
      <c r="B856" s="2" t="s">
        <v>8</v>
      </c>
      <c r="C856" s="2" t="s">
        <v>32</v>
      </c>
      <c r="D856" s="6" t="s">
        <v>32</v>
      </c>
      <c r="E856" s="7">
        <v>2</v>
      </c>
      <c r="F856" s="7">
        <v>6600</v>
      </c>
      <c r="G856" s="7">
        <v>7392</v>
      </c>
      <c r="H856" s="4">
        <v>1320</v>
      </c>
      <c r="I856" s="5" t="s">
        <v>40</v>
      </c>
      <c r="V856" s="56" t="s">
        <v>108</v>
      </c>
      <c r="W856" s="56">
        <v>2021</v>
      </c>
      <c r="X856" s="56" t="s">
        <v>11</v>
      </c>
      <c r="Y856" s="56" t="s">
        <v>99</v>
      </c>
      <c r="Z856" s="56" t="s">
        <v>100</v>
      </c>
      <c r="AA856" s="56" t="s">
        <v>101</v>
      </c>
      <c r="AB856" s="56" t="s">
        <v>102</v>
      </c>
      <c r="AC856" s="56" t="s">
        <v>103</v>
      </c>
      <c r="AD856" s="56" t="s">
        <v>106</v>
      </c>
      <c r="AE856" s="56">
        <v>129</v>
      </c>
      <c r="AF856" s="56">
        <v>184.47</v>
      </c>
    </row>
    <row r="857" spans="1:32" ht="18" customHeight="1" x14ac:dyDescent="0.25">
      <c r="A857" s="2">
        <v>2024</v>
      </c>
      <c r="B857" s="2" t="s">
        <v>9</v>
      </c>
      <c r="C857" s="2" t="s">
        <v>14</v>
      </c>
      <c r="D857" s="3" t="s">
        <v>36</v>
      </c>
      <c r="E857" s="4">
        <v>3566</v>
      </c>
      <c r="F857" s="4">
        <v>4577.3</v>
      </c>
      <c r="G857" s="4">
        <v>5126.576</v>
      </c>
      <c r="H857" s="4">
        <v>915.46</v>
      </c>
      <c r="I857" s="5" t="s">
        <v>40</v>
      </c>
      <c r="V857" s="56" t="s">
        <v>107</v>
      </c>
      <c r="W857" s="56">
        <v>2021</v>
      </c>
      <c r="X857" s="56" t="s">
        <v>11</v>
      </c>
      <c r="Y857" s="56" t="s">
        <v>99</v>
      </c>
      <c r="Z857" s="56" t="s">
        <v>100</v>
      </c>
      <c r="AA857" s="56" t="s">
        <v>101</v>
      </c>
      <c r="AB857" s="56" t="s">
        <v>102</v>
      </c>
      <c r="AC857" s="56" t="s">
        <v>103</v>
      </c>
      <c r="AD857" s="56" t="s">
        <v>106</v>
      </c>
      <c r="AE857" s="56">
        <v>767</v>
      </c>
      <c r="AF857" s="56">
        <v>526.24</v>
      </c>
    </row>
    <row r="858" spans="1:32" ht="18" customHeight="1" x14ac:dyDescent="0.25">
      <c r="A858" s="2">
        <v>2024</v>
      </c>
      <c r="B858" s="2" t="s">
        <v>9</v>
      </c>
      <c r="C858" s="2" t="s">
        <v>14</v>
      </c>
      <c r="D858" s="3" t="s">
        <v>37</v>
      </c>
      <c r="E858" s="4">
        <v>2498</v>
      </c>
      <c r="F858" s="4">
        <v>8000</v>
      </c>
      <c r="G858" s="4">
        <v>8960</v>
      </c>
      <c r="H858" s="4">
        <v>1600</v>
      </c>
      <c r="I858" s="5" t="s">
        <v>40</v>
      </c>
      <c r="V858" s="56" t="s">
        <v>105</v>
      </c>
      <c r="W858" s="56">
        <v>2021</v>
      </c>
      <c r="X858" s="56" t="s">
        <v>11</v>
      </c>
      <c r="Y858" s="56" t="s">
        <v>99</v>
      </c>
      <c r="Z858" s="56" t="s">
        <v>100</v>
      </c>
      <c r="AA858" s="56" t="s">
        <v>101</v>
      </c>
      <c r="AB858" s="56" t="s">
        <v>102</v>
      </c>
      <c r="AC858" s="56" t="s">
        <v>103</v>
      </c>
      <c r="AD858" s="56" t="s">
        <v>106</v>
      </c>
      <c r="AE858" s="56">
        <v>127</v>
      </c>
      <c r="AF858" s="56">
        <v>181.61</v>
      </c>
    </row>
    <row r="859" spans="1:32" ht="18" customHeight="1" x14ac:dyDescent="0.25">
      <c r="A859" s="2">
        <v>2024</v>
      </c>
      <c r="B859" s="2" t="s">
        <v>9</v>
      </c>
      <c r="C859" s="2" t="s">
        <v>13</v>
      </c>
      <c r="D859" s="3" t="s">
        <v>35</v>
      </c>
      <c r="E859" s="4">
        <v>1245</v>
      </c>
      <c r="F859" s="4">
        <v>4577.2</v>
      </c>
      <c r="G859" s="4">
        <v>5126.4639999999999</v>
      </c>
      <c r="H859" s="4">
        <v>915.44</v>
      </c>
      <c r="I859" s="5" t="s">
        <v>40</v>
      </c>
      <c r="V859" s="56" t="s">
        <v>105</v>
      </c>
      <c r="W859" s="56">
        <v>2021</v>
      </c>
      <c r="X859" s="56" t="s">
        <v>11</v>
      </c>
      <c r="Y859" s="56" t="s">
        <v>99</v>
      </c>
      <c r="Z859" s="56" t="s">
        <v>100</v>
      </c>
      <c r="AA859" s="56" t="s">
        <v>101</v>
      </c>
      <c r="AB859" s="56" t="s">
        <v>102</v>
      </c>
      <c r="AC859" s="56" t="s">
        <v>103</v>
      </c>
      <c r="AD859" s="56" t="s">
        <v>106</v>
      </c>
      <c r="AE859" s="56">
        <v>175</v>
      </c>
      <c r="AF859" s="56">
        <v>250.25</v>
      </c>
    </row>
    <row r="860" spans="1:32" ht="18" customHeight="1" x14ac:dyDescent="0.25">
      <c r="A860" s="2">
        <v>2024</v>
      </c>
      <c r="B860" s="2" t="s">
        <v>9</v>
      </c>
      <c r="C860" s="2" t="s">
        <v>38</v>
      </c>
      <c r="D860" s="6" t="s">
        <v>30</v>
      </c>
      <c r="E860" s="7">
        <v>644</v>
      </c>
      <c r="F860" s="7">
        <v>5743.5</v>
      </c>
      <c r="G860" s="7">
        <v>6432.72</v>
      </c>
      <c r="H860" s="4">
        <v>1148.7</v>
      </c>
      <c r="I860" s="5" t="s">
        <v>40</v>
      </c>
      <c r="V860" s="56" t="s">
        <v>98</v>
      </c>
      <c r="W860" s="56">
        <v>2021</v>
      </c>
      <c r="X860" s="56" t="s">
        <v>11</v>
      </c>
      <c r="Y860" s="56" t="s">
        <v>99</v>
      </c>
      <c r="Z860" s="56" t="s">
        <v>100</v>
      </c>
      <c r="AA860" s="56" t="s">
        <v>101</v>
      </c>
      <c r="AB860" s="56" t="s">
        <v>102</v>
      </c>
      <c r="AC860" s="56" t="s">
        <v>103</v>
      </c>
      <c r="AD860" s="56" t="s">
        <v>106</v>
      </c>
      <c r="AE860" s="56">
        <v>131</v>
      </c>
      <c r="AF860" s="56">
        <v>187.32999999999998</v>
      </c>
    </row>
    <row r="861" spans="1:32" ht="18" customHeight="1" x14ac:dyDescent="0.25">
      <c r="A861" s="2">
        <v>2024</v>
      </c>
      <c r="B861" s="2" t="s">
        <v>9</v>
      </c>
      <c r="C861" s="2" t="s">
        <v>12</v>
      </c>
      <c r="D861" s="6" t="s">
        <v>29</v>
      </c>
      <c r="E861" s="7">
        <v>643</v>
      </c>
      <c r="F861" s="7">
        <v>7000</v>
      </c>
      <c r="G861" s="7">
        <v>7840</v>
      </c>
      <c r="H861" s="4">
        <v>1400</v>
      </c>
      <c r="I861" s="5" t="s">
        <v>42</v>
      </c>
      <c r="V861" s="56" t="s">
        <v>98</v>
      </c>
      <c r="W861" s="56">
        <v>2021</v>
      </c>
      <c r="X861" s="56" t="s">
        <v>1</v>
      </c>
      <c r="Y861" s="56" t="s">
        <v>99</v>
      </c>
      <c r="Z861" s="56" t="s">
        <v>100</v>
      </c>
      <c r="AA861" s="56" t="s">
        <v>101</v>
      </c>
      <c r="AB861" s="56" t="s">
        <v>102</v>
      </c>
      <c r="AC861" s="56" t="s">
        <v>103</v>
      </c>
      <c r="AD861" s="56" t="s">
        <v>104</v>
      </c>
      <c r="AE861" s="56">
        <v>194</v>
      </c>
      <c r="AF861" s="56">
        <v>526.24</v>
      </c>
    </row>
    <row r="862" spans="1:32" ht="18" customHeight="1" x14ac:dyDescent="0.25">
      <c r="A862" s="2">
        <v>2024</v>
      </c>
      <c r="B862" s="2" t="s">
        <v>9</v>
      </c>
      <c r="C862" s="2" t="s">
        <v>38</v>
      </c>
      <c r="D862" s="6" t="s">
        <v>31</v>
      </c>
      <c r="E862" s="7">
        <v>455</v>
      </c>
      <c r="F862" s="7">
        <v>4578.6000000000004</v>
      </c>
      <c r="G862" s="7">
        <v>5128.0320000000002</v>
      </c>
      <c r="H862" s="4">
        <v>915.72000000000014</v>
      </c>
      <c r="I862" s="5" t="s">
        <v>42</v>
      </c>
      <c r="V862" s="56" t="s">
        <v>105</v>
      </c>
      <c r="W862" s="56">
        <v>2021</v>
      </c>
      <c r="X862" s="56" t="s">
        <v>1</v>
      </c>
      <c r="Y862" s="56" t="s">
        <v>99</v>
      </c>
      <c r="Z862" s="56" t="s">
        <v>100</v>
      </c>
      <c r="AA862" s="56" t="s">
        <v>101</v>
      </c>
      <c r="AB862" s="56" t="s">
        <v>102</v>
      </c>
      <c r="AC862" s="56" t="s">
        <v>103</v>
      </c>
      <c r="AD862" s="56" t="s">
        <v>104</v>
      </c>
      <c r="AE862" s="56">
        <v>188</v>
      </c>
      <c r="AF862" s="56">
        <v>526.24</v>
      </c>
    </row>
    <row r="863" spans="1:32" ht="18" customHeight="1" x14ac:dyDescent="0.25">
      <c r="A863" s="2">
        <v>2024</v>
      </c>
      <c r="B863" s="2" t="s">
        <v>9</v>
      </c>
      <c r="C863" s="2" t="s">
        <v>12</v>
      </c>
      <c r="D863" s="6" t="s">
        <v>28</v>
      </c>
      <c r="E863" s="8">
        <v>345</v>
      </c>
      <c r="F863" s="8">
        <v>7000</v>
      </c>
      <c r="G863" s="8">
        <v>7840</v>
      </c>
      <c r="H863" s="4">
        <v>1400</v>
      </c>
      <c r="I863" s="5" t="s">
        <v>42</v>
      </c>
      <c r="V863" s="56" t="s">
        <v>98</v>
      </c>
      <c r="W863" s="56">
        <v>2021</v>
      </c>
      <c r="X863" s="56" t="s">
        <v>1</v>
      </c>
      <c r="Y863" s="56" t="s">
        <v>99</v>
      </c>
      <c r="Z863" s="56" t="s">
        <v>100</v>
      </c>
      <c r="AA863" s="56" t="s">
        <v>101</v>
      </c>
      <c r="AB863" s="56" t="s">
        <v>102</v>
      </c>
      <c r="AC863" s="56" t="s">
        <v>103</v>
      </c>
      <c r="AD863" s="56" t="s">
        <v>104</v>
      </c>
      <c r="AE863" s="56">
        <v>182</v>
      </c>
      <c r="AF863" s="56">
        <v>526.24</v>
      </c>
    </row>
    <row r="864" spans="1:32" ht="18" customHeight="1" x14ac:dyDescent="0.25">
      <c r="A864" s="2">
        <v>2024</v>
      </c>
      <c r="B864" s="2" t="s">
        <v>9</v>
      </c>
      <c r="C864" s="2" t="s">
        <v>13</v>
      </c>
      <c r="D864" s="3" t="s">
        <v>33</v>
      </c>
      <c r="E864" s="4">
        <v>122</v>
      </c>
      <c r="F864" s="4">
        <v>100</v>
      </c>
      <c r="G864" s="4">
        <v>112</v>
      </c>
      <c r="H864" s="4">
        <v>20</v>
      </c>
      <c r="I864" s="5" t="s">
        <v>42</v>
      </c>
      <c r="V864" s="56" t="s">
        <v>98</v>
      </c>
      <c r="W864" s="56">
        <v>2021</v>
      </c>
      <c r="X864" s="56" t="s">
        <v>1</v>
      </c>
      <c r="Y864" s="56" t="s">
        <v>99</v>
      </c>
      <c r="Z864" s="56" t="s">
        <v>100</v>
      </c>
      <c r="AA864" s="56" t="s">
        <v>101</v>
      </c>
      <c r="AB864" s="56" t="s">
        <v>102</v>
      </c>
      <c r="AC864" s="56" t="s">
        <v>103</v>
      </c>
      <c r="AD864" s="56" t="s">
        <v>106</v>
      </c>
      <c r="AE864" s="56">
        <v>182</v>
      </c>
      <c r="AF864" s="56">
        <v>260.26</v>
      </c>
    </row>
    <row r="865" spans="1:32" ht="18" customHeight="1" x14ac:dyDescent="0.25">
      <c r="A865" s="2">
        <v>2024</v>
      </c>
      <c r="B865" s="2" t="s">
        <v>9</v>
      </c>
      <c r="C865" s="2" t="s">
        <v>15</v>
      </c>
      <c r="D865" s="6" t="s">
        <v>26</v>
      </c>
      <c r="E865" s="7">
        <v>78</v>
      </c>
      <c r="F865" s="7">
        <v>4577.2</v>
      </c>
      <c r="G865" s="7">
        <v>5126.4639999999999</v>
      </c>
      <c r="H865" s="4">
        <v>915.44</v>
      </c>
      <c r="I865" s="5" t="s">
        <v>42</v>
      </c>
      <c r="V865" s="56" t="s">
        <v>107</v>
      </c>
      <c r="W865" s="56">
        <v>2021</v>
      </c>
      <c r="X865" s="56" t="s">
        <v>1</v>
      </c>
      <c r="Y865" s="56" t="s">
        <v>99</v>
      </c>
      <c r="Z865" s="56" t="s">
        <v>100</v>
      </c>
      <c r="AA865" s="56" t="s">
        <v>101</v>
      </c>
      <c r="AB865" s="56" t="s">
        <v>102</v>
      </c>
      <c r="AC865" s="56" t="s">
        <v>103</v>
      </c>
      <c r="AD865" s="56" t="s">
        <v>106</v>
      </c>
      <c r="AE865" s="56">
        <v>230</v>
      </c>
      <c r="AF865" s="56">
        <v>328.9</v>
      </c>
    </row>
    <row r="866" spans="1:32" ht="18" customHeight="1" x14ac:dyDescent="0.25">
      <c r="A866" s="2">
        <v>2024</v>
      </c>
      <c r="B866" s="2" t="s">
        <v>9</v>
      </c>
      <c r="C866" s="2" t="s">
        <v>15</v>
      </c>
      <c r="D866" s="6" t="s">
        <v>24</v>
      </c>
      <c r="E866" s="7">
        <v>76</v>
      </c>
      <c r="F866" s="7">
        <v>4576.8999999999996</v>
      </c>
      <c r="G866" s="7">
        <v>5126.1279999999997</v>
      </c>
      <c r="H866" s="4">
        <v>915.38</v>
      </c>
      <c r="I866" s="5" t="s">
        <v>42</v>
      </c>
      <c r="V866" s="56" t="s">
        <v>109</v>
      </c>
      <c r="W866" s="56">
        <v>2021</v>
      </c>
      <c r="X866" s="56" t="s">
        <v>1</v>
      </c>
      <c r="Y866" s="56" t="s">
        <v>99</v>
      </c>
      <c r="Z866" s="56" t="s">
        <v>100</v>
      </c>
      <c r="AA866" s="56" t="s">
        <v>101</v>
      </c>
      <c r="AB866" s="56" t="s">
        <v>102</v>
      </c>
      <c r="AC866" s="56" t="s">
        <v>103</v>
      </c>
      <c r="AD866" s="56" t="s">
        <v>106</v>
      </c>
      <c r="AE866" s="56">
        <v>158</v>
      </c>
      <c r="AF866" s="56">
        <v>225.94</v>
      </c>
    </row>
    <row r="867" spans="1:32" ht="18" customHeight="1" x14ac:dyDescent="0.25">
      <c r="A867" s="2">
        <v>2024</v>
      </c>
      <c r="B867" s="2" t="s">
        <v>9</v>
      </c>
      <c r="C867" s="2" t="s">
        <v>15</v>
      </c>
      <c r="D867" s="6" t="s">
        <v>25</v>
      </c>
      <c r="E867" s="7">
        <v>46</v>
      </c>
      <c r="F867" s="7">
        <v>200</v>
      </c>
      <c r="G867" s="7">
        <v>224</v>
      </c>
      <c r="H867" s="4">
        <v>40</v>
      </c>
      <c r="I867" s="5" t="s">
        <v>42</v>
      </c>
      <c r="V867" s="56" t="s">
        <v>105</v>
      </c>
      <c r="W867" s="56">
        <v>2021</v>
      </c>
      <c r="X867" s="56" t="s">
        <v>1</v>
      </c>
      <c r="Y867" s="56" t="s">
        <v>99</v>
      </c>
      <c r="Z867" s="56" t="s">
        <v>100</v>
      </c>
      <c r="AA867" s="56" t="s">
        <v>101</v>
      </c>
      <c r="AB867" s="56" t="s">
        <v>102</v>
      </c>
      <c r="AC867" s="56" t="s">
        <v>103</v>
      </c>
      <c r="AD867" s="56" t="s">
        <v>106</v>
      </c>
      <c r="AE867" s="56">
        <v>184</v>
      </c>
      <c r="AF867" s="56">
        <v>263.12</v>
      </c>
    </row>
    <row r="868" spans="1:32" ht="18" customHeight="1" x14ac:dyDescent="0.25">
      <c r="A868" s="2">
        <v>2024</v>
      </c>
      <c r="B868" s="2" t="s">
        <v>9</v>
      </c>
      <c r="C868" s="2" t="s">
        <v>15</v>
      </c>
      <c r="D868" s="6" t="s">
        <v>23</v>
      </c>
      <c r="E868" s="7">
        <v>34</v>
      </c>
      <c r="F868" s="7">
        <v>4576.8</v>
      </c>
      <c r="G868" s="7">
        <v>5126.0160000000005</v>
      </c>
      <c r="H868" s="4">
        <v>915.36000000000013</v>
      </c>
      <c r="I868" s="5" t="s">
        <v>42</v>
      </c>
      <c r="V868" s="56" t="s">
        <v>98</v>
      </c>
      <c r="W868" s="56">
        <v>2021</v>
      </c>
      <c r="X868" s="56" t="s">
        <v>1</v>
      </c>
      <c r="Y868" s="56" t="s">
        <v>99</v>
      </c>
      <c r="Z868" s="56" t="s">
        <v>100</v>
      </c>
      <c r="AA868" s="56" t="s">
        <v>101</v>
      </c>
      <c r="AB868" s="56" t="s">
        <v>102</v>
      </c>
      <c r="AC868" s="56" t="s">
        <v>103</v>
      </c>
      <c r="AD868" s="56" t="s">
        <v>106</v>
      </c>
      <c r="AE868" s="56">
        <v>154</v>
      </c>
      <c r="AF868" s="56">
        <v>220.22</v>
      </c>
    </row>
    <row r="869" spans="1:32" ht="18" customHeight="1" x14ac:dyDescent="0.25">
      <c r="A869" s="2">
        <v>2024</v>
      </c>
      <c r="B869" s="2" t="s">
        <v>9</v>
      </c>
      <c r="C869" s="2" t="s">
        <v>13</v>
      </c>
      <c r="D869" s="3" t="s">
        <v>34</v>
      </c>
      <c r="E869" s="4">
        <v>7</v>
      </c>
      <c r="F869" s="4">
        <v>200</v>
      </c>
      <c r="G869" s="4">
        <v>224</v>
      </c>
      <c r="H869" s="4">
        <v>40</v>
      </c>
      <c r="I869" s="5" t="s">
        <v>42</v>
      </c>
      <c r="V869" s="56" t="s">
        <v>105</v>
      </c>
      <c r="W869" s="56">
        <v>2021</v>
      </c>
      <c r="X869" s="56" t="s">
        <v>1</v>
      </c>
      <c r="Y869" s="56" t="s">
        <v>99</v>
      </c>
      <c r="Z869" s="56" t="s">
        <v>100</v>
      </c>
      <c r="AA869" s="56" t="s">
        <v>101</v>
      </c>
      <c r="AB869" s="56" t="s">
        <v>102</v>
      </c>
      <c r="AC869" s="56" t="s">
        <v>103</v>
      </c>
      <c r="AD869" s="56" t="s">
        <v>104</v>
      </c>
      <c r="AE869" s="56">
        <v>192</v>
      </c>
      <c r="AF869" s="56">
        <v>526.24</v>
      </c>
    </row>
    <row r="870" spans="1:32" ht="18" customHeight="1" x14ac:dyDescent="0.25">
      <c r="A870" s="2">
        <v>2024</v>
      </c>
      <c r="B870" s="2" t="s">
        <v>9</v>
      </c>
      <c r="C870" s="2" t="s">
        <v>15</v>
      </c>
      <c r="D870" s="6" t="s">
        <v>27</v>
      </c>
      <c r="E870" s="7">
        <v>3</v>
      </c>
      <c r="F870" s="7">
        <v>4577.3</v>
      </c>
      <c r="G870" s="7">
        <v>5126.576</v>
      </c>
      <c r="H870" s="4">
        <v>915.46</v>
      </c>
      <c r="I870" s="5" t="s">
        <v>42</v>
      </c>
      <c r="V870" s="56" t="s">
        <v>109</v>
      </c>
      <c r="W870" s="56">
        <v>2021</v>
      </c>
      <c r="X870" s="56" t="s">
        <v>1</v>
      </c>
      <c r="Y870" s="56" t="s">
        <v>99</v>
      </c>
      <c r="Z870" s="56" t="s">
        <v>100</v>
      </c>
      <c r="AA870" s="56" t="s">
        <v>101</v>
      </c>
      <c r="AB870" s="56" t="s">
        <v>102</v>
      </c>
      <c r="AC870" s="56" t="s">
        <v>103</v>
      </c>
      <c r="AD870" s="56" t="s">
        <v>104</v>
      </c>
      <c r="AE870" s="56">
        <v>186</v>
      </c>
      <c r="AF870" s="56">
        <v>526.24</v>
      </c>
    </row>
    <row r="871" spans="1:32" ht="18" customHeight="1" x14ac:dyDescent="0.25">
      <c r="A871" s="2">
        <v>2024</v>
      </c>
      <c r="B871" s="2" t="s">
        <v>9</v>
      </c>
      <c r="C871" s="2" t="s">
        <v>32</v>
      </c>
      <c r="D871" s="6" t="s">
        <v>32</v>
      </c>
      <c r="E871" s="7">
        <v>2</v>
      </c>
      <c r="F871" s="7">
        <v>6600</v>
      </c>
      <c r="G871" s="7">
        <v>7392</v>
      </c>
      <c r="H871" s="4">
        <v>1320</v>
      </c>
      <c r="I871" s="5" t="s">
        <v>42</v>
      </c>
      <c r="V871" s="56" t="s">
        <v>108</v>
      </c>
      <c r="W871" s="56">
        <v>2021</v>
      </c>
      <c r="X871" s="56" t="s">
        <v>1</v>
      </c>
      <c r="Y871" s="56" t="s">
        <v>99</v>
      </c>
      <c r="Z871" s="56" t="s">
        <v>100</v>
      </c>
      <c r="AA871" s="56" t="s">
        <v>101</v>
      </c>
      <c r="AB871" s="56" t="s">
        <v>102</v>
      </c>
      <c r="AC871" s="56" t="s">
        <v>103</v>
      </c>
      <c r="AD871" s="56" t="s">
        <v>104</v>
      </c>
      <c r="AE871" s="56">
        <v>180</v>
      </c>
      <c r="AF871" s="56">
        <v>526.24</v>
      </c>
    </row>
    <row r="872" spans="1:32" ht="18" customHeight="1" x14ac:dyDescent="0.25">
      <c r="A872" s="2">
        <v>2024</v>
      </c>
      <c r="B872" s="2" t="s">
        <v>10</v>
      </c>
      <c r="C872" s="2" t="s">
        <v>14</v>
      </c>
      <c r="D872" s="3" t="s">
        <v>36</v>
      </c>
      <c r="E872" s="4">
        <v>3566</v>
      </c>
      <c r="F872" s="4">
        <v>4577.3</v>
      </c>
      <c r="G872" s="4">
        <v>5126.576</v>
      </c>
      <c r="H872" s="4">
        <v>915.46</v>
      </c>
      <c r="I872" s="5" t="s">
        <v>42</v>
      </c>
      <c r="V872" s="56" t="s">
        <v>98</v>
      </c>
      <c r="W872" s="56">
        <v>2021</v>
      </c>
      <c r="X872" s="56" t="s">
        <v>1</v>
      </c>
      <c r="Y872" s="56" t="s">
        <v>99</v>
      </c>
      <c r="Z872" s="56" t="s">
        <v>100</v>
      </c>
      <c r="AA872" s="56" t="s">
        <v>101</v>
      </c>
      <c r="AB872" s="56" t="s">
        <v>102</v>
      </c>
      <c r="AC872" s="56" t="s">
        <v>103</v>
      </c>
      <c r="AD872" s="56" t="s">
        <v>106</v>
      </c>
      <c r="AE872" s="56">
        <v>686</v>
      </c>
      <c r="AF872" s="56">
        <v>980.98</v>
      </c>
    </row>
    <row r="873" spans="1:32" ht="18" customHeight="1" x14ac:dyDescent="0.25">
      <c r="A873" s="2">
        <v>2024</v>
      </c>
      <c r="B873" s="2" t="s">
        <v>10</v>
      </c>
      <c r="C873" s="2" t="s">
        <v>14</v>
      </c>
      <c r="D873" s="3" t="s">
        <v>37</v>
      </c>
      <c r="E873" s="4">
        <v>2498</v>
      </c>
      <c r="F873" s="4">
        <v>8000</v>
      </c>
      <c r="G873" s="4">
        <v>8960</v>
      </c>
      <c r="H873" s="4">
        <v>1600</v>
      </c>
      <c r="I873" s="5" t="s">
        <v>42</v>
      </c>
      <c r="V873" s="56" t="s">
        <v>108</v>
      </c>
      <c r="W873" s="56">
        <v>2021</v>
      </c>
      <c r="X873" s="56" t="s">
        <v>1</v>
      </c>
      <c r="Y873" s="56" t="s">
        <v>99</v>
      </c>
      <c r="Z873" s="56" t="s">
        <v>100</v>
      </c>
      <c r="AA873" s="56" t="s">
        <v>101</v>
      </c>
      <c r="AB873" s="56" t="s">
        <v>102</v>
      </c>
      <c r="AC873" s="56" t="s">
        <v>103</v>
      </c>
      <c r="AD873" s="56" t="s">
        <v>106</v>
      </c>
      <c r="AE873" s="56">
        <v>719</v>
      </c>
      <c r="AF873" s="56">
        <v>1028.17</v>
      </c>
    </row>
    <row r="874" spans="1:32" ht="18" customHeight="1" x14ac:dyDescent="0.25">
      <c r="A874" s="2">
        <v>2024</v>
      </c>
      <c r="B874" s="2" t="s">
        <v>10</v>
      </c>
      <c r="C874" s="2" t="s">
        <v>13</v>
      </c>
      <c r="D874" s="3" t="s">
        <v>35</v>
      </c>
      <c r="E874" s="4">
        <v>1245</v>
      </c>
      <c r="F874" s="4">
        <v>4577.2</v>
      </c>
      <c r="G874" s="4">
        <v>5126.4639999999999</v>
      </c>
      <c r="H874" s="4">
        <v>915.44</v>
      </c>
      <c r="I874" s="5" t="s">
        <v>42</v>
      </c>
      <c r="V874" s="56" t="s">
        <v>105</v>
      </c>
      <c r="W874" s="56">
        <v>2021</v>
      </c>
      <c r="X874" s="56" t="s">
        <v>1</v>
      </c>
      <c r="Y874" s="56" t="s">
        <v>99</v>
      </c>
      <c r="Z874" s="56" t="s">
        <v>100</v>
      </c>
      <c r="AA874" s="56" t="s">
        <v>101</v>
      </c>
      <c r="AB874" s="56" t="s">
        <v>102</v>
      </c>
      <c r="AC874" s="56" t="s">
        <v>103</v>
      </c>
      <c r="AD874" s="56" t="s">
        <v>106</v>
      </c>
      <c r="AE874" s="56">
        <v>772</v>
      </c>
      <c r="AF874" s="56">
        <v>1103.96</v>
      </c>
    </row>
    <row r="875" spans="1:32" ht="18" customHeight="1" x14ac:dyDescent="0.25">
      <c r="A875" s="2">
        <v>2024</v>
      </c>
      <c r="B875" s="2" t="s">
        <v>10</v>
      </c>
      <c r="C875" s="2" t="s">
        <v>38</v>
      </c>
      <c r="D875" s="6" t="s">
        <v>30</v>
      </c>
      <c r="E875" s="7">
        <v>644</v>
      </c>
      <c r="F875" s="7">
        <v>5743.5</v>
      </c>
      <c r="G875" s="7">
        <v>6432.72</v>
      </c>
      <c r="H875" s="4">
        <v>1148.7</v>
      </c>
      <c r="I875" s="5" t="s">
        <v>42</v>
      </c>
      <c r="V875" s="56" t="s">
        <v>107</v>
      </c>
      <c r="W875" s="56">
        <v>2021</v>
      </c>
      <c r="X875" s="56" t="s">
        <v>1</v>
      </c>
      <c r="Y875" s="56" t="s">
        <v>99</v>
      </c>
      <c r="Z875" s="56" t="s">
        <v>100</v>
      </c>
      <c r="AA875" s="56" t="s">
        <v>101</v>
      </c>
      <c r="AB875" s="56" t="s">
        <v>102</v>
      </c>
      <c r="AC875" s="56" t="s">
        <v>103</v>
      </c>
      <c r="AD875" s="56" t="s">
        <v>104</v>
      </c>
      <c r="AE875" s="56">
        <v>189</v>
      </c>
      <c r="AF875" s="56">
        <v>270.27</v>
      </c>
    </row>
    <row r="876" spans="1:32" ht="18" customHeight="1" x14ac:dyDescent="0.25">
      <c r="A876" s="2">
        <v>2024</v>
      </c>
      <c r="B876" s="2" t="s">
        <v>10</v>
      </c>
      <c r="C876" s="2" t="s">
        <v>12</v>
      </c>
      <c r="D876" s="6" t="s">
        <v>29</v>
      </c>
      <c r="E876" s="7">
        <v>643</v>
      </c>
      <c r="F876" s="7">
        <v>7000</v>
      </c>
      <c r="G876" s="7">
        <v>7840</v>
      </c>
      <c r="H876" s="4">
        <v>1400</v>
      </c>
      <c r="I876" s="5" t="s">
        <v>42</v>
      </c>
      <c r="V876" s="56" t="s">
        <v>108</v>
      </c>
      <c r="W876" s="56">
        <v>2021</v>
      </c>
      <c r="X876" s="56" t="s">
        <v>1</v>
      </c>
      <c r="Y876" s="56" t="s">
        <v>99</v>
      </c>
      <c r="Z876" s="56" t="s">
        <v>100</v>
      </c>
      <c r="AA876" s="56" t="s">
        <v>101</v>
      </c>
      <c r="AB876" s="56" t="s">
        <v>102</v>
      </c>
      <c r="AC876" s="56" t="s">
        <v>103</v>
      </c>
      <c r="AD876" s="56" t="s">
        <v>104</v>
      </c>
      <c r="AE876" s="56">
        <v>183</v>
      </c>
      <c r="AF876" s="56">
        <v>261.69</v>
      </c>
    </row>
    <row r="877" spans="1:32" ht="18" customHeight="1" x14ac:dyDescent="0.25">
      <c r="A877" s="2">
        <v>2024</v>
      </c>
      <c r="B877" s="2" t="s">
        <v>10</v>
      </c>
      <c r="C877" s="2" t="s">
        <v>38</v>
      </c>
      <c r="D877" s="6" t="s">
        <v>31</v>
      </c>
      <c r="E877" s="7">
        <v>455</v>
      </c>
      <c r="F877" s="7">
        <v>4578.6000000000004</v>
      </c>
      <c r="G877" s="7">
        <v>5128.0320000000002</v>
      </c>
      <c r="H877" s="4">
        <v>915.72000000000014</v>
      </c>
      <c r="I877" s="5" t="s">
        <v>42</v>
      </c>
      <c r="V877" s="56" t="s">
        <v>105</v>
      </c>
      <c r="W877" s="56">
        <v>2021</v>
      </c>
      <c r="X877" s="56" t="s">
        <v>1</v>
      </c>
      <c r="Y877" s="56" t="s">
        <v>99</v>
      </c>
      <c r="Z877" s="56" t="s">
        <v>100</v>
      </c>
      <c r="AA877" s="56" t="s">
        <v>101</v>
      </c>
      <c r="AB877" s="56" t="s">
        <v>102</v>
      </c>
      <c r="AC877" s="56" t="s">
        <v>103</v>
      </c>
      <c r="AD877" s="56" t="s">
        <v>106</v>
      </c>
      <c r="AE877" s="56">
        <v>183</v>
      </c>
      <c r="AF877" s="56">
        <v>261.69</v>
      </c>
    </row>
    <row r="878" spans="1:32" ht="18" customHeight="1" x14ac:dyDescent="0.25">
      <c r="A878" s="2">
        <v>2024</v>
      </c>
      <c r="B878" s="2" t="s">
        <v>10</v>
      </c>
      <c r="C878" s="2" t="s">
        <v>12</v>
      </c>
      <c r="D878" s="6" t="s">
        <v>28</v>
      </c>
      <c r="E878" s="8">
        <v>345</v>
      </c>
      <c r="F878" s="8">
        <v>7000</v>
      </c>
      <c r="G878" s="8">
        <v>7840</v>
      </c>
      <c r="H878" s="4">
        <v>1400</v>
      </c>
      <c r="I878" s="5" t="s">
        <v>42</v>
      </c>
      <c r="V878" s="56" t="s">
        <v>105</v>
      </c>
      <c r="W878" s="56">
        <v>2021</v>
      </c>
      <c r="X878" s="56" t="s">
        <v>1</v>
      </c>
      <c r="Y878" s="56" t="s">
        <v>99</v>
      </c>
      <c r="Z878" s="56" t="s">
        <v>100</v>
      </c>
      <c r="AA878" s="56" t="s">
        <v>101</v>
      </c>
      <c r="AB878" s="56" t="s">
        <v>102</v>
      </c>
      <c r="AC878" s="56" t="s">
        <v>103</v>
      </c>
      <c r="AD878" s="56" t="s">
        <v>106</v>
      </c>
      <c r="AE878" s="56">
        <v>758</v>
      </c>
      <c r="AF878" s="56">
        <v>526.24</v>
      </c>
    </row>
    <row r="879" spans="1:32" ht="18" customHeight="1" x14ac:dyDescent="0.25">
      <c r="A879" s="2">
        <v>2024</v>
      </c>
      <c r="B879" s="2" t="s">
        <v>10</v>
      </c>
      <c r="C879" s="2" t="s">
        <v>13</v>
      </c>
      <c r="D879" s="3" t="s">
        <v>33</v>
      </c>
      <c r="E879" s="4">
        <v>122</v>
      </c>
      <c r="F879" s="4">
        <v>100</v>
      </c>
      <c r="G879" s="4">
        <v>112</v>
      </c>
      <c r="H879" s="4">
        <v>20</v>
      </c>
      <c r="I879" s="5" t="s">
        <v>42</v>
      </c>
      <c r="V879" s="56" t="s">
        <v>98</v>
      </c>
      <c r="W879" s="56">
        <v>2021</v>
      </c>
      <c r="X879" s="56" t="s">
        <v>1</v>
      </c>
      <c r="Y879" s="56" t="s">
        <v>99</v>
      </c>
      <c r="Z879" s="56" t="s">
        <v>100</v>
      </c>
      <c r="AA879" s="56" t="s">
        <v>101</v>
      </c>
      <c r="AB879" s="56" t="s">
        <v>102</v>
      </c>
      <c r="AC879" s="56" t="s">
        <v>103</v>
      </c>
      <c r="AD879" s="56" t="s">
        <v>106</v>
      </c>
      <c r="AE879" s="56">
        <v>812</v>
      </c>
      <c r="AF879" s="56">
        <v>526.24</v>
      </c>
    </row>
    <row r="880" spans="1:32" ht="18" customHeight="1" x14ac:dyDescent="0.25">
      <c r="A880" s="2">
        <v>2024</v>
      </c>
      <c r="B880" s="2" t="s">
        <v>10</v>
      </c>
      <c r="C880" s="2" t="s">
        <v>15</v>
      </c>
      <c r="D880" s="6" t="s">
        <v>26</v>
      </c>
      <c r="E880" s="7">
        <v>78</v>
      </c>
      <c r="F880" s="7">
        <v>4577.2</v>
      </c>
      <c r="G880" s="7">
        <v>5126.4639999999999</v>
      </c>
      <c r="H880" s="4">
        <v>915.44</v>
      </c>
      <c r="I880" s="5" t="s">
        <v>42</v>
      </c>
      <c r="V880" s="56" t="s">
        <v>98</v>
      </c>
      <c r="W880" s="56">
        <v>2021</v>
      </c>
      <c r="X880" s="56" t="s">
        <v>1</v>
      </c>
      <c r="Y880" s="56" t="s">
        <v>99</v>
      </c>
      <c r="Z880" s="56" t="s">
        <v>100</v>
      </c>
      <c r="AA880" s="56" t="s">
        <v>101</v>
      </c>
      <c r="AB880" s="56" t="s">
        <v>102</v>
      </c>
      <c r="AC880" s="56" t="s">
        <v>103</v>
      </c>
      <c r="AD880" s="56" t="s">
        <v>106</v>
      </c>
      <c r="AE880" s="56">
        <v>181</v>
      </c>
      <c r="AF880" s="56">
        <v>258.83</v>
      </c>
    </row>
    <row r="881" spans="1:32" ht="18" customHeight="1" x14ac:dyDescent="0.25">
      <c r="A881" s="2">
        <v>2024</v>
      </c>
      <c r="B881" s="2" t="s">
        <v>10</v>
      </c>
      <c r="C881" s="2" t="s">
        <v>15</v>
      </c>
      <c r="D881" s="6" t="s">
        <v>24</v>
      </c>
      <c r="E881" s="7">
        <v>76</v>
      </c>
      <c r="F881" s="7">
        <v>4576.8999999999996</v>
      </c>
      <c r="G881" s="7">
        <v>5126.1279999999997</v>
      </c>
      <c r="H881" s="4">
        <v>915.38</v>
      </c>
      <c r="I881" s="5" t="s">
        <v>42</v>
      </c>
      <c r="V881" s="56" t="s">
        <v>109</v>
      </c>
      <c r="W881" s="56">
        <v>2021</v>
      </c>
      <c r="X881" s="56" t="s">
        <v>1</v>
      </c>
      <c r="Y881" s="56" t="s">
        <v>99</v>
      </c>
      <c r="Z881" s="56" t="s">
        <v>100</v>
      </c>
      <c r="AA881" s="56" t="s">
        <v>101</v>
      </c>
      <c r="AB881" s="56" t="s">
        <v>102</v>
      </c>
      <c r="AC881" s="56" t="s">
        <v>103</v>
      </c>
      <c r="AD881" s="56" t="s">
        <v>106</v>
      </c>
      <c r="AE881" s="56">
        <v>229</v>
      </c>
      <c r="AF881" s="56">
        <v>327.47000000000003</v>
      </c>
    </row>
    <row r="882" spans="1:32" ht="18" customHeight="1" x14ac:dyDescent="0.25">
      <c r="A882" s="2">
        <v>2024</v>
      </c>
      <c r="B882" s="2" t="s">
        <v>10</v>
      </c>
      <c r="C882" s="2" t="s">
        <v>15</v>
      </c>
      <c r="D882" s="6" t="s">
        <v>25</v>
      </c>
      <c r="E882" s="7">
        <v>46</v>
      </c>
      <c r="F882" s="7">
        <v>200</v>
      </c>
      <c r="G882" s="7">
        <v>224</v>
      </c>
      <c r="H882" s="4">
        <v>40</v>
      </c>
      <c r="I882" s="5" t="s">
        <v>42</v>
      </c>
      <c r="V882" s="56" t="s">
        <v>105</v>
      </c>
      <c r="W882" s="56">
        <v>2021</v>
      </c>
      <c r="X882" s="56" t="s">
        <v>1</v>
      </c>
      <c r="Y882" s="56" t="s">
        <v>99</v>
      </c>
      <c r="Z882" s="56" t="s">
        <v>100</v>
      </c>
      <c r="AA882" s="56" t="s">
        <v>101</v>
      </c>
      <c r="AB882" s="56" t="s">
        <v>102</v>
      </c>
      <c r="AC882" s="56" t="s">
        <v>103</v>
      </c>
      <c r="AD882" s="56" t="s">
        <v>106</v>
      </c>
      <c r="AE882" s="56">
        <v>157</v>
      </c>
      <c r="AF882" s="56">
        <v>224.51</v>
      </c>
    </row>
    <row r="883" spans="1:32" ht="18" customHeight="1" x14ac:dyDescent="0.25">
      <c r="A883" s="2">
        <v>2024</v>
      </c>
      <c r="B883" s="2" t="s">
        <v>10</v>
      </c>
      <c r="C883" s="2" t="s">
        <v>15</v>
      </c>
      <c r="D883" s="6" t="s">
        <v>23</v>
      </c>
      <c r="E883" s="7">
        <v>34</v>
      </c>
      <c r="F883" s="7">
        <v>4576.8</v>
      </c>
      <c r="G883" s="7">
        <v>5126.0160000000005</v>
      </c>
      <c r="H883" s="4">
        <v>915.36000000000013</v>
      </c>
      <c r="I883" s="5" t="s">
        <v>42</v>
      </c>
      <c r="V883" s="56" t="s">
        <v>105</v>
      </c>
      <c r="W883" s="56">
        <v>2021</v>
      </c>
      <c r="X883" s="56" t="s">
        <v>1</v>
      </c>
      <c r="Y883" s="56" t="s">
        <v>99</v>
      </c>
      <c r="Z883" s="56" t="s">
        <v>100</v>
      </c>
      <c r="AA883" s="56" t="s">
        <v>101</v>
      </c>
      <c r="AB883" s="56" t="s">
        <v>102</v>
      </c>
      <c r="AC883" s="56" t="s">
        <v>103</v>
      </c>
      <c r="AD883" s="56" t="s">
        <v>104</v>
      </c>
      <c r="AE883" s="56">
        <v>191</v>
      </c>
      <c r="AF883" s="56">
        <v>273.13</v>
      </c>
    </row>
    <row r="884" spans="1:32" ht="18" customHeight="1" x14ac:dyDescent="0.25">
      <c r="A884" s="2">
        <v>2024</v>
      </c>
      <c r="B884" s="2" t="s">
        <v>10</v>
      </c>
      <c r="C884" s="2" t="s">
        <v>13</v>
      </c>
      <c r="D884" s="3" t="s">
        <v>34</v>
      </c>
      <c r="E884" s="4">
        <v>7</v>
      </c>
      <c r="F884" s="4">
        <v>200</v>
      </c>
      <c r="G884" s="4">
        <v>224</v>
      </c>
      <c r="H884" s="4">
        <v>40</v>
      </c>
      <c r="I884" s="5" t="s">
        <v>42</v>
      </c>
      <c r="V884" s="56" t="s">
        <v>105</v>
      </c>
      <c r="W884" s="56">
        <v>2021</v>
      </c>
      <c r="X884" s="56" t="s">
        <v>1</v>
      </c>
      <c r="Y884" s="56" t="s">
        <v>99</v>
      </c>
      <c r="Z884" s="56" t="s">
        <v>100</v>
      </c>
      <c r="AA884" s="56" t="s">
        <v>101</v>
      </c>
      <c r="AB884" s="56" t="s">
        <v>102</v>
      </c>
      <c r="AC884" s="56" t="s">
        <v>103</v>
      </c>
      <c r="AD884" s="56" t="s">
        <v>104</v>
      </c>
      <c r="AE884" s="56">
        <v>185</v>
      </c>
      <c r="AF884" s="56">
        <v>264.55</v>
      </c>
    </row>
    <row r="885" spans="1:32" ht="18" customHeight="1" x14ac:dyDescent="0.25">
      <c r="A885" s="2">
        <v>2024</v>
      </c>
      <c r="B885" s="2" t="s">
        <v>10</v>
      </c>
      <c r="C885" s="2" t="s">
        <v>15</v>
      </c>
      <c r="D885" s="6" t="s">
        <v>27</v>
      </c>
      <c r="E885" s="7">
        <v>3</v>
      </c>
      <c r="F885" s="7">
        <v>4577.3</v>
      </c>
      <c r="G885" s="7">
        <v>5126.576</v>
      </c>
      <c r="H885" s="4">
        <v>915.46</v>
      </c>
      <c r="I885" s="5" t="s">
        <v>42</v>
      </c>
      <c r="V885" s="56" t="s">
        <v>105</v>
      </c>
      <c r="W885" s="56">
        <v>2021</v>
      </c>
      <c r="X885" s="56" t="s">
        <v>1</v>
      </c>
      <c r="Y885" s="56" t="s">
        <v>99</v>
      </c>
      <c r="Z885" s="56" t="s">
        <v>100</v>
      </c>
      <c r="AA885" s="56" t="s">
        <v>101</v>
      </c>
      <c r="AB885" s="56" t="s">
        <v>102</v>
      </c>
      <c r="AC885" s="56" t="s">
        <v>103</v>
      </c>
      <c r="AD885" s="56" t="s">
        <v>104</v>
      </c>
      <c r="AE885" s="56">
        <v>179</v>
      </c>
      <c r="AF885" s="56">
        <v>255.97</v>
      </c>
    </row>
    <row r="886" spans="1:32" ht="18" customHeight="1" x14ac:dyDescent="0.25">
      <c r="A886" s="2">
        <v>2024</v>
      </c>
      <c r="B886" s="2" t="s">
        <v>10</v>
      </c>
      <c r="C886" s="2" t="s">
        <v>32</v>
      </c>
      <c r="D886" s="6" t="s">
        <v>32</v>
      </c>
      <c r="E886" s="7">
        <v>2</v>
      </c>
      <c r="F886" s="7">
        <v>6600</v>
      </c>
      <c r="G886" s="7">
        <v>7392</v>
      </c>
      <c r="H886" s="4">
        <v>1320</v>
      </c>
      <c r="I886" s="5" t="s">
        <v>40</v>
      </c>
      <c r="V886" s="56" t="s">
        <v>109</v>
      </c>
      <c r="W886" s="56">
        <v>2021</v>
      </c>
      <c r="X886" s="56" t="s">
        <v>1</v>
      </c>
      <c r="Y886" s="56" t="s">
        <v>99</v>
      </c>
      <c r="Z886" s="56" t="s">
        <v>100</v>
      </c>
      <c r="AA886" s="56" t="s">
        <v>101</v>
      </c>
      <c r="AB886" s="56" t="s">
        <v>102</v>
      </c>
      <c r="AC886" s="56" t="s">
        <v>103</v>
      </c>
      <c r="AD886" s="56" t="s">
        <v>106</v>
      </c>
      <c r="AE886" s="56">
        <v>185</v>
      </c>
      <c r="AF886" s="56">
        <v>264.55</v>
      </c>
    </row>
    <row r="887" spans="1:32" ht="18" customHeight="1" x14ac:dyDescent="0.25">
      <c r="A887" s="2">
        <v>2024</v>
      </c>
      <c r="B887" s="2" t="s">
        <v>11</v>
      </c>
      <c r="C887" s="2" t="s">
        <v>14</v>
      </c>
      <c r="D887" s="3" t="s">
        <v>36</v>
      </c>
      <c r="E887" s="4">
        <v>3566</v>
      </c>
      <c r="F887" s="4">
        <v>4577.3</v>
      </c>
      <c r="G887" s="4">
        <v>5126.576</v>
      </c>
      <c r="H887" s="4">
        <v>915.46</v>
      </c>
      <c r="I887" s="5" t="s">
        <v>40</v>
      </c>
      <c r="V887" s="56" t="s">
        <v>108</v>
      </c>
      <c r="W887" s="56">
        <v>2021</v>
      </c>
      <c r="X887" s="56" t="s">
        <v>1</v>
      </c>
      <c r="Y887" s="56" t="s">
        <v>99</v>
      </c>
      <c r="Z887" s="56" t="s">
        <v>100</v>
      </c>
      <c r="AA887" s="56" t="s">
        <v>101</v>
      </c>
      <c r="AB887" s="56" t="s">
        <v>102</v>
      </c>
      <c r="AC887" s="56" t="s">
        <v>103</v>
      </c>
      <c r="AD887" s="56" t="s">
        <v>106</v>
      </c>
      <c r="AE887" s="56">
        <v>227</v>
      </c>
      <c r="AF887" s="56">
        <v>324.61</v>
      </c>
    </row>
    <row r="888" spans="1:32" ht="18" customHeight="1" x14ac:dyDescent="0.25">
      <c r="A888" s="2">
        <v>2024</v>
      </c>
      <c r="B888" s="2" t="s">
        <v>11</v>
      </c>
      <c r="C888" s="2" t="s">
        <v>14</v>
      </c>
      <c r="D888" s="3" t="s">
        <v>37</v>
      </c>
      <c r="E888" s="4">
        <v>2498</v>
      </c>
      <c r="F888" s="4">
        <v>8000</v>
      </c>
      <c r="G888" s="4">
        <v>8960</v>
      </c>
      <c r="H888" s="4">
        <v>1600</v>
      </c>
      <c r="I888" s="5" t="s">
        <v>40</v>
      </c>
      <c r="V888" s="56" t="s">
        <v>98</v>
      </c>
      <c r="W888" s="56">
        <v>2021</v>
      </c>
      <c r="X888" s="56" t="s">
        <v>1</v>
      </c>
      <c r="Y888" s="56" t="s">
        <v>99</v>
      </c>
      <c r="Z888" s="56" t="s">
        <v>100</v>
      </c>
      <c r="AA888" s="56" t="s">
        <v>101</v>
      </c>
      <c r="AB888" s="56" t="s">
        <v>102</v>
      </c>
      <c r="AC888" s="56" t="s">
        <v>103</v>
      </c>
      <c r="AD888" s="56" t="s">
        <v>106</v>
      </c>
      <c r="AE888" s="56">
        <v>781</v>
      </c>
      <c r="AF888" s="56">
        <v>1116.83</v>
      </c>
    </row>
    <row r="889" spans="1:32" ht="18" customHeight="1" x14ac:dyDescent="0.25">
      <c r="A889" s="2">
        <v>2024</v>
      </c>
      <c r="B889" s="2" t="s">
        <v>11</v>
      </c>
      <c r="C889" s="2" t="s">
        <v>13</v>
      </c>
      <c r="D889" s="3" t="s">
        <v>35</v>
      </c>
      <c r="E889" s="4">
        <v>1245</v>
      </c>
      <c r="F889" s="4">
        <v>4577.2</v>
      </c>
      <c r="G889" s="4">
        <v>5126.4639999999999</v>
      </c>
      <c r="H889" s="4">
        <v>915.44</v>
      </c>
      <c r="I889" s="5" t="s">
        <v>40</v>
      </c>
      <c r="V889" s="56" t="s">
        <v>107</v>
      </c>
      <c r="W889" s="56">
        <v>2021</v>
      </c>
      <c r="X889" s="56" t="s">
        <v>0</v>
      </c>
      <c r="Y889" s="56" t="s">
        <v>99</v>
      </c>
      <c r="Z889" s="56" t="s">
        <v>100</v>
      </c>
      <c r="AA889" s="56" t="s">
        <v>101</v>
      </c>
      <c r="AB889" s="56" t="s">
        <v>102</v>
      </c>
      <c r="AC889" s="56" t="s">
        <v>103</v>
      </c>
      <c r="AD889" s="56" t="s">
        <v>104</v>
      </c>
      <c r="AE889" s="56">
        <v>206</v>
      </c>
      <c r="AF889" s="56">
        <v>526.24</v>
      </c>
    </row>
    <row r="890" spans="1:32" ht="18" customHeight="1" x14ac:dyDescent="0.25">
      <c r="A890" s="2">
        <v>2024</v>
      </c>
      <c r="B890" s="2" t="s">
        <v>11</v>
      </c>
      <c r="C890" s="2" t="s">
        <v>38</v>
      </c>
      <c r="D890" s="6" t="s">
        <v>30</v>
      </c>
      <c r="E890" s="7">
        <v>644</v>
      </c>
      <c r="F890" s="7">
        <v>5743.5</v>
      </c>
      <c r="G890" s="7">
        <v>6432.72</v>
      </c>
      <c r="H890" s="4">
        <v>1148.7</v>
      </c>
      <c r="I890" s="5" t="s">
        <v>40</v>
      </c>
      <c r="V890" s="56" t="s">
        <v>105</v>
      </c>
      <c r="W890" s="56">
        <v>2021</v>
      </c>
      <c r="X890" s="56" t="s">
        <v>0</v>
      </c>
      <c r="Y890" s="56" t="s">
        <v>99</v>
      </c>
      <c r="Z890" s="56" t="s">
        <v>100</v>
      </c>
      <c r="AA890" s="56" t="s">
        <v>101</v>
      </c>
      <c r="AB890" s="56" t="s">
        <v>102</v>
      </c>
      <c r="AC890" s="56" t="s">
        <v>103</v>
      </c>
      <c r="AD890" s="56" t="s">
        <v>104</v>
      </c>
      <c r="AE890" s="56">
        <v>200</v>
      </c>
      <c r="AF890" s="56">
        <v>526.24</v>
      </c>
    </row>
    <row r="891" spans="1:32" ht="18" customHeight="1" x14ac:dyDescent="0.25">
      <c r="A891" s="2">
        <v>2024</v>
      </c>
      <c r="B891" s="2" t="s">
        <v>11</v>
      </c>
      <c r="C891" s="2" t="s">
        <v>12</v>
      </c>
      <c r="D891" s="6" t="s">
        <v>29</v>
      </c>
      <c r="E891" s="7">
        <v>643</v>
      </c>
      <c r="F891" s="7">
        <v>7000</v>
      </c>
      <c r="G891" s="7">
        <v>7840</v>
      </c>
      <c r="H891" s="4">
        <v>1400</v>
      </c>
      <c r="I891" s="5" t="s">
        <v>40</v>
      </c>
      <c r="V891" s="56" t="s">
        <v>107</v>
      </c>
      <c r="W891" s="56">
        <v>2021</v>
      </c>
      <c r="X891" s="56" t="s">
        <v>0</v>
      </c>
      <c r="Y891" s="56" t="s">
        <v>99</v>
      </c>
      <c r="Z891" s="56" t="s">
        <v>100</v>
      </c>
      <c r="AA891" s="56" t="s">
        <v>101</v>
      </c>
      <c r="AB891" s="56" t="s">
        <v>102</v>
      </c>
      <c r="AC891" s="56" t="s">
        <v>103</v>
      </c>
      <c r="AD891" s="56" t="s">
        <v>106</v>
      </c>
      <c r="AE891" s="56">
        <v>188</v>
      </c>
      <c r="AF891" s="56">
        <v>268.84000000000003</v>
      </c>
    </row>
    <row r="892" spans="1:32" ht="18" customHeight="1" x14ac:dyDescent="0.25">
      <c r="A892" s="2">
        <v>2024</v>
      </c>
      <c r="B892" s="2" t="s">
        <v>11</v>
      </c>
      <c r="C892" s="2" t="s">
        <v>38</v>
      </c>
      <c r="D892" s="6" t="s">
        <v>31</v>
      </c>
      <c r="E892" s="7">
        <v>455</v>
      </c>
      <c r="F892" s="7">
        <v>4578.6000000000004</v>
      </c>
      <c r="G892" s="7">
        <v>5128.0320000000002</v>
      </c>
      <c r="H892" s="4">
        <v>915.72000000000014</v>
      </c>
      <c r="I892" s="5" t="s">
        <v>40</v>
      </c>
      <c r="V892" s="56" t="s">
        <v>105</v>
      </c>
      <c r="W892" s="56">
        <v>2021</v>
      </c>
      <c r="X892" s="56" t="s">
        <v>0</v>
      </c>
      <c r="Y892" s="56" t="s">
        <v>99</v>
      </c>
      <c r="Z892" s="56" t="s">
        <v>100</v>
      </c>
      <c r="AA892" s="56" t="s">
        <v>101</v>
      </c>
      <c r="AB892" s="56" t="s">
        <v>102</v>
      </c>
      <c r="AC892" s="56" t="s">
        <v>103</v>
      </c>
      <c r="AD892" s="56" t="s">
        <v>106</v>
      </c>
      <c r="AE892" s="56">
        <v>236</v>
      </c>
      <c r="AF892" s="56">
        <v>337.48</v>
      </c>
    </row>
    <row r="893" spans="1:32" ht="18" customHeight="1" x14ac:dyDescent="0.25">
      <c r="A893" s="2">
        <v>2024</v>
      </c>
      <c r="B893" s="2" t="s">
        <v>11</v>
      </c>
      <c r="C893" s="2" t="s">
        <v>12</v>
      </c>
      <c r="D893" s="6" t="s">
        <v>28</v>
      </c>
      <c r="E893" s="8">
        <v>345</v>
      </c>
      <c r="F893" s="8">
        <v>7000</v>
      </c>
      <c r="G893" s="8">
        <v>7840</v>
      </c>
      <c r="H893" s="4">
        <v>1400</v>
      </c>
      <c r="I893" s="5" t="s">
        <v>40</v>
      </c>
      <c r="V893" s="56" t="s">
        <v>107</v>
      </c>
      <c r="W893" s="56">
        <v>2021</v>
      </c>
      <c r="X893" s="56" t="s">
        <v>0</v>
      </c>
      <c r="Y893" s="56" t="s">
        <v>99</v>
      </c>
      <c r="Z893" s="56" t="s">
        <v>100</v>
      </c>
      <c r="AA893" s="56" t="s">
        <v>101</v>
      </c>
      <c r="AB893" s="56" t="s">
        <v>102</v>
      </c>
      <c r="AC893" s="56" t="s">
        <v>103</v>
      </c>
      <c r="AD893" s="56" t="s">
        <v>106</v>
      </c>
      <c r="AE893" s="56">
        <v>190</v>
      </c>
      <c r="AF893" s="56">
        <v>271.7</v>
      </c>
    </row>
    <row r="894" spans="1:32" ht="18" customHeight="1" x14ac:dyDescent="0.25">
      <c r="A894" s="2">
        <v>2024</v>
      </c>
      <c r="B894" s="2" t="s">
        <v>11</v>
      </c>
      <c r="C894" s="2" t="s">
        <v>13</v>
      </c>
      <c r="D894" s="3" t="s">
        <v>33</v>
      </c>
      <c r="E894" s="4">
        <v>122</v>
      </c>
      <c r="F894" s="4">
        <v>100</v>
      </c>
      <c r="G894" s="4">
        <v>112</v>
      </c>
      <c r="H894" s="4">
        <v>20</v>
      </c>
      <c r="I894" s="5" t="s">
        <v>40</v>
      </c>
      <c r="V894" s="56" t="s">
        <v>98</v>
      </c>
      <c r="W894" s="56">
        <v>2021</v>
      </c>
      <c r="X894" s="56" t="s">
        <v>0</v>
      </c>
      <c r="Y894" s="56" t="s">
        <v>99</v>
      </c>
      <c r="Z894" s="56" t="s">
        <v>100</v>
      </c>
      <c r="AA894" s="56" t="s">
        <v>101</v>
      </c>
      <c r="AB894" s="56" t="s">
        <v>102</v>
      </c>
      <c r="AC894" s="56" t="s">
        <v>103</v>
      </c>
      <c r="AD894" s="56" t="s">
        <v>106</v>
      </c>
      <c r="AE894" s="56">
        <v>232</v>
      </c>
      <c r="AF894" s="56">
        <v>331.76</v>
      </c>
    </row>
    <row r="895" spans="1:32" ht="18" customHeight="1" x14ac:dyDescent="0.25">
      <c r="A895" s="2">
        <v>2024</v>
      </c>
      <c r="B895" s="2" t="s">
        <v>11</v>
      </c>
      <c r="C895" s="2" t="s">
        <v>15</v>
      </c>
      <c r="D895" s="6" t="s">
        <v>26</v>
      </c>
      <c r="E895" s="7">
        <v>78</v>
      </c>
      <c r="F895" s="7">
        <v>4577.2</v>
      </c>
      <c r="G895" s="7">
        <v>5126.4639999999999</v>
      </c>
      <c r="H895" s="4">
        <v>915.44</v>
      </c>
      <c r="I895" s="5" t="s">
        <v>40</v>
      </c>
      <c r="V895" s="56" t="s">
        <v>105</v>
      </c>
      <c r="W895" s="56">
        <v>2021</v>
      </c>
      <c r="X895" s="56" t="s">
        <v>0</v>
      </c>
      <c r="Y895" s="56" t="s">
        <v>99</v>
      </c>
      <c r="Z895" s="56" t="s">
        <v>100</v>
      </c>
      <c r="AA895" s="56" t="s">
        <v>101</v>
      </c>
      <c r="AB895" s="56" t="s">
        <v>102</v>
      </c>
      <c r="AC895" s="56" t="s">
        <v>103</v>
      </c>
      <c r="AD895" s="56" t="s">
        <v>106</v>
      </c>
      <c r="AE895" s="56">
        <v>160</v>
      </c>
      <c r="AF895" s="56">
        <v>228.8</v>
      </c>
    </row>
    <row r="896" spans="1:32" ht="18" customHeight="1" x14ac:dyDescent="0.25">
      <c r="A896" s="2">
        <v>2024</v>
      </c>
      <c r="B896" s="2" t="s">
        <v>11</v>
      </c>
      <c r="C896" s="2" t="s">
        <v>15</v>
      </c>
      <c r="D896" s="6" t="s">
        <v>24</v>
      </c>
      <c r="E896" s="7">
        <v>76</v>
      </c>
      <c r="F896" s="7">
        <v>4576.8999999999996</v>
      </c>
      <c r="G896" s="7">
        <v>5126.1279999999997</v>
      </c>
      <c r="H896" s="4">
        <v>915.38</v>
      </c>
      <c r="I896" s="5" t="s">
        <v>40</v>
      </c>
      <c r="V896" s="56" t="s">
        <v>98</v>
      </c>
      <c r="W896" s="56">
        <v>2021</v>
      </c>
      <c r="X896" s="56" t="s">
        <v>0</v>
      </c>
      <c r="Y896" s="56" t="s">
        <v>99</v>
      </c>
      <c r="Z896" s="56" t="s">
        <v>100</v>
      </c>
      <c r="AA896" s="56" t="s">
        <v>101</v>
      </c>
      <c r="AB896" s="56" t="s">
        <v>102</v>
      </c>
      <c r="AC896" s="56" t="s">
        <v>103</v>
      </c>
      <c r="AD896" s="56" t="s">
        <v>104</v>
      </c>
      <c r="AE896" s="56">
        <v>210</v>
      </c>
      <c r="AF896" s="56">
        <v>526.24</v>
      </c>
    </row>
    <row r="897" spans="1:32" ht="18" customHeight="1" x14ac:dyDescent="0.25">
      <c r="A897" s="2">
        <v>2024</v>
      </c>
      <c r="B897" s="2" t="s">
        <v>11</v>
      </c>
      <c r="C897" s="2" t="s">
        <v>15</v>
      </c>
      <c r="D897" s="6" t="s">
        <v>25</v>
      </c>
      <c r="E897" s="7">
        <v>46</v>
      </c>
      <c r="F897" s="7">
        <v>200</v>
      </c>
      <c r="G897" s="7">
        <v>224</v>
      </c>
      <c r="H897" s="4">
        <v>40</v>
      </c>
      <c r="I897" s="5" t="s">
        <v>40</v>
      </c>
      <c r="V897" s="56" t="s">
        <v>105</v>
      </c>
      <c r="W897" s="56">
        <v>2021</v>
      </c>
      <c r="X897" s="56" t="s">
        <v>0</v>
      </c>
      <c r="Y897" s="56" t="s">
        <v>99</v>
      </c>
      <c r="Z897" s="56" t="s">
        <v>100</v>
      </c>
      <c r="AA897" s="56" t="s">
        <v>101</v>
      </c>
      <c r="AB897" s="56" t="s">
        <v>102</v>
      </c>
      <c r="AC897" s="56" t="s">
        <v>103</v>
      </c>
      <c r="AD897" s="56" t="s">
        <v>104</v>
      </c>
      <c r="AE897" s="56">
        <v>204</v>
      </c>
      <c r="AF897" s="56">
        <v>526.24</v>
      </c>
    </row>
    <row r="898" spans="1:32" ht="18" customHeight="1" x14ac:dyDescent="0.25">
      <c r="A898" s="2">
        <v>2024</v>
      </c>
      <c r="B898" s="2" t="s">
        <v>11</v>
      </c>
      <c r="C898" s="2" t="s">
        <v>15</v>
      </c>
      <c r="D898" s="6" t="s">
        <v>23</v>
      </c>
      <c r="E898" s="7">
        <v>34</v>
      </c>
      <c r="F898" s="7">
        <v>4576.8</v>
      </c>
      <c r="G898" s="7">
        <v>5126.0160000000005</v>
      </c>
      <c r="H898" s="4">
        <v>915.36000000000013</v>
      </c>
      <c r="I898" s="5" t="s">
        <v>40</v>
      </c>
      <c r="V898" s="56" t="s">
        <v>107</v>
      </c>
      <c r="W898" s="56">
        <v>2021</v>
      </c>
      <c r="X898" s="56" t="s">
        <v>0</v>
      </c>
      <c r="Y898" s="56" t="s">
        <v>99</v>
      </c>
      <c r="Z898" s="56" t="s">
        <v>100</v>
      </c>
      <c r="AA898" s="56" t="s">
        <v>101</v>
      </c>
      <c r="AB898" s="56" t="s">
        <v>102</v>
      </c>
      <c r="AC898" s="56" t="s">
        <v>103</v>
      </c>
      <c r="AD898" s="56" t="s">
        <v>104</v>
      </c>
      <c r="AE898" s="56">
        <v>198</v>
      </c>
      <c r="AF898" s="56">
        <v>526.24</v>
      </c>
    </row>
    <row r="899" spans="1:32" ht="18" customHeight="1" x14ac:dyDescent="0.25">
      <c r="A899" s="2">
        <v>2024</v>
      </c>
      <c r="B899" s="2" t="s">
        <v>11</v>
      </c>
      <c r="C899" s="2" t="s">
        <v>13</v>
      </c>
      <c r="D899" s="3" t="s">
        <v>34</v>
      </c>
      <c r="E899" s="4">
        <v>7</v>
      </c>
      <c r="F899" s="4">
        <v>200</v>
      </c>
      <c r="G899" s="4">
        <v>224</v>
      </c>
      <c r="H899" s="4">
        <v>40</v>
      </c>
      <c r="I899" s="5" t="s">
        <v>40</v>
      </c>
      <c r="V899" s="56" t="s">
        <v>98</v>
      </c>
      <c r="W899" s="56">
        <v>2021</v>
      </c>
      <c r="X899" s="56" t="s">
        <v>0</v>
      </c>
      <c r="Y899" s="56" t="s">
        <v>99</v>
      </c>
      <c r="Z899" s="56" t="s">
        <v>100</v>
      </c>
      <c r="AA899" s="56" t="s">
        <v>101</v>
      </c>
      <c r="AB899" s="56" t="s">
        <v>102</v>
      </c>
      <c r="AC899" s="56" t="s">
        <v>103</v>
      </c>
      <c r="AD899" s="56" t="s">
        <v>106</v>
      </c>
      <c r="AE899" s="56">
        <v>685</v>
      </c>
      <c r="AF899" s="56">
        <v>979.55</v>
      </c>
    </row>
    <row r="900" spans="1:32" ht="18" customHeight="1" x14ac:dyDescent="0.25">
      <c r="A900" s="2">
        <v>2024</v>
      </c>
      <c r="B900" s="2" t="s">
        <v>11</v>
      </c>
      <c r="C900" s="2" t="s">
        <v>15</v>
      </c>
      <c r="D900" s="6" t="s">
        <v>27</v>
      </c>
      <c r="E900" s="7">
        <v>3</v>
      </c>
      <c r="F900" s="7">
        <v>4577.3</v>
      </c>
      <c r="G900" s="7">
        <v>5126.576</v>
      </c>
      <c r="H900" s="4">
        <v>915.46</v>
      </c>
      <c r="I900" s="5" t="s">
        <v>40</v>
      </c>
      <c r="V900" s="56" t="s">
        <v>98</v>
      </c>
      <c r="W900" s="56">
        <v>2021</v>
      </c>
      <c r="X900" s="56" t="s">
        <v>0</v>
      </c>
      <c r="Y900" s="56" t="s">
        <v>99</v>
      </c>
      <c r="Z900" s="56" t="s">
        <v>100</v>
      </c>
      <c r="AA900" s="56" t="s">
        <v>101</v>
      </c>
      <c r="AB900" s="56" t="s">
        <v>102</v>
      </c>
      <c r="AC900" s="56" t="s">
        <v>103</v>
      </c>
      <c r="AD900" s="56" t="s">
        <v>106</v>
      </c>
      <c r="AE900" s="56">
        <v>718</v>
      </c>
      <c r="AF900" s="56">
        <v>1026.74</v>
      </c>
    </row>
    <row r="901" spans="1:32" ht="18" customHeight="1" x14ac:dyDescent="0.25">
      <c r="A901" s="2">
        <v>2024</v>
      </c>
      <c r="B901" s="2" t="s">
        <v>11</v>
      </c>
      <c r="C901" s="2" t="s">
        <v>32</v>
      </c>
      <c r="D901" s="6" t="s">
        <v>32</v>
      </c>
      <c r="E901" s="7">
        <v>2</v>
      </c>
      <c r="F901" s="7">
        <v>6600</v>
      </c>
      <c r="G901" s="7">
        <v>7392</v>
      </c>
      <c r="H901" s="4">
        <v>1320</v>
      </c>
      <c r="I901" s="5" t="s">
        <v>40</v>
      </c>
      <c r="V901" s="56" t="s">
        <v>105</v>
      </c>
      <c r="W901" s="56">
        <v>2021</v>
      </c>
      <c r="X901" s="56" t="s">
        <v>0</v>
      </c>
      <c r="Y901" s="56" t="s">
        <v>99</v>
      </c>
      <c r="Z901" s="56" t="s">
        <v>100</v>
      </c>
      <c r="AA901" s="56" t="s">
        <v>101</v>
      </c>
      <c r="AB901" s="56" t="s">
        <v>102</v>
      </c>
      <c r="AC901" s="56" t="s">
        <v>103</v>
      </c>
      <c r="AD901" s="56" t="s">
        <v>106</v>
      </c>
      <c r="AE901" s="56">
        <v>771</v>
      </c>
      <c r="AF901" s="56">
        <v>1102.53</v>
      </c>
    </row>
    <row r="902" spans="1:32" ht="18" customHeight="1" x14ac:dyDescent="0.25">
      <c r="V902" s="56" t="s">
        <v>105</v>
      </c>
      <c r="W902" s="56">
        <v>2021</v>
      </c>
      <c r="X902" s="56" t="s">
        <v>0</v>
      </c>
      <c r="Y902" s="56" t="s">
        <v>99</v>
      </c>
      <c r="Z902" s="56" t="s">
        <v>100</v>
      </c>
      <c r="AA902" s="56" t="s">
        <v>101</v>
      </c>
      <c r="AB902" s="56" t="s">
        <v>102</v>
      </c>
      <c r="AC902" s="56" t="s">
        <v>103</v>
      </c>
      <c r="AD902" s="56" t="s">
        <v>104</v>
      </c>
      <c r="AE902" s="56">
        <v>207</v>
      </c>
      <c r="AF902" s="56">
        <v>296.01</v>
      </c>
    </row>
    <row r="903" spans="1:32" ht="18" customHeight="1" x14ac:dyDescent="0.25">
      <c r="V903" s="56" t="s">
        <v>98</v>
      </c>
      <c r="W903" s="56">
        <v>2021</v>
      </c>
      <c r="X903" s="56" t="s">
        <v>0</v>
      </c>
      <c r="Y903" s="56" t="s">
        <v>99</v>
      </c>
      <c r="Z903" s="56" t="s">
        <v>100</v>
      </c>
      <c r="AA903" s="56" t="s">
        <v>101</v>
      </c>
      <c r="AB903" s="56" t="s">
        <v>102</v>
      </c>
      <c r="AC903" s="56" t="s">
        <v>103</v>
      </c>
      <c r="AD903" s="56" t="s">
        <v>104</v>
      </c>
      <c r="AE903" s="56">
        <v>201</v>
      </c>
      <c r="AF903" s="56">
        <v>287.43</v>
      </c>
    </row>
    <row r="904" spans="1:32" ht="18" customHeight="1" x14ac:dyDescent="0.25">
      <c r="V904" s="56" t="s">
        <v>98</v>
      </c>
      <c r="W904" s="56">
        <v>2021</v>
      </c>
      <c r="X904" s="56" t="s">
        <v>0</v>
      </c>
      <c r="Y904" s="56" t="s">
        <v>99</v>
      </c>
      <c r="Z904" s="56" t="s">
        <v>100</v>
      </c>
      <c r="AA904" s="56" t="s">
        <v>101</v>
      </c>
      <c r="AB904" s="56" t="s">
        <v>102</v>
      </c>
      <c r="AC904" s="56" t="s">
        <v>103</v>
      </c>
      <c r="AD904" s="56" t="s">
        <v>104</v>
      </c>
      <c r="AE904" s="56">
        <v>195</v>
      </c>
      <c r="AF904" s="56">
        <v>278.85000000000002</v>
      </c>
    </row>
    <row r="905" spans="1:32" ht="18" customHeight="1" x14ac:dyDescent="0.25">
      <c r="V905" s="56" t="s">
        <v>105</v>
      </c>
      <c r="W905" s="56">
        <v>2021</v>
      </c>
      <c r="X905" s="56" t="s">
        <v>0</v>
      </c>
      <c r="Y905" s="56" t="s">
        <v>99</v>
      </c>
      <c r="Z905" s="56" t="s">
        <v>100</v>
      </c>
      <c r="AA905" s="56" t="s">
        <v>101</v>
      </c>
      <c r="AB905" s="56" t="s">
        <v>102</v>
      </c>
      <c r="AC905" s="56" t="s">
        <v>103</v>
      </c>
      <c r="AD905" s="56" t="s">
        <v>106</v>
      </c>
      <c r="AE905" s="56">
        <v>189</v>
      </c>
      <c r="AF905" s="56">
        <v>270.27</v>
      </c>
    </row>
    <row r="906" spans="1:32" ht="18" customHeight="1" x14ac:dyDescent="0.25">
      <c r="V906" s="56" t="s">
        <v>98</v>
      </c>
      <c r="W906" s="56">
        <v>2021</v>
      </c>
      <c r="X906" s="56" t="s">
        <v>0</v>
      </c>
      <c r="Y906" s="56" t="s">
        <v>99</v>
      </c>
      <c r="Z906" s="56" t="s">
        <v>100</v>
      </c>
      <c r="AA906" s="56" t="s">
        <v>101</v>
      </c>
      <c r="AB906" s="56" t="s">
        <v>102</v>
      </c>
      <c r="AC906" s="56" t="s">
        <v>103</v>
      </c>
      <c r="AD906" s="56" t="s">
        <v>106</v>
      </c>
      <c r="AE906" s="56">
        <v>757</v>
      </c>
      <c r="AF906" s="56">
        <v>526.24</v>
      </c>
    </row>
    <row r="907" spans="1:32" ht="18" customHeight="1" x14ac:dyDescent="0.25">
      <c r="V907" s="56" t="s">
        <v>98</v>
      </c>
      <c r="W907" s="56">
        <v>2021</v>
      </c>
      <c r="X907" s="56" t="s">
        <v>0</v>
      </c>
      <c r="Y907" s="56" t="s">
        <v>99</v>
      </c>
      <c r="Z907" s="56" t="s">
        <v>100</v>
      </c>
      <c r="AA907" s="56" t="s">
        <v>101</v>
      </c>
      <c r="AB907" s="56" t="s">
        <v>102</v>
      </c>
      <c r="AC907" s="56" t="s">
        <v>103</v>
      </c>
      <c r="AD907" s="56" t="s">
        <v>106</v>
      </c>
      <c r="AE907" s="56">
        <v>811</v>
      </c>
      <c r="AF907" s="56">
        <v>526.24</v>
      </c>
    </row>
    <row r="908" spans="1:32" ht="18" customHeight="1" x14ac:dyDescent="0.25">
      <c r="V908" s="56" t="s">
        <v>105</v>
      </c>
      <c r="W908" s="56">
        <v>2021</v>
      </c>
      <c r="X908" s="56" t="s">
        <v>0</v>
      </c>
      <c r="Y908" s="56" t="s">
        <v>99</v>
      </c>
      <c r="Z908" s="56" t="s">
        <v>100</v>
      </c>
      <c r="AA908" s="56" t="s">
        <v>101</v>
      </c>
      <c r="AB908" s="56" t="s">
        <v>102</v>
      </c>
      <c r="AC908" s="56" t="s">
        <v>103</v>
      </c>
      <c r="AD908" s="56" t="s">
        <v>106</v>
      </c>
      <c r="AE908" s="56">
        <v>187</v>
      </c>
      <c r="AF908" s="56">
        <v>267.40999999999997</v>
      </c>
    </row>
    <row r="909" spans="1:32" ht="18" customHeight="1" x14ac:dyDescent="0.25">
      <c r="V909" s="56" t="s">
        <v>105</v>
      </c>
      <c r="W909" s="56">
        <v>2021</v>
      </c>
      <c r="X909" s="56" t="s">
        <v>0</v>
      </c>
      <c r="Y909" s="56" t="s">
        <v>99</v>
      </c>
      <c r="Z909" s="56" t="s">
        <v>100</v>
      </c>
      <c r="AA909" s="56" t="s">
        <v>101</v>
      </c>
      <c r="AB909" s="56" t="s">
        <v>102</v>
      </c>
      <c r="AC909" s="56" t="s">
        <v>103</v>
      </c>
      <c r="AD909" s="56" t="s">
        <v>106</v>
      </c>
      <c r="AE909" s="56">
        <v>235</v>
      </c>
      <c r="AF909" s="56">
        <v>336.05</v>
      </c>
    </row>
    <row r="910" spans="1:32" ht="18" customHeight="1" x14ac:dyDescent="0.25">
      <c r="V910" s="56" t="s">
        <v>107</v>
      </c>
      <c r="W910" s="56">
        <v>2021</v>
      </c>
      <c r="X910" s="56" t="s">
        <v>0</v>
      </c>
      <c r="Y910" s="56" t="s">
        <v>99</v>
      </c>
      <c r="Z910" s="56" t="s">
        <v>100</v>
      </c>
      <c r="AA910" s="56" t="s">
        <v>101</v>
      </c>
      <c r="AB910" s="56" t="s">
        <v>102</v>
      </c>
      <c r="AC910" s="56" t="s">
        <v>103</v>
      </c>
      <c r="AD910" s="56" t="s">
        <v>106</v>
      </c>
      <c r="AE910" s="56">
        <v>163</v>
      </c>
      <c r="AF910" s="56">
        <v>233.09</v>
      </c>
    </row>
    <row r="911" spans="1:32" ht="18" customHeight="1" x14ac:dyDescent="0.25">
      <c r="V911" s="56" t="s">
        <v>108</v>
      </c>
      <c r="W911" s="56">
        <v>2021</v>
      </c>
      <c r="X911" s="56" t="s">
        <v>0</v>
      </c>
      <c r="Y911" s="56" t="s">
        <v>99</v>
      </c>
      <c r="Z911" s="56" t="s">
        <v>100</v>
      </c>
      <c r="AA911" s="56" t="s">
        <v>101</v>
      </c>
      <c r="AB911" s="56" t="s">
        <v>102</v>
      </c>
      <c r="AC911" s="56" t="s">
        <v>103</v>
      </c>
      <c r="AD911" s="56" t="s">
        <v>104</v>
      </c>
      <c r="AE911" s="56">
        <v>209</v>
      </c>
      <c r="AF911" s="56">
        <v>298.87</v>
      </c>
    </row>
    <row r="912" spans="1:32" ht="18" customHeight="1" x14ac:dyDescent="0.25">
      <c r="V912" s="56" t="s">
        <v>105</v>
      </c>
      <c r="W912" s="56">
        <v>2021</v>
      </c>
      <c r="X912" s="56" t="s">
        <v>0</v>
      </c>
      <c r="Y912" s="56" t="s">
        <v>99</v>
      </c>
      <c r="Z912" s="56" t="s">
        <v>100</v>
      </c>
      <c r="AA912" s="56" t="s">
        <v>101</v>
      </c>
      <c r="AB912" s="56" t="s">
        <v>102</v>
      </c>
      <c r="AC912" s="56" t="s">
        <v>103</v>
      </c>
      <c r="AD912" s="56" t="s">
        <v>104</v>
      </c>
      <c r="AE912" s="56">
        <v>203</v>
      </c>
      <c r="AF912" s="56">
        <v>290.28999999999996</v>
      </c>
    </row>
    <row r="913" spans="22:32" ht="18" customHeight="1" x14ac:dyDescent="0.25">
      <c r="V913" s="56" t="s">
        <v>98</v>
      </c>
      <c r="W913" s="56">
        <v>2021</v>
      </c>
      <c r="X913" s="56" t="s">
        <v>0</v>
      </c>
      <c r="Y913" s="56" t="s">
        <v>99</v>
      </c>
      <c r="Z913" s="56" t="s">
        <v>100</v>
      </c>
      <c r="AA913" s="56" t="s">
        <v>101</v>
      </c>
      <c r="AB913" s="56" t="s">
        <v>102</v>
      </c>
      <c r="AC913" s="56" t="s">
        <v>103</v>
      </c>
      <c r="AD913" s="56" t="s">
        <v>104</v>
      </c>
      <c r="AE913" s="56">
        <v>197</v>
      </c>
      <c r="AF913" s="56">
        <v>281.70999999999998</v>
      </c>
    </row>
    <row r="914" spans="22:32" ht="18" customHeight="1" x14ac:dyDescent="0.25">
      <c r="V914" s="56" t="s">
        <v>107</v>
      </c>
      <c r="W914" s="56">
        <v>2021</v>
      </c>
      <c r="X914" s="56" t="s">
        <v>0</v>
      </c>
      <c r="Y914" s="56" t="s">
        <v>99</v>
      </c>
      <c r="Z914" s="56" t="s">
        <v>100</v>
      </c>
      <c r="AA914" s="56" t="s">
        <v>101</v>
      </c>
      <c r="AB914" s="56" t="s">
        <v>102</v>
      </c>
      <c r="AC914" s="56" t="s">
        <v>103</v>
      </c>
      <c r="AD914" s="56" t="s">
        <v>106</v>
      </c>
      <c r="AE914" s="56">
        <v>233</v>
      </c>
      <c r="AF914" s="56">
        <v>333.19</v>
      </c>
    </row>
    <row r="915" spans="22:32" ht="18" customHeight="1" x14ac:dyDescent="0.25">
      <c r="V915" s="56" t="s">
        <v>107</v>
      </c>
      <c r="W915" s="56">
        <v>2021</v>
      </c>
      <c r="X915" s="56" t="s">
        <v>0</v>
      </c>
      <c r="Y915" s="56" t="s">
        <v>99</v>
      </c>
      <c r="Z915" s="56" t="s">
        <v>100</v>
      </c>
      <c r="AA915" s="56" t="s">
        <v>101</v>
      </c>
      <c r="AB915" s="56" t="s">
        <v>102</v>
      </c>
      <c r="AC915" s="56" t="s">
        <v>103</v>
      </c>
      <c r="AD915" s="56" t="s">
        <v>106</v>
      </c>
      <c r="AE915" s="56">
        <v>780</v>
      </c>
      <c r="AF915" s="56">
        <v>1115.4000000000001</v>
      </c>
    </row>
    <row r="916" spans="22:32" ht="18" customHeight="1" x14ac:dyDescent="0.25">
      <c r="V916" s="56" t="s">
        <v>98</v>
      </c>
      <c r="W916" s="56">
        <v>2021</v>
      </c>
      <c r="X916" s="56" t="s">
        <v>6</v>
      </c>
      <c r="Y916" s="56" t="s">
        <v>99</v>
      </c>
      <c r="Z916" s="56" t="s">
        <v>100</v>
      </c>
      <c r="AA916" s="56" t="s">
        <v>101</v>
      </c>
      <c r="AB916" s="56" t="s">
        <v>102</v>
      </c>
      <c r="AC916" s="56" t="s">
        <v>103</v>
      </c>
      <c r="AD916" s="56" t="s">
        <v>104</v>
      </c>
      <c r="AE916" s="56">
        <v>356</v>
      </c>
      <c r="AF916" s="56">
        <v>509.08</v>
      </c>
    </row>
    <row r="917" spans="22:32" ht="18" customHeight="1" x14ac:dyDescent="0.25">
      <c r="V917" s="56" t="s">
        <v>98</v>
      </c>
      <c r="W917" s="56">
        <v>2021</v>
      </c>
      <c r="X917" s="56" t="s">
        <v>6</v>
      </c>
      <c r="Y917" s="56" t="s">
        <v>99</v>
      </c>
      <c r="Z917" s="56" t="s">
        <v>100</v>
      </c>
      <c r="AA917" s="56" t="s">
        <v>101</v>
      </c>
      <c r="AB917" s="56" t="s">
        <v>102</v>
      </c>
      <c r="AC917" s="56" t="s">
        <v>103</v>
      </c>
      <c r="AD917" s="56" t="s">
        <v>104</v>
      </c>
      <c r="AE917" s="56">
        <v>350</v>
      </c>
      <c r="AF917" s="56">
        <v>500.5</v>
      </c>
    </row>
    <row r="918" spans="22:32" ht="18" customHeight="1" x14ac:dyDescent="0.25">
      <c r="V918" s="56" t="s">
        <v>107</v>
      </c>
      <c r="W918" s="56">
        <v>2021</v>
      </c>
      <c r="X918" s="56" t="s">
        <v>6</v>
      </c>
      <c r="Y918" s="56" t="s">
        <v>99</v>
      </c>
      <c r="Z918" s="56" t="s">
        <v>100</v>
      </c>
      <c r="AA918" s="56" t="s">
        <v>101</v>
      </c>
      <c r="AB918" s="56" t="s">
        <v>102</v>
      </c>
      <c r="AC918" s="56" t="s">
        <v>103</v>
      </c>
      <c r="AD918" s="56" t="s">
        <v>106</v>
      </c>
      <c r="AE918" s="56">
        <v>158</v>
      </c>
      <c r="AF918" s="56">
        <v>214.88</v>
      </c>
    </row>
    <row r="919" spans="22:32" ht="18" customHeight="1" x14ac:dyDescent="0.25">
      <c r="V919" s="56" t="s">
        <v>105</v>
      </c>
      <c r="W919" s="56">
        <v>2021</v>
      </c>
      <c r="X919" s="56" t="s">
        <v>6</v>
      </c>
      <c r="Y919" s="56" t="s">
        <v>99</v>
      </c>
      <c r="Z919" s="56" t="s">
        <v>100</v>
      </c>
      <c r="AA919" s="56" t="s">
        <v>101</v>
      </c>
      <c r="AB919" s="56" t="s">
        <v>102</v>
      </c>
      <c r="AC919" s="56" t="s">
        <v>103</v>
      </c>
      <c r="AD919" s="56" t="s">
        <v>106</v>
      </c>
      <c r="AE919" s="56">
        <v>200</v>
      </c>
      <c r="AF919" s="56">
        <v>286</v>
      </c>
    </row>
    <row r="920" spans="22:32" ht="18" customHeight="1" x14ac:dyDescent="0.25">
      <c r="V920" s="56" t="s">
        <v>105</v>
      </c>
      <c r="W920" s="56">
        <v>2021</v>
      </c>
      <c r="X920" s="56" t="s">
        <v>6</v>
      </c>
      <c r="Y920" s="56" t="s">
        <v>99</v>
      </c>
      <c r="Z920" s="56" t="s">
        <v>100</v>
      </c>
      <c r="AA920" s="56" t="s">
        <v>101</v>
      </c>
      <c r="AB920" s="56" t="s">
        <v>102</v>
      </c>
      <c r="AC920" s="56" t="s">
        <v>103</v>
      </c>
      <c r="AD920" s="56" t="s">
        <v>106</v>
      </c>
      <c r="AE920" s="56">
        <v>128</v>
      </c>
      <c r="AF920" s="56">
        <v>183.04</v>
      </c>
    </row>
    <row r="921" spans="22:32" ht="18" customHeight="1" x14ac:dyDescent="0.25">
      <c r="V921" s="56" t="s">
        <v>108</v>
      </c>
      <c r="W921" s="56">
        <v>2021</v>
      </c>
      <c r="X921" s="56" t="s">
        <v>6</v>
      </c>
      <c r="Y921" s="56" t="s">
        <v>99</v>
      </c>
      <c r="Z921" s="56" t="s">
        <v>100</v>
      </c>
      <c r="AA921" s="56" t="s">
        <v>101</v>
      </c>
      <c r="AB921" s="56" t="s">
        <v>102</v>
      </c>
      <c r="AC921" s="56" t="s">
        <v>103</v>
      </c>
      <c r="AD921" s="56" t="s">
        <v>106</v>
      </c>
      <c r="AE921" s="56">
        <v>154</v>
      </c>
      <c r="AF921" s="56">
        <v>220.22</v>
      </c>
    </row>
    <row r="922" spans="22:32" ht="18" customHeight="1" x14ac:dyDescent="0.25">
      <c r="V922" s="56" t="s">
        <v>105</v>
      </c>
      <c r="W922" s="56">
        <v>2021</v>
      </c>
      <c r="X922" s="56" t="s">
        <v>6</v>
      </c>
      <c r="Y922" s="56" t="s">
        <v>99</v>
      </c>
      <c r="Z922" s="56" t="s">
        <v>100</v>
      </c>
      <c r="AA922" s="56" t="s">
        <v>101</v>
      </c>
      <c r="AB922" s="56" t="s">
        <v>102</v>
      </c>
      <c r="AC922" s="56" t="s">
        <v>103</v>
      </c>
      <c r="AD922" s="56" t="s">
        <v>106</v>
      </c>
      <c r="AE922" s="56">
        <v>202</v>
      </c>
      <c r="AF922" s="56">
        <v>288.86</v>
      </c>
    </row>
    <row r="923" spans="22:32" ht="18" customHeight="1" x14ac:dyDescent="0.25">
      <c r="V923" s="56" t="s">
        <v>107</v>
      </c>
      <c r="W923" s="56">
        <v>2021</v>
      </c>
      <c r="X923" s="56" t="s">
        <v>6</v>
      </c>
      <c r="Y923" s="56" t="s">
        <v>99</v>
      </c>
      <c r="Z923" s="56" t="s">
        <v>100</v>
      </c>
      <c r="AA923" s="56" t="s">
        <v>101</v>
      </c>
      <c r="AB923" s="56" t="s">
        <v>102</v>
      </c>
      <c r="AC923" s="56" t="s">
        <v>103</v>
      </c>
      <c r="AD923" s="56" t="s">
        <v>106</v>
      </c>
      <c r="AE923" s="56">
        <v>130</v>
      </c>
      <c r="AF923" s="56">
        <v>185.9</v>
      </c>
    </row>
    <row r="924" spans="22:32" ht="18" customHeight="1" x14ac:dyDescent="0.25">
      <c r="V924" s="56" t="s">
        <v>105</v>
      </c>
      <c r="W924" s="56">
        <v>2021</v>
      </c>
      <c r="X924" s="56" t="s">
        <v>6</v>
      </c>
      <c r="Y924" s="56" t="s">
        <v>99</v>
      </c>
      <c r="Z924" s="56" t="s">
        <v>100</v>
      </c>
      <c r="AA924" s="56" t="s">
        <v>101</v>
      </c>
      <c r="AB924" s="56" t="s">
        <v>102</v>
      </c>
      <c r="AC924" s="56" t="s">
        <v>103</v>
      </c>
      <c r="AD924" s="56" t="s">
        <v>106</v>
      </c>
      <c r="AE924" s="56">
        <v>360</v>
      </c>
      <c r="AF924" s="56">
        <v>526.24</v>
      </c>
    </row>
    <row r="925" spans="22:32" ht="18" customHeight="1" x14ac:dyDescent="0.25">
      <c r="V925" s="56" t="s">
        <v>98</v>
      </c>
      <c r="W925" s="56">
        <v>2021</v>
      </c>
      <c r="X925" s="56" t="s">
        <v>6</v>
      </c>
      <c r="Y925" s="56" t="s">
        <v>99</v>
      </c>
      <c r="Z925" s="56" t="s">
        <v>100</v>
      </c>
      <c r="AA925" s="56" t="s">
        <v>101</v>
      </c>
      <c r="AB925" s="56" t="s">
        <v>102</v>
      </c>
      <c r="AC925" s="56" t="s">
        <v>103</v>
      </c>
      <c r="AD925" s="56" t="s">
        <v>106</v>
      </c>
      <c r="AE925" s="56">
        <v>354</v>
      </c>
      <c r="AF925" s="56">
        <v>526.24</v>
      </c>
    </row>
    <row r="926" spans="22:32" ht="18" customHeight="1" x14ac:dyDescent="0.25">
      <c r="V926" s="56" t="s">
        <v>98</v>
      </c>
      <c r="W926" s="56">
        <v>2021</v>
      </c>
      <c r="X926" s="56" t="s">
        <v>6</v>
      </c>
      <c r="Y926" s="56" t="s">
        <v>99</v>
      </c>
      <c r="Z926" s="56" t="s">
        <v>100</v>
      </c>
      <c r="AA926" s="56" t="s">
        <v>101</v>
      </c>
      <c r="AB926" s="56" t="s">
        <v>102</v>
      </c>
      <c r="AC926" s="56" t="s">
        <v>103</v>
      </c>
      <c r="AD926" s="56" t="s">
        <v>106</v>
      </c>
      <c r="AE926" s="56">
        <v>348</v>
      </c>
      <c r="AF926" s="56">
        <v>526.24</v>
      </c>
    </row>
    <row r="927" spans="22:32" ht="18" customHeight="1" x14ac:dyDescent="0.25">
      <c r="V927" s="56" t="s">
        <v>98</v>
      </c>
      <c r="W927" s="56">
        <v>2021</v>
      </c>
      <c r="X927" s="56" t="s">
        <v>6</v>
      </c>
      <c r="Y927" s="56" t="s">
        <v>99</v>
      </c>
      <c r="Z927" s="56" t="s">
        <v>100</v>
      </c>
      <c r="AA927" s="56" t="s">
        <v>101</v>
      </c>
      <c r="AB927" s="56" t="s">
        <v>102</v>
      </c>
      <c r="AC927" s="56" t="s">
        <v>103</v>
      </c>
      <c r="AD927" s="56" t="s">
        <v>106</v>
      </c>
      <c r="AE927" s="56">
        <v>690</v>
      </c>
      <c r="AF927" s="56">
        <v>986.7</v>
      </c>
    </row>
    <row r="928" spans="22:32" ht="18" customHeight="1" x14ac:dyDescent="0.25">
      <c r="V928" s="56" t="s">
        <v>105</v>
      </c>
      <c r="W928" s="56">
        <v>2021</v>
      </c>
      <c r="X928" s="56" t="s">
        <v>6</v>
      </c>
      <c r="Y928" s="56" t="s">
        <v>99</v>
      </c>
      <c r="Z928" s="56" t="s">
        <v>100</v>
      </c>
      <c r="AA928" s="56" t="s">
        <v>101</v>
      </c>
      <c r="AB928" s="56" t="s">
        <v>102</v>
      </c>
      <c r="AC928" s="56" t="s">
        <v>103</v>
      </c>
      <c r="AD928" s="56" t="s">
        <v>106</v>
      </c>
      <c r="AE928" s="56">
        <v>723</v>
      </c>
      <c r="AF928" s="56">
        <v>1033.8899999999999</v>
      </c>
    </row>
    <row r="929" spans="22:32" ht="18" customHeight="1" x14ac:dyDescent="0.25">
      <c r="V929" s="56" t="s">
        <v>105</v>
      </c>
      <c r="W929" s="56">
        <v>2021</v>
      </c>
      <c r="X929" s="56" t="s">
        <v>6</v>
      </c>
      <c r="Y929" s="56" t="s">
        <v>99</v>
      </c>
      <c r="Z929" s="56" t="s">
        <v>100</v>
      </c>
      <c r="AA929" s="56" t="s">
        <v>101</v>
      </c>
      <c r="AB929" s="56" t="s">
        <v>102</v>
      </c>
      <c r="AC929" s="56" t="s">
        <v>103</v>
      </c>
      <c r="AD929" s="56" t="s">
        <v>106</v>
      </c>
      <c r="AE929" s="56">
        <v>357</v>
      </c>
      <c r="AF929" s="56">
        <v>510.51</v>
      </c>
    </row>
    <row r="930" spans="22:32" ht="18" customHeight="1" x14ac:dyDescent="0.25">
      <c r="V930" s="56" t="s">
        <v>105</v>
      </c>
      <c r="W930" s="56">
        <v>2021</v>
      </c>
      <c r="X930" s="56" t="s">
        <v>6</v>
      </c>
      <c r="Y930" s="56" t="s">
        <v>99</v>
      </c>
      <c r="Z930" s="56" t="s">
        <v>100</v>
      </c>
      <c r="AA930" s="56" t="s">
        <v>101</v>
      </c>
      <c r="AB930" s="56" t="s">
        <v>102</v>
      </c>
      <c r="AC930" s="56" t="s">
        <v>103</v>
      </c>
      <c r="AD930" s="56" t="s">
        <v>106</v>
      </c>
      <c r="AE930" s="56">
        <v>351</v>
      </c>
      <c r="AF930" s="56">
        <v>501.93</v>
      </c>
    </row>
    <row r="931" spans="22:32" ht="18" customHeight="1" x14ac:dyDescent="0.25">
      <c r="V931" s="56" t="s">
        <v>105</v>
      </c>
      <c r="W931" s="56">
        <v>2021</v>
      </c>
      <c r="X931" s="56" t="s">
        <v>6</v>
      </c>
      <c r="Y931" s="56" t="s">
        <v>99</v>
      </c>
      <c r="Z931" s="56" t="s">
        <v>100</v>
      </c>
      <c r="AA931" s="56" t="s">
        <v>101</v>
      </c>
      <c r="AB931" s="56" t="s">
        <v>102</v>
      </c>
      <c r="AC931" s="56" t="s">
        <v>103</v>
      </c>
      <c r="AD931" s="56" t="s">
        <v>106</v>
      </c>
      <c r="AE931" s="56">
        <v>345</v>
      </c>
      <c r="AF931" s="56">
        <v>493.35</v>
      </c>
    </row>
    <row r="932" spans="22:32" ht="18" customHeight="1" x14ac:dyDescent="0.25">
      <c r="V932" s="56" t="s">
        <v>98</v>
      </c>
      <c r="W932" s="56">
        <v>2021</v>
      </c>
      <c r="X932" s="56" t="s">
        <v>6</v>
      </c>
      <c r="Y932" s="56" t="s">
        <v>99</v>
      </c>
      <c r="Z932" s="56" t="s">
        <v>100</v>
      </c>
      <c r="AA932" s="56" t="s">
        <v>101</v>
      </c>
      <c r="AB932" s="56" t="s">
        <v>102</v>
      </c>
      <c r="AC932" s="56" t="s">
        <v>103</v>
      </c>
      <c r="AD932" s="56" t="s">
        <v>106</v>
      </c>
      <c r="AE932" s="56">
        <v>763</v>
      </c>
      <c r="AF932" s="56">
        <v>526.24</v>
      </c>
    </row>
    <row r="933" spans="22:32" ht="18" customHeight="1" x14ac:dyDescent="0.25">
      <c r="V933" s="56" t="s">
        <v>98</v>
      </c>
      <c r="W933" s="56">
        <v>2021</v>
      </c>
      <c r="X933" s="56" t="s">
        <v>6</v>
      </c>
      <c r="Y933" s="56" t="s">
        <v>99</v>
      </c>
      <c r="Z933" s="56" t="s">
        <v>100</v>
      </c>
      <c r="AA933" s="56" t="s">
        <v>101</v>
      </c>
      <c r="AB933" s="56" t="s">
        <v>102</v>
      </c>
      <c r="AC933" s="56" t="s">
        <v>103</v>
      </c>
      <c r="AD933" s="56" t="s">
        <v>106</v>
      </c>
      <c r="AE933" s="56">
        <v>816</v>
      </c>
      <c r="AF933" s="56">
        <v>526.24</v>
      </c>
    </row>
    <row r="934" spans="22:32" ht="18" customHeight="1" x14ac:dyDescent="0.25">
      <c r="V934" s="56" t="s">
        <v>107</v>
      </c>
      <c r="W934" s="56">
        <v>2021</v>
      </c>
      <c r="X934" s="56" t="s">
        <v>6</v>
      </c>
      <c r="Y934" s="56" t="s">
        <v>99</v>
      </c>
      <c r="Z934" s="56" t="s">
        <v>100</v>
      </c>
      <c r="AA934" s="56" t="s">
        <v>101</v>
      </c>
      <c r="AB934" s="56" t="s">
        <v>102</v>
      </c>
      <c r="AC934" s="56" t="s">
        <v>103</v>
      </c>
      <c r="AD934" s="56" t="s">
        <v>106</v>
      </c>
      <c r="AE934" s="56">
        <v>157</v>
      </c>
      <c r="AF934" s="56">
        <v>224.51</v>
      </c>
    </row>
    <row r="935" spans="22:32" ht="18" customHeight="1" x14ac:dyDescent="0.25">
      <c r="V935" s="56" t="s">
        <v>105</v>
      </c>
      <c r="W935" s="56">
        <v>2021</v>
      </c>
      <c r="X935" s="56" t="s">
        <v>6</v>
      </c>
      <c r="Y935" s="56" t="s">
        <v>99</v>
      </c>
      <c r="Z935" s="56" t="s">
        <v>100</v>
      </c>
      <c r="AA935" s="56" t="s">
        <v>101</v>
      </c>
      <c r="AB935" s="56" t="s">
        <v>102</v>
      </c>
      <c r="AC935" s="56" t="s">
        <v>103</v>
      </c>
      <c r="AD935" s="56" t="s">
        <v>106</v>
      </c>
      <c r="AE935" s="56">
        <v>205</v>
      </c>
      <c r="AF935" s="56">
        <v>293.14999999999998</v>
      </c>
    </row>
    <row r="936" spans="22:32" ht="18" customHeight="1" x14ac:dyDescent="0.25">
      <c r="V936" s="56" t="s">
        <v>108</v>
      </c>
      <c r="W936" s="56">
        <v>2021</v>
      </c>
      <c r="X936" s="56" t="s">
        <v>6</v>
      </c>
      <c r="Y936" s="56" t="s">
        <v>99</v>
      </c>
      <c r="Z936" s="56" t="s">
        <v>100</v>
      </c>
      <c r="AA936" s="56" t="s">
        <v>101</v>
      </c>
      <c r="AB936" s="56" t="s">
        <v>102</v>
      </c>
      <c r="AC936" s="56" t="s">
        <v>103</v>
      </c>
      <c r="AD936" s="56" t="s">
        <v>106</v>
      </c>
      <c r="AE936" s="56">
        <v>127</v>
      </c>
      <c r="AF936" s="56">
        <v>181.61</v>
      </c>
    </row>
    <row r="937" spans="22:32" ht="18" customHeight="1" x14ac:dyDescent="0.25">
      <c r="V937" s="56" t="s">
        <v>98</v>
      </c>
      <c r="W937" s="56">
        <v>2021</v>
      </c>
      <c r="X937" s="56" t="s">
        <v>6</v>
      </c>
      <c r="Y937" s="56" t="s">
        <v>99</v>
      </c>
      <c r="Z937" s="56" t="s">
        <v>100</v>
      </c>
      <c r="AA937" s="56" t="s">
        <v>101</v>
      </c>
      <c r="AB937" s="56" t="s">
        <v>102</v>
      </c>
      <c r="AC937" s="56" t="s">
        <v>103</v>
      </c>
      <c r="AD937" s="56" t="s">
        <v>104</v>
      </c>
      <c r="AE937" s="56">
        <v>359</v>
      </c>
      <c r="AF937" s="56">
        <v>513.37</v>
      </c>
    </row>
    <row r="938" spans="22:32" ht="18" customHeight="1" x14ac:dyDescent="0.25">
      <c r="V938" s="56" t="s">
        <v>98</v>
      </c>
      <c r="W938" s="56">
        <v>2021</v>
      </c>
      <c r="X938" s="56" t="s">
        <v>6</v>
      </c>
      <c r="Y938" s="56" t="s">
        <v>99</v>
      </c>
      <c r="Z938" s="56" t="s">
        <v>100</v>
      </c>
      <c r="AA938" s="56" t="s">
        <v>101</v>
      </c>
      <c r="AB938" s="56" t="s">
        <v>102</v>
      </c>
      <c r="AC938" s="56" t="s">
        <v>103</v>
      </c>
      <c r="AD938" s="56" t="s">
        <v>104</v>
      </c>
      <c r="AE938" s="56">
        <v>353</v>
      </c>
      <c r="AF938" s="56">
        <v>504.78999999999996</v>
      </c>
    </row>
    <row r="939" spans="22:32" ht="18" customHeight="1" x14ac:dyDescent="0.25">
      <c r="V939" s="56" t="s">
        <v>109</v>
      </c>
      <c r="W939" s="56">
        <v>2021</v>
      </c>
      <c r="X939" s="56" t="s">
        <v>6</v>
      </c>
      <c r="Y939" s="56" t="s">
        <v>99</v>
      </c>
      <c r="Z939" s="56" t="s">
        <v>100</v>
      </c>
      <c r="AA939" s="56" t="s">
        <v>101</v>
      </c>
      <c r="AB939" s="56" t="s">
        <v>102</v>
      </c>
      <c r="AC939" s="56" t="s">
        <v>103</v>
      </c>
      <c r="AD939" s="56" t="s">
        <v>104</v>
      </c>
      <c r="AE939" s="56">
        <v>347</v>
      </c>
      <c r="AF939" s="56">
        <v>496.21000000000004</v>
      </c>
    </row>
    <row r="940" spans="22:32" ht="18" customHeight="1" x14ac:dyDescent="0.25">
      <c r="V940" s="56" t="s">
        <v>105</v>
      </c>
      <c r="W940" s="56">
        <v>2021</v>
      </c>
      <c r="X940" s="56" t="s">
        <v>6</v>
      </c>
      <c r="Y940" s="56" t="s">
        <v>99</v>
      </c>
      <c r="Z940" s="56" t="s">
        <v>100</v>
      </c>
      <c r="AA940" s="56" t="s">
        <v>101</v>
      </c>
      <c r="AB940" s="56" t="s">
        <v>102</v>
      </c>
      <c r="AC940" s="56" t="s">
        <v>103</v>
      </c>
      <c r="AD940" s="56" t="s">
        <v>106</v>
      </c>
      <c r="AE940" s="56">
        <v>155</v>
      </c>
      <c r="AF940" s="56">
        <v>221.65</v>
      </c>
    </row>
    <row r="941" spans="22:32" ht="18" customHeight="1" x14ac:dyDescent="0.25">
      <c r="V941" s="56" t="s">
        <v>98</v>
      </c>
      <c r="W941" s="56">
        <v>2021</v>
      </c>
      <c r="X941" s="56" t="s">
        <v>6</v>
      </c>
      <c r="Y941" s="56" t="s">
        <v>99</v>
      </c>
      <c r="Z941" s="56" t="s">
        <v>100</v>
      </c>
      <c r="AA941" s="56" t="s">
        <v>101</v>
      </c>
      <c r="AB941" s="56" t="s">
        <v>102</v>
      </c>
      <c r="AC941" s="56" t="s">
        <v>103</v>
      </c>
      <c r="AD941" s="56" t="s">
        <v>106</v>
      </c>
      <c r="AE941" s="56">
        <v>203</v>
      </c>
      <c r="AF941" s="56">
        <v>290.28999999999996</v>
      </c>
    </row>
    <row r="942" spans="22:32" ht="18" customHeight="1" x14ac:dyDescent="0.25">
      <c r="V942" s="56" t="s">
        <v>107</v>
      </c>
      <c r="W942" s="56">
        <v>2021</v>
      </c>
      <c r="X942" s="56" t="s">
        <v>6</v>
      </c>
      <c r="Y942" s="56" t="s">
        <v>99</v>
      </c>
      <c r="Z942" s="56" t="s">
        <v>100</v>
      </c>
      <c r="AA942" s="56" t="s">
        <v>101</v>
      </c>
      <c r="AB942" s="56" t="s">
        <v>102</v>
      </c>
      <c r="AC942" s="56" t="s">
        <v>103</v>
      </c>
      <c r="AD942" s="56" t="s">
        <v>106</v>
      </c>
      <c r="AE942" s="56">
        <v>785</v>
      </c>
      <c r="AF942" s="56">
        <v>1122.55</v>
      </c>
    </row>
    <row r="943" spans="22:32" ht="18" customHeight="1" x14ac:dyDescent="0.25">
      <c r="V943" s="56" t="s">
        <v>105</v>
      </c>
      <c r="W943" s="56">
        <v>2021</v>
      </c>
      <c r="X943" s="56" t="s">
        <v>5</v>
      </c>
      <c r="Y943" s="56" t="s">
        <v>99</v>
      </c>
      <c r="Z943" s="56" t="s">
        <v>100</v>
      </c>
      <c r="AA943" s="56" t="s">
        <v>101</v>
      </c>
      <c r="AB943" s="56" t="s">
        <v>102</v>
      </c>
      <c r="AC943" s="56" t="s">
        <v>103</v>
      </c>
      <c r="AD943" s="56" t="s">
        <v>104</v>
      </c>
      <c r="AE943" s="56">
        <v>128</v>
      </c>
      <c r="AF943" s="56">
        <v>526.24</v>
      </c>
    </row>
    <row r="944" spans="22:32" ht="18" customHeight="1" x14ac:dyDescent="0.25">
      <c r="V944" s="56" t="s">
        <v>107</v>
      </c>
      <c r="W944" s="56">
        <v>2021</v>
      </c>
      <c r="X944" s="56" t="s">
        <v>5</v>
      </c>
      <c r="Y944" s="56" t="s">
        <v>99</v>
      </c>
      <c r="Z944" s="56" t="s">
        <v>100</v>
      </c>
      <c r="AA944" s="56" t="s">
        <v>101</v>
      </c>
      <c r="AB944" s="56" t="s">
        <v>102</v>
      </c>
      <c r="AC944" s="56" t="s">
        <v>103</v>
      </c>
      <c r="AD944" s="56" t="s">
        <v>104</v>
      </c>
      <c r="AE944" s="56">
        <v>368</v>
      </c>
      <c r="AF944" s="56">
        <v>526.24</v>
      </c>
    </row>
    <row r="945" spans="22:32" ht="18" customHeight="1" x14ac:dyDescent="0.25">
      <c r="V945" s="56" t="s">
        <v>105</v>
      </c>
      <c r="W945" s="56">
        <v>2021</v>
      </c>
      <c r="X945" s="56" t="s">
        <v>5</v>
      </c>
      <c r="Y945" s="56" t="s">
        <v>99</v>
      </c>
      <c r="Z945" s="56" t="s">
        <v>100</v>
      </c>
      <c r="AA945" s="56" t="s">
        <v>101</v>
      </c>
      <c r="AB945" s="56" t="s">
        <v>102</v>
      </c>
      <c r="AC945" s="56" t="s">
        <v>103</v>
      </c>
      <c r="AD945" s="56" t="s">
        <v>104</v>
      </c>
      <c r="AE945" s="56">
        <v>362</v>
      </c>
      <c r="AF945" s="56">
        <v>517.66</v>
      </c>
    </row>
    <row r="946" spans="22:32" ht="18" customHeight="1" x14ac:dyDescent="0.25">
      <c r="V946" s="56" t="s">
        <v>98</v>
      </c>
      <c r="W946" s="56">
        <v>2021</v>
      </c>
      <c r="X946" s="56" t="s">
        <v>5</v>
      </c>
      <c r="Y946" s="56" t="s">
        <v>99</v>
      </c>
      <c r="Z946" s="56" t="s">
        <v>100</v>
      </c>
      <c r="AA946" s="56" t="s">
        <v>101</v>
      </c>
      <c r="AB946" s="56" t="s">
        <v>102</v>
      </c>
      <c r="AC946" s="56" t="s">
        <v>103</v>
      </c>
      <c r="AD946" s="56" t="s">
        <v>106</v>
      </c>
      <c r="AE946" s="56">
        <v>206</v>
      </c>
      <c r="AF946" s="56">
        <v>294.58</v>
      </c>
    </row>
    <row r="947" spans="22:32" ht="18" customHeight="1" x14ac:dyDescent="0.25">
      <c r="V947" s="56" t="s">
        <v>98</v>
      </c>
      <c r="W947" s="56">
        <v>2021</v>
      </c>
      <c r="X947" s="56" t="s">
        <v>5</v>
      </c>
      <c r="Y947" s="56" t="s">
        <v>99</v>
      </c>
      <c r="Z947" s="56" t="s">
        <v>100</v>
      </c>
      <c r="AA947" s="56" t="s">
        <v>101</v>
      </c>
      <c r="AB947" s="56" t="s">
        <v>102</v>
      </c>
      <c r="AC947" s="56" t="s">
        <v>103</v>
      </c>
      <c r="AD947" s="56" t="s">
        <v>106</v>
      </c>
      <c r="AE947" s="56">
        <v>134</v>
      </c>
      <c r="AF947" s="56">
        <v>191.62</v>
      </c>
    </row>
    <row r="948" spans="22:32" ht="18" customHeight="1" x14ac:dyDescent="0.25">
      <c r="V948" s="56" t="s">
        <v>98</v>
      </c>
      <c r="W948" s="56">
        <v>2021</v>
      </c>
      <c r="X948" s="56" t="s">
        <v>5</v>
      </c>
      <c r="Y948" s="56" t="s">
        <v>99</v>
      </c>
      <c r="Z948" s="56" t="s">
        <v>100</v>
      </c>
      <c r="AA948" s="56" t="s">
        <v>101</v>
      </c>
      <c r="AB948" s="56" t="s">
        <v>102</v>
      </c>
      <c r="AC948" s="56" t="s">
        <v>103</v>
      </c>
      <c r="AD948" s="56" t="s">
        <v>106</v>
      </c>
      <c r="AE948" s="56">
        <v>160</v>
      </c>
      <c r="AF948" s="56">
        <v>228.8</v>
      </c>
    </row>
    <row r="949" spans="22:32" ht="18" customHeight="1" x14ac:dyDescent="0.25">
      <c r="V949" s="56" t="s">
        <v>105</v>
      </c>
      <c r="W949" s="56">
        <v>2021</v>
      </c>
      <c r="X949" s="56" t="s">
        <v>5</v>
      </c>
      <c r="Y949" s="56" t="s">
        <v>99</v>
      </c>
      <c r="Z949" s="56" t="s">
        <v>100</v>
      </c>
      <c r="AA949" s="56" t="s">
        <v>101</v>
      </c>
      <c r="AB949" s="56" t="s">
        <v>102</v>
      </c>
      <c r="AC949" s="56" t="s">
        <v>103</v>
      </c>
      <c r="AD949" s="56" t="s">
        <v>106</v>
      </c>
      <c r="AE949" s="56">
        <v>208</v>
      </c>
      <c r="AF949" s="56">
        <v>297.44</v>
      </c>
    </row>
    <row r="950" spans="22:32" ht="18" customHeight="1" x14ac:dyDescent="0.25">
      <c r="V950" s="56" t="s">
        <v>98</v>
      </c>
      <c r="W950" s="56">
        <v>2021</v>
      </c>
      <c r="X950" s="56" t="s">
        <v>5</v>
      </c>
      <c r="Y950" s="56" t="s">
        <v>99</v>
      </c>
      <c r="Z950" s="56" t="s">
        <v>100</v>
      </c>
      <c r="AA950" s="56" t="s">
        <v>101</v>
      </c>
      <c r="AB950" s="56" t="s">
        <v>102</v>
      </c>
      <c r="AC950" s="56" t="s">
        <v>103</v>
      </c>
      <c r="AD950" s="56" t="s">
        <v>106</v>
      </c>
      <c r="AE950" s="56">
        <v>136</v>
      </c>
      <c r="AF950" s="56">
        <v>194.48</v>
      </c>
    </row>
    <row r="951" spans="22:32" ht="18" customHeight="1" x14ac:dyDescent="0.25">
      <c r="V951" s="56" t="s">
        <v>105</v>
      </c>
      <c r="W951" s="56">
        <v>2021</v>
      </c>
      <c r="X951" s="56" t="s">
        <v>5</v>
      </c>
      <c r="Y951" s="56" t="s">
        <v>99</v>
      </c>
      <c r="Z951" s="56" t="s">
        <v>100</v>
      </c>
      <c r="AA951" s="56" t="s">
        <v>101</v>
      </c>
      <c r="AB951" s="56" t="s">
        <v>102</v>
      </c>
      <c r="AC951" s="56" t="s">
        <v>103</v>
      </c>
      <c r="AD951" s="56" t="s">
        <v>106</v>
      </c>
      <c r="AE951" s="56">
        <v>372</v>
      </c>
      <c r="AF951" s="56">
        <v>526.24</v>
      </c>
    </row>
    <row r="952" spans="22:32" ht="18" customHeight="1" x14ac:dyDescent="0.25">
      <c r="V952" s="56" t="s">
        <v>105</v>
      </c>
      <c r="W952" s="56">
        <v>2021</v>
      </c>
      <c r="X952" s="56" t="s">
        <v>5</v>
      </c>
      <c r="Y952" s="56" t="s">
        <v>99</v>
      </c>
      <c r="Z952" s="56" t="s">
        <v>100</v>
      </c>
      <c r="AA952" s="56" t="s">
        <v>101</v>
      </c>
      <c r="AB952" s="56" t="s">
        <v>102</v>
      </c>
      <c r="AC952" s="56" t="s">
        <v>103</v>
      </c>
      <c r="AD952" s="56" t="s">
        <v>106</v>
      </c>
      <c r="AE952" s="56">
        <v>366</v>
      </c>
      <c r="AF952" s="56">
        <v>526.24</v>
      </c>
    </row>
    <row r="953" spans="22:32" ht="18" customHeight="1" x14ac:dyDescent="0.25">
      <c r="V953" s="56" t="s">
        <v>98</v>
      </c>
      <c r="W953" s="56">
        <v>2021</v>
      </c>
      <c r="X953" s="56" t="s">
        <v>5</v>
      </c>
      <c r="Y953" s="56" t="s">
        <v>99</v>
      </c>
      <c r="Z953" s="56" t="s">
        <v>100</v>
      </c>
      <c r="AA953" s="56" t="s">
        <v>101</v>
      </c>
      <c r="AB953" s="56" t="s">
        <v>102</v>
      </c>
      <c r="AC953" s="56" t="s">
        <v>103</v>
      </c>
      <c r="AD953" s="56" t="s">
        <v>106</v>
      </c>
      <c r="AE953" s="56">
        <v>689</v>
      </c>
      <c r="AF953" s="56">
        <v>985.27</v>
      </c>
    </row>
    <row r="954" spans="22:32" ht="18" customHeight="1" x14ac:dyDescent="0.25">
      <c r="V954" s="56" t="s">
        <v>107</v>
      </c>
      <c r="W954" s="56">
        <v>2021</v>
      </c>
      <c r="X954" s="56" t="s">
        <v>5</v>
      </c>
      <c r="Y954" s="56" t="s">
        <v>99</v>
      </c>
      <c r="Z954" s="56" t="s">
        <v>100</v>
      </c>
      <c r="AA954" s="56" t="s">
        <v>101</v>
      </c>
      <c r="AB954" s="56" t="s">
        <v>102</v>
      </c>
      <c r="AC954" s="56" t="s">
        <v>103</v>
      </c>
      <c r="AD954" s="56" t="s">
        <v>106</v>
      </c>
      <c r="AE954" s="56">
        <v>722</v>
      </c>
      <c r="AF954" s="56">
        <v>1032.46</v>
      </c>
    </row>
    <row r="955" spans="22:32" ht="18" customHeight="1" x14ac:dyDescent="0.25">
      <c r="V955" s="56" t="s">
        <v>105</v>
      </c>
      <c r="W955" s="56">
        <v>2021</v>
      </c>
      <c r="X955" s="56" t="s">
        <v>5</v>
      </c>
      <c r="Y955" s="56" t="s">
        <v>99</v>
      </c>
      <c r="Z955" s="56" t="s">
        <v>100</v>
      </c>
      <c r="AA955" s="56" t="s">
        <v>101</v>
      </c>
      <c r="AB955" s="56" t="s">
        <v>102</v>
      </c>
      <c r="AC955" s="56" t="s">
        <v>103</v>
      </c>
      <c r="AD955" s="56" t="s">
        <v>106</v>
      </c>
      <c r="AE955" s="56">
        <v>776</v>
      </c>
      <c r="AF955" s="56">
        <v>1109.68</v>
      </c>
    </row>
    <row r="956" spans="22:32" ht="18" customHeight="1" x14ac:dyDescent="0.25">
      <c r="V956" s="56" t="s">
        <v>107</v>
      </c>
      <c r="W956" s="56">
        <v>2021</v>
      </c>
      <c r="X956" s="56" t="s">
        <v>5</v>
      </c>
      <c r="Y956" s="56" t="s">
        <v>99</v>
      </c>
      <c r="Z956" s="56" t="s">
        <v>100</v>
      </c>
      <c r="AA956" s="56" t="s">
        <v>101</v>
      </c>
      <c r="AB956" s="56" t="s">
        <v>102</v>
      </c>
      <c r="AC956" s="56" t="s">
        <v>103</v>
      </c>
      <c r="AD956" s="56" t="s">
        <v>106</v>
      </c>
      <c r="AE956" s="56">
        <v>129</v>
      </c>
      <c r="AF956" s="56">
        <v>184.47</v>
      </c>
    </row>
    <row r="957" spans="22:32" ht="18" customHeight="1" x14ac:dyDescent="0.25">
      <c r="V957" s="56" t="s">
        <v>105</v>
      </c>
      <c r="W957" s="56">
        <v>2021</v>
      </c>
      <c r="X957" s="56" t="s">
        <v>5</v>
      </c>
      <c r="Y957" s="56" t="s">
        <v>99</v>
      </c>
      <c r="Z957" s="56" t="s">
        <v>100</v>
      </c>
      <c r="AA957" s="56" t="s">
        <v>101</v>
      </c>
      <c r="AB957" s="56" t="s">
        <v>102</v>
      </c>
      <c r="AC957" s="56" t="s">
        <v>103</v>
      </c>
      <c r="AD957" s="56" t="s">
        <v>106</v>
      </c>
      <c r="AE957" s="56">
        <v>369</v>
      </c>
      <c r="AF957" s="56">
        <v>527.66999999999996</v>
      </c>
    </row>
    <row r="958" spans="22:32" ht="18" customHeight="1" x14ac:dyDescent="0.25">
      <c r="V958" s="56" t="s">
        <v>98</v>
      </c>
      <c r="W958" s="56">
        <v>2021</v>
      </c>
      <c r="X958" s="56" t="s">
        <v>5</v>
      </c>
      <c r="Y958" s="56" t="s">
        <v>99</v>
      </c>
      <c r="Z958" s="56" t="s">
        <v>100</v>
      </c>
      <c r="AA958" s="56" t="s">
        <v>101</v>
      </c>
      <c r="AB958" s="56" t="s">
        <v>102</v>
      </c>
      <c r="AC958" s="56" t="s">
        <v>103</v>
      </c>
      <c r="AD958" s="56" t="s">
        <v>106</v>
      </c>
      <c r="AE958" s="56">
        <v>363</v>
      </c>
      <c r="AF958" s="56">
        <v>519.09</v>
      </c>
    </row>
    <row r="959" spans="22:32" ht="18" customHeight="1" x14ac:dyDescent="0.25">
      <c r="V959" s="56" t="s">
        <v>105</v>
      </c>
      <c r="W959" s="56">
        <v>2021</v>
      </c>
      <c r="X959" s="56" t="s">
        <v>5</v>
      </c>
      <c r="Y959" s="56" t="s">
        <v>99</v>
      </c>
      <c r="Z959" s="56" t="s">
        <v>100</v>
      </c>
      <c r="AA959" s="56" t="s">
        <v>101</v>
      </c>
      <c r="AB959" s="56" t="s">
        <v>102</v>
      </c>
      <c r="AC959" s="56" t="s">
        <v>103</v>
      </c>
      <c r="AD959" s="56" t="s">
        <v>106</v>
      </c>
      <c r="AE959" s="56">
        <v>159</v>
      </c>
      <c r="AF959" s="56">
        <v>227.37</v>
      </c>
    </row>
    <row r="960" spans="22:32" ht="18" customHeight="1" x14ac:dyDescent="0.25">
      <c r="V960" s="56" t="s">
        <v>105</v>
      </c>
      <c r="W960" s="56">
        <v>2021</v>
      </c>
      <c r="X960" s="56" t="s">
        <v>5</v>
      </c>
      <c r="Y960" s="56" t="s">
        <v>99</v>
      </c>
      <c r="Z960" s="56" t="s">
        <v>100</v>
      </c>
      <c r="AA960" s="56" t="s">
        <v>101</v>
      </c>
      <c r="AB960" s="56" t="s">
        <v>102</v>
      </c>
      <c r="AC960" s="56" t="s">
        <v>103</v>
      </c>
      <c r="AD960" s="56" t="s">
        <v>106</v>
      </c>
      <c r="AE960" s="56">
        <v>762</v>
      </c>
      <c r="AF960" s="56">
        <v>526.24</v>
      </c>
    </row>
    <row r="961" spans="22:32" ht="18" customHeight="1" x14ac:dyDescent="0.25">
      <c r="V961" s="56" t="s">
        <v>98</v>
      </c>
      <c r="W961" s="56">
        <v>2021</v>
      </c>
      <c r="X961" s="56" t="s">
        <v>5</v>
      </c>
      <c r="Y961" s="56" t="s">
        <v>99</v>
      </c>
      <c r="Z961" s="56" t="s">
        <v>100</v>
      </c>
      <c r="AA961" s="56" t="s">
        <v>101</v>
      </c>
      <c r="AB961" s="56" t="s">
        <v>102</v>
      </c>
      <c r="AC961" s="56" t="s">
        <v>103</v>
      </c>
      <c r="AD961" s="56" t="s">
        <v>106</v>
      </c>
      <c r="AE961" s="56">
        <v>815</v>
      </c>
      <c r="AF961" s="56">
        <v>526.24</v>
      </c>
    </row>
    <row r="962" spans="22:32" ht="18" customHeight="1" x14ac:dyDescent="0.25">
      <c r="V962" s="56" t="s">
        <v>98</v>
      </c>
      <c r="W962" s="56">
        <v>2021</v>
      </c>
      <c r="X962" s="56" t="s">
        <v>5</v>
      </c>
      <c r="Y962" s="56" t="s">
        <v>99</v>
      </c>
      <c r="Z962" s="56" t="s">
        <v>100</v>
      </c>
      <c r="AA962" s="56" t="s">
        <v>101</v>
      </c>
      <c r="AB962" s="56" t="s">
        <v>102</v>
      </c>
      <c r="AC962" s="56" t="s">
        <v>103</v>
      </c>
      <c r="AD962" s="56" t="s">
        <v>106</v>
      </c>
      <c r="AE962" s="56">
        <v>163</v>
      </c>
      <c r="AF962" s="56">
        <v>233.09</v>
      </c>
    </row>
    <row r="963" spans="22:32" ht="18" customHeight="1" x14ac:dyDescent="0.25">
      <c r="V963" s="56" t="s">
        <v>98</v>
      </c>
      <c r="W963" s="56">
        <v>2021</v>
      </c>
      <c r="X963" s="56" t="s">
        <v>5</v>
      </c>
      <c r="Y963" s="56" t="s">
        <v>99</v>
      </c>
      <c r="Z963" s="56" t="s">
        <v>100</v>
      </c>
      <c r="AA963" s="56" t="s">
        <v>101</v>
      </c>
      <c r="AB963" s="56" t="s">
        <v>102</v>
      </c>
      <c r="AC963" s="56" t="s">
        <v>103</v>
      </c>
      <c r="AD963" s="56" t="s">
        <v>106</v>
      </c>
      <c r="AE963" s="56">
        <v>133</v>
      </c>
      <c r="AF963" s="56">
        <v>190.19</v>
      </c>
    </row>
    <row r="964" spans="22:32" ht="18" customHeight="1" x14ac:dyDescent="0.25">
      <c r="V964" s="56" t="s">
        <v>98</v>
      </c>
      <c r="W964" s="56">
        <v>2021</v>
      </c>
      <c r="X964" s="56" t="s">
        <v>5</v>
      </c>
      <c r="Y964" s="56" t="s">
        <v>99</v>
      </c>
      <c r="Z964" s="56" t="s">
        <v>100</v>
      </c>
      <c r="AA964" s="56" t="s">
        <v>101</v>
      </c>
      <c r="AB964" s="56" t="s">
        <v>102</v>
      </c>
      <c r="AC964" s="56" t="s">
        <v>103</v>
      </c>
      <c r="AD964" s="56" t="s">
        <v>104</v>
      </c>
      <c r="AE964" s="56">
        <v>371</v>
      </c>
      <c r="AF964" s="56">
        <v>530.53</v>
      </c>
    </row>
    <row r="965" spans="22:32" ht="18" customHeight="1" x14ac:dyDescent="0.25">
      <c r="V965" s="56" t="s">
        <v>107</v>
      </c>
      <c r="W965" s="56">
        <v>2021</v>
      </c>
      <c r="X965" s="56" t="s">
        <v>5</v>
      </c>
      <c r="Y965" s="56" t="s">
        <v>99</v>
      </c>
      <c r="Z965" s="56" t="s">
        <v>100</v>
      </c>
      <c r="AA965" s="56" t="s">
        <v>101</v>
      </c>
      <c r="AB965" s="56" t="s">
        <v>102</v>
      </c>
      <c r="AC965" s="56" t="s">
        <v>103</v>
      </c>
      <c r="AD965" s="56" t="s">
        <v>104</v>
      </c>
      <c r="AE965" s="56">
        <v>365</v>
      </c>
      <c r="AF965" s="56">
        <v>521.95000000000005</v>
      </c>
    </row>
    <row r="966" spans="22:32" ht="18" customHeight="1" x14ac:dyDescent="0.25">
      <c r="V966" s="56" t="s">
        <v>98</v>
      </c>
      <c r="W966" s="56">
        <v>2021</v>
      </c>
      <c r="X966" s="56" t="s">
        <v>5</v>
      </c>
      <c r="Y966" s="56" t="s">
        <v>99</v>
      </c>
      <c r="Z966" s="56" t="s">
        <v>100</v>
      </c>
      <c r="AA966" s="56" t="s">
        <v>101</v>
      </c>
      <c r="AB966" s="56" t="s">
        <v>102</v>
      </c>
      <c r="AC966" s="56" t="s">
        <v>103</v>
      </c>
      <c r="AD966" s="56" t="s">
        <v>106</v>
      </c>
      <c r="AE966" s="56">
        <v>161</v>
      </c>
      <c r="AF966" s="56">
        <v>230.23000000000002</v>
      </c>
    </row>
    <row r="967" spans="22:32" ht="18" customHeight="1" x14ac:dyDescent="0.25">
      <c r="V967" s="56" t="s">
        <v>105</v>
      </c>
      <c r="W967" s="56">
        <v>2021</v>
      </c>
      <c r="X967" s="56" t="s">
        <v>5</v>
      </c>
      <c r="Y967" s="56" t="s">
        <v>99</v>
      </c>
      <c r="Z967" s="56" t="s">
        <v>100</v>
      </c>
      <c r="AA967" s="56" t="s">
        <v>101</v>
      </c>
      <c r="AB967" s="56" t="s">
        <v>102</v>
      </c>
      <c r="AC967" s="56" t="s">
        <v>103</v>
      </c>
      <c r="AD967" s="56" t="s">
        <v>106</v>
      </c>
      <c r="AE967" s="56">
        <v>209</v>
      </c>
      <c r="AF967" s="56">
        <v>298.87</v>
      </c>
    </row>
    <row r="968" spans="22:32" ht="18" customHeight="1" x14ac:dyDescent="0.25">
      <c r="V968" s="56" t="s">
        <v>107</v>
      </c>
      <c r="W968" s="56">
        <v>2021</v>
      </c>
      <c r="X968" s="56" t="s">
        <v>2</v>
      </c>
      <c r="Y968" s="56" t="s">
        <v>99</v>
      </c>
      <c r="Z968" s="56" t="s">
        <v>100</v>
      </c>
      <c r="AA968" s="56" t="s">
        <v>101</v>
      </c>
      <c r="AB968" s="56" t="s">
        <v>102</v>
      </c>
      <c r="AC968" s="56" t="s">
        <v>103</v>
      </c>
      <c r="AD968" s="56" t="s">
        <v>104</v>
      </c>
      <c r="AE968" s="56">
        <v>176</v>
      </c>
      <c r="AF968" s="56">
        <v>526.24</v>
      </c>
    </row>
    <row r="969" spans="22:32" ht="18" customHeight="1" x14ac:dyDescent="0.25">
      <c r="V969" s="56" t="s">
        <v>98</v>
      </c>
      <c r="W969" s="56">
        <v>2021</v>
      </c>
      <c r="X969" s="56" t="s">
        <v>2</v>
      </c>
      <c r="Y969" s="56" t="s">
        <v>99</v>
      </c>
      <c r="Z969" s="56" t="s">
        <v>100</v>
      </c>
      <c r="AA969" s="56" t="s">
        <v>101</v>
      </c>
      <c r="AB969" s="56" t="s">
        <v>102</v>
      </c>
      <c r="AC969" s="56" t="s">
        <v>103</v>
      </c>
      <c r="AD969" s="56" t="s">
        <v>104</v>
      </c>
      <c r="AE969" s="56">
        <v>170</v>
      </c>
      <c r="AF969" s="56">
        <v>526.24</v>
      </c>
    </row>
    <row r="970" spans="22:32" ht="18" customHeight="1" x14ac:dyDescent="0.25">
      <c r="V970" s="56" t="s">
        <v>107</v>
      </c>
      <c r="W970" s="56">
        <v>2021</v>
      </c>
      <c r="X970" s="56" t="s">
        <v>2</v>
      </c>
      <c r="Y970" s="56" t="s">
        <v>99</v>
      </c>
      <c r="Z970" s="56" t="s">
        <v>100</v>
      </c>
      <c r="AA970" s="56" t="s">
        <v>101</v>
      </c>
      <c r="AB970" s="56" t="s">
        <v>102</v>
      </c>
      <c r="AC970" s="56" t="s">
        <v>103</v>
      </c>
      <c r="AD970" s="56" t="s">
        <v>104</v>
      </c>
      <c r="AE970" s="56">
        <v>164</v>
      </c>
      <c r="AF970" s="56">
        <v>526.24</v>
      </c>
    </row>
    <row r="971" spans="22:32" ht="18" customHeight="1" x14ac:dyDescent="0.25">
      <c r="V971" s="56" t="s">
        <v>98</v>
      </c>
      <c r="W971" s="56">
        <v>2021</v>
      </c>
      <c r="X971" s="56" t="s">
        <v>2</v>
      </c>
      <c r="Y971" s="56" t="s">
        <v>99</v>
      </c>
      <c r="Z971" s="56" t="s">
        <v>100</v>
      </c>
      <c r="AA971" s="56" t="s">
        <v>101</v>
      </c>
      <c r="AB971" s="56" t="s">
        <v>102</v>
      </c>
      <c r="AC971" s="56" t="s">
        <v>103</v>
      </c>
      <c r="AD971" s="56" t="s">
        <v>106</v>
      </c>
      <c r="AE971" s="56">
        <v>176</v>
      </c>
      <c r="AF971" s="56">
        <v>251.68</v>
      </c>
    </row>
    <row r="972" spans="22:32" ht="18" customHeight="1" x14ac:dyDescent="0.25">
      <c r="V972" s="56" t="s">
        <v>98</v>
      </c>
      <c r="W972" s="56">
        <v>2021</v>
      </c>
      <c r="X972" s="56" t="s">
        <v>2</v>
      </c>
      <c r="Y972" s="56" t="s">
        <v>99</v>
      </c>
      <c r="Z972" s="56" t="s">
        <v>100</v>
      </c>
      <c r="AA972" s="56" t="s">
        <v>101</v>
      </c>
      <c r="AB972" s="56" t="s">
        <v>102</v>
      </c>
      <c r="AC972" s="56" t="s">
        <v>103</v>
      </c>
      <c r="AD972" s="56" t="s">
        <v>106</v>
      </c>
      <c r="AE972" s="56">
        <v>224</v>
      </c>
      <c r="AF972" s="56">
        <v>320.32</v>
      </c>
    </row>
    <row r="973" spans="22:32" ht="18" customHeight="1" x14ac:dyDescent="0.25">
      <c r="V973" s="56" t="s">
        <v>98</v>
      </c>
      <c r="W973" s="56">
        <v>2021</v>
      </c>
      <c r="X973" s="56" t="s">
        <v>2</v>
      </c>
      <c r="Y973" s="56" t="s">
        <v>99</v>
      </c>
      <c r="Z973" s="56" t="s">
        <v>100</v>
      </c>
      <c r="AA973" s="56" t="s">
        <v>101</v>
      </c>
      <c r="AB973" s="56" t="s">
        <v>102</v>
      </c>
      <c r="AC973" s="56" t="s">
        <v>103</v>
      </c>
      <c r="AD973" s="56" t="s">
        <v>106</v>
      </c>
      <c r="AE973" s="56">
        <v>152</v>
      </c>
      <c r="AF973" s="56">
        <v>217.36</v>
      </c>
    </row>
    <row r="974" spans="22:32" ht="18" customHeight="1" x14ac:dyDescent="0.25">
      <c r="V974" s="56" t="s">
        <v>105</v>
      </c>
      <c r="W974" s="56">
        <v>2021</v>
      </c>
      <c r="X974" s="56" t="s">
        <v>2</v>
      </c>
      <c r="Y974" s="56" t="s">
        <v>99</v>
      </c>
      <c r="Z974" s="56" t="s">
        <v>100</v>
      </c>
      <c r="AA974" s="56" t="s">
        <v>101</v>
      </c>
      <c r="AB974" s="56" t="s">
        <v>102</v>
      </c>
      <c r="AC974" s="56" t="s">
        <v>103</v>
      </c>
      <c r="AD974" s="56" t="s">
        <v>106</v>
      </c>
      <c r="AE974" s="56">
        <v>178</v>
      </c>
      <c r="AF974" s="56">
        <v>254.54</v>
      </c>
    </row>
    <row r="975" spans="22:32" ht="18" customHeight="1" x14ac:dyDescent="0.25">
      <c r="V975" s="56" t="s">
        <v>98</v>
      </c>
      <c r="W975" s="56">
        <v>2021</v>
      </c>
      <c r="X975" s="56" t="s">
        <v>2</v>
      </c>
      <c r="Y975" s="56" t="s">
        <v>99</v>
      </c>
      <c r="Z975" s="56" t="s">
        <v>100</v>
      </c>
      <c r="AA975" s="56" t="s">
        <v>101</v>
      </c>
      <c r="AB975" s="56" t="s">
        <v>102</v>
      </c>
      <c r="AC975" s="56" t="s">
        <v>103</v>
      </c>
      <c r="AD975" s="56" t="s">
        <v>106</v>
      </c>
      <c r="AE975" s="56">
        <v>226</v>
      </c>
      <c r="AF975" s="56">
        <v>323.18</v>
      </c>
    </row>
    <row r="976" spans="22:32" ht="18" customHeight="1" x14ac:dyDescent="0.25">
      <c r="V976" s="56" t="s">
        <v>107</v>
      </c>
      <c r="W976" s="56">
        <v>2021</v>
      </c>
      <c r="X976" s="56" t="s">
        <v>2</v>
      </c>
      <c r="Y976" s="56" t="s">
        <v>99</v>
      </c>
      <c r="Z976" s="56" t="s">
        <v>100</v>
      </c>
      <c r="AA976" s="56" t="s">
        <v>101</v>
      </c>
      <c r="AB976" s="56" t="s">
        <v>102</v>
      </c>
      <c r="AC976" s="56" t="s">
        <v>103</v>
      </c>
      <c r="AD976" s="56" t="s">
        <v>106</v>
      </c>
      <c r="AE976" s="56">
        <v>148</v>
      </c>
      <c r="AF976" s="56">
        <v>211.64</v>
      </c>
    </row>
    <row r="977" spans="22:32" ht="18" customHeight="1" x14ac:dyDescent="0.25">
      <c r="V977" s="56" t="s">
        <v>105</v>
      </c>
      <c r="W977" s="56">
        <v>2021</v>
      </c>
      <c r="X977" s="56" t="s">
        <v>2</v>
      </c>
      <c r="Y977" s="56" t="s">
        <v>99</v>
      </c>
      <c r="Z977" s="56" t="s">
        <v>100</v>
      </c>
      <c r="AA977" s="56" t="s">
        <v>101</v>
      </c>
      <c r="AB977" s="56" t="s">
        <v>102</v>
      </c>
      <c r="AC977" s="56" t="s">
        <v>103</v>
      </c>
      <c r="AD977" s="56" t="s">
        <v>104</v>
      </c>
      <c r="AE977" s="56">
        <v>174</v>
      </c>
      <c r="AF977" s="56">
        <v>526.24</v>
      </c>
    </row>
    <row r="978" spans="22:32" ht="18" customHeight="1" x14ac:dyDescent="0.25">
      <c r="V978" s="56" t="s">
        <v>105</v>
      </c>
      <c r="W978" s="56">
        <v>2021</v>
      </c>
      <c r="X978" s="56" t="s">
        <v>2</v>
      </c>
      <c r="Y978" s="56" t="s">
        <v>99</v>
      </c>
      <c r="Z978" s="56" t="s">
        <v>100</v>
      </c>
      <c r="AA978" s="56" t="s">
        <v>101</v>
      </c>
      <c r="AB978" s="56" t="s">
        <v>102</v>
      </c>
      <c r="AC978" s="56" t="s">
        <v>103</v>
      </c>
      <c r="AD978" s="56" t="s">
        <v>104</v>
      </c>
      <c r="AE978" s="56">
        <v>168</v>
      </c>
      <c r="AF978" s="56">
        <v>526.24</v>
      </c>
    </row>
    <row r="979" spans="22:32" ht="18" customHeight="1" x14ac:dyDescent="0.25">
      <c r="V979" s="56" t="s">
        <v>105</v>
      </c>
      <c r="W979" s="56">
        <v>2021</v>
      </c>
      <c r="X979" s="56" t="s">
        <v>2</v>
      </c>
      <c r="Y979" s="56" t="s">
        <v>99</v>
      </c>
      <c r="Z979" s="56" t="s">
        <v>100</v>
      </c>
      <c r="AA979" s="56" t="s">
        <v>101</v>
      </c>
      <c r="AB979" s="56" t="s">
        <v>102</v>
      </c>
      <c r="AC979" s="56" t="s">
        <v>103</v>
      </c>
      <c r="AD979" s="56" t="s">
        <v>106</v>
      </c>
      <c r="AE979" s="56">
        <v>720</v>
      </c>
      <c r="AF979" s="56">
        <v>1029.5999999999999</v>
      </c>
    </row>
    <row r="980" spans="22:32" ht="18" customHeight="1" x14ac:dyDescent="0.25">
      <c r="V980" s="56" t="s">
        <v>105</v>
      </c>
      <c r="W980" s="56">
        <v>2021</v>
      </c>
      <c r="X980" s="56" t="s">
        <v>2</v>
      </c>
      <c r="Y980" s="56" t="s">
        <v>99</v>
      </c>
      <c r="Z980" s="56" t="s">
        <v>100</v>
      </c>
      <c r="AA980" s="56" t="s">
        <v>101</v>
      </c>
      <c r="AB980" s="56" t="s">
        <v>102</v>
      </c>
      <c r="AC980" s="56" t="s">
        <v>103</v>
      </c>
      <c r="AD980" s="56" t="s">
        <v>106</v>
      </c>
      <c r="AE980" s="56">
        <v>773</v>
      </c>
      <c r="AF980" s="56">
        <v>1105.3899999999999</v>
      </c>
    </row>
    <row r="981" spans="22:32" ht="18" customHeight="1" x14ac:dyDescent="0.25">
      <c r="V981" s="56" t="s">
        <v>98</v>
      </c>
      <c r="W981" s="56">
        <v>2021</v>
      </c>
      <c r="X981" s="56" t="s">
        <v>2</v>
      </c>
      <c r="Y981" s="56" t="s">
        <v>99</v>
      </c>
      <c r="Z981" s="56" t="s">
        <v>100</v>
      </c>
      <c r="AA981" s="56" t="s">
        <v>101</v>
      </c>
      <c r="AB981" s="56" t="s">
        <v>102</v>
      </c>
      <c r="AC981" s="56" t="s">
        <v>103</v>
      </c>
      <c r="AD981" s="56" t="s">
        <v>104</v>
      </c>
      <c r="AE981" s="56">
        <v>177</v>
      </c>
      <c r="AF981" s="56">
        <v>253.11</v>
      </c>
    </row>
    <row r="982" spans="22:32" ht="18" customHeight="1" x14ac:dyDescent="0.25">
      <c r="V982" s="56" t="s">
        <v>98</v>
      </c>
      <c r="W982" s="56">
        <v>2021</v>
      </c>
      <c r="X982" s="56" t="s">
        <v>2</v>
      </c>
      <c r="Y982" s="56" t="s">
        <v>99</v>
      </c>
      <c r="Z982" s="56" t="s">
        <v>100</v>
      </c>
      <c r="AA982" s="56" t="s">
        <v>101</v>
      </c>
      <c r="AB982" s="56" t="s">
        <v>102</v>
      </c>
      <c r="AC982" s="56" t="s">
        <v>103</v>
      </c>
      <c r="AD982" s="56" t="s">
        <v>104</v>
      </c>
      <c r="AE982" s="56">
        <v>171</v>
      </c>
      <c r="AF982" s="56">
        <v>244.53</v>
      </c>
    </row>
    <row r="983" spans="22:32" ht="18" customHeight="1" x14ac:dyDescent="0.25">
      <c r="V983" s="56" t="s">
        <v>105</v>
      </c>
      <c r="W983" s="56">
        <v>2021</v>
      </c>
      <c r="X983" s="56" t="s">
        <v>2</v>
      </c>
      <c r="Y983" s="56" t="s">
        <v>99</v>
      </c>
      <c r="Z983" s="56" t="s">
        <v>100</v>
      </c>
      <c r="AA983" s="56" t="s">
        <v>101</v>
      </c>
      <c r="AB983" s="56" t="s">
        <v>102</v>
      </c>
      <c r="AC983" s="56" t="s">
        <v>103</v>
      </c>
      <c r="AD983" s="56" t="s">
        <v>104</v>
      </c>
      <c r="AE983" s="56">
        <v>165</v>
      </c>
      <c r="AF983" s="56">
        <v>235.95</v>
      </c>
    </row>
    <row r="984" spans="22:32" ht="18" customHeight="1" x14ac:dyDescent="0.25">
      <c r="V984" s="56" t="s">
        <v>105</v>
      </c>
      <c r="W984" s="56">
        <v>2021</v>
      </c>
      <c r="X984" s="56" t="s">
        <v>2</v>
      </c>
      <c r="Y984" s="56" t="s">
        <v>99</v>
      </c>
      <c r="Z984" s="56" t="s">
        <v>100</v>
      </c>
      <c r="AA984" s="56" t="s">
        <v>101</v>
      </c>
      <c r="AB984" s="56" t="s">
        <v>102</v>
      </c>
      <c r="AC984" s="56" t="s">
        <v>103</v>
      </c>
      <c r="AD984" s="56" t="s">
        <v>106</v>
      </c>
      <c r="AE984" s="56">
        <v>177</v>
      </c>
      <c r="AF984" s="56">
        <v>253.11</v>
      </c>
    </row>
    <row r="985" spans="22:32" ht="18" customHeight="1" x14ac:dyDescent="0.25">
      <c r="V985" s="56" t="s">
        <v>105</v>
      </c>
      <c r="W985" s="56">
        <v>2021</v>
      </c>
      <c r="X985" s="56" t="s">
        <v>2</v>
      </c>
      <c r="Y985" s="56" t="s">
        <v>99</v>
      </c>
      <c r="Z985" s="56" t="s">
        <v>100</v>
      </c>
      <c r="AA985" s="56" t="s">
        <v>101</v>
      </c>
      <c r="AB985" s="56" t="s">
        <v>102</v>
      </c>
      <c r="AC985" s="56" t="s">
        <v>103</v>
      </c>
      <c r="AD985" s="56" t="s">
        <v>106</v>
      </c>
      <c r="AE985" s="56">
        <v>759</v>
      </c>
      <c r="AF985" s="56">
        <v>526.24</v>
      </c>
    </row>
    <row r="986" spans="22:32" ht="18" customHeight="1" x14ac:dyDescent="0.25">
      <c r="V986" s="56" t="s">
        <v>107</v>
      </c>
      <c r="W986" s="56">
        <v>2021</v>
      </c>
      <c r="X986" s="56" t="s">
        <v>2</v>
      </c>
      <c r="Y986" s="56" t="s">
        <v>99</v>
      </c>
      <c r="Z986" s="56" t="s">
        <v>100</v>
      </c>
      <c r="AA986" s="56" t="s">
        <v>101</v>
      </c>
      <c r="AB986" s="56" t="s">
        <v>102</v>
      </c>
      <c r="AC986" s="56" t="s">
        <v>103</v>
      </c>
      <c r="AD986" s="56" t="s">
        <v>106</v>
      </c>
      <c r="AE986" s="56">
        <v>175</v>
      </c>
      <c r="AF986" s="56">
        <v>250.25</v>
      </c>
    </row>
    <row r="987" spans="22:32" ht="18" customHeight="1" x14ac:dyDescent="0.25">
      <c r="V987" s="56" t="s">
        <v>105</v>
      </c>
      <c r="W987" s="56">
        <v>2021</v>
      </c>
      <c r="X987" s="56" t="s">
        <v>2</v>
      </c>
      <c r="Y987" s="56" t="s">
        <v>99</v>
      </c>
      <c r="Z987" s="56" t="s">
        <v>100</v>
      </c>
      <c r="AA987" s="56" t="s">
        <v>101</v>
      </c>
      <c r="AB987" s="56" t="s">
        <v>102</v>
      </c>
      <c r="AC987" s="56" t="s">
        <v>103</v>
      </c>
      <c r="AD987" s="56" t="s">
        <v>106</v>
      </c>
      <c r="AE987" s="56">
        <v>223</v>
      </c>
      <c r="AF987" s="56">
        <v>318.89</v>
      </c>
    </row>
    <row r="988" spans="22:32" ht="18" customHeight="1" x14ac:dyDescent="0.25">
      <c r="V988" s="56" t="s">
        <v>105</v>
      </c>
      <c r="W988" s="56">
        <v>2021</v>
      </c>
      <c r="X988" s="56" t="s">
        <v>2</v>
      </c>
      <c r="Y988" s="56" t="s">
        <v>99</v>
      </c>
      <c r="Z988" s="56" t="s">
        <v>100</v>
      </c>
      <c r="AA988" s="56" t="s">
        <v>101</v>
      </c>
      <c r="AB988" s="56" t="s">
        <v>102</v>
      </c>
      <c r="AC988" s="56" t="s">
        <v>103</v>
      </c>
      <c r="AD988" s="56" t="s">
        <v>106</v>
      </c>
      <c r="AE988" s="56">
        <v>151</v>
      </c>
      <c r="AF988" s="56">
        <v>215.93</v>
      </c>
    </row>
    <row r="989" spans="22:32" ht="18" customHeight="1" x14ac:dyDescent="0.25">
      <c r="V989" s="56" t="s">
        <v>107</v>
      </c>
      <c r="W989" s="56">
        <v>2021</v>
      </c>
      <c r="X989" s="56" t="s">
        <v>2</v>
      </c>
      <c r="Y989" s="56" t="s">
        <v>99</v>
      </c>
      <c r="Z989" s="56" t="s">
        <v>100</v>
      </c>
      <c r="AA989" s="56" t="s">
        <v>101</v>
      </c>
      <c r="AB989" s="56" t="s">
        <v>102</v>
      </c>
      <c r="AC989" s="56" t="s">
        <v>103</v>
      </c>
      <c r="AD989" s="56" t="s">
        <v>104</v>
      </c>
      <c r="AE989" s="56">
        <v>173</v>
      </c>
      <c r="AF989" s="56">
        <v>247.39</v>
      </c>
    </row>
    <row r="990" spans="22:32" ht="18" customHeight="1" x14ac:dyDescent="0.25">
      <c r="V990" s="56" t="s">
        <v>105</v>
      </c>
      <c r="W990" s="56">
        <v>2021</v>
      </c>
      <c r="X990" s="56" t="s">
        <v>2</v>
      </c>
      <c r="Y990" s="56" t="s">
        <v>99</v>
      </c>
      <c r="Z990" s="56" t="s">
        <v>100</v>
      </c>
      <c r="AA990" s="56" t="s">
        <v>101</v>
      </c>
      <c r="AB990" s="56" t="s">
        <v>102</v>
      </c>
      <c r="AC990" s="56" t="s">
        <v>103</v>
      </c>
      <c r="AD990" s="56" t="s">
        <v>104</v>
      </c>
      <c r="AE990" s="56">
        <v>167</v>
      </c>
      <c r="AF990" s="56">
        <v>238.81</v>
      </c>
    </row>
    <row r="991" spans="22:32" ht="18" customHeight="1" x14ac:dyDescent="0.25">
      <c r="V991" s="56" t="s">
        <v>98</v>
      </c>
      <c r="W991" s="56">
        <v>2021</v>
      </c>
      <c r="X991" s="56" t="s">
        <v>2</v>
      </c>
      <c r="Y991" s="56" t="s">
        <v>99</v>
      </c>
      <c r="Z991" s="56" t="s">
        <v>100</v>
      </c>
      <c r="AA991" s="56" t="s">
        <v>101</v>
      </c>
      <c r="AB991" s="56" t="s">
        <v>102</v>
      </c>
      <c r="AC991" s="56" t="s">
        <v>103</v>
      </c>
      <c r="AD991" s="56" t="s">
        <v>106</v>
      </c>
      <c r="AE991" s="56">
        <v>179</v>
      </c>
      <c r="AF991" s="56">
        <v>255.97</v>
      </c>
    </row>
    <row r="992" spans="22:32" ht="18" customHeight="1" x14ac:dyDescent="0.25">
      <c r="V992" s="56" t="s">
        <v>98</v>
      </c>
      <c r="W992" s="56">
        <v>2021</v>
      </c>
      <c r="X992" s="56" t="s">
        <v>2</v>
      </c>
      <c r="Y992" s="56" t="s">
        <v>99</v>
      </c>
      <c r="Z992" s="56" t="s">
        <v>100</v>
      </c>
      <c r="AA992" s="56" t="s">
        <v>101</v>
      </c>
      <c r="AB992" s="56" t="s">
        <v>102</v>
      </c>
      <c r="AC992" s="56" t="s">
        <v>103</v>
      </c>
      <c r="AD992" s="56" t="s">
        <v>106</v>
      </c>
      <c r="AE992" s="56">
        <v>782</v>
      </c>
      <c r="AF992" s="56">
        <v>1118.26</v>
      </c>
    </row>
    <row r="993" spans="22:32" ht="18" customHeight="1" x14ac:dyDescent="0.25">
      <c r="V993" s="56" t="s">
        <v>107</v>
      </c>
      <c r="W993" s="56">
        <v>2021</v>
      </c>
      <c r="X993" s="56" t="s">
        <v>4</v>
      </c>
      <c r="Y993" s="56" t="s">
        <v>99</v>
      </c>
      <c r="Z993" s="56" t="s">
        <v>100</v>
      </c>
      <c r="AA993" s="56" t="s">
        <v>101</v>
      </c>
      <c r="AB993" s="56" t="s">
        <v>102</v>
      </c>
      <c r="AC993" s="56" t="s">
        <v>103</v>
      </c>
      <c r="AD993" s="56" t="s">
        <v>104</v>
      </c>
      <c r="AE993" s="56">
        <v>146</v>
      </c>
      <c r="AF993" s="56">
        <v>526.24</v>
      </c>
    </row>
    <row r="994" spans="22:32" ht="18" customHeight="1" x14ac:dyDescent="0.25">
      <c r="V994" s="56" t="s">
        <v>98</v>
      </c>
      <c r="W994" s="56">
        <v>2021</v>
      </c>
      <c r="X994" s="56" t="s">
        <v>4</v>
      </c>
      <c r="Y994" s="56" t="s">
        <v>99</v>
      </c>
      <c r="Z994" s="56" t="s">
        <v>100</v>
      </c>
      <c r="AA994" s="56" t="s">
        <v>101</v>
      </c>
      <c r="AB994" s="56" t="s">
        <v>102</v>
      </c>
      <c r="AC994" s="56" t="s">
        <v>103</v>
      </c>
      <c r="AD994" s="56" t="s">
        <v>104</v>
      </c>
      <c r="AE994" s="56">
        <v>140</v>
      </c>
      <c r="AF994" s="56">
        <v>526.24</v>
      </c>
    </row>
    <row r="995" spans="22:32" ht="18" customHeight="1" x14ac:dyDescent="0.25">
      <c r="V995" s="56" t="s">
        <v>98</v>
      </c>
      <c r="W995" s="56">
        <v>2021</v>
      </c>
      <c r="X995" s="56" t="s">
        <v>4</v>
      </c>
      <c r="Y995" s="56" t="s">
        <v>99</v>
      </c>
      <c r="Z995" s="56" t="s">
        <v>100</v>
      </c>
      <c r="AA995" s="56" t="s">
        <v>101</v>
      </c>
      <c r="AB995" s="56" t="s">
        <v>102</v>
      </c>
      <c r="AC995" s="56" t="s">
        <v>103</v>
      </c>
      <c r="AD995" s="56" t="s">
        <v>104</v>
      </c>
      <c r="AE995" s="56">
        <v>134</v>
      </c>
      <c r="AF995" s="56">
        <v>526.24</v>
      </c>
    </row>
    <row r="996" spans="22:32" ht="18" customHeight="1" x14ac:dyDescent="0.25">
      <c r="V996" s="56" t="s">
        <v>98</v>
      </c>
      <c r="W996" s="56">
        <v>2021</v>
      </c>
      <c r="X996" s="56" t="s">
        <v>4</v>
      </c>
      <c r="Y996" s="56" t="s">
        <v>99</v>
      </c>
      <c r="Z996" s="56" t="s">
        <v>100</v>
      </c>
      <c r="AA996" s="56" t="s">
        <v>101</v>
      </c>
      <c r="AB996" s="56" t="s">
        <v>102</v>
      </c>
      <c r="AC996" s="56" t="s">
        <v>103</v>
      </c>
      <c r="AD996" s="56" t="s">
        <v>106</v>
      </c>
      <c r="AE996" s="56">
        <v>164</v>
      </c>
      <c r="AF996" s="56">
        <v>234.51999999999998</v>
      </c>
    </row>
    <row r="997" spans="22:32" ht="18" customHeight="1" x14ac:dyDescent="0.25">
      <c r="V997" s="56" t="s">
        <v>108</v>
      </c>
      <c r="W997" s="56">
        <v>2021</v>
      </c>
      <c r="X997" s="56" t="s">
        <v>4</v>
      </c>
      <c r="Y997" s="56" t="s">
        <v>99</v>
      </c>
      <c r="Z997" s="56" t="s">
        <v>100</v>
      </c>
      <c r="AA997" s="56" t="s">
        <v>101</v>
      </c>
      <c r="AB997" s="56" t="s">
        <v>102</v>
      </c>
      <c r="AC997" s="56" t="s">
        <v>103</v>
      </c>
      <c r="AD997" s="56" t="s">
        <v>106</v>
      </c>
      <c r="AE997" s="56">
        <v>212</v>
      </c>
      <c r="AF997" s="56">
        <v>303.15999999999997</v>
      </c>
    </row>
    <row r="998" spans="22:32" ht="18" customHeight="1" x14ac:dyDescent="0.25">
      <c r="V998" s="56" t="s">
        <v>105</v>
      </c>
      <c r="W998" s="56">
        <v>2021</v>
      </c>
      <c r="X998" s="56" t="s">
        <v>4</v>
      </c>
      <c r="Y998" s="56" t="s">
        <v>99</v>
      </c>
      <c r="Z998" s="56" t="s">
        <v>100</v>
      </c>
      <c r="AA998" s="56" t="s">
        <v>101</v>
      </c>
      <c r="AB998" s="56" t="s">
        <v>102</v>
      </c>
      <c r="AC998" s="56" t="s">
        <v>103</v>
      </c>
      <c r="AD998" s="56" t="s">
        <v>106</v>
      </c>
      <c r="AE998" s="56">
        <v>140</v>
      </c>
      <c r="AF998" s="56">
        <v>200.2</v>
      </c>
    </row>
    <row r="999" spans="22:32" ht="18" customHeight="1" x14ac:dyDescent="0.25">
      <c r="V999" s="56" t="s">
        <v>105</v>
      </c>
      <c r="W999" s="56">
        <v>2021</v>
      </c>
      <c r="X999" s="56" t="s">
        <v>4</v>
      </c>
      <c r="Y999" s="56" t="s">
        <v>99</v>
      </c>
      <c r="Z999" s="56" t="s">
        <v>100</v>
      </c>
      <c r="AA999" s="56" t="s">
        <v>101</v>
      </c>
      <c r="AB999" s="56" t="s">
        <v>102</v>
      </c>
      <c r="AC999" s="56" t="s">
        <v>103</v>
      </c>
      <c r="AD999" s="56" t="s">
        <v>106</v>
      </c>
      <c r="AE999" s="56">
        <v>166</v>
      </c>
      <c r="AF999" s="56">
        <v>237.38</v>
      </c>
    </row>
    <row r="1000" spans="22:32" ht="18" customHeight="1" x14ac:dyDescent="0.25">
      <c r="V1000" s="56" t="s">
        <v>105</v>
      </c>
      <c r="W1000" s="56">
        <v>2021</v>
      </c>
      <c r="X1000" s="56" t="s">
        <v>4</v>
      </c>
      <c r="Y1000" s="56" t="s">
        <v>99</v>
      </c>
      <c r="Z1000" s="56" t="s">
        <v>100</v>
      </c>
      <c r="AA1000" s="56" t="s">
        <v>101</v>
      </c>
      <c r="AB1000" s="56" t="s">
        <v>102</v>
      </c>
      <c r="AC1000" s="56" t="s">
        <v>103</v>
      </c>
      <c r="AD1000" s="56" t="s">
        <v>106</v>
      </c>
      <c r="AE1000" s="56">
        <v>214</v>
      </c>
      <c r="AF1000" s="56">
        <v>306.02</v>
      </c>
    </row>
    <row r="1001" spans="22:32" ht="18" customHeight="1" x14ac:dyDescent="0.25">
      <c r="V1001" s="56" t="s">
        <v>108</v>
      </c>
      <c r="W1001" s="56">
        <v>2021</v>
      </c>
      <c r="X1001" s="56" t="s">
        <v>4</v>
      </c>
      <c r="Y1001" s="56" t="s">
        <v>99</v>
      </c>
      <c r="Z1001" s="56" t="s">
        <v>100</v>
      </c>
      <c r="AA1001" s="56" t="s">
        <v>101</v>
      </c>
      <c r="AB1001" s="56" t="s">
        <v>102</v>
      </c>
      <c r="AC1001" s="56" t="s">
        <v>103</v>
      </c>
      <c r="AD1001" s="56" t="s">
        <v>106</v>
      </c>
      <c r="AE1001" s="56">
        <v>142</v>
      </c>
      <c r="AF1001" s="56">
        <v>203.06</v>
      </c>
    </row>
    <row r="1002" spans="22:32" ht="18" customHeight="1" x14ac:dyDescent="0.25">
      <c r="V1002" s="56" t="s">
        <v>105</v>
      </c>
      <c r="W1002" s="56">
        <v>2021</v>
      </c>
      <c r="X1002" s="56" t="s">
        <v>4</v>
      </c>
      <c r="Y1002" s="56" t="s">
        <v>99</v>
      </c>
      <c r="Z1002" s="56" t="s">
        <v>100</v>
      </c>
      <c r="AA1002" s="56" t="s">
        <v>101</v>
      </c>
      <c r="AB1002" s="56" t="s">
        <v>102</v>
      </c>
      <c r="AC1002" s="56" t="s">
        <v>103</v>
      </c>
      <c r="AD1002" s="56" t="s">
        <v>106</v>
      </c>
      <c r="AE1002" s="56">
        <v>144</v>
      </c>
      <c r="AF1002" s="56">
        <v>526.24</v>
      </c>
    </row>
    <row r="1003" spans="22:32" ht="18" customHeight="1" x14ac:dyDescent="0.25">
      <c r="V1003" s="56" t="s">
        <v>105</v>
      </c>
      <c r="W1003" s="56">
        <v>2021</v>
      </c>
      <c r="X1003" s="56" t="s">
        <v>4</v>
      </c>
      <c r="Y1003" s="56" t="s">
        <v>99</v>
      </c>
      <c r="Z1003" s="56" t="s">
        <v>100</v>
      </c>
      <c r="AA1003" s="56" t="s">
        <v>101</v>
      </c>
      <c r="AB1003" s="56" t="s">
        <v>102</v>
      </c>
      <c r="AC1003" s="56" t="s">
        <v>103</v>
      </c>
      <c r="AD1003" s="56" t="s">
        <v>106</v>
      </c>
      <c r="AE1003" s="56">
        <v>138</v>
      </c>
      <c r="AF1003" s="56">
        <v>526.24</v>
      </c>
    </row>
    <row r="1004" spans="22:32" ht="18" customHeight="1" x14ac:dyDescent="0.25">
      <c r="V1004" s="56" t="s">
        <v>109</v>
      </c>
      <c r="W1004" s="56">
        <v>2021</v>
      </c>
      <c r="X1004" s="56" t="s">
        <v>4</v>
      </c>
      <c r="Y1004" s="56" t="s">
        <v>99</v>
      </c>
      <c r="Z1004" s="56" t="s">
        <v>100</v>
      </c>
      <c r="AA1004" s="56" t="s">
        <v>101</v>
      </c>
      <c r="AB1004" s="56" t="s">
        <v>102</v>
      </c>
      <c r="AC1004" s="56" t="s">
        <v>103</v>
      </c>
      <c r="AD1004" s="56" t="s">
        <v>106</v>
      </c>
      <c r="AE1004" s="56">
        <v>132</v>
      </c>
      <c r="AF1004" s="56">
        <v>526.24</v>
      </c>
    </row>
    <row r="1005" spans="22:32" ht="18" customHeight="1" x14ac:dyDescent="0.25">
      <c r="V1005" s="56" t="s">
        <v>98</v>
      </c>
      <c r="W1005" s="56">
        <v>2021</v>
      </c>
      <c r="X1005" s="56" t="s">
        <v>4</v>
      </c>
      <c r="Y1005" s="56" t="s">
        <v>99</v>
      </c>
      <c r="Z1005" s="56" t="s">
        <v>100</v>
      </c>
      <c r="AA1005" s="56" t="s">
        <v>101</v>
      </c>
      <c r="AB1005" s="56" t="s">
        <v>102</v>
      </c>
      <c r="AC1005" s="56" t="s">
        <v>103</v>
      </c>
      <c r="AD1005" s="56" t="s">
        <v>106</v>
      </c>
      <c r="AE1005" s="56">
        <v>688</v>
      </c>
      <c r="AF1005" s="56">
        <v>983.83999999999992</v>
      </c>
    </row>
    <row r="1006" spans="22:32" ht="18" customHeight="1" x14ac:dyDescent="0.25">
      <c r="V1006" s="56" t="s">
        <v>107</v>
      </c>
      <c r="W1006" s="56">
        <v>2021</v>
      </c>
      <c r="X1006" s="56" t="s">
        <v>4</v>
      </c>
      <c r="Y1006" s="56" t="s">
        <v>99</v>
      </c>
      <c r="Z1006" s="56" t="s">
        <v>100</v>
      </c>
      <c r="AA1006" s="56" t="s">
        <v>101</v>
      </c>
      <c r="AB1006" s="56" t="s">
        <v>102</v>
      </c>
      <c r="AC1006" s="56" t="s">
        <v>103</v>
      </c>
      <c r="AD1006" s="56" t="s">
        <v>106</v>
      </c>
      <c r="AE1006" s="56">
        <v>775</v>
      </c>
      <c r="AF1006" s="56">
        <v>1108.25</v>
      </c>
    </row>
    <row r="1007" spans="22:32" ht="18" customHeight="1" x14ac:dyDescent="0.25">
      <c r="V1007" s="56" t="s">
        <v>105</v>
      </c>
      <c r="W1007" s="56">
        <v>2021</v>
      </c>
      <c r="X1007" s="56" t="s">
        <v>4</v>
      </c>
      <c r="Y1007" s="56" t="s">
        <v>99</v>
      </c>
      <c r="Z1007" s="56" t="s">
        <v>100</v>
      </c>
      <c r="AA1007" s="56" t="s">
        <v>101</v>
      </c>
      <c r="AB1007" s="56" t="s">
        <v>102</v>
      </c>
      <c r="AC1007" s="56" t="s">
        <v>103</v>
      </c>
      <c r="AD1007" s="56" t="s">
        <v>106</v>
      </c>
      <c r="AE1007" s="56">
        <v>141</v>
      </c>
      <c r="AF1007" s="56">
        <v>201.63</v>
      </c>
    </row>
    <row r="1008" spans="22:32" ht="18" customHeight="1" x14ac:dyDescent="0.25">
      <c r="V1008" s="56" t="s">
        <v>108</v>
      </c>
      <c r="W1008" s="56">
        <v>2021</v>
      </c>
      <c r="X1008" s="56" t="s">
        <v>4</v>
      </c>
      <c r="Y1008" s="56" t="s">
        <v>99</v>
      </c>
      <c r="Z1008" s="56" t="s">
        <v>100</v>
      </c>
      <c r="AA1008" s="56" t="s">
        <v>101</v>
      </c>
      <c r="AB1008" s="56" t="s">
        <v>102</v>
      </c>
      <c r="AC1008" s="56" t="s">
        <v>103</v>
      </c>
      <c r="AD1008" s="56" t="s">
        <v>106</v>
      </c>
      <c r="AE1008" s="56">
        <v>135</v>
      </c>
      <c r="AF1008" s="56">
        <v>193.05</v>
      </c>
    </row>
    <row r="1009" spans="22:32" ht="18" customHeight="1" x14ac:dyDescent="0.25">
      <c r="V1009" s="56" t="s">
        <v>107</v>
      </c>
      <c r="W1009" s="56">
        <v>2021</v>
      </c>
      <c r="X1009" s="56" t="s">
        <v>4</v>
      </c>
      <c r="Y1009" s="56" t="s">
        <v>99</v>
      </c>
      <c r="Z1009" s="56" t="s">
        <v>100</v>
      </c>
      <c r="AA1009" s="56" t="s">
        <v>101</v>
      </c>
      <c r="AB1009" s="56" t="s">
        <v>102</v>
      </c>
      <c r="AC1009" s="56" t="s">
        <v>103</v>
      </c>
      <c r="AD1009" s="56" t="s">
        <v>106</v>
      </c>
      <c r="AE1009" s="56">
        <v>165</v>
      </c>
      <c r="AF1009" s="56">
        <v>235.95</v>
      </c>
    </row>
    <row r="1010" spans="22:32" ht="18" customHeight="1" x14ac:dyDescent="0.25">
      <c r="V1010" s="56" t="s">
        <v>105</v>
      </c>
      <c r="W1010" s="56">
        <v>2021</v>
      </c>
      <c r="X1010" s="56" t="s">
        <v>4</v>
      </c>
      <c r="Y1010" s="56" t="s">
        <v>99</v>
      </c>
      <c r="Z1010" s="56" t="s">
        <v>100</v>
      </c>
      <c r="AA1010" s="56" t="s">
        <v>101</v>
      </c>
      <c r="AB1010" s="56" t="s">
        <v>102</v>
      </c>
      <c r="AC1010" s="56" t="s">
        <v>103</v>
      </c>
      <c r="AD1010" s="56" t="s">
        <v>106</v>
      </c>
      <c r="AE1010" s="56">
        <v>761</v>
      </c>
      <c r="AF1010" s="56">
        <v>526.24</v>
      </c>
    </row>
    <row r="1011" spans="22:32" ht="18" customHeight="1" x14ac:dyDescent="0.25">
      <c r="V1011" s="56" t="s">
        <v>98</v>
      </c>
      <c r="W1011" s="56">
        <v>2021</v>
      </c>
      <c r="X1011" s="56" t="s">
        <v>4</v>
      </c>
      <c r="Y1011" s="56" t="s">
        <v>99</v>
      </c>
      <c r="Z1011" s="56" t="s">
        <v>100</v>
      </c>
      <c r="AA1011" s="56" t="s">
        <v>101</v>
      </c>
      <c r="AB1011" s="56" t="s">
        <v>102</v>
      </c>
      <c r="AC1011" s="56" t="s">
        <v>103</v>
      </c>
      <c r="AD1011" s="56" t="s">
        <v>106</v>
      </c>
      <c r="AE1011" s="56">
        <v>814</v>
      </c>
      <c r="AF1011" s="56">
        <v>526.24</v>
      </c>
    </row>
    <row r="1012" spans="22:32" ht="18" customHeight="1" x14ac:dyDescent="0.25">
      <c r="V1012" s="56" t="s">
        <v>108</v>
      </c>
      <c r="W1012" s="56">
        <v>2021</v>
      </c>
      <c r="X1012" s="56" t="s">
        <v>4</v>
      </c>
      <c r="Y1012" s="56" t="s">
        <v>99</v>
      </c>
      <c r="Z1012" s="56" t="s">
        <v>100</v>
      </c>
      <c r="AA1012" s="56" t="s">
        <v>101</v>
      </c>
      <c r="AB1012" s="56" t="s">
        <v>102</v>
      </c>
      <c r="AC1012" s="56" t="s">
        <v>103</v>
      </c>
      <c r="AD1012" s="56" t="s">
        <v>106</v>
      </c>
      <c r="AE1012" s="56">
        <v>169</v>
      </c>
      <c r="AF1012" s="56">
        <v>241.67000000000002</v>
      </c>
    </row>
    <row r="1013" spans="22:32" ht="18" customHeight="1" x14ac:dyDescent="0.25">
      <c r="V1013" s="56" t="s">
        <v>109</v>
      </c>
      <c r="W1013" s="56">
        <v>2021</v>
      </c>
      <c r="X1013" s="56" t="s">
        <v>4</v>
      </c>
      <c r="Y1013" s="56" t="s">
        <v>99</v>
      </c>
      <c r="Z1013" s="56" t="s">
        <v>100</v>
      </c>
      <c r="AA1013" s="56" t="s">
        <v>101</v>
      </c>
      <c r="AB1013" s="56" t="s">
        <v>102</v>
      </c>
      <c r="AC1013" s="56" t="s">
        <v>103</v>
      </c>
      <c r="AD1013" s="56" t="s">
        <v>106</v>
      </c>
      <c r="AE1013" s="56">
        <v>211</v>
      </c>
      <c r="AF1013" s="56">
        <v>301.73</v>
      </c>
    </row>
    <row r="1014" spans="22:32" ht="18" customHeight="1" x14ac:dyDescent="0.25">
      <c r="V1014" s="56" t="s">
        <v>105</v>
      </c>
      <c r="W1014" s="56">
        <v>2021</v>
      </c>
      <c r="X1014" s="56" t="s">
        <v>4</v>
      </c>
      <c r="Y1014" s="56" t="s">
        <v>99</v>
      </c>
      <c r="Z1014" s="56" t="s">
        <v>100</v>
      </c>
      <c r="AA1014" s="56" t="s">
        <v>101</v>
      </c>
      <c r="AB1014" s="56" t="s">
        <v>102</v>
      </c>
      <c r="AC1014" s="56" t="s">
        <v>103</v>
      </c>
      <c r="AD1014" s="56" t="s">
        <v>106</v>
      </c>
      <c r="AE1014" s="56">
        <v>139</v>
      </c>
      <c r="AF1014" s="56">
        <v>198.76999999999998</v>
      </c>
    </row>
    <row r="1015" spans="22:32" ht="18" customHeight="1" x14ac:dyDescent="0.25">
      <c r="V1015" s="56" t="s">
        <v>98</v>
      </c>
      <c r="W1015" s="56">
        <v>2021</v>
      </c>
      <c r="X1015" s="56" t="s">
        <v>4</v>
      </c>
      <c r="Y1015" s="56" t="s">
        <v>99</v>
      </c>
      <c r="Z1015" s="56" t="s">
        <v>100</v>
      </c>
      <c r="AA1015" s="56" t="s">
        <v>101</v>
      </c>
      <c r="AB1015" s="56" t="s">
        <v>102</v>
      </c>
      <c r="AC1015" s="56" t="s">
        <v>103</v>
      </c>
      <c r="AD1015" s="56" t="s">
        <v>104</v>
      </c>
      <c r="AE1015" s="56">
        <v>143</v>
      </c>
      <c r="AF1015" s="56">
        <v>204.49</v>
      </c>
    </row>
    <row r="1016" spans="22:32" ht="18" customHeight="1" x14ac:dyDescent="0.25">
      <c r="V1016" s="56" t="s">
        <v>105</v>
      </c>
      <c r="W1016" s="56">
        <v>2021</v>
      </c>
      <c r="X1016" s="56" t="s">
        <v>4</v>
      </c>
      <c r="Y1016" s="56" t="s">
        <v>99</v>
      </c>
      <c r="Z1016" s="56" t="s">
        <v>100</v>
      </c>
      <c r="AA1016" s="56" t="s">
        <v>101</v>
      </c>
      <c r="AB1016" s="56" t="s">
        <v>102</v>
      </c>
      <c r="AC1016" s="56" t="s">
        <v>103</v>
      </c>
      <c r="AD1016" s="56" t="s">
        <v>104</v>
      </c>
      <c r="AE1016" s="56">
        <v>137</v>
      </c>
      <c r="AF1016" s="56">
        <v>195.91</v>
      </c>
    </row>
    <row r="1017" spans="22:32" ht="18" customHeight="1" x14ac:dyDescent="0.25">
      <c r="V1017" s="56" t="s">
        <v>108</v>
      </c>
      <c r="W1017" s="56">
        <v>2021</v>
      </c>
      <c r="X1017" s="56" t="s">
        <v>4</v>
      </c>
      <c r="Y1017" s="56" t="s">
        <v>99</v>
      </c>
      <c r="Z1017" s="56" t="s">
        <v>100</v>
      </c>
      <c r="AA1017" s="56" t="s">
        <v>101</v>
      </c>
      <c r="AB1017" s="56" t="s">
        <v>102</v>
      </c>
      <c r="AC1017" s="56" t="s">
        <v>103</v>
      </c>
      <c r="AD1017" s="56" t="s">
        <v>104</v>
      </c>
      <c r="AE1017" s="56">
        <v>131</v>
      </c>
      <c r="AF1017" s="56">
        <v>187.32999999999998</v>
      </c>
    </row>
    <row r="1018" spans="22:32" ht="18" customHeight="1" x14ac:dyDescent="0.25">
      <c r="V1018" s="56" t="s">
        <v>105</v>
      </c>
      <c r="W1018" s="56">
        <v>2021</v>
      </c>
      <c r="X1018" s="56" t="s">
        <v>4</v>
      </c>
      <c r="Y1018" s="56" t="s">
        <v>99</v>
      </c>
      <c r="Z1018" s="56" t="s">
        <v>100</v>
      </c>
      <c r="AA1018" s="56" t="s">
        <v>101</v>
      </c>
      <c r="AB1018" s="56" t="s">
        <v>102</v>
      </c>
      <c r="AC1018" s="56" t="s">
        <v>103</v>
      </c>
      <c r="AD1018" s="56" t="s">
        <v>106</v>
      </c>
      <c r="AE1018" s="56">
        <v>167</v>
      </c>
      <c r="AF1018" s="56">
        <v>238.81</v>
      </c>
    </row>
    <row r="1019" spans="22:32" ht="18" customHeight="1" x14ac:dyDescent="0.25">
      <c r="V1019" s="56" t="s">
        <v>105</v>
      </c>
      <c r="W1019" s="56">
        <v>2021</v>
      </c>
      <c r="X1019" s="56" t="s">
        <v>4</v>
      </c>
      <c r="Y1019" s="56" t="s">
        <v>99</v>
      </c>
      <c r="Z1019" s="56" t="s">
        <v>100</v>
      </c>
      <c r="AA1019" s="56" t="s">
        <v>101</v>
      </c>
      <c r="AB1019" s="56" t="s">
        <v>102</v>
      </c>
      <c r="AC1019" s="56" t="s">
        <v>103</v>
      </c>
      <c r="AD1019" s="56" t="s">
        <v>106</v>
      </c>
      <c r="AE1019" s="56">
        <v>215</v>
      </c>
      <c r="AF1019" s="56">
        <v>307.45</v>
      </c>
    </row>
    <row r="1020" spans="22:32" ht="18" customHeight="1" x14ac:dyDescent="0.25">
      <c r="V1020" s="56" t="s">
        <v>98</v>
      </c>
      <c r="W1020" s="56">
        <v>2021</v>
      </c>
      <c r="X1020" s="56" t="s">
        <v>4</v>
      </c>
      <c r="Y1020" s="56" t="s">
        <v>99</v>
      </c>
      <c r="Z1020" s="56" t="s">
        <v>100</v>
      </c>
      <c r="AA1020" s="56" t="s">
        <v>101</v>
      </c>
      <c r="AB1020" s="56" t="s">
        <v>102</v>
      </c>
      <c r="AC1020" s="56" t="s">
        <v>103</v>
      </c>
      <c r="AD1020" s="56" t="s">
        <v>106</v>
      </c>
      <c r="AE1020" s="56">
        <v>784</v>
      </c>
      <c r="AF1020" s="56">
        <v>1121.1199999999999</v>
      </c>
    </row>
    <row r="1021" spans="22:32" ht="18" customHeight="1" x14ac:dyDescent="0.25">
      <c r="V1021" s="56" t="s">
        <v>105</v>
      </c>
      <c r="W1021" s="56">
        <v>2021</v>
      </c>
      <c r="X1021" s="56" t="s">
        <v>10</v>
      </c>
      <c r="Y1021" s="56" t="s">
        <v>99</v>
      </c>
      <c r="Z1021" s="56" t="s">
        <v>100</v>
      </c>
      <c r="AA1021" s="56" t="s">
        <v>101</v>
      </c>
      <c r="AB1021" s="56" t="s">
        <v>102</v>
      </c>
      <c r="AC1021" s="56" t="s">
        <v>103</v>
      </c>
      <c r="AD1021" s="56" t="s">
        <v>106</v>
      </c>
      <c r="AE1021" s="56">
        <v>134</v>
      </c>
      <c r="AF1021" s="56">
        <v>182.24</v>
      </c>
    </row>
    <row r="1022" spans="22:32" ht="18" customHeight="1" x14ac:dyDescent="0.25">
      <c r="V1022" s="56" t="s">
        <v>98</v>
      </c>
      <c r="W1022" s="56">
        <v>2021</v>
      </c>
      <c r="X1022" s="56" t="s">
        <v>10</v>
      </c>
      <c r="Y1022" s="56" t="s">
        <v>99</v>
      </c>
      <c r="Z1022" s="56" t="s">
        <v>100</v>
      </c>
      <c r="AA1022" s="56" t="s">
        <v>101</v>
      </c>
      <c r="AB1022" s="56" t="s">
        <v>102</v>
      </c>
      <c r="AC1022" s="56" t="s">
        <v>103</v>
      </c>
      <c r="AD1022" s="56" t="s">
        <v>106</v>
      </c>
      <c r="AE1022" s="56">
        <v>182</v>
      </c>
      <c r="AF1022" s="56">
        <v>260.26</v>
      </c>
    </row>
    <row r="1023" spans="22:32" ht="18" customHeight="1" x14ac:dyDescent="0.25">
      <c r="V1023" s="56" t="s">
        <v>98</v>
      </c>
      <c r="W1023" s="56">
        <v>2021</v>
      </c>
      <c r="X1023" s="56" t="s">
        <v>10</v>
      </c>
      <c r="Y1023" s="56" t="s">
        <v>99</v>
      </c>
      <c r="Z1023" s="56" t="s">
        <v>100</v>
      </c>
      <c r="AA1023" s="56" t="s">
        <v>101</v>
      </c>
      <c r="AB1023" s="56" t="s">
        <v>102</v>
      </c>
      <c r="AC1023" s="56" t="s">
        <v>103</v>
      </c>
      <c r="AD1023" s="56" t="s">
        <v>106</v>
      </c>
      <c r="AE1023" s="56">
        <v>136</v>
      </c>
      <c r="AF1023" s="56">
        <v>194.48</v>
      </c>
    </row>
    <row r="1024" spans="22:32" ht="18" customHeight="1" x14ac:dyDescent="0.25">
      <c r="V1024" s="56" t="s">
        <v>98</v>
      </c>
      <c r="W1024" s="56">
        <v>2021</v>
      </c>
      <c r="X1024" s="56" t="s">
        <v>10</v>
      </c>
      <c r="Y1024" s="56" t="s">
        <v>99</v>
      </c>
      <c r="Z1024" s="56" t="s">
        <v>100</v>
      </c>
      <c r="AA1024" s="56" t="s">
        <v>101</v>
      </c>
      <c r="AB1024" s="56" t="s">
        <v>102</v>
      </c>
      <c r="AC1024" s="56" t="s">
        <v>103</v>
      </c>
      <c r="AD1024" s="56" t="s">
        <v>106</v>
      </c>
      <c r="AE1024" s="56">
        <v>694</v>
      </c>
      <c r="AF1024" s="56">
        <v>992.42000000000007</v>
      </c>
    </row>
    <row r="1025" spans="22:32" ht="18" customHeight="1" x14ac:dyDescent="0.25">
      <c r="V1025" s="56" t="s">
        <v>109</v>
      </c>
      <c r="W1025" s="56">
        <v>2021</v>
      </c>
      <c r="X1025" s="56" t="s">
        <v>10</v>
      </c>
      <c r="Y1025" s="56" t="s">
        <v>99</v>
      </c>
      <c r="Z1025" s="56" t="s">
        <v>100</v>
      </c>
      <c r="AA1025" s="56" t="s">
        <v>101</v>
      </c>
      <c r="AB1025" s="56" t="s">
        <v>102</v>
      </c>
      <c r="AC1025" s="56" t="s">
        <v>103</v>
      </c>
      <c r="AD1025" s="56" t="s">
        <v>106</v>
      </c>
      <c r="AE1025" s="56">
        <v>727</v>
      </c>
      <c r="AF1025" s="56">
        <v>1039.6100000000001</v>
      </c>
    </row>
    <row r="1026" spans="22:32" ht="18" customHeight="1" x14ac:dyDescent="0.25">
      <c r="V1026" s="56" t="s">
        <v>105</v>
      </c>
      <c r="W1026" s="56">
        <v>2021</v>
      </c>
      <c r="X1026" s="56" t="s">
        <v>10</v>
      </c>
      <c r="Y1026" s="56" t="s">
        <v>99</v>
      </c>
      <c r="Z1026" s="56" t="s">
        <v>100</v>
      </c>
      <c r="AA1026" s="56" t="s">
        <v>101</v>
      </c>
      <c r="AB1026" s="56" t="s">
        <v>102</v>
      </c>
      <c r="AC1026" s="56" t="s">
        <v>103</v>
      </c>
      <c r="AD1026" s="56" t="s">
        <v>106</v>
      </c>
      <c r="AE1026" s="56">
        <v>135</v>
      </c>
      <c r="AF1026" s="56">
        <v>193.05</v>
      </c>
    </row>
    <row r="1027" spans="22:32" ht="18" customHeight="1" x14ac:dyDescent="0.25">
      <c r="V1027" s="56" t="s">
        <v>109</v>
      </c>
      <c r="W1027" s="56">
        <v>2021</v>
      </c>
      <c r="X1027" s="56" t="s">
        <v>10</v>
      </c>
      <c r="Y1027" s="56" t="s">
        <v>99</v>
      </c>
      <c r="Z1027" s="56" t="s">
        <v>100</v>
      </c>
      <c r="AA1027" s="56" t="s">
        <v>101</v>
      </c>
      <c r="AB1027" s="56" t="s">
        <v>102</v>
      </c>
      <c r="AC1027" s="56" t="s">
        <v>103</v>
      </c>
      <c r="AD1027" s="56" t="s">
        <v>106</v>
      </c>
      <c r="AE1027" s="56">
        <v>766</v>
      </c>
      <c r="AF1027" s="56">
        <v>526.24</v>
      </c>
    </row>
    <row r="1028" spans="22:32" ht="18" customHeight="1" x14ac:dyDescent="0.25">
      <c r="V1028" s="56" t="s">
        <v>98</v>
      </c>
      <c r="W1028" s="56">
        <v>2021</v>
      </c>
      <c r="X1028" s="56" t="s">
        <v>10</v>
      </c>
      <c r="Y1028" s="56" t="s">
        <v>99</v>
      </c>
      <c r="Z1028" s="56" t="s">
        <v>100</v>
      </c>
      <c r="AA1028" s="56" t="s">
        <v>101</v>
      </c>
      <c r="AB1028" s="56" t="s">
        <v>102</v>
      </c>
      <c r="AC1028" s="56" t="s">
        <v>103</v>
      </c>
      <c r="AD1028" s="56" t="s">
        <v>106</v>
      </c>
      <c r="AE1028" s="56">
        <v>133</v>
      </c>
      <c r="AF1028" s="56">
        <v>190.19</v>
      </c>
    </row>
    <row r="1029" spans="22:32" ht="18" customHeight="1" x14ac:dyDescent="0.25">
      <c r="V1029" s="56" t="s">
        <v>98</v>
      </c>
      <c r="W1029" s="56">
        <v>2021</v>
      </c>
      <c r="X1029" s="56" t="s">
        <v>10</v>
      </c>
      <c r="Y1029" s="56" t="s">
        <v>99</v>
      </c>
      <c r="Z1029" s="56" t="s">
        <v>100</v>
      </c>
      <c r="AA1029" s="56" t="s">
        <v>101</v>
      </c>
      <c r="AB1029" s="56" t="s">
        <v>102</v>
      </c>
      <c r="AC1029" s="56" t="s">
        <v>103</v>
      </c>
      <c r="AD1029" s="56" t="s">
        <v>106</v>
      </c>
      <c r="AE1029" s="56">
        <v>181</v>
      </c>
      <c r="AF1029" s="56">
        <v>258.83</v>
      </c>
    </row>
    <row r="1030" spans="22:32" ht="18" customHeight="1" x14ac:dyDescent="0.25">
      <c r="V1030" s="56" t="s">
        <v>105</v>
      </c>
      <c r="W1030" s="56">
        <v>2021</v>
      </c>
      <c r="X1030" s="56" t="s">
        <v>10</v>
      </c>
      <c r="Y1030" s="56" t="s">
        <v>99</v>
      </c>
      <c r="Z1030" s="56" t="s">
        <v>100</v>
      </c>
      <c r="AA1030" s="56" t="s">
        <v>101</v>
      </c>
      <c r="AB1030" s="56" t="s">
        <v>102</v>
      </c>
      <c r="AC1030" s="56" t="s">
        <v>103</v>
      </c>
      <c r="AD1030" s="56" t="s">
        <v>106</v>
      </c>
      <c r="AE1030" s="56">
        <v>137</v>
      </c>
      <c r="AF1030" s="56">
        <v>195.91</v>
      </c>
    </row>
    <row r="1031" spans="22:32" ht="18" customHeight="1" x14ac:dyDescent="0.25">
      <c r="V1031" s="56" t="s">
        <v>98</v>
      </c>
      <c r="W1031" s="56">
        <v>2021</v>
      </c>
      <c r="X1031" s="56" t="s">
        <v>10</v>
      </c>
      <c r="Y1031" s="56" t="s">
        <v>99</v>
      </c>
      <c r="Z1031" s="56" t="s">
        <v>100</v>
      </c>
      <c r="AA1031" s="56" t="s">
        <v>101</v>
      </c>
      <c r="AB1031" s="56" t="s">
        <v>102</v>
      </c>
      <c r="AC1031" s="56" t="s">
        <v>103</v>
      </c>
      <c r="AD1031" s="56" t="s">
        <v>106</v>
      </c>
      <c r="AE1031" s="56">
        <v>179</v>
      </c>
      <c r="AF1031" s="56">
        <v>255.97</v>
      </c>
    </row>
    <row r="1032" spans="22:32" ht="18" customHeight="1" x14ac:dyDescent="0.25">
      <c r="V1032" s="56" t="s">
        <v>105</v>
      </c>
      <c r="W1032" s="56">
        <v>2021</v>
      </c>
      <c r="X1032" s="56" t="s">
        <v>9</v>
      </c>
      <c r="Y1032" s="56" t="s">
        <v>99</v>
      </c>
      <c r="Z1032" s="56" t="s">
        <v>100</v>
      </c>
      <c r="AA1032" s="56" t="s">
        <v>101</v>
      </c>
      <c r="AB1032" s="56" t="s">
        <v>102</v>
      </c>
      <c r="AC1032" s="56" t="s">
        <v>103</v>
      </c>
      <c r="AD1032" s="56" t="s">
        <v>106</v>
      </c>
      <c r="AE1032" s="56">
        <v>140</v>
      </c>
      <c r="AF1032" s="56">
        <v>190.4</v>
      </c>
    </row>
    <row r="1033" spans="22:32" ht="18" customHeight="1" x14ac:dyDescent="0.25">
      <c r="V1033" s="56" t="s">
        <v>107</v>
      </c>
      <c r="W1033" s="56">
        <v>2021</v>
      </c>
      <c r="X1033" s="56" t="s">
        <v>9</v>
      </c>
      <c r="Y1033" s="56" t="s">
        <v>99</v>
      </c>
      <c r="Z1033" s="56" t="s">
        <v>100</v>
      </c>
      <c r="AA1033" s="56" t="s">
        <v>101</v>
      </c>
      <c r="AB1033" s="56" t="s">
        <v>102</v>
      </c>
      <c r="AC1033" s="56" t="s">
        <v>103</v>
      </c>
      <c r="AD1033" s="56" t="s">
        <v>106</v>
      </c>
      <c r="AE1033" s="56">
        <v>188</v>
      </c>
      <c r="AF1033" s="56">
        <v>268.84000000000003</v>
      </c>
    </row>
    <row r="1034" spans="22:32" ht="18" customHeight="1" x14ac:dyDescent="0.25">
      <c r="V1034" s="56" t="s">
        <v>105</v>
      </c>
      <c r="W1034" s="56">
        <v>2021</v>
      </c>
      <c r="X1034" s="56" t="s">
        <v>9</v>
      </c>
      <c r="Y1034" s="56" t="s">
        <v>99</v>
      </c>
      <c r="Z1034" s="56" t="s">
        <v>100</v>
      </c>
      <c r="AA1034" s="56" t="s">
        <v>101</v>
      </c>
      <c r="AB1034" s="56" t="s">
        <v>102</v>
      </c>
      <c r="AC1034" s="56" t="s">
        <v>103</v>
      </c>
      <c r="AD1034" s="56" t="s">
        <v>106</v>
      </c>
      <c r="AE1034" s="56">
        <v>142</v>
      </c>
      <c r="AF1034" s="56">
        <v>203.06</v>
      </c>
    </row>
    <row r="1035" spans="22:32" ht="18" customHeight="1" x14ac:dyDescent="0.25">
      <c r="V1035" s="56" t="s">
        <v>107</v>
      </c>
      <c r="W1035" s="56">
        <v>2021</v>
      </c>
      <c r="X1035" s="56" t="s">
        <v>9</v>
      </c>
      <c r="Y1035" s="56" t="s">
        <v>99</v>
      </c>
      <c r="Z1035" s="56" t="s">
        <v>100</v>
      </c>
      <c r="AA1035" s="56" t="s">
        <v>101</v>
      </c>
      <c r="AB1035" s="56" t="s">
        <v>102</v>
      </c>
      <c r="AC1035" s="56" t="s">
        <v>103</v>
      </c>
      <c r="AD1035" s="56" t="s">
        <v>106</v>
      </c>
      <c r="AE1035" s="56">
        <v>184</v>
      </c>
      <c r="AF1035" s="56">
        <v>263.12</v>
      </c>
    </row>
    <row r="1036" spans="22:32" ht="18" customHeight="1" x14ac:dyDescent="0.25">
      <c r="V1036" s="56" t="s">
        <v>105</v>
      </c>
      <c r="W1036" s="56">
        <v>2021</v>
      </c>
      <c r="X1036" s="56" t="s">
        <v>9</v>
      </c>
      <c r="Y1036" s="56" t="s">
        <v>99</v>
      </c>
      <c r="Z1036" s="56" t="s">
        <v>100</v>
      </c>
      <c r="AA1036" s="56" t="s">
        <v>101</v>
      </c>
      <c r="AB1036" s="56" t="s">
        <v>102</v>
      </c>
      <c r="AC1036" s="56" t="s">
        <v>103</v>
      </c>
      <c r="AD1036" s="56" t="s">
        <v>104</v>
      </c>
      <c r="AE1036" s="56">
        <v>312</v>
      </c>
      <c r="AF1036" s="56">
        <v>526.24</v>
      </c>
    </row>
    <row r="1037" spans="22:32" ht="18" customHeight="1" x14ac:dyDescent="0.25">
      <c r="V1037" s="56" t="s">
        <v>109</v>
      </c>
      <c r="W1037" s="56">
        <v>2021</v>
      </c>
      <c r="X1037" s="56" t="s">
        <v>9</v>
      </c>
      <c r="Y1037" s="56" t="s">
        <v>99</v>
      </c>
      <c r="Z1037" s="56" t="s">
        <v>100</v>
      </c>
      <c r="AA1037" s="56" t="s">
        <v>101</v>
      </c>
      <c r="AB1037" s="56" t="s">
        <v>102</v>
      </c>
      <c r="AC1037" s="56" t="s">
        <v>103</v>
      </c>
      <c r="AD1037" s="56" t="s">
        <v>106</v>
      </c>
      <c r="AE1037" s="56">
        <v>693</v>
      </c>
      <c r="AF1037" s="56">
        <v>990.99</v>
      </c>
    </row>
    <row r="1038" spans="22:32" ht="18" customHeight="1" x14ac:dyDescent="0.25">
      <c r="V1038" s="56" t="s">
        <v>107</v>
      </c>
      <c r="W1038" s="56">
        <v>2021</v>
      </c>
      <c r="X1038" s="56" t="s">
        <v>9</v>
      </c>
      <c r="Y1038" s="56" t="s">
        <v>99</v>
      </c>
      <c r="Z1038" s="56" t="s">
        <v>100</v>
      </c>
      <c r="AA1038" s="56" t="s">
        <v>101</v>
      </c>
      <c r="AB1038" s="56" t="s">
        <v>102</v>
      </c>
      <c r="AC1038" s="56" t="s">
        <v>103</v>
      </c>
      <c r="AD1038" s="56" t="s">
        <v>106</v>
      </c>
      <c r="AE1038" s="56">
        <v>726</v>
      </c>
      <c r="AF1038" s="56">
        <v>1038.18</v>
      </c>
    </row>
    <row r="1039" spans="22:32" ht="18" customHeight="1" x14ac:dyDescent="0.25">
      <c r="V1039" s="56" t="s">
        <v>107</v>
      </c>
      <c r="W1039" s="56">
        <v>2021</v>
      </c>
      <c r="X1039" s="56" t="s">
        <v>9</v>
      </c>
      <c r="Y1039" s="56" t="s">
        <v>99</v>
      </c>
      <c r="Z1039" s="56" t="s">
        <v>100</v>
      </c>
      <c r="AA1039" s="56" t="s">
        <v>101</v>
      </c>
      <c r="AB1039" s="56" t="s">
        <v>102</v>
      </c>
      <c r="AC1039" s="56" t="s">
        <v>103</v>
      </c>
      <c r="AD1039" s="56" t="s">
        <v>106</v>
      </c>
      <c r="AE1039" s="56">
        <v>141</v>
      </c>
      <c r="AF1039" s="56">
        <v>201.63</v>
      </c>
    </row>
    <row r="1040" spans="22:32" ht="18" customHeight="1" x14ac:dyDescent="0.25">
      <c r="V1040" s="56" t="s">
        <v>105</v>
      </c>
      <c r="W1040" s="56">
        <v>2021</v>
      </c>
      <c r="X1040" s="56" t="s">
        <v>9</v>
      </c>
      <c r="Y1040" s="56" t="s">
        <v>99</v>
      </c>
      <c r="Z1040" s="56" t="s">
        <v>100</v>
      </c>
      <c r="AA1040" s="56" t="s">
        <v>101</v>
      </c>
      <c r="AB1040" s="56" t="s">
        <v>102</v>
      </c>
      <c r="AC1040" s="56" t="s">
        <v>103</v>
      </c>
      <c r="AD1040" s="56" t="s">
        <v>106</v>
      </c>
      <c r="AE1040" s="56">
        <v>765</v>
      </c>
      <c r="AF1040" s="56">
        <v>526.24</v>
      </c>
    </row>
    <row r="1041" spans="22:32" ht="18" customHeight="1" x14ac:dyDescent="0.25">
      <c r="V1041" s="56" t="s">
        <v>105</v>
      </c>
      <c r="W1041" s="56">
        <v>2021</v>
      </c>
      <c r="X1041" s="56" t="s">
        <v>9</v>
      </c>
      <c r="Y1041" s="56" t="s">
        <v>99</v>
      </c>
      <c r="Z1041" s="56" t="s">
        <v>100</v>
      </c>
      <c r="AA1041" s="56" t="s">
        <v>101</v>
      </c>
      <c r="AB1041" s="56" t="s">
        <v>102</v>
      </c>
      <c r="AC1041" s="56" t="s">
        <v>103</v>
      </c>
      <c r="AD1041" s="56" t="s">
        <v>106</v>
      </c>
      <c r="AE1041" s="56">
        <v>139</v>
      </c>
      <c r="AF1041" s="56">
        <v>198.76999999999998</v>
      </c>
    </row>
    <row r="1042" spans="22:32" ht="18" customHeight="1" x14ac:dyDescent="0.25">
      <c r="V1042" s="56" t="s">
        <v>105</v>
      </c>
      <c r="W1042" s="56">
        <v>2021</v>
      </c>
      <c r="X1042" s="56" t="s">
        <v>9</v>
      </c>
      <c r="Y1042" s="56" t="s">
        <v>99</v>
      </c>
      <c r="Z1042" s="56" t="s">
        <v>100</v>
      </c>
      <c r="AA1042" s="56" t="s">
        <v>101</v>
      </c>
      <c r="AB1042" s="56" t="s">
        <v>102</v>
      </c>
      <c r="AC1042" s="56" t="s">
        <v>103</v>
      </c>
      <c r="AD1042" s="56" t="s">
        <v>106</v>
      </c>
      <c r="AE1042" s="56">
        <v>187</v>
      </c>
      <c r="AF1042" s="56">
        <v>267.40999999999997</v>
      </c>
    </row>
    <row r="1043" spans="22:32" ht="18" customHeight="1" x14ac:dyDescent="0.25">
      <c r="V1043" s="56" t="s">
        <v>105</v>
      </c>
      <c r="W1043" s="56">
        <v>2021</v>
      </c>
      <c r="X1043" s="56" t="s">
        <v>9</v>
      </c>
      <c r="Y1043" s="56" t="s">
        <v>99</v>
      </c>
      <c r="Z1043" s="56" t="s">
        <v>100</v>
      </c>
      <c r="AA1043" s="56" t="s">
        <v>101</v>
      </c>
      <c r="AB1043" s="56" t="s">
        <v>102</v>
      </c>
      <c r="AC1043" s="56" t="s">
        <v>103</v>
      </c>
      <c r="AD1043" s="56" t="s">
        <v>104</v>
      </c>
      <c r="AE1043" s="56">
        <v>311</v>
      </c>
      <c r="AF1043" s="56">
        <v>444.73</v>
      </c>
    </row>
    <row r="1044" spans="22:32" ht="18" customHeight="1" x14ac:dyDescent="0.25">
      <c r="V1044" s="56" t="s">
        <v>108</v>
      </c>
      <c r="W1044" s="56">
        <v>2021</v>
      </c>
      <c r="X1044" s="56" t="s">
        <v>9</v>
      </c>
      <c r="Y1044" s="56" t="s">
        <v>99</v>
      </c>
      <c r="Z1044" s="56" t="s">
        <v>100</v>
      </c>
      <c r="AA1044" s="56" t="s">
        <v>101</v>
      </c>
      <c r="AB1044" s="56" t="s">
        <v>102</v>
      </c>
      <c r="AC1044" s="56" t="s">
        <v>103</v>
      </c>
      <c r="AD1044" s="56" t="s">
        <v>106</v>
      </c>
      <c r="AE1044" s="56">
        <v>185</v>
      </c>
      <c r="AF1044" s="56">
        <v>264.55</v>
      </c>
    </row>
    <row r="1045" spans="22:32" ht="18" customHeight="1" x14ac:dyDescent="0.25">
      <c r="V1045" s="56" t="s">
        <v>98</v>
      </c>
      <c r="W1045" s="56">
        <v>2021</v>
      </c>
      <c r="X1045" s="56" t="s">
        <v>8</v>
      </c>
      <c r="Y1045" s="56" t="s">
        <v>99</v>
      </c>
      <c r="Z1045" s="56" t="s">
        <v>100</v>
      </c>
      <c r="AA1045" s="56" t="s">
        <v>101</v>
      </c>
      <c r="AB1045" s="56" t="s">
        <v>102</v>
      </c>
      <c r="AC1045" s="56" t="s">
        <v>103</v>
      </c>
      <c r="AD1045" s="56" t="s">
        <v>104</v>
      </c>
      <c r="AE1045" s="56">
        <v>326</v>
      </c>
      <c r="AF1045" s="56">
        <v>466.18</v>
      </c>
    </row>
    <row r="1046" spans="22:32" ht="18" customHeight="1" x14ac:dyDescent="0.25">
      <c r="V1046" s="56" t="s">
        <v>107</v>
      </c>
      <c r="W1046" s="56">
        <v>2021</v>
      </c>
      <c r="X1046" s="56" t="s">
        <v>8</v>
      </c>
      <c r="Y1046" s="56" t="s">
        <v>99</v>
      </c>
      <c r="Z1046" s="56" t="s">
        <v>100</v>
      </c>
      <c r="AA1046" s="56" t="s">
        <v>101</v>
      </c>
      <c r="AB1046" s="56" t="s">
        <v>102</v>
      </c>
      <c r="AC1046" s="56" t="s">
        <v>103</v>
      </c>
      <c r="AD1046" s="56" t="s">
        <v>104</v>
      </c>
      <c r="AE1046" s="56">
        <v>320</v>
      </c>
      <c r="AF1046" s="56">
        <v>457.6</v>
      </c>
    </row>
    <row r="1047" spans="22:32" ht="18" customHeight="1" x14ac:dyDescent="0.25">
      <c r="V1047" s="56" t="s">
        <v>98</v>
      </c>
      <c r="W1047" s="56">
        <v>2021</v>
      </c>
      <c r="X1047" s="56" t="s">
        <v>8</v>
      </c>
      <c r="Y1047" s="56" t="s">
        <v>99</v>
      </c>
      <c r="Z1047" s="56" t="s">
        <v>100</v>
      </c>
      <c r="AA1047" s="56" t="s">
        <v>101</v>
      </c>
      <c r="AB1047" s="56" t="s">
        <v>102</v>
      </c>
      <c r="AC1047" s="56" t="s">
        <v>103</v>
      </c>
      <c r="AD1047" s="56" t="s">
        <v>104</v>
      </c>
      <c r="AE1047" s="56">
        <v>314</v>
      </c>
      <c r="AF1047" s="56">
        <v>449.02</v>
      </c>
    </row>
    <row r="1048" spans="22:32" ht="18" customHeight="1" x14ac:dyDescent="0.25">
      <c r="V1048" s="56" t="s">
        <v>107</v>
      </c>
      <c r="W1048" s="56">
        <v>2021</v>
      </c>
      <c r="X1048" s="56" t="s">
        <v>8</v>
      </c>
      <c r="Y1048" s="56" t="s">
        <v>99</v>
      </c>
      <c r="Z1048" s="56" t="s">
        <v>100</v>
      </c>
      <c r="AA1048" s="56" t="s">
        <v>101</v>
      </c>
      <c r="AB1048" s="56" t="s">
        <v>102</v>
      </c>
      <c r="AC1048" s="56" t="s">
        <v>103</v>
      </c>
      <c r="AD1048" s="56" t="s">
        <v>106</v>
      </c>
      <c r="AE1048" s="56">
        <v>146</v>
      </c>
      <c r="AF1048" s="56">
        <v>198.56</v>
      </c>
    </row>
    <row r="1049" spans="22:32" ht="18" customHeight="1" x14ac:dyDescent="0.25">
      <c r="V1049" s="56" t="s">
        <v>98</v>
      </c>
      <c r="W1049" s="56">
        <v>2021</v>
      </c>
      <c r="X1049" s="56" t="s">
        <v>8</v>
      </c>
      <c r="Y1049" s="56" t="s">
        <v>99</v>
      </c>
      <c r="Z1049" s="56" t="s">
        <v>100</v>
      </c>
      <c r="AA1049" s="56" t="s">
        <v>101</v>
      </c>
      <c r="AB1049" s="56" t="s">
        <v>102</v>
      </c>
      <c r="AC1049" s="56" t="s">
        <v>103</v>
      </c>
      <c r="AD1049" s="56" t="s">
        <v>106</v>
      </c>
      <c r="AE1049" s="56">
        <v>194</v>
      </c>
      <c r="AF1049" s="56">
        <v>277.42</v>
      </c>
    </row>
    <row r="1050" spans="22:32" ht="18" customHeight="1" x14ac:dyDescent="0.25">
      <c r="V1050" s="56" t="s">
        <v>98</v>
      </c>
      <c r="W1050" s="56">
        <v>2021</v>
      </c>
      <c r="X1050" s="56" t="s">
        <v>8</v>
      </c>
      <c r="Y1050" s="56" t="s">
        <v>99</v>
      </c>
      <c r="Z1050" s="56" t="s">
        <v>100</v>
      </c>
      <c r="AA1050" s="56" t="s">
        <v>101</v>
      </c>
      <c r="AB1050" s="56" t="s">
        <v>102</v>
      </c>
      <c r="AC1050" s="56" t="s">
        <v>103</v>
      </c>
      <c r="AD1050" s="56" t="s">
        <v>106</v>
      </c>
      <c r="AE1050" s="56">
        <v>190</v>
      </c>
      <c r="AF1050" s="56">
        <v>271.7</v>
      </c>
    </row>
    <row r="1051" spans="22:32" ht="18" customHeight="1" x14ac:dyDescent="0.25">
      <c r="V1051" s="56" t="s">
        <v>98</v>
      </c>
      <c r="W1051" s="56">
        <v>2021</v>
      </c>
      <c r="X1051" s="56" t="s">
        <v>8</v>
      </c>
      <c r="Y1051" s="56" t="s">
        <v>99</v>
      </c>
      <c r="Z1051" s="56" t="s">
        <v>100</v>
      </c>
      <c r="AA1051" s="56" t="s">
        <v>101</v>
      </c>
      <c r="AB1051" s="56" t="s">
        <v>102</v>
      </c>
      <c r="AC1051" s="56" t="s">
        <v>103</v>
      </c>
      <c r="AD1051" s="56" t="s">
        <v>106</v>
      </c>
      <c r="AE1051" s="56">
        <v>364</v>
      </c>
      <c r="AF1051" s="56">
        <v>520.52</v>
      </c>
    </row>
    <row r="1052" spans="22:32" ht="18" customHeight="1" x14ac:dyDescent="0.25">
      <c r="V1052" s="56" t="s">
        <v>98</v>
      </c>
      <c r="W1052" s="56">
        <v>2021</v>
      </c>
      <c r="X1052" s="56" t="s">
        <v>8</v>
      </c>
      <c r="Y1052" s="56" t="s">
        <v>99</v>
      </c>
      <c r="Z1052" s="56" t="s">
        <v>100</v>
      </c>
      <c r="AA1052" s="56" t="s">
        <v>101</v>
      </c>
      <c r="AB1052" s="56" t="s">
        <v>102</v>
      </c>
      <c r="AC1052" s="56" t="s">
        <v>103</v>
      </c>
      <c r="AD1052" s="56" t="s">
        <v>104</v>
      </c>
      <c r="AE1052" s="56">
        <v>324</v>
      </c>
      <c r="AF1052" s="56">
        <v>526.24</v>
      </c>
    </row>
    <row r="1053" spans="22:32" ht="18" customHeight="1" x14ac:dyDescent="0.25">
      <c r="V1053" s="56" t="s">
        <v>98</v>
      </c>
      <c r="W1053" s="56">
        <v>2021</v>
      </c>
      <c r="X1053" s="56" t="s">
        <v>8</v>
      </c>
      <c r="Y1053" s="56" t="s">
        <v>99</v>
      </c>
      <c r="Z1053" s="56" t="s">
        <v>100</v>
      </c>
      <c r="AA1053" s="56" t="s">
        <v>101</v>
      </c>
      <c r="AB1053" s="56" t="s">
        <v>102</v>
      </c>
      <c r="AC1053" s="56" t="s">
        <v>103</v>
      </c>
      <c r="AD1053" s="56" t="s">
        <v>104</v>
      </c>
      <c r="AE1053" s="56">
        <v>318</v>
      </c>
      <c r="AF1053" s="56">
        <v>526.24</v>
      </c>
    </row>
    <row r="1054" spans="22:32" ht="18" customHeight="1" x14ac:dyDescent="0.25">
      <c r="V1054" s="56" t="s">
        <v>105</v>
      </c>
      <c r="W1054" s="56">
        <v>2021</v>
      </c>
      <c r="X1054" s="56" t="s">
        <v>8</v>
      </c>
      <c r="Y1054" s="56" t="s">
        <v>99</v>
      </c>
      <c r="Z1054" s="56" t="s">
        <v>100</v>
      </c>
      <c r="AA1054" s="56" t="s">
        <v>101</v>
      </c>
      <c r="AB1054" s="56" t="s">
        <v>102</v>
      </c>
      <c r="AC1054" s="56" t="s">
        <v>103</v>
      </c>
      <c r="AD1054" s="56" t="s">
        <v>106</v>
      </c>
      <c r="AE1054" s="56">
        <v>692</v>
      </c>
      <c r="AF1054" s="56">
        <v>989.56</v>
      </c>
    </row>
    <row r="1055" spans="22:32" ht="18" customHeight="1" x14ac:dyDescent="0.25">
      <c r="V1055" s="56" t="s">
        <v>107</v>
      </c>
      <c r="W1055" s="56">
        <v>2021</v>
      </c>
      <c r="X1055" s="56" t="s">
        <v>8</v>
      </c>
      <c r="Y1055" s="56" t="s">
        <v>99</v>
      </c>
      <c r="Z1055" s="56" t="s">
        <v>100</v>
      </c>
      <c r="AA1055" s="56" t="s">
        <v>101</v>
      </c>
      <c r="AB1055" s="56" t="s">
        <v>102</v>
      </c>
      <c r="AC1055" s="56" t="s">
        <v>103</v>
      </c>
      <c r="AD1055" s="56" t="s">
        <v>106</v>
      </c>
      <c r="AE1055" s="56">
        <v>725</v>
      </c>
      <c r="AF1055" s="56">
        <v>1036.75</v>
      </c>
    </row>
    <row r="1056" spans="22:32" ht="18" customHeight="1" x14ac:dyDescent="0.25">
      <c r="V1056" s="56" t="s">
        <v>105</v>
      </c>
      <c r="W1056" s="56">
        <v>2021</v>
      </c>
      <c r="X1056" s="56" t="s">
        <v>8</v>
      </c>
      <c r="Y1056" s="56" t="s">
        <v>99</v>
      </c>
      <c r="Z1056" s="56" t="s">
        <v>100</v>
      </c>
      <c r="AA1056" s="56" t="s">
        <v>101</v>
      </c>
      <c r="AB1056" s="56" t="s">
        <v>102</v>
      </c>
      <c r="AC1056" s="56" t="s">
        <v>103</v>
      </c>
      <c r="AD1056" s="56" t="s">
        <v>106</v>
      </c>
      <c r="AE1056" s="56">
        <v>778</v>
      </c>
      <c r="AF1056" s="56">
        <v>1112.54</v>
      </c>
    </row>
    <row r="1057" spans="22:32" ht="18" customHeight="1" x14ac:dyDescent="0.25">
      <c r="V1057" s="56" t="s">
        <v>98</v>
      </c>
      <c r="W1057" s="56">
        <v>2021</v>
      </c>
      <c r="X1057" s="56" t="s">
        <v>8</v>
      </c>
      <c r="Y1057" s="56" t="s">
        <v>99</v>
      </c>
      <c r="Z1057" s="56" t="s">
        <v>100</v>
      </c>
      <c r="AA1057" s="56" t="s">
        <v>101</v>
      </c>
      <c r="AB1057" s="56" t="s">
        <v>102</v>
      </c>
      <c r="AC1057" s="56" t="s">
        <v>103</v>
      </c>
      <c r="AD1057" s="56" t="s">
        <v>104</v>
      </c>
      <c r="AE1057" s="56">
        <v>327</v>
      </c>
      <c r="AF1057" s="56">
        <v>467.61</v>
      </c>
    </row>
    <row r="1058" spans="22:32" ht="18" customHeight="1" x14ac:dyDescent="0.25">
      <c r="V1058" s="56" t="s">
        <v>107</v>
      </c>
      <c r="W1058" s="56">
        <v>2021</v>
      </c>
      <c r="X1058" s="56" t="s">
        <v>8</v>
      </c>
      <c r="Y1058" s="56" t="s">
        <v>99</v>
      </c>
      <c r="Z1058" s="56" t="s">
        <v>100</v>
      </c>
      <c r="AA1058" s="56" t="s">
        <v>101</v>
      </c>
      <c r="AB1058" s="56" t="s">
        <v>102</v>
      </c>
      <c r="AC1058" s="56" t="s">
        <v>103</v>
      </c>
      <c r="AD1058" s="56" t="s">
        <v>104</v>
      </c>
      <c r="AE1058" s="56">
        <v>321</v>
      </c>
      <c r="AF1058" s="56">
        <v>459.03</v>
      </c>
    </row>
    <row r="1059" spans="22:32" ht="18" customHeight="1" x14ac:dyDescent="0.25">
      <c r="V1059" s="56" t="s">
        <v>98</v>
      </c>
      <c r="W1059" s="56">
        <v>2021</v>
      </c>
      <c r="X1059" s="56" t="s">
        <v>8</v>
      </c>
      <c r="Y1059" s="56" t="s">
        <v>99</v>
      </c>
      <c r="Z1059" s="56" t="s">
        <v>100</v>
      </c>
      <c r="AA1059" s="56" t="s">
        <v>101</v>
      </c>
      <c r="AB1059" s="56" t="s">
        <v>102</v>
      </c>
      <c r="AC1059" s="56" t="s">
        <v>103</v>
      </c>
      <c r="AD1059" s="56" t="s">
        <v>104</v>
      </c>
      <c r="AE1059" s="56">
        <v>315</v>
      </c>
      <c r="AF1059" s="56">
        <v>450.45</v>
      </c>
    </row>
    <row r="1060" spans="22:32" ht="18" customHeight="1" x14ac:dyDescent="0.25">
      <c r="V1060" s="56" t="s">
        <v>105</v>
      </c>
      <c r="W1060" s="56">
        <v>2021</v>
      </c>
      <c r="X1060" s="56" t="s">
        <v>8</v>
      </c>
      <c r="Y1060" s="56" t="s">
        <v>99</v>
      </c>
      <c r="Z1060" s="56" t="s">
        <v>100</v>
      </c>
      <c r="AA1060" s="56" t="s">
        <v>101</v>
      </c>
      <c r="AB1060" s="56" t="s">
        <v>102</v>
      </c>
      <c r="AC1060" s="56" t="s">
        <v>103</v>
      </c>
      <c r="AD1060" s="56" t="s">
        <v>106</v>
      </c>
      <c r="AE1060" s="56">
        <v>147</v>
      </c>
      <c r="AF1060" s="56">
        <v>210.21</v>
      </c>
    </row>
    <row r="1061" spans="22:32" ht="18" customHeight="1" x14ac:dyDescent="0.25">
      <c r="V1061" s="56" t="s">
        <v>98</v>
      </c>
      <c r="W1061" s="56">
        <v>2021</v>
      </c>
      <c r="X1061" s="56" t="s">
        <v>8</v>
      </c>
      <c r="Y1061" s="56" t="s">
        <v>99</v>
      </c>
      <c r="Z1061" s="56" t="s">
        <v>100</v>
      </c>
      <c r="AA1061" s="56" t="s">
        <v>101</v>
      </c>
      <c r="AB1061" s="56" t="s">
        <v>102</v>
      </c>
      <c r="AC1061" s="56" t="s">
        <v>103</v>
      </c>
      <c r="AD1061" s="56" t="s">
        <v>106</v>
      </c>
      <c r="AE1061" s="56">
        <v>145</v>
      </c>
      <c r="AF1061" s="56">
        <v>207.35</v>
      </c>
    </row>
    <row r="1062" spans="22:32" ht="18" customHeight="1" x14ac:dyDescent="0.25">
      <c r="V1062" s="56" t="s">
        <v>98</v>
      </c>
      <c r="W1062" s="56">
        <v>2021</v>
      </c>
      <c r="X1062" s="56" t="s">
        <v>8</v>
      </c>
      <c r="Y1062" s="56" t="s">
        <v>99</v>
      </c>
      <c r="Z1062" s="56" t="s">
        <v>100</v>
      </c>
      <c r="AA1062" s="56" t="s">
        <v>101</v>
      </c>
      <c r="AB1062" s="56" t="s">
        <v>102</v>
      </c>
      <c r="AC1062" s="56" t="s">
        <v>103</v>
      </c>
      <c r="AD1062" s="56" t="s">
        <v>106</v>
      </c>
      <c r="AE1062" s="56">
        <v>193</v>
      </c>
      <c r="AF1062" s="56">
        <v>275.99</v>
      </c>
    </row>
    <row r="1063" spans="22:32" ht="18" customHeight="1" x14ac:dyDescent="0.25">
      <c r="V1063" s="56" t="s">
        <v>107</v>
      </c>
      <c r="W1063" s="56">
        <v>2021</v>
      </c>
      <c r="X1063" s="56" t="s">
        <v>8</v>
      </c>
      <c r="Y1063" s="56" t="s">
        <v>99</v>
      </c>
      <c r="Z1063" s="56" t="s">
        <v>100</v>
      </c>
      <c r="AA1063" s="56" t="s">
        <v>101</v>
      </c>
      <c r="AB1063" s="56" t="s">
        <v>102</v>
      </c>
      <c r="AC1063" s="56" t="s">
        <v>103</v>
      </c>
      <c r="AD1063" s="56" t="s">
        <v>104</v>
      </c>
      <c r="AE1063" s="56">
        <v>323</v>
      </c>
      <c r="AF1063" s="56">
        <v>461.89</v>
      </c>
    </row>
    <row r="1064" spans="22:32" ht="18" customHeight="1" x14ac:dyDescent="0.25">
      <c r="V1064" s="56" t="s">
        <v>98</v>
      </c>
      <c r="W1064" s="56">
        <v>2021</v>
      </c>
      <c r="X1064" s="56" t="s">
        <v>8</v>
      </c>
      <c r="Y1064" s="56" t="s">
        <v>99</v>
      </c>
      <c r="Z1064" s="56" t="s">
        <v>100</v>
      </c>
      <c r="AA1064" s="56" t="s">
        <v>101</v>
      </c>
      <c r="AB1064" s="56" t="s">
        <v>102</v>
      </c>
      <c r="AC1064" s="56" t="s">
        <v>103</v>
      </c>
      <c r="AD1064" s="56" t="s">
        <v>104</v>
      </c>
      <c r="AE1064" s="56">
        <v>317</v>
      </c>
      <c r="AF1064" s="56">
        <v>453.31</v>
      </c>
    </row>
    <row r="1065" spans="22:32" ht="18" customHeight="1" x14ac:dyDescent="0.25">
      <c r="V1065" s="56" t="s">
        <v>107</v>
      </c>
      <c r="W1065" s="56">
        <v>2021</v>
      </c>
      <c r="X1065" s="56" t="s">
        <v>8</v>
      </c>
      <c r="Y1065" s="56" t="s">
        <v>99</v>
      </c>
      <c r="Z1065" s="56" t="s">
        <v>100</v>
      </c>
      <c r="AA1065" s="56" t="s">
        <v>101</v>
      </c>
      <c r="AB1065" s="56" t="s">
        <v>102</v>
      </c>
      <c r="AC1065" s="56" t="s">
        <v>103</v>
      </c>
      <c r="AD1065" s="56" t="s">
        <v>106</v>
      </c>
      <c r="AE1065" s="56">
        <v>143</v>
      </c>
      <c r="AF1065" s="56">
        <v>204.49</v>
      </c>
    </row>
    <row r="1066" spans="22:32" ht="18" customHeight="1" x14ac:dyDescent="0.25">
      <c r="V1066" s="56" t="s">
        <v>98</v>
      </c>
      <c r="W1066" s="56">
        <v>2021</v>
      </c>
      <c r="X1066" s="56" t="s">
        <v>8</v>
      </c>
      <c r="Y1066" s="56" t="s">
        <v>99</v>
      </c>
      <c r="Z1066" s="56" t="s">
        <v>100</v>
      </c>
      <c r="AA1066" s="56" t="s">
        <v>101</v>
      </c>
      <c r="AB1066" s="56" t="s">
        <v>102</v>
      </c>
      <c r="AC1066" s="56" t="s">
        <v>103</v>
      </c>
      <c r="AD1066" s="56" t="s">
        <v>106</v>
      </c>
      <c r="AE1066" s="56">
        <v>191</v>
      </c>
      <c r="AF1066" s="56">
        <v>273.13</v>
      </c>
    </row>
    <row r="1067" spans="22:32" ht="18" customHeight="1" x14ac:dyDescent="0.25">
      <c r="V1067" s="56" t="s">
        <v>107</v>
      </c>
      <c r="W1067" s="56">
        <v>2021</v>
      </c>
      <c r="X1067" s="56" t="s">
        <v>8</v>
      </c>
      <c r="Y1067" s="56" t="s">
        <v>99</v>
      </c>
      <c r="Z1067" s="56" t="s">
        <v>100</v>
      </c>
      <c r="AA1067" s="56" t="s">
        <v>101</v>
      </c>
      <c r="AB1067" s="56" t="s">
        <v>102</v>
      </c>
      <c r="AC1067" s="56" t="s">
        <v>103</v>
      </c>
      <c r="AD1067" s="56" t="s">
        <v>106</v>
      </c>
      <c r="AE1067" s="56">
        <v>787</v>
      </c>
      <c r="AF1067" s="56">
        <v>1125.4099999999999</v>
      </c>
    </row>
    <row r="1068" spans="22:32" ht="18" customHeight="1" x14ac:dyDescent="0.25">
      <c r="V1068" s="56" t="s">
        <v>105</v>
      </c>
      <c r="W1068" s="56">
        <v>2021</v>
      </c>
      <c r="X1068" s="56" t="s">
        <v>3</v>
      </c>
      <c r="Y1068" s="56" t="s">
        <v>111</v>
      </c>
      <c r="Z1068" s="56" t="s">
        <v>100</v>
      </c>
      <c r="AA1068" s="56" t="s">
        <v>101</v>
      </c>
      <c r="AB1068" s="56" t="s">
        <v>102</v>
      </c>
      <c r="AC1068" s="56" t="s">
        <v>103</v>
      </c>
      <c r="AD1068" s="56" t="s">
        <v>104</v>
      </c>
      <c r="AE1068" s="56">
        <v>266</v>
      </c>
      <c r="AF1068" s="56">
        <v>380.38</v>
      </c>
    </row>
    <row r="1069" spans="22:32" ht="18" customHeight="1" x14ac:dyDescent="0.25">
      <c r="V1069" s="56" t="s">
        <v>105</v>
      </c>
      <c r="W1069" s="56">
        <v>2021</v>
      </c>
      <c r="X1069" s="56" t="s">
        <v>3</v>
      </c>
      <c r="Y1069" s="56" t="s">
        <v>111</v>
      </c>
      <c r="Z1069" s="56" t="s">
        <v>100</v>
      </c>
      <c r="AA1069" s="56" t="s">
        <v>101</v>
      </c>
      <c r="AB1069" s="56" t="s">
        <v>102</v>
      </c>
      <c r="AC1069" s="56" t="s">
        <v>103</v>
      </c>
      <c r="AD1069" s="56" t="s">
        <v>104</v>
      </c>
      <c r="AE1069" s="56">
        <v>314</v>
      </c>
      <c r="AF1069" s="56">
        <v>449.02</v>
      </c>
    </row>
    <row r="1070" spans="22:32" ht="18" customHeight="1" x14ac:dyDescent="0.25">
      <c r="V1070" s="56" t="s">
        <v>98</v>
      </c>
      <c r="W1070" s="56">
        <v>2021</v>
      </c>
      <c r="X1070" s="56" t="s">
        <v>3</v>
      </c>
      <c r="Y1070" s="56" t="s">
        <v>111</v>
      </c>
      <c r="Z1070" s="56" t="s">
        <v>100</v>
      </c>
      <c r="AA1070" s="56" t="s">
        <v>101</v>
      </c>
      <c r="AB1070" s="56" t="s">
        <v>102</v>
      </c>
      <c r="AC1070" s="56" t="s">
        <v>103</v>
      </c>
      <c r="AD1070" s="56" t="s">
        <v>104</v>
      </c>
      <c r="AE1070" s="56">
        <v>236</v>
      </c>
      <c r="AF1070" s="56">
        <v>337.48</v>
      </c>
    </row>
    <row r="1071" spans="22:32" ht="18" customHeight="1" x14ac:dyDescent="0.25">
      <c r="V1071" s="56" t="s">
        <v>105</v>
      </c>
      <c r="W1071" s="56">
        <v>2021</v>
      </c>
      <c r="X1071" s="56" t="s">
        <v>3</v>
      </c>
      <c r="Y1071" s="56" t="s">
        <v>111</v>
      </c>
      <c r="Z1071" s="56" t="s">
        <v>100</v>
      </c>
      <c r="AA1071" s="56" t="s">
        <v>101</v>
      </c>
      <c r="AB1071" s="56" t="s">
        <v>102</v>
      </c>
      <c r="AC1071" s="56" t="s">
        <v>103</v>
      </c>
      <c r="AD1071" s="56" t="s">
        <v>104</v>
      </c>
      <c r="AE1071" s="56">
        <v>310</v>
      </c>
      <c r="AF1071" s="56">
        <v>526.24</v>
      </c>
    </row>
    <row r="1072" spans="22:32" ht="18" customHeight="1" x14ac:dyDescent="0.25">
      <c r="V1072" s="56" t="s">
        <v>107</v>
      </c>
      <c r="W1072" s="56">
        <v>2021</v>
      </c>
      <c r="X1072" s="56" t="s">
        <v>3</v>
      </c>
      <c r="Y1072" s="56" t="s">
        <v>111</v>
      </c>
      <c r="Z1072" s="56" t="s">
        <v>100</v>
      </c>
      <c r="AA1072" s="56" t="s">
        <v>101</v>
      </c>
      <c r="AB1072" s="56" t="s">
        <v>102</v>
      </c>
      <c r="AC1072" s="56" t="s">
        <v>103</v>
      </c>
      <c r="AD1072" s="56" t="s">
        <v>104</v>
      </c>
      <c r="AE1072" s="56">
        <v>238</v>
      </c>
      <c r="AF1072" s="56">
        <v>526.24</v>
      </c>
    </row>
    <row r="1073" spans="22:32" ht="18" customHeight="1" x14ac:dyDescent="0.25">
      <c r="V1073" s="56" t="s">
        <v>98</v>
      </c>
      <c r="W1073" s="56">
        <v>2021</v>
      </c>
      <c r="X1073" s="56" t="s">
        <v>3</v>
      </c>
      <c r="Y1073" s="56" t="s">
        <v>111</v>
      </c>
      <c r="Z1073" s="56" t="s">
        <v>100</v>
      </c>
      <c r="AA1073" s="56" t="s">
        <v>101</v>
      </c>
      <c r="AB1073" s="56" t="s">
        <v>102</v>
      </c>
      <c r="AC1073" s="56" t="s">
        <v>103</v>
      </c>
      <c r="AD1073" s="56" t="s">
        <v>104</v>
      </c>
      <c r="AE1073" s="56">
        <v>1000</v>
      </c>
      <c r="AF1073" s="56">
        <v>1430</v>
      </c>
    </row>
    <row r="1074" spans="22:32" ht="18" customHeight="1" x14ac:dyDescent="0.25">
      <c r="V1074" s="56" t="s">
        <v>108</v>
      </c>
      <c r="W1074" s="56">
        <v>2021</v>
      </c>
      <c r="X1074" s="56" t="s">
        <v>3</v>
      </c>
      <c r="Y1074" s="56" t="s">
        <v>111</v>
      </c>
      <c r="Z1074" s="56" t="s">
        <v>100</v>
      </c>
      <c r="AA1074" s="56" t="s">
        <v>101</v>
      </c>
      <c r="AB1074" s="56" t="s">
        <v>102</v>
      </c>
      <c r="AC1074" s="56" t="s">
        <v>103</v>
      </c>
      <c r="AD1074" s="56" t="s">
        <v>104</v>
      </c>
      <c r="AE1074" s="56">
        <v>1033</v>
      </c>
      <c r="AF1074" s="56">
        <v>1477.19</v>
      </c>
    </row>
    <row r="1075" spans="22:32" ht="18" customHeight="1" x14ac:dyDescent="0.25">
      <c r="V1075" s="56" t="s">
        <v>107</v>
      </c>
      <c r="W1075" s="56">
        <v>2021</v>
      </c>
      <c r="X1075" s="56" t="s">
        <v>3</v>
      </c>
      <c r="Y1075" s="56" t="s">
        <v>111</v>
      </c>
      <c r="Z1075" s="56" t="s">
        <v>100</v>
      </c>
      <c r="AA1075" s="56" t="s">
        <v>101</v>
      </c>
      <c r="AB1075" s="56" t="s">
        <v>102</v>
      </c>
      <c r="AC1075" s="56" t="s">
        <v>103</v>
      </c>
      <c r="AD1075" s="56" t="s">
        <v>104</v>
      </c>
      <c r="AE1075" s="56">
        <v>240</v>
      </c>
      <c r="AF1075" s="56">
        <v>343.2</v>
      </c>
    </row>
    <row r="1076" spans="22:32" ht="18" customHeight="1" x14ac:dyDescent="0.25">
      <c r="V1076" s="56" t="s">
        <v>107</v>
      </c>
      <c r="W1076" s="56">
        <v>2021</v>
      </c>
      <c r="X1076" s="56" t="s">
        <v>3</v>
      </c>
      <c r="Y1076" s="56" t="s">
        <v>111</v>
      </c>
      <c r="Z1076" s="56" t="s">
        <v>100</v>
      </c>
      <c r="AA1076" s="56" t="s">
        <v>101</v>
      </c>
      <c r="AB1076" s="56" t="s">
        <v>102</v>
      </c>
      <c r="AC1076" s="56" t="s">
        <v>103</v>
      </c>
      <c r="AD1076" s="56" t="s">
        <v>104</v>
      </c>
      <c r="AE1076" s="56">
        <v>267</v>
      </c>
      <c r="AF1076" s="56">
        <v>381.81</v>
      </c>
    </row>
    <row r="1077" spans="22:32" ht="18" customHeight="1" x14ac:dyDescent="0.25">
      <c r="V1077" s="56" t="s">
        <v>98</v>
      </c>
      <c r="W1077" s="56">
        <v>2021</v>
      </c>
      <c r="X1077" s="56" t="s">
        <v>3</v>
      </c>
      <c r="Y1077" s="56" t="s">
        <v>111</v>
      </c>
      <c r="Z1077" s="56" t="s">
        <v>100</v>
      </c>
      <c r="AA1077" s="56" t="s">
        <v>101</v>
      </c>
      <c r="AB1077" s="56" t="s">
        <v>102</v>
      </c>
      <c r="AC1077" s="56" t="s">
        <v>103</v>
      </c>
      <c r="AD1077" s="56" t="s">
        <v>104</v>
      </c>
      <c r="AE1077" s="56">
        <v>237</v>
      </c>
      <c r="AF1077" s="56">
        <v>338.90999999999997</v>
      </c>
    </row>
    <row r="1078" spans="22:32" ht="18" customHeight="1" x14ac:dyDescent="0.25">
      <c r="V1078" s="56" t="s">
        <v>107</v>
      </c>
      <c r="W1078" s="56">
        <v>2021</v>
      </c>
      <c r="X1078" s="56" t="s">
        <v>3</v>
      </c>
      <c r="Y1078" s="56" t="s">
        <v>111</v>
      </c>
      <c r="Z1078" s="56" t="s">
        <v>100</v>
      </c>
      <c r="AA1078" s="56" t="s">
        <v>101</v>
      </c>
      <c r="AB1078" s="56" t="s">
        <v>102</v>
      </c>
      <c r="AC1078" s="56" t="s">
        <v>103</v>
      </c>
      <c r="AD1078" s="56" t="s">
        <v>104</v>
      </c>
      <c r="AE1078" s="56">
        <v>781</v>
      </c>
      <c r="AF1078" s="56">
        <v>1116.83</v>
      </c>
    </row>
    <row r="1079" spans="22:32" ht="18" customHeight="1" x14ac:dyDescent="0.25">
      <c r="V1079" s="56" t="s">
        <v>98</v>
      </c>
      <c r="W1079" s="56">
        <v>2021</v>
      </c>
      <c r="X1079" s="56" t="s">
        <v>3</v>
      </c>
      <c r="Y1079" s="56" t="s">
        <v>111</v>
      </c>
      <c r="Z1079" s="56" t="s">
        <v>100</v>
      </c>
      <c r="AA1079" s="56" t="s">
        <v>101</v>
      </c>
      <c r="AB1079" s="56" t="s">
        <v>102</v>
      </c>
      <c r="AC1079" s="56" t="s">
        <v>103</v>
      </c>
      <c r="AD1079" s="56" t="s">
        <v>104</v>
      </c>
      <c r="AE1079" s="56">
        <v>814</v>
      </c>
      <c r="AF1079" s="56">
        <v>1164.02</v>
      </c>
    </row>
    <row r="1080" spans="22:32" ht="18" customHeight="1" x14ac:dyDescent="0.25">
      <c r="V1080" s="56" t="s">
        <v>98</v>
      </c>
      <c r="W1080" s="56">
        <v>2021</v>
      </c>
      <c r="X1080" s="56" t="s">
        <v>3</v>
      </c>
      <c r="Y1080" s="56" t="s">
        <v>111</v>
      </c>
      <c r="Z1080" s="56" t="s">
        <v>100</v>
      </c>
      <c r="AA1080" s="56" t="s">
        <v>101</v>
      </c>
      <c r="AB1080" s="56" t="s">
        <v>102</v>
      </c>
      <c r="AC1080" s="56" t="s">
        <v>103</v>
      </c>
      <c r="AD1080" s="56" t="s">
        <v>104</v>
      </c>
      <c r="AE1080" s="56">
        <v>263</v>
      </c>
      <c r="AF1080" s="56">
        <v>376.09000000000003</v>
      </c>
    </row>
    <row r="1081" spans="22:32" ht="18" customHeight="1" x14ac:dyDescent="0.25">
      <c r="V1081" s="56" t="s">
        <v>98</v>
      </c>
      <c r="W1081" s="56">
        <v>2021</v>
      </c>
      <c r="X1081" s="56" t="s">
        <v>3</v>
      </c>
      <c r="Y1081" s="56" t="s">
        <v>111</v>
      </c>
      <c r="Z1081" s="56" t="s">
        <v>100</v>
      </c>
      <c r="AA1081" s="56" t="s">
        <v>101</v>
      </c>
      <c r="AB1081" s="56" t="s">
        <v>102</v>
      </c>
      <c r="AC1081" s="56" t="s">
        <v>103</v>
      </c>
      <c r="AD1081" s="56" t="s">
        <v>104</v>
      </c>
      <c r="AE1081" s="56">
        <v>311</v>
      </c>
      <c r="AF1081" s="56">
        <v>444.73</v>
      </c>
    </row>
    <row r="1082" spans="22:32" ht="18" customHeight="1" x14ac:dyDescent="0.25">
      <c r="V1082" s="56" t="s">
        <v>105</v>
      </c>
      <c r="W1082" s="56">
        <v>2021</v>
      </c>
      <c r="X1082" s="56" t="s">
        <v>3</v>
      </c>
      <c r="Y1082" s="56" t="s">
        <v>111</v>
      </c>
      <c r="Z1082" s="56" t="s">
        <v>100</v>
      </c>
      <c r="AA1082" s="56" t="s">
        <v>101</v>
      </c>
      <c r="AB1082" s="56" t="s">
        <v>102</v>
      </c>
      <c r="AC1082" s="56" t="s">
        <v>103</v>
      </c>
      <c r="AD1082" s="56" t="s">
        <v>104</v>
      </c>
      <c r="AE1082" s="56">
        <v>239</v>
      </c>
      <c r="AF1082" s="56">
        <v>341.77</v>
      </c>
    </row>
    <row r="1083" spans="22:32" ht="18" customHeight="1" x14ac:dyDescent="0.25">
      <c r="V1083" s="56" t="s">
        <v>98</v>
      </c>
      <c r="W1083" s="56">
        <v>2021</v>
      </c>
      <c r="X1083" s="56" t="s">
        <v>7</v>
      </c>
      <c r="Y1083" s="56" t="s">
        <v>111</v>
      </c>
      <c r="Z1083" s="56" t="s">
        <v>100</v>
      </c>
      <c r="AA1083" s="56" t="s">
        <v>101</v>
      </c>
      <c r="AB1083" s="56" t="s">
        <v>102</v>
      </c>
      <c r="AC1083" s="56" t="s">
        <v>103</v>
      </c>
      <c r="AD1083" s="56" t="s">
        <v>104</v>
      </c>
      <c r="AE1083" s="56">
        <v>242</v>
      </c>
      <c r="AF1083" s="56">
        <v>346.06</v>
      </c>
    </row>
    <row r="1084" spans="22:32" ht="18" customHeight="1" x14ac:dyDescent="0.25">
      <c r="V1084" s="56" t="s">
        <v>109</v>
      </c>
      <c r="W1084" s="56">
        <v>2021</v>
      </c>
      <c r="X1084" s="56" t="s">
        <v>7</v>
      </c>
      <c r="Y1084" s="56" t="s">
        <v>111</v>
      </c>
      <c r="Z1084" s="56" t="s">
        <v>100</v>
      </c>
      <c r="AA1084" s="56" t="s">
        <v>101</v>
      </c>
      <c r="AB1084" s="56" t="s">
        <v>102</v>
      </c>
      <c r="AC1084" s="56" t="s">
        <v>103</v>
      </c>
      <c r="AD1084" s="56" t="s">
        <v>104</v>
      </c>
      <c r="AE1084" s="56">
        <v>290</v>
      </c>
      <c r="AF1084" s="56">
        <v>414.7</v>
      </c>
    </row>
    <row r="1085" spans="22:32" ht="18" customHeight="1" x14ac:dyDescent="0.25">
      <c r="V1085" s="56" t="s">
        <v>105</v>
      </c>
      <c r="W1085" s="56">
        <v>2021</v>
      </c>
      <c r="X1085" s="56" t="s">
        <v>7</v>
      </c>
      <c r="Y1085" s="56" t="s">
        <v>99</v>
      </c>
      <c r="Z1085" s="56" t="s">
        <v>100</v>
      </c>
      <c r="AA1085" s="56" t="s">
        <v>101</v>
      </c>
      <c r="AB1085" s="56" t="s">
        <v>102</v>
      </c>
      <c r="AC1085" s="56" t="s">
        <v>103</v>
      </c>
      <c r="AD1085" s="56" t="s">
        <v>104</v>
      </c>
      <c r="AE1085" s="56">
        <v>218</v>
      </c>
      <c r="AF1085" s="56">
        <v>311.74</v>
      </c>
    </row>
    <row r="1086" spans="22:32" ht="18" customHeight="1" x14ac:dyDescent="0.25">
      <c r="V1086" s="56" t="s">
        <v>105</v>
      </c>
      <c r="W1086" s="56">
        <v>2021</v>
      </c>
      <c r="X1086" s="56" t="s">
        <v>7</v>
      </c>
      <c r="Y1086" s="56" t="s">
        <v>99</v>
      </c>
      <c r="Z1086" s="56" t="s">
        <v>100</v>
      </c>
      <c r="AA1086" s="56" t="s">
        <v>101</v>
      </c>
      <c r="AB1086" s="56" t="s">
        <v>102</v>
      </c>
      <c r="AC1086" s="56" t="s">
        <v>103</v>
      </c>
      <c r="AD1086" s="56" t="s">
        <v>104</v>
      </c>
      <c r="AE1086" s="56">
        <v>244</v>
      </c>
      <c r="AF1086" s="56">
        <v>526.24</v>
      </c>
    </row>
    <row r="1087" spans="22:32" ht="18" customHeight="1" x14ac:dyDescent="0.25">
      <c r="V1087" s="56" t="s">
        <v>98</v>
      </c>
      <c r="W1087" s="56">
        <v>2021</v>
      </c>
      <c r="X1087" s="56" t="s">
        <v>7</v>
      </c>
      <c r="Y1087" s="56" t="s">
        <v>99</v>
      </c>
      <c r="Z1087" s="56" t="s">
        <v>100</v>
      </c>
      <c r="AA1087" s="56" t="s">
        <v>101</v>
      </c>
      <c r="AB1087" s="56" t="s">
        <v>102</v>
      </c>
      <c r="AC1087" s="56" t="s">
        <v>103</v>
      </c>
      <c r="AD1087" s="56" t="s">
        <v>104</v>
      </c>
      <c r="AE1087" s="56">
        <v>292</v>
      </c>
      <c r="AF1087" s="56">
        <v>526.24</v>
      </c>
    </row>
    <row r="1088" spans="22:32" ht="18" customHeight="1" x14ac:dyDescent="0.25">
      <c r="V1088" s="56" t="s">
        <v>105</v>
      </c>
      <c r="W1088" s="56">
        <v>2021</v>
      </c>
      <c r="X1088" s="56" t="s">
        <v>7</v>
      </c>
      <c r="Y1088" s="56" t="s">
        <v>99</v>
      </c>
      <c r="Z1088" s="56" t="s">
        <v>100</v>
      </c>
      <c r="AA1088" s="56" t="s">
        <v>101</v>
      </c>
      <c r="AB1088" s="56" t="s">
        <v>102</v>
      </c>
      <c r="AC1088" s="56" t="s">
        <v>103</v>
      </c>
      <c r="AD1088" s="56" t="s">
        <v>104</v>
      </c>
      <c r="AE1088" s="56">
        <v>1003</v>
      </c>
      <c r="AF1088" s="56">
        <v>1434.29</v>
      </c>
    </row>
    <row r="1089" spans="22:32" ht="18" customHeight="1" x14ac:dyDescent="0.25">
      <c r="V1089" s="56" t="s">
        <v>105</v>
      </c>
      <c r="W1089" s="56">
        <v>2021</v>
      </c>
      <c r="X1089" s="56" t="s">
        <v>7</v>
      </c>
      <c r="Y1089" s="56" t="s">
        <v>99</v>
      </c>
      <c r="Z1089" s="56" t="s">
        <v>100</v>
      </c>
      <c r="AA1089" s="56" t="s">
        <v>101</v>
      </c>
      <c r="AB1089" s="56" t="s">
        <v>102</v>
      </c>
      <c r="AC1089" s="56" t="s">
        <v>103</v>
      </c>
      <c r="AD1089" s="56" t="s">
        <v>104</v>
      </c>
      <c r="AE1089" s="56">
        <v>1037</v>
      </c>
      <c r="AF1089" s="56">
        <v>1482.9099999999999</v>
      </c>
    </row>
    <row r="1090" spans="22:32" ht="18" customHeight="1" x14ac:dyDescent="0.25">
      <c r="V1090" s="56" t="s">
        <v>98</v>
      </c>
      <c r="W1090" s="56">
        <v>2021</v>
      </c>
      <c r="X1090" s="56" t="s">
        <v>7</v>
      </c>
      <c r="Y1090" s="56" t="s">
        <v>99</v>
      </c>
      <c r="Z1090" s="56" t="s">
        <v>100</v>
      </c>
      <c r="AA1090" s="56" t="s">
        <v>101</v>
      </c>
      <c r="AB1090" s="56" t="s">
        <v>102</v>
      </c>
      <c r="AC1090" s="56" t="s">
        <v>103</v>
      </c>
      <c r="AD1090" s="56" t="s">
        <v>104</v>
      </c>
      <c r="AE1090" s="56">
        <v>216</v>
      </c>
      <c r="AF1090" s="56">
        <v>308.88</v>
      </c>
    </row>
    <row r="1091" spans="22:32" ht="18" customHeight="1" x14ac:dyDescent="0.25">
      <c r="V1091" s="56" t="s">
        <v>98</v>
      </c>
      <c r="W1091" s="56">
        <v>2021</v>
      </c>
      <c r="X1091" s="56" t="s">
        <v>7</v>
      </c>
      <c r="Y1091" s="56" t="s">
        <v>99</v>
      </c>
      <c r="Z1091" s="56" t="s">
        <v>100</v>
      </c>
      <c r="AA1091" s="56" t="s">
        <v>101</v>
      </c>
      <c r="AB1091" s="56" t="s">
        <v>102</v>
      </c>
      <c r="AC1091" s="56" t="s">
        <v>103</v>
      </c>
      <c r="AD1091" s="56" t="s">
        <v>104</v>
      </c>
      <c r="AE1091" s="56">
        <v>243</v>
      </c>
      <c r="AF1091" s="56">
        <v>347.49</v>
      </c>
    </row>
    <row r="1092" spans="22:32" ht="18" customHeight="1" x14ac:dyDescent="0.25">
      <c r="V1092" s="56" t="s">
        <v>98</v>
      </c>
      <c r="W1092" s="56">
        <v>2021</v>
      </c>
      <c r="X1092" s="56" t="s">
        <v>7</v>
      </c>
      <c r="Y1092" s="56" t="s">
        <v>99</v>
      </c>
      <c r="Z1092" s="56" t="s">
        <v>100</v>
      </c>
      <c r="AA1092" s="56" t="s">
        <v>101</v>
      </c>
      <c r="AB1092" s="56" t="s">
        <v>102</v>
      </c>
      <c r="AC1092" s="56" t="s">
        <v>103</v>
      </c>
      <c r="AD1092" s="56" t="s">
        <v>104</v>
      </c>
      <c r="AE1092" s="56">
        <v>291</v>
      </c>
      <c r="AF1092" s="56">
        <v>416.13</v>
      </c>
    </row>
    <row r="1093" spans="22:32" ht="18" customHeight="1" x14ac:dyDescent="0.25">
      <c r="V1093" s="56" t="s">
        <v>105</v>
      </c>
      <c r="W1093" s="56">
        <v>2021</v>
      </c>
      <c r="X1093" s="56" t="s">
        <v>7</v>
      </c>
      <c r="Y1093" s="56" t="s">
        <v>99</v>
      </c>
      <c r="Z1093" s="56" t="s">
        <v>100</v>
      </c>
      <c r="AA1093" s="56" t="s">
        <v>101</v>
      </c>
      <c r="AB1093" s="56" t="s">
        <v>102</v>
      </c>
      <c r="AC1093" s="56" t="s">
        <v>103</v>
      </c>
      <c r="AD1093" s="56" t="s">
        <v>104</v>
      </c>
      <c r="AE1093" s="56">
        <v>219</v>
      </c>
      <c r="AF1093" s="56">
        <v>313.17</v>
      </c>
    </row>
    <row r="1094" spans="22:32" ht="18" customHeight="1" x14ac:dyDescent="0.25">
      <c r="V1094" s="56" t="s">
        <v>98</v>
      </c>
      <c r="W1094" s="56">
        <v>2021</v>
      </c>
      <c r="X1094" s="56" t="s">
        <v>7</v>
      </c>
      <c r="Y1094" s="56" t="s">
        <v>99</v>
      </c>
      <c r="Z1094" s="56" t="s">
        <v>100</v>
      </c>
      <c r="AA1094" s="56" t="s">
        <v>101</v>
      </c>
      <c r="AB1094" s="56" t="s">
        <v>102</v>
      </c>
      <c r="AC1094" s="56" t="s">
        <v>103</v>
      </c>
      <c r="AD1094" s="56" t="s">
        <v>104</v>
      </c>
      <c r="AE1094" s="56">
        <v>818</v>
      </c>
      <c r="AF1094" s="56">
        <v>1169.74</v>
      </c>
    </row>
    <row r="1095" spans="22:32" ht="18" customHeight="1" x14ac:dyDescent="0.25">
      <c r="V1095" s="56" t="s">
        <v>105</v>
      </c>
      <c r="W1095" s="56">
        <v>2021</v>
      </c>
      <c r="X1095" s="56" t="s">
        <v>7</v>
      </c>
      <c r="Y1095" s="56" t="s">
        <v>99</v>
      </c>
      <c r="Z1095" s="56" t="s">
        <v>100</v>
      </c>
      <c r="AA1095" s="56" t="s">
        <v>101</v>
      </c>
      <c r="AB1095" s="56" t="s">
        <v>102</v>
      </c>
      <c r="AC1095" s="56" t="s">
        <v>103</v>
      </c>
      <c r="AD1095" s="56" t="s">
        <v>104</v>
      </c>
      <c r="AE1095" s="56">
        <v>871</v>
      </c>
      <c r="AF1095" s="56">
        <v>1245.53</v>
      </c>
    </row>
    <row r="1096" spans="22:32" ht="18" customHeight="1" x14ac:dyDescent="0.25">
      <c r="V1096" s="56" t="s">
        <v>105</v>
      </c>
      <c r="W1096" s="56">
        <v>2021</v>
      </c>
      <c r="X1096" s="56" t="s">
        <v>7</v>
      </c>
      <c r="Y1096" s="56" t="s">
        <v>99</v>
      </c>
      <c r="Z1096" s="56" t="s">
        <v>100</v>
      </c>
      <c r="AA1096" s="56" t="s">
        <v>101</v>
      </c>
      <c r="AB1096" s="56" t="s">
        <v>102</v>
      </c>
      <c r="AC1096" s="56" t="s">
        <v>103</v>
      </c>
      <c r="AD1096" s="56" t="s">
        <v>104</v>
      </c>
      <c r="AE1096" s="56">
        <v>245</v>
      </c>
      <c r="AF1096" s="56">
        <v>350.35</v>
      </c>
    </row>
    <row r="1097" spans="22:32" ht="18" customHeight="1" x14ac:dyDescent="0.25">
      <c r="V1097" s="56" t="s">
        <v>98</v>
      </c>
      <c r="W1097" s="56">
        <v>2021</v>
      </c>
      <c r="X1097" s="56" t="s">
        <v>7</v>
      </c>
      <c r="Y1097" s="56" t="s">
        <v>99</v>
      </c>
      <c r="Z1097" s="56" t="s">
        <v>100</v>
      </c>
      <c r="AA1097" s="56" t="s">
        <v>101</v>
      </c>
      <c r="AB1097" s="56" t="s">
        <v>102</v>
      </c>
      <c r="AC1097" s="56" t="s">
        <v>103</v>
      </c>
      <c r="AD1097" s="56" t="s">
        <v>104</v>
      </c>
      <c r="AE1097" s="56">
        <v>293</v>
      </c>
      <c r="AF1097" s="56">
        <v>418.99</v>
      </c>
    </row>
    <row r="1098" spans="22:32" ht="18" customHeight="1" x14ac:dyDescent="0.25">
      <c r="V1098" s="56" t="s">
        <v>98</v>
      </c>
      <c r="W1098" s="56">
        <v>2021</v>
      </c>
      <c r="X1098" s="56" t="s">
        <v>7</v>
      </c>
      <c r="Y1098" s="56" t="s">
        <v>99</v>
      </c>
      <c r="Z1098" s="56" t="s">
        <v>100</v>
      </c>
      <c r="AA1098" s="56" t="s">
        <v>101</v>
      </c>
      <c r="AB1098" s="56" t="s">
        <v>102</v>
      </c>
      <c r="AC1098" s="56" t="s">
        <v>103</v>
      </c>
      <c r="AD1098" s="56" t="s">
        <v>104</v>
      </c>
      <c r="AE1098" s="56">
        <v>215</v>
      </c>
      <c r="AF1098" s="56">
        <v>307.45</v>
      </c>
    </row>
    <row r="1099" spans="22:32" ht="18" customHeight="1" x14ac:dyDescent="0.25">
      <c r="V1099" s="56" t="s">
        <v>98</v>
      </c>
      <c r="W1099" s="56">
        <v>2021</v>
      </c>
      <c r="X1099" s="56" t="s">
        <v>11</v>
      </c>
      <c r="Y1099" s="56" t="s">
        <v>99</v>
      </c>
      <c r="Z1099" s="56" t="s">
        <v>100</v>
      </c>
      <c r="AA1099" s="56" t="s">
        <v>101</v>
      </c>
      <c r="AB1099" s="56" t="s">
        <v>102</v>
      </c>
      <c r="AC1099" s="56" t="s">
        <v>103</v>
      </c>
      <c r="AD1099" s="56" t="s">
        <v>106</v>
      </c>
      <c r="AE1099" s="56">
        <v>248</v>
      </c>
      <c r="AF1099" s="56">
        <v>354.64</v>
      </c>
    </row>
    <row r="1100" spans="22:32" ht="18" customHeight="1" x14ac:dyDescent="0.25">
      <c r="V1100" s="56" t="s">
        <v>108</v>
      </c>
      <c r="W1100" s="56">
        <v>2021</v>
      </c>
      <c r="X1100" s="56" t="s">
        <v>11</v>
      </c>
      <c r="Y1100" s="56" t="s">
        <v>99</v>
      </c>
      <c r="Z1100" s="56" t="s">
        <v>100</v>
      </c>
      <c r="AA1100" s="56" t="s">
        <v>101</v>
      </c>
      <c r="AB1100" s="56" t="s">
        <v>102</v>
      </c>
      <c r="AC1100" s="56" t="s">
        <v>103</v>
      </c>
      <c r="AD1100" s="56" t="s">
        <v>106</v>
      </c>
      <c r="AE1100" s="56">
        <v>242</v>
      </c>
      <c r="AF1100" s="56">
        <v>346.06</v>
      </c>
    </row>
    <row r="1101" spans="22:32" ht="18" customHeight="1" x14ac:dyDescent="0.25">
      <c r="V1101" s="56" t="s">
        <v>105</v>
      </c>
      <c r="W1101" s="56">
        <v>2021</v>
      </c>
      <c r="X1101" s="56" t="s">
        <v>11</v>
      </c>
      <c r="Y1101" s="56" t="s">
        <v>99</v>
      </c>
      <c r="Z1101" s="56" t="s">
        <v>100</v>
      </c>
      <c r="AA1101" s="56" t="s">
        <v>101</v>
      </c>
      <c r="AB1101" s="56" t="s">
        <v>102</v>
      </c>
      <c r="AC1101" s="56" t="s">
        <v>103</v>
      </c>
      <c r="AD1101" s="56" t="s">
        <v>106</v>
      </c>
      <c r="AE1101" s="56">
        <v>236</v>
      </c>
      <c r="AF1101" s="56">
        <v>337.48</v>
      </c>
    </row>
    <row r="1102" spans="22:32" ht="18" customHeight="1" x14ac:dyDescent="0.25">
      <c r="V1102" s="56" t="s">
        <v>105</v>
      </c>
      <c r="W1102" s="56">
        <v>2021</v>
      </c>
      <c r="X1102" s="56" t="s">
        <v>11</v>
      </c>
      <c r="Y1102" s="56" t="s">
        <v>99</v>
      </c>
      <c r="Z1102" s="56" t="s">
        <v>100</v>
      </c>
      <c r="AA1102" s="56" t="s">
        <v>101</v>
      </c>
      <c r="AB1102" s="56" t="s">
        <v>102</v>
      </c>
      <c r="AC1102" s="56" t="s">
        <v>103</v>
      </c>
      <c r="AD1102" s="56" t="s">
        <v>104</v>
      </c>
      <c r="AE1102" s="56">
        <v>224</v>
      </c>
      <c r="AF1102" s="56">
        <v>320.32</v>
      </c>
    </row>
    <row r="1103" spans="22:32" ht="18" customHeight="1" x14ac:dyDescent="0.25">
      <c r="V1103" s="56" t="s">
        <v>98</v>
      </c>
      <c r="W1103" s="56">
        <v>2021</v>
      </c>
      <c r="X1103" s="56" t="s">
        <v>11</v>
      </c>
      <c r="Y1103" s="56" t="s">
        <v>99</v>
      </c>
      <c r="Z1103" s="56" t="s">
        <v>100</v>
      </c>
      <c r="AA1103" s="56" t="s">
        <v>101</v>
      </c>
      <c r="AB1103" s="56" t="s">
        <v>102</v>
      </c>
      <c r="AC1103" s="56" t="s">
        <v>103</v>
      </c>
      <c r="AD1103" s="56" t="s">
        <v>104</v>
      </c>
      <c r="AE1103" s="56">
        <v>250</v>
      </c>
      <c r="AF1103" s="56">
        <v>357.5</v>
      </c>
    </row>
    <row r="1104" spans="22:32" ht="18" customHeight="1" x14ac:dyDescent="0.25">
      <c r="V1104" s="56" t="s">
        <v>107</v>
      </c>
      <c r="W1104" s="56">
        <v>2021</v>
      </c>
      <c r="X1104" s="56" t="s">
        <v>11</v>
      </c>
      <c r="Y1104" s="56" t="s">
        <v>99</v>
      </c>
      <c r="Z1104" s="56" t="s">
        <v>100</v>
      </c>
      <c r="AA1104" s="56" t="s">
        <v>101</v>
      </c>
      <c r="AB1104" s="56" t="s">
        <v>102</v>
      </c>
      <c r="AC1104" s="56" t="s">
        <v>103</v>
      </c>
      <c r="AD1104" s="56" t="s">
        <v>104</v>
      </c>
      <c r="AE1104" s="56">
        <v>244</v>
      </c>
      <c r="AF1104" s="56">
        <v>348.92</v>
      </c>
    </row>
    <row r="1105" spans="22:32" ht="18" customHeight="1" x14ac:dyDescent="0.25">
      <c r="V1105" s="56" t="s">
        <v>107</v>
      </c>
      <c r="W1105" s="56">
        <v>2021</v>
      </c>
      <c r="X1105" s="56" t="s">
        <v>11</v>
      </c>
      <c r="Y1105" s="56" t="s">
        <v>99</v>
      </c>
      <c r="Z1105" s="56" t="s">
        <v>100</v>
      </c>
      <c r="AA1105" s="56" t="s">
        <v>101</v>
      </c>
      <c r="AB1105" s="56" t="s">
        <v>102</v>
      </c>
      <c r="AC1105" s="56" t="s">
        <v>103</v>
      </c>
      <c r="AD1105" s="56" t="s">
        <v>104</v>
      </c>
      <c r="AE1105" s="56">
        <v>238</v>
      </c>
      <c r="AF1105" s="56">
        <v>340.34000000000003</v>
      </c>
    </row>
    <row r="1106" spans="22:32" ht="18" customHeight="1" x14ac:dyDescent="0.25">
      <c r="V1106" s="56" t="s">
        <v>105</v>
      </c>
      <c r="W1106" s="56">
        <v>2021</v>
      </c>
      <c r="X1106" s="56" t="s">
        <v>11</v>
      </c>
      <c r="Y1106" s="56" t="s">
        <v>99</v>
      </c>
      <c r="Z1106" s="56" t="s">
        <v>100</v>
      </c>
      <c r="AA1106" s="56" t="s">
        <v>101</v>
      </c>
      <c r="AB1106" s="56" t="s">
        <v>102</v>
      </c>
      <c r="AC1106" s="56" t="s">
        <v>103</v>
      </c>
      <c r="AD1106" s="56" t="s">
        <v>104</v>
      </c>
      <c r="AE1106" s="56">
        <v>220</v>
      </c>
      <c r="AF1106" s="56">
        <v>526.24</v>
      </c>
    </row>
    <row r="1107" spans="22:32" ht="18" customHeight="1" x14ac:dyDescent="0.25">
      <c r="V1107" s="56" t="s">
        <v>105</v>
      </c>
      <c r="W1107" s="56">
        <v>2021</v>
      </c>
      <c r="X1107" s="56" t="s">
        <v>11</v>
      </c>
      <c r="Y1107" s="56" t="s">
        <v>99</v>
      </c>
      <c r="Z1107" s="56" t="s">
        <v>100</v>
      </c>
      <c r="AA1107" s="56" t="s">
        <v>101</v>
      </c>
      <c r="AB1107" s="56" t="s">
        <v>102</v>
      </c>
      <c r="AC1107" s="56" t="s">
        <v>103</v>
      </c>
      <c r="AD1107" s="56" t="s">
        <v>104</v>
      </c>
      <c r="AE1107" s="56">
        <v>268</v>
      </c>
      <c r="AF1107" s="56">
        <v>526.24</v>
      </c>
    </row>
    <row r="1108" spans="22:32" ht="18" customHeight="1" x14ac:dyDescent="0.25">
      <c r="V1108" s="56" t="s">
        <v>105</v>
      </c>
      <c r="W1108" s="56">
        <v>2021</v>
      </c>
      <c r="X1108" s="56" t="s">
        <v>11</v>
      </c>
      <c r="Y1108" s="56" t="s">
        <v>99</v>
      </c>
      <c r="Z1108" s="56" t="s">
        <v>100</v>
      </c>
      <c r="AA1108" s="56" t="s">
        <v>101</v>
      </c>
      <c r="AB1108" s="56" t="s">
        <v>102</v>
      </c>
      <c r="AC1108" s="56" t="s">
        <v>103</v>
      </c>
      <c r="AD1108" s="56" t="s">
        <v>104</v>
      </c>
      <c r="AE1108" s="56">
        <v>1007</v>
      </c>
      <c r="AF1108" s="56">
        <v>1440.01</v>
      </c>
    </row>
    <row r="1109" spans="22:32" ht="18" customHeight="1" x14ac:dyDescent="0.25">
      <c r="V1109" s="56" t="s">
        <v>105</v>
      </c>
      <c r="W1109" s="56">
        <v>2021</v>
      </c>
      <c r="X1109" s="56" t="s">
        <v>11</v>
      </c>
      <c r="Y1109" s="56" t="s">
        <v>99</v>
      </c>
      <c r="Z1109" s="56" t="s">
        <v>100</v>
      </c>
      <c r="AA1109" s="56" t="s">
        <v>101</v>
      </c>
      <c r="AB1109" s="56" t="s">
        <v>102</v>
      </c>
      <c r="AC1109" s="56" t="s">
        <v>103</v>
      </c>
      <c r="AD1109" s="56" t="s">
        <v>104</v>
      </c>
      <c r="AE1109" s="56">
        <v>1040</v>
      </c>
      <c r="AF1109" s="56">
        <v>1487.2</v>
      </c>
    </row>
    <row r="1110" spans="22:32" ht="18" customHeight="1" x14ac:dyDescent="0.25">
      <c r="V1110" s="56" t="s">
        <v>98</v>
      </c>
      <c r="W1110" s="56">
        <v>2021</v>
      </c>
      <c r="X1110" s="56" t="s">
        <v>11</v>
      </c>
      <c r="Y1110" s="56" t="s">
        <v>99</v>
      </c>
      <c r="Z1110" s="56" t="s">
        <v>100</v>
      </c>
      <c r="AA1110" s="56" t="s">
        <v>101</v>
      </c>
      <c r="AB1110" s="56" t="s">
        <v>102</v>
      </c>
      <c r="AC1110" s="56" t="s">
        <v>103</v>
      </c>
      <c r="AD1110" s="56" t="s">
        <v>104</v>
      </c>
      <c r="AE1110" s="56">
        <v>225</v>
      </c>
      <c r="AF1110" s="56">
        <v>321.75</v>
      </c>
    </row>
    <row r="1111" spans="22:32" ht="18" customHeight="1" x14ac:dyDescent="0.25">
      <c r="V1111" s="56" t="s">
        <v>98</v>
      </c>
      <c r="W1111" s="56">
        <v>2021</v>
      </c>
      <c r="X1111" s="56" t="s">
        <v>11</v>
      </c>
      <c r="Y1111" s="56" t="s">
        <v>99</v>
      </c>
      <c r="Z1111" s="56" t="s">
        <v>100</v>
      </c>
      <c r="AA1111" s="56" t="s">
        <v>101</v>
      </c>
      <c r="AB1111" s="56" t="s">
        <v>102</v>
      </c>
      <c r="AC1111" s="56" t="s">
        <v>103</v>
      </c>
      <c r="AD1111" s="56" t="s">
        <v>104</v>
      </c>
      <c r="AE1111" s="56">
        <v>267</v>
      </c>
      <c r="AF1111" s="56">
        <v>381.81</v>
      </c>
    </row>
    <row r="1112" spans="22:32" ht="18" customHeight="1" x14ac:dyDescent="0.25">
      <c r="V1112" s="56" t="s">
        <v>105</v>
      </c>
      <c r="W1112" s="56">
        <v>2021</v>
      </c>
      <c r="X1112" s="56" t="s">
        <v>11</v>
      </c>
      <c r="Y1112" s="56" t="s">
        <v>99</v>
      </c>
      <c r="Z1112" s="56" t="s">
        <v>100</v>
      </c>
      <c r="AA1112" s="56" t="s">
        <v>101</v>
      </c>
      <c r="AB1112" s="56" t="s">
        <v>102</v>
      </c>
      <c r="AC1112" s="56" t="s">
        <v>103</v>
      </c>
      <c r="AD1112" s="56" t="s">
        <v>104</v>
      </c>
      <c r="AE1112" s="56">
        <v>247</v>
      </c>
      <c r="AF1112" s="56">
        <v>353.21</v>
      </c>
    </row>
    <row r="1113" spans="22:32" ht="18" customHeight="1" x14ac:dyDescent="0.25">
      <c r="V1113" s="56" t="s">
        <v>105</v>
      </c>
      <c r="W1113" s="56">
        <v>2021</v>
      </c>
      <c r="X1113" s="56" t="s">
        <v>11</v>
      </c>
      <c r="Y1113" s="56" t="s">
        <v>99</v>
      </c>
      <c r="Z1113" s="56" t="s">
        <v>100</v>
      </c>
      <c r="AA1113" s="56" t="s">
        <v>101</v>
      </c>
      <c r="AB1113" s="56" t="s">
        <v>102</v>
      </c>
      <c r="AC1113" s="56" t="s">
        <v>103</v>
      </c>
      <c r="AD1113" s="56" t="s">
        <v>104</v>
      </c>
      <c r="AE1113" s="56">
        <v>241</v>
      </c>
      <c r="AF1113" s="56">
        <v>344.63</v>
      </c>
    </row>
    <row r="1114" spans="22:32" ht="18" customHeight="1" x14ac:dyDescent="0.25">
      <c r="V1114" s="56" t="s">
        <v>105</v>
      </c>
      <c r="W1114" s="56">
        <v>2021</v>
      </c>
      <c r="X1114" s="56" t="s">
        <v>11</v>
      </c>
      <c r="Y1114" s="56" t="s">
        <v>99</v>
      </c>
      <c r="Z1114" s="56" t="s">
        <v>100</v>
      </c>
      <c r="AA1114" s="56" t="s">
        <v>101</v>
      </c>
      <c r="AB1114" s="56" t="s">
        <v>102</v>
      </c>
      <c r="AC1114" s="56" t="s">
        <v>103</v>
      </c>
      <c r="AD1114" s="56" t="s">
        <v>104</v>
      </c>
      <c r="AE1114" s="56">
        <v>235</v>
      </c>
      <c r="AF1114" s="56">
        <v>336.05</v>
      </c>
    </row>
    <row r="1115" spans="22:32" ht="18" customHeight="1" x14ac:dyDescent="0.25">
      <c r="V1115" s="56" t="s">
        <v>107</v>
      </c>
      <c r="W1115" s="56">
        <v>2021</v>
      </c>
      <c r="X1115" s="56" t="s">
        <v>11</v>
      </c>
      <c r="Y1115" s="56" t="s">
        <v>99</v>
      </c>
      <c r="Z1115" s="56" t="s">
        <v>100</v>
      </c>
      <c r="AA1115" s="56" t="s">
        <v>101</v>
      </c>
      <c r="AB1115" s="56" t="s">
        <v>102</v>
      </c>
      <c r="AC1115" s="56" t="s">
        <v>103</v>
      </c>
      <c r="AD1115" s="56" t="s">
        <v>104</v>
      </c>
      <c r="AE1115" s="56">
        <v>788</v>
      </c>
      <c r="AF1115" s="56">
        <v>1126.8399999999999</v>
      </c>
    </row>
    <row r="1116" spans="22:32" ht="18" customHeight="1" x14ac:dyDescent="0.25">
      <c r="V1116" s="56" t="s">
        <v>105</v>
      </c>
      <c r="W1116" s="56">
        <v>2021</v>
      </c>
      <c r="X1116" s="56" t="s">
        <v>11</v>
      </c>
      <c r="Y1116" s="56" t="s">
        <v>99</v>
      </c>
      <c r="Z1116" s="56" t="s">
        <v>100</v>
      </c>
      <c r="AA1116" s="56" t="s">
        <v>101</v>
      </c>
      <c r="AB1116" s="56" t="s">
        <v>102</v>
      </c>
      <c r="AC1116" s="56" t="s">
        <v>103</v>
      </c>
      <c r="AD1116" s="56" t="s">
        <v>104</v>
      </c>
      <c r="AE1116" s="56">
        <v>821</v>
      </c>
      <c r="AF1116" s="56">
        <v>1174.03</v>
      </c>
    </row>
    <row r="1117" spans="22:32" ht="18" customHeight="1" x14ac:dyDescent="0.25">
      <c r="V1117" s="56" t="s">
        <v>98</v>
      </c>
      <c r="W1117" s="56">
        <v>2021</v>
      </c>
      <c r="X1117" s="56" t="s">
        <v>11</v>
      </c>
      <c r="Y1117" s="56" t="s">
        <v>99</v>
      </c>
      <c r="Z1117" s="56" t="s">
        <v>100</v>
      </c>
      <c r="AA1117" s="56" t="s">
        <v>101</v>
      </c>
      <c r="AB1117" s="56" t="s">
        <v>102</v>
      </c>
      <c r="AC1117" s="56" t="s">
        <v>103</v>
      </c>
      <c r="AD1117" s="56" t="s">
        <v>106</v>
      </c>
      <c r="AE1117" s="56">
        <v>245</v>
      </c>
      <c r="AF1117" s="56">
        <v>350.35</v>
      </c>
    </row>
    <row r="1118" spans="22:32" ht="18" customHeight="1" x14ac:dyDescent="0.25">
      <c r="V1118" s="56" t="s">
        <v>98</v>
      </c>
      <c r="W1118" s="56">
        <v>2021</v>
      </c>
      <c r="X1118" s="56" t="s">
        <v>11</v>
      </c>
      <c r="Y1118" s="56" t="s">
        <v>99</v>
      </c>
      <c r="Z1118" s="56" t="s">
        <v>100</v>
      </c>
      <c r="AA1118" s="56" t="s">
        <v>101</v>
      </c>
      <c r="AB1118" s="56" t="s">
        <v>102</v>
      </c>
      <c r="AC1118" s="56" t="s">
        <v>103</v>
      </c>
      <c r="AD1118" s="56" t="s">
        <v>106</v>
      </c>
      <c r="AE1118" s="56">
        <v>239</v>
      </c>
      <c r="AF1118" s="56">
        <v>341.77</v>
      </c>
    </row>
    <row r="1119" spans="22:32" ht="18" customHeight="1" x14ac:dyDescent="0.25">
      <c r="V1119" s="56" t="s">
        <v>107</v>
      </c>
      <c r="W1119" s="56">
        <v>2021</v>
      </c>
      <c r="X1119" s="56" t="s">
        <v>11</v>
      </c>
      <c r="Y1119" s="56" t="s">
        <v>99</v>
      </c>
      <c r="Z1119" s="56" t="s">
        <v>100</v>
      </c>
      <c r="AA1119" s="56" t="s">
        <v>101</v>
      </c>
      <c r="AB1119" s="56" t="s">
        <v>102</v>
      </c>
      <c r="AC1119" s="56" t="s">
        <v>103</v>
      </c>
      <c r="AD1119" s="56" t="s">
        <v>104</v>
      </c>
      <c r="AE1119" s="56">
        <v>221</v>
      </c>
      <c r="AF1119" s="56">
        <v>316.02999999999997</v>
      </c>
    </row>
    <row r="1120" spans="22:32" ht="18" customHeight="1" x14ac:dyDescent="0.25">
      <c r="V1120" s="56" t="s">
        <v>98</v>
      </c>
      <c r="W1120" s="56">
        <v>2021</v>
      </c>
      <c r="X1120" s="56" t="s">
        <v>11</v>
      </c>
      <c r="Y1120" s="56" t="s">
        <v>99</v>
      </c>
      <c r="Z1120" s="56" t="s">
        <v>100</v>
      </c>
      <c r="AA1120" s="56" t="s">
        <v>101</v>
      </c>
      <c r="AB1120" s="56" t="s">
        <v>102</v>
      </c>
      <c r="AC1120" s="56" t="s">
        <v>103</v>
      </c>
      <c r="AD1120" s="56" t="s">
        <v>104</v>
      </c>
      <c r="AE1120" s="56">
        <v>269</v>
      </c>
      <c r="AF1120" s="56">
        <v>384.67</v>
      </c>
    </row>
    <row r="1121" spans="22:32" ht="18" customHeight="1" x14ac:dyDescent="0.25">
      <c r="V1121" s="56" t="s">
        <v>98</v>
      </c>
      <c r="W1121" s="56">
        <v>2021</v>
      </c>
      <c r="X1121" s="56" t="s">
        <v>1</v>
      </c>
      <c r="Y1121" s="56" t="s">
        <v>99</v>
      </c>
      <c r="Z1121" s="56" t="s">
        <v>100</v>
      </c>
      <c r="AA1121" s="56" t="s">
        <v>101</v>
      </c>
      <c r="AB1121" s="56" t="s">
        <v>102</v>
      </c>
      <c r="AC1121" s="56" t="s">
        <v>103</v>
      </c>
      <c r="AD1121" s="56" t="s">
        <v>104</v>
      </c>
      <c r="AE1121" s="56">
        <v>278</v>
      </c>
      <c r="AF1121" s="56">
        <v>397.53999999999996</v>
      </c>
    </row>
    <row r="1122" spans="22:32" ht="18" customHeight="1" x14ac:dyDescent="0.25">
      <c r="V1122" s="56" t="s">
        <v>105</v>
      </c>
      <c r="W1122" s="56">
        <v>2021</v>
      </c>
      <c r="X1122" s="56" t="s">
        <v>1</v>
      </c>
      <c r="Y1122" s="56" t="s">
        <v>99</v>
      </c>
      <c r="Z1122" s="56" t="s">
        <v>100</v>
      </c>
      <c r="AA1122" s="56" t="s">
        <v>101</v>
      </c>
      <c r="AB1122" s="56" t="s">
        <v>102</v>
      </c>
      <c r="AC1122" s="56" t="s">
        <v>103</v>
      </c>
      <c r="AD1122" s="56" t="s">
        <v>104</v>
      </c>
      <c r="AE1122" s="56">
        <v>320</v>
      </c>
      <c r="AF1122" s="56">
        <v>457.6</v>
      </c>
    </row>
    <row r="1123" spans="22:32" ht="18" customHeight="1" x14ac:dyDescent="0.25">
      <c r="V1123" s="56" t="s">
        <v>105</v>
      </c>
      <c r="W1123" s="56">
        <v>2021</v>
      </c>
      <c r="X1123" s="56" t="s">
        <v>1</v>
      </c>
      <c r="Y1123" s="56" t="s">
        <v>99</v>
      </c>
      <c r="Z1123" s="56" t="s">
        <v>100</v>
      </c>
      <c r="AA1123" s="56" t="s">
        <v>101</v>
      </c>
      <c r="AB1123" s="56" t="s">
        <v>102</v>
      </c>
      <c r="AC1123" s="56" t="s">
        <v>103</v>
      </c>
      <c r="AD1123" s="56" t="s">
        <v>104</v>
      </c>
      <c r="AE1123" s="56">
        <v>248</v>
      </c>
      <c r="AF1123" s="56">
        <v>354.64</v>
      </c>
    </row>
    <row r="1124" spans="22:32" ht="18" customHeight="1" x14ac:dyDescent="0.25">
      <c r="V1124" s="56" t="s">
        <v>98</v>
      </c>
      <c r="W1124" s="56">
        <v>2021</v>
      </c>
      <c r="X1124" s="56" t="s">
        <v>1</v>
      </c>
      <c r="Y1124" s="56" t="s">
        <v>99</v>
      </c>
      <c r="Z1124" s="56" t="s">
        <v>100</v>
      </c>
      <c r="AA1124" s="56" t="s">
        <v>101</v>
      </c>
      <c r="AB1124" s="56" t="s">
        <v>102</v>
      </c>
      <c r="AC1124" s="56" t="s">
        <v>103</v>
      </c>
      <c r="AD1124" s="56" t="s">
        <v>104</v>
      </c>
      <c r="AE1124" s="56">
        <v>274</v>
      </c>
      <c r="AF1124" s="56">
        <v>526.24</v>
      </c>
    </row>
    <row r="1125" spans="22:32" ht="18" customHeight="1" x14ac:dyDescent="0.25">
      <c r="V1125" s="56" t="s">
        <v>105</v>
      </c>
      <c r="W1125" s="56">
        <v>2021</v>
      </c>
      <c r="X1125" s="56" t="s">
        <v>1</v>
      </c>
      <c r="Y1125" s="56" t="s">
        <v>99</v>
      </c>
      <c r="Z1125" s="56" t="s">
        <v>100</v>
      </c>
      <c r="AA1125" s="56" t="s">
        <v>101</v>
      </c>
      <c r="AB1125" s="56" t="s">
        <v>102</v>
      </c>
      <c r="AC1125" s="56" t="s">
        <v>103</v>
      </c>
      <c r="AD1125" s="56" t="s">
        <v>104</v>
      </c>
      <c r="AE1125" s="56">
        <v>322</v>
      </c>
      <c r="AF1125" s="56">
        <v>526.24</v>
      </c>
    </row>
    <row r="1126" spans="22:32" ht="18" customHeight="1" x14ac:dyDescent="0.25">
      <c r="V1126" s="56" t="s">
        <v>105</v>
      </c>
      <c r="W1126" s="56">
        <v>2021</v>
      </c>
      <c r="X1126" s="56" t="s">
        <v>1</v>
      </c>
      <c r="Y1126" s="56" t="s">
        <v>99</v>
      </c>
      <c r="Z1126" s="56" t="s">
        <v>100</v>
      </c>
      <c r="AA1126" s="56" t="s">
        <v>101</v>
      </c>
      <c r="AB1126" s="56" t="s">
        <v>102</v>
      </c>
      <c r="AC1126" s="56" t="s">
        <v>103</v>
      </c>
      <c r="AD1126" s="56" t="s">
        <v>104</v>
      </c>
      <c r="AE1126" s="56">
        <v>250</v>
      </c>
      <c r="AF1126" s="56">
        <v>526.24</v>
      </c>
    </row>
    <row r="1127" spans="22:32" ht="18" customHeight="1" x14ac:dyDescent="0.25">
      <c r="V1127" s="56" t="s">
        <v>109</v>
      </c>
      <c r="W1127" s="56">
        <v>2021</v>
      </c>
      <c r="X1127" s="56" t="s">
        <v>1</v>
      </c>
      <c r="Y1127" s="56" t="s">
        <v>99</v>
      </c>
      <c r="Z1127" s="56" t="s">
        <v>100</v>
      </c>
      <c r="AA1127" s="56" t="s">
        <v>101</v>
      </c>
      <c r="AB1127" s="56" t="s">
        <v>102</v>
      </c>
      <c r="AC1127" s="56" t="s">
        <v>103</v>
      </c>
      <c r="AD1127" s="56" t="s">
        <v>104</v>
      </c>
      <c r="AE1127" s="56">
        <v>998</v>
      </c>
      <c r="AF1127" s="56">
        <v>1427.1399999999999</v>
      </c>
    </row>
    <row r="1128" spans="22:32" ht="18" customHeight="1" x14ac:dyDescent="0.25">
      <c r="V1128" s="56" t="s">
        <v>105</v>
      </c>
      <c r="W1128" s="56">
        <v>2021</v>
      </c>
      <c r="X1128" s="56" t="s">
        <v>1</v>
      </c>
      <c r="Y1128" s="56" t="s">
        <v>99</v>
      </c>
      <c r="Z1128" s="56" t="s">
        <v>100</v>
      </c>
      <c r="AA1128" s="56" t="s">
        <v>101</v>
      </c>
      <c r="AB1128" s="56" t="s">
        <v>102</v>
      </c>
      <c r="AC1128" s="56" t="s">
        <v>103</v>
      </c>
      <c r="AD1128" s="56" t="s">
        <v>104</v>
      </c>
      <c r="AE1128" s="56">
        <v>1031</v>
      </c>
      <c r="AF1128" s="56">
        <v>1474.33</v>
      </c>
    </row>
    <row r="1129" spans="22:32" ht="18" customHeight="1" x14ac:dyDescent="0.25">
      <c r="V1129" s="56" t="s">
        <v>98</v>
      </c>
      <c r="W1129" s="56">
        <v>2021</v>
      </c>
      <c r="X1129" s="56" t="s">
        <v>1</v>
      </c>
      <c r="Y1129" s="56" t="s">
        <v>99</v>
      </c>
      <c r="Z1129" s="56" t="s">
        <v>100</v>
      </c>
      <c r="AA1129" s="56" t="s">
        <v>101</v>
      </c>
      <c r="AB1129" s="56" t="s">
        <v>102</v>
      </c>
      <c r="AC1129" s="56" t="s">
        <v>103</v>
      </c>
      <c r="AD1129" s="56" t="s">
        <v>104</v>
      </c>
      <c r="AE1129" s="56">
        <v>321</v>
      </c>
      <c r="AF1129" s="56">
        <v>459.03</v>
      </c>
    </row>
    <row r="1130" spans="22:32" ht="18" customHeight="1" x14ac:dyDescent="0.25">
      <c r="V1130" s="56" t="s">
        <v>109</v>
      </c>
      <c r="W1130" s="56">
        <v>2021</v>
      </c>
      <c r="X1130" s="56" t="s">
        <v>1</v>
      </c>
      <c r="Y1130" s="56" t="s">
        <v>99</v>
      </c>
      <c r="Z1130" s="56" t="s">
        <v>100</v>
      </c>
      <c r="AA1130" s="56" t="s">
        <v>101</v>
      </c>
      <c r="AB1130" s="56" t="s">
        <v>102</v>
      </c>
      <c r="AC1130" s="56" t="s">
        <v>103</v>
      </c>
      <c r="AD1130" s="56" t="s">
        <v>104</v>
      </c>
      <c r="AE1130" s="56">
        <v>249</v>
      </c>
      <c r="AF1130" s="56">
        <v>356.07</v>
      </c>
    </row>
    <row r="1131" spans="22:32" ht="18" customHeight="1" x14ac:dyDescent="0.25">
      <c r="V1131" s="56" t="s">
        <v>105</v>
      </c>
      <c r="W1131" s="56">
        <v>2021</v>
      </c>
      <c r="X1131" s="56" t="s">
        <v>1</v>
      </c>
      <c r="Y1131" s="56" t="s">
        <v>99</v>
      </c>
      <c r="Z1131" s="56" t="s">
        <v>100</v>
      </c>
      <c r="AA1131" s="56" t="s">
        <v>101</v>
      </c>
      <c r="AB1131" s="56" t="s">
        <v>102</v>
      </c>
      <c r="AC1131" s="56" t="s">
        <v>103</v>
      </c>
      <c r="AD1131" s="56" t="s">
        <v>104</v>
      </c>
      <c r="AE1131" s="56">
        <v>779</v>
      </c>
      <c r="AF1131" s="56">
        <v>1113.97</v>
      </c>
    </row>
    <row r="1132" spans="22:32" ht="18" customHeight="1" x14ac:dyDescent="0.25">
      <c r="V1132" s="56" t="s">
        <v>98</v>
      </c>
      <c r="W1132" s="56">
        <v>2021</v>
      </c>
      <c r="X1132" s="56" t="s">
        <v>1</v>
      </c>
      <c r="Y1132" s="56" t="s">
        <v>99</v>
      </c>
      <c r="Z1132" s="56" t="s">
        <v>100</v>
      </c>
      <c r="AA1132" s="56" t="s">
        <v>101</v>
      </c>
      <c r="AB1132" s="56" t="s">
        <v>102</v>
      </c>
      <c r="AC1132" s="56" t="s">
        <v>103</v>
      </c>
      <c r="AD1132" s="56" t="s">
        <v>104</v>
      </c>
      <c r="AE1132" s="56">
        <v>812</v>
      </c>
      <c r="AF1132" s="56">
        <v>1161.1599999999999</v>
      </c>
    </row>
    <row r="1133" spans="22:32" ht="18" customHeight="1" x14ac:dyDescent="0.25">
      <c r="V1133" s="56" t="s">
        <v>98</v>
      </c>
      <c r="W1133" s="56">
        <v>2021</v>
      </c>
      <c r="X1133" s="56" t="s">
        <v>1</v>
      </c>
      <c r="Y1133" s="56" t="s">
        <v>99</v>
      </c>
      <c r="Z1133" s="56" t="s">
        <v>100</v>
      </c>
      <c r="AA1133" s="56" t="s">
        <v>101</v>
      </c>
      <c r="AB1133" s="56" t="s">
        <v>102</v>
      </c>
      <c r="AC1133" s="56" t="s">
        <v>103</v>
      </c>
      <c r="AD1133" s="56" t="s">
        <v>104</v>
      </c>
      <c r="AE1133" s="56">
        <v>866</v>
      </c>
      <c r="AF1133" s="56">
        <v>1238.3800000000001</v>
      </c>
    </row>
    <row r="1134" spans="22:32" ht="18" customHeight="1" x14ac:dyDescent="0.25">
      <c r="V1134" s="56" t="s">
        <v>105</v>
      </c>
      <c r="W1134" s="56">
        <v>2021</v>
      </c>
      <c r="X1134" s="56" t="s">
        <v>1</v>
      </c>
      <c r="Y1134" s="56" t="s">
        <v>99</v>
      </c>
      <c r="Z1134" s="56" t="s">
        <v>100</v>
      </c>
      <c r="AA1134" s="56" t="s">
        <v>101</v>
      </c>
      <c r="AB1134" s="56" t="s">
        <v>102</v>
      </c>
      <c r="AC1134" s="56" t="s">
        <v>103</v>
      </c>
      <c r="AD1134" s="56" t="s">
        <v>104</v>
      </c>
      <c r="AE1134" s="56">
        <v>275</v>
      </c>
      <c r="AF1134" s="56">
        <v>393.25</v>
      </c>
    </row>
    <row r="1135" spans="22:32" ht="18" customHeight="1" x14ac:dyDescent="0.25">
      <c r="V1135" s="56" t="s">
        <v>105</v>
      </c>
      <c r="W1135" s="56">
        <v>2021</v>
      </c>
      <c r="X1135" s="56" t="s">
        <v>1</v>
      </c>
      <c r="Y1135" s="56" t="s">
        <v>99</v>
      </c>
      <c r="Z1135" s="56" t="s">
        <v>100</v>
      </c>
      <c r="AA1135" s="56" t="s">
        <v>101</v>
      </c>
      <c r="AB1135" s="56" t="s">
        <v>102</v>
      </c>
      <c r="AC1135" s="56" t="s">
        <v>103</v>
      </c>
      <c r="AD1135" s="56" t="s">
        <v>104</v>
      </c>
      <c r="AE1135" s="56">
        <v>323</v>
      </c>
      <c r="AF1135" s="56">
        <v>461.89</v>
      </c>
    </row>
    <row r="1136" spans="22:32" ht="18" customHeight="1" x14ac:dyDescent="0.25">
      <c r="V1136" s="56" t="s">
        <v>98</v>
      </c>
      <c r="W1136" s="56">
        <v>2021</v>
      </c>
      <c r="X1136" s="56" t="s">
        <v>1</v>
      </c>
      <c r="Y1136" s="56" t="s">
        <v>99</v>
      </c>
      <c r="Z1136" s="56" t="s">
        <v>100</v>
      </c>
      <c r="AA1136" s="56" t="s">
        <v>101</v>
      </c>
      <c r="AB1136" s="56" t="s">
        <v>102</v>
      </c>
      <c r="AC1136" s="56" t="s">
        <v>103</v>
      </c>
      <c r="AD1136" s="56" t="s">
        <v>104</v>
      </c>
      <c r="AE1136" s="56">
        <v>251</v>
      </c>
      <c r="AF1136" s="56">
        <v>358.93</v>
      </c>
    </row>
    <row r="1137" spans="22:32" ht="18" customHeight="1" x14ac:dyDescent="0.25">
      <c r="V1137" s="56" t="s">
        <v>98</v>
      </c>
      <c r="W1137" s="56">
        <v>2021</v>
      </c>
      <c r="X1137" s="56" t="s">
        <v>0</v>
      </c>
      <c r="Y1137" s="56" t="s">
        <v>99</v>
      </c>
      <c r="Z1137" s="56" t="s">
        <v>100</v>
      </c>
      <c r="AA1137" s="56" t="s">
        <v>101</v>
      </c>
      <c r="AB1137" s="56" t="s">
        <v>102</v>
      </c>
      <c r="AC1137" s="56" t="s">
        <v>103</v>
      </c>
      <c r="AD1137" s="56" t="s">
        <v>104</v>
      </c>
      <c r="AE1137" s="56">
        <v>326</v>
      </c>
      <c r="AF1137" s="56">
        <v>466.18</v>
      </c>
    </row>
    <row r="1138" spans="22:32" ht="18" customHeight="1" x14ac:dyDescent="0.25">
      <c r="V1138" s="56" t="s">
        <v>98</v>
      </c>
      <c r="W1138" s="56">
        <v>2021</v>
      </c>
      <c r="X1138" s="56" t="s">
        <v>0</v>
      </c>
      <c r="Y1138" s="56" t="s">
        <v>99</v>
      </c>
      <c r="Z1138" s="56" t="s">
        <v>100</v>
      </c>
      <c r="AA1138" s="56" t="s">
        <v>101</v>
      </c>
      <c r="AB1138" s="56" t="s">
        <v>102</v>
      </c>
      <c r="AC1138" s="56" t="s">
        <v>103</v>
      </c>
      <c r="AD1138" s="56" t="s">
        <v>104</v>
      </c>
      <c r="AE1138" s="56">
        <v>254</v>
      </c>
      <c r="AF1138" s="56">
        <v>363.22</v>
      </c>
    </row>
    <row r="1139" spans="22:32" ht="18" customHeight="1" x14ac:dyDescent="0.25">
      <c r="V1139" s="56" t="s">
        <v>107</v>
      </c>
      <c r="W1139" s="56">
        <v>2021</v>
      </c>
      <c r="X1139" s="56" t="s">
        <v>0</v>
      </c>
      <c r="Y1139" s="56" t="s">
        <v>99</v>
      </c>
      <c r="Z1139" s="56" t="s">
        <v>100</v>
      </c>
      <c r="AA1139" s="56" t="s">
        <v>101</v>
      </c>
      <c r="AB1139" s="56" t="s">
        <v>102</v>
      </c>
      <c r="AC1139" s="56" t="s">
        <v>103</v>
      </c>
      <c r="AD1139" s="56" t="s">
        <v>104</v>
      </c>
      <c r="AE1139" s="56">
        <v>280</v>
      </c>
      <c r="AF1139" s="56">
        <v>526.24</v>
      </c>
    </row>
    <row r="1140" spans="22:32" ht="18" customHeight="1" x14ac:dyDescent="0.25">
      <c r="V1140" s="56" t="s">
        <v>105</v>
      </c>
      <c r="W1140" s="56">
        <v>2021</v>
      </c>
      <c r="X1140" s="56" t="s">
        <v>0</v>
      </c>
      <c r="Y1140" s="56" t="s">
        <v>99</v>
      </c>
      <c r="Z1140" s="56" t="s">
        <v>100</v>
      </c>
      <c r="AA1140" s="56" t="s">
        <v>101</v>
      </c>
      <c r="AB1140" s="56" t="s">
        <v>102</v>
      </c>
      <c r="AC1140" s="56" t="s">
        <v>103</v>
      </c>
      <c r="AD1140" s="56" t="s">
        <v>104</v>
      </c>
      <c r="AE1140" s="56">
        <v>328</v>
      </c>
      <c r="AF1140" s="56">
        <v>526.24</v>
      </c>
    </row>
    <row r="1141" spans="22:32" ht="18" customHeight="1" x14ac:dyDescent="0.25">
      <c r="V1141" s="56" t="s">
        <v>107</v>
      </c>
      <c r="W1141" s="56">
        <v>2021</v>
      </c>
      <c r="X1141" s="56" t="s">
        <v>0</v>
      </c>
      <c r="Y1141" s="56" t="s">
        <v>99</v>
      </c>
      <c r="Z1141" s="56" t="s">
        <v>100</v>
      </c>
      <c r="AA1141" s="56" t="s">
        <v>101</v>
      </c>
      <c r="AB1141" s="56" t="s">
        <v>102</v>
      </c>
      <c r="AC1141" s="56" t="s">
        <v>103</v>
      </c>
      <c r="AD1141" s="56" t="s">
        <v>104</v>
      </c>
      <c r="AE1141" s="56">
        <v>256</v>
      </c>
      <c r="AF1141" s="56">
        <v>526.24</v>
      </c>
    </row>
    <row r="1142" spans="22:32" ht="18" customHeight="1" x14ac:dyDescent="0.25">
      <c r="V1142" s="56" t="s">
        <v>107</v>
      </c>
      <c r="W1142" s="56">
        <v>2021</v>
      </c>
      <c r="X1142" s="56" t="s">
        <v>0</v>
      </c>
      <c r="Y1142" s="56" t="s">
        <v>99</v>
      </c>
      <c r="Z1142" s="56" t="s">
        <v>100</v>
      </c>
      <c r="AA1142" s="56" t="s">
        <v>101</v>
      </c>
      <c r="AB1142" s="56" t="s">
        <v>102</v>
      </c>
      <c r="AC1142" s="56" t="s">
        <v>103</v>
      </c>
      <c r="AD1142" s="56" t="s">
        <v>104</v>
      </c>
      <c r="AE1142" s="56">
        <v>997</v>
      </c>
      <c r="AF1142" s="56">
        <v>1425.71</v>
      </c>
    </row>
    <row r="1143" spans="22:32" ht="18" customHeight="1" x14ac:dyDescent="0.25">
      <c r="V1143" s="56" t="s">
        <v>108</v>
      </c>
      <c r="W1143" s="56">
        <v>2021</v>
      </c>
      <c r="X1143" s="56" t="s">
        <v>0</v>
      </c>
      <c r="Y1143" s="56" t="s">
        <v>99</v>
      </c>
      <c r="Z1143" s="56" t="s">
        <v>100</v>
      </c>
      <c r="AA1143" s="56" t="s">
        <v>101</v>
      </c>
      <c r="AB1143" s="56" t="s">
        <v>102</v>
      </c>
      <c r="AC1143" s="56" t="s">
        <v>103</v>
      </c>
      <c r="AD1143" s="56" t="s">
        <v>104</v>
      </c>
      <c r="AE1143" s="56">
        <v>1030</v>
      </c>
      <c r="AF1143" s="56">
        <v>1472.9</v>
      </c>
    </row>
    <row r="1144" spans="22:32" ht="18" customHeight="1" x14ac:dyDescent="0.25">
      <c r="V1144" s="56" t="s">
        <v>108</v>
      </c>
      <c r="W1144" s="56">
        <v>2021</v>
      </c>
      <c r="X1144" s="56" t="s">
        <v>0</v>
      </c>
      <c r="Y1144" s="56" t="s">
        <v>99</v>
      </c>
      <c r="Z1144" s="56" t="s">
        <v>100</v>
      </c>
      <c r="AA1144" s="56" t="s">
        <v>101</v>
      </c>
      <c r="AB1144" s="56" t="s">
        <v>102</v>
      </c>
      <c r="AC1144" s="56" t="s">
        <v>103</v>
      </c>
      <c r="AD1144" s="56" t="s">
        <v>104</v>
      </c>
      <c r="AE1144" s="56">
        <v>252</v>
      </c>
      <c r="AF1144" s="56">
        <v>360.36</v>
      </c>
    </row>
    <row r="1145" spans="22:32" ht="18" customHeight="1" x14ac:dyDescent="0.25">
      <c r="V1145" s="56" t="s">
        <v>108</v>
      </c>
      <c r="W1145" s="56">
        <v>2021</v>
      </c>
      <c r="X1145" s="56" t="s">
        <v>0</v>
      </c>
      <c r="Y1145" s="56" t="s">
        <v>99</v>
      </c>
      <c r="Z1145" s="56" t="s">
        <v>100</v>
      </c>
      <c r="AA1145" s="56" t="s">
        <v>101</v>
      </c>
      <c r="AB1145" s="56" t="s">
        <v>102</v>
      </c>
      <c r="AC1145" s="56" t="s">
        <v>103</v>
      </c>
      <c r="AD1145" s="56" t="s">
        <v>104</v>
      </c>
      <c r="AE1145" s="56">
        <v>279</v>
      </c>
      <c r="AF1145" s="56">
        <v>398.97</v>
      </c>
    </row>
    <row r="1146" spans="22:32" ht="18" customHeight="1" x14ac:dyDescent="0.25">
      <c r="V1146" s="56" t="s">
        <v>105</v>
      </c>
      <c r="W1146" s="56">
        <v>2021</v>
      </c>
      <c r="X1146" s="56" t="s">
        <v>0</v>
      </c>
      <c r="Y1146" s="56" t="s">
        <v>99</v>
      </c>
      <c r="Z1146" s="56" t="s">
        <v>100</v>
      </c>
      <c r="AA1146" s="56" t="s">
        <v>101</v>
      </c>
      <c r="AB1146" s="56" t="s">
        <v>102</v>
      </c>
      <c r="AC1146" s="56" t="s">
        <v>103</v>
      </c>
      <c r="AD1146" s="56" t="s">
        <v>104</v>
      </c>
      <c r="AE1146" s="56">
        <v>327</v>
      </c>
      <c r="AF1146" s="56">
        <v>467.61</v>
      </c>
    </row>
    <row r="1147" spans="22:32" ht="18" customHeight="1" x14ac:dyDescent="0.25">
      <c r="V1147" s="56" t="s">
        <v>107</v>
      </c>
      <c r="W1147" s="56">
        <v>2021</v>
      </c>
      <c r="X1147" s="56" t="s">
        <v>0</v>
      </c>
      <c r="Y1147" s="56" t="s">
        <v>99</v>
      </c>
      <c r="Z1147" s="56" t="s">
        <v>100</v>
      </c>
      <c r="AA1147" s="56" t="s">
        <v>101</v>
      </c>
      <c r="AB1147" s="56" t="s">
        <v>102</v>
      </c>
      <c r="AC1147" s="56" t="s">
        <v>103</v>
      </c>
      <c r="AD1147" s="56" t="s">
        <v>104</v>
      </c>
      <c r="AE1147" s="56">
        <v>255</v>
      </c>
      <c r="AF1147" s="56">
        <v>364.65</v>
      </c>
    </row>
    <row r="1148" spans="22:32" ht="18" customHeight="1" x14ac:dyDescent="0.25">
      <c r="V1148" s="56" t="s">
        <v>107</v>
      </c>
      <c r="W1148" s="56">
        <v>2021</v>
      </c>
      <c r="X1148" s="56" t="s">
        <v>0</v>
      </c>
      <c r="Y1148" s="56" t="s">
        <v>99</v>
      </c>
      <c r="Z1148" s="56" t="s">
        <v>100</v>
      </c>
      <c r="AA1148" s="56" t="s">
        <v>101</v>
      </c>
      <c r="AB1148" s="56" t="s">
        <v>102</v>
      </c>
      <c r="AC1148" s="56" t="s">
        <v>103</v>
      </c>
      <c r="AD1148" s="56" t="s">
        <v>104</v>
      </c>
      <c r="AE1148" s="56">
        <v>778</v>
      </c>
      <c r="AF1148" s="56">
        <v>1112.54</v>
      </c>
    </row>
    <row r="1149" spans="22:32" ht="18" customHeight="1" x14ac:dyDescent="0.25">
      <c r="V1149" s="56" t="s">
        <v>107</v>
      </c>
      <c r="W1149" s="56">
        <v>2021</v>
      </c>
      <c r="X1149" s="56" t="s">
        <v>0</v>
      </c>
      <c r="Y1149" s="56" t="s">
        <v>99</v>
      </c>
      <c r="Z1149" s="56" t="s">
        <v>100</v>
      </c>
      <c r="AA1149" s="56" t="s">
        <v>101</v>
      </c>
      <c r="AB1149" s="56" t="s">
        <v>102</v>
      </c>
      <c r="AC1149" s="56" t="s">
        <v>103</v>
      </c>
      <c r="AD1149" s="56" t="s">
        <v>104</v>
      </c>
      <c r="AE1149" s="56">
        <v>865</v>
      </c>
      <c r="AF1149" s="56">
        <v>1236.95</v>
      </c>
    </row>
    <row r="1150" spans="22:32" ht="18" customHeight="1" x14ac:dyDescent="0.25">
      <c r="V1150" s="56" t="s">
        <v>98</v>
      </c>
      <c r="W1150" s="56">
        <v>2021</v>
      </c>
      <c r="X1150" s="56" t="s">
        <v>0</v>
      </c>
      <c r="Y1150" s="56" t="s">
        <v>99</v>
      </c>
      <c r="Z1150" s="56" t="s">
        <v>100</v>
      </c>
      <c r="AA1150" s="56" t="s">
        <v>101</v>
      </c>
      <c r="AB1150" s="56" t="s">
        <v>102</v>
      </c>
      <c r="AC1150" s="56" t="s">
        <v>103</v>
      </c>
      <c r="AD1150" s="56" t="s">
        <v>104</v>
      </c>
      <c r="AE1150" s="56">
        <v>281</v>
      </c>
      <c r="AF1150" s="56">
        <v>401.83</v>
      </c>
    </row>
    <row r="1151" spans="22:32" ht="18" customHeight="1" x14ac:dyDescent="0.25">
      <c r="V1151" s="56" t="s">
        <v>107</v>
      </c>
      <c r="W1151" s="56">
        <v>2021</v>
      </c>
      <c r="X1151" s="56" t="s">
        <v>0</v>
      </c>
      <c r="Y1151" s="56" t="s">
        <v>99</v>
      </c>
      <c r="Z1151" s="56" t="s">
        <v>100</v>
      </c>
      <c r="AA1151" s="56" t="s">
        <v>101</v>
      </c>
      <c r="AB1151" s="56" t="s">
        <v>102</v>
      </c>
      <c r="AC1151" s="56" t="s">
        <v>103</v>
      </c>
      <c r="AD1151" s="56" t="s">
        <v>104</v>
      </c>
      <c r="AE1151" s="56">
        <v>329</v>
      </c>
      <c r="AF1151" s="56">
        <v>470.47</v>
      </c>
    </row>
    <row r="1152" spans="22:32" ht="18" customHeight="1" x14ac:dyDescent="0.25">
      <c r="V1152" s="56" t="s">
        <v>98</v>
      </c>
      <c r="W1152" s="56">
        <v>2021</v>
      </c>
      <c r="X1152" s="56" t="s">
        <v>6</v>
      </c>
      <c r="Y1152" s="56" t="s">
        <v>99</v>
      </c>
      <c r="Z1152" s="56" t="s">
        <v>100</v>
      </c>
      <c r="AA1152" s="56" t="s">
        <v>101</v>
      </c>
      <c r="AB1152" s="56" t="s">
        <v>102</v>
      </c>
      <c r="AC1152" s="56" t="s">
        <v>103</v>
      </c>
      <c r="AD1152" s="56" t="s">
        <v>104</v>
      </c>
      <c r="AE1152" s="56">
        <v>248</v>
      </c>
      <c r="AF1152" s="56">
        <v>354.64</v>
      </c>
    </row>
    <row r="1153" spans="22:32" ht="18" customHeight="1" x14ac:dyDescent="0.25">
      <c r="V1153" s="56" t="s">
        <v>98</v>
      </c>
      <c r="W1153" s="56">
        <v>2021</v>
      </c>
      <c r="X1153" s="56" t="s">
        <v>6</v>
      </c>
      <c r="Y1153" s="56" t="s">
        <v>99</v>
      </c>
      <c r="Z1153" s="56" t="s">
        <v>100</v>
      </c>
      <c r="AA1153" s="56" t="s">
        <v>101</v>
      </c>
      <c r="AB1153" s="56" t="s">
        <v>102</v>
      </c>
      <c r="AC1153" s="56" t="s">
        <v>103</v>
      </c>
      <c r="AD1153" s="56" t="s">
        <v>104</v>
      </c>
      <c r="AE1153" s="56">
        <v>296</v>
      </c>
      <c r="AF1153" s="56">
        <v>423.28</v>
      </c>
    </row>
    <row r="1154" spans="22:32" ht="18" customHeight="1" x14ac:dyDescent="0.25">
      <c r="V1154" s="56" t="s">
        <v>98</v>
      </c>
      <c r="W1154" s="56">
        <v>2021</v>
      </c>
      <c r="X1154" s="56" t="s">
        <v>6</v>
      </c>
      <c r="Y1154" s="56" t="s">
        <v>99</v>
      </c>
      <c r="Z1154" s="56" t="s">
        <v>100</v>
      </c>
      <c r="AA1154" s="56" t="s">
        <v>101</v>
      </c>
      <c r="AB1154" s="56" t="s">
        <v>102</v>
      </c>
      <c r="AC1154" s="56" t="s">
        <v>103</v>
      </c>
      <c r="AD1154" s="56" t="s">
        <v>104</v>
      </c>
      <c r="AE1154" s="56">
        <v>224</v>
      </c>
      <c r="AF1154" s="56">
        <v>320.32</v>
      </c>
    </row>
    <row r="1155" spans="22:32" ht="18" customHeight="1" x14ac:dyDescent="0.25">
      <c r="V1155" s="56" t="s">
        <v>98</v>
      </c>
      <c r="W1155" s="56">
        <v>2021</v>
      </c>
      <c r="X1155" s="56" t="s">
        <v>6</v>
      </c>
      <c r="Y1155" s="56" t="s">
        <v>99</v>
      </c>
      <c r="Z1155" s="56" t="s">
        <v>100</v>
      </c>
      <c r="AA1155" s="56" t="s">
        <v>101</v>
      </c>
      <c r="AB1155" s="56" t="s">
        <v>102</v>
      </c>
      <c r="AC1155" s="56" t="s">
        <v>103</v>
      </c>
      <c r="AD1155" s="56" t="s">
        <v>104</v>
      </c>
      <c r="AE1155" s="56">
        <v>250</v>
      </c>
      <c r="AF1155" s="56">
        <v>526.24</v>
      </c>
    </row>
    <row r="1156" spans="22:32" ht="18" customHeight="1" x14ac:dyDescent="0.25">
      <c r="V1156" s="56" t="s">
        <v>98</v>
      </c>
      <c r="W1156" s="56">
        <v>2021</v>
      </c>
      <c r="X1156" s="56" t="s">
        <v>6</v>
      </c>
      <c r="Y1156" s="56" t="s">
        <v>99</v>
      </c>
      <c r="Z1156" s="56" t="s">
        <v>100</v>
      </c>
      <c r="AA1156" s="56" t="s">
        <v>101</v>
      </c>
      <c r="AB1156" s="56" t="s">
        <v>102</v>
      </c>
      <c r="AC1156" s="56" t="s">
        <v>103</v>
      </c>
      <c r="AD1156" s="56" t="s">
        <v>104</v>
      </c>
      <c r="AE1156" s="56">
        <v>298</v>
      </c>
      <c r="AF1156" s="56">
        <v>526.24</v>
      </c>
    </row>
    <row r="1157" spans="22:32" ht="18" customHeight="1" x14ac:dyDescent="0.25">
      <c r="V1157" s="56" t="s">
        <v>105</v>
      </c>
      <c r="W1157" s="56">
        <v>2021</v>
      </c>
      <c r="X1157" s="56" t="s">
        <v>6</v>
      </c>
      <c r="Y1157" s="56" t="s">
        <v>99</v>
      </c>
      <c r="Z1157" s="56" t="s">
        <v>100</v>
      </c>
      <c r="AA1157" s="56" t="s">
        <v>101</v>
      </c>
      <c r="AB1157" s="56" t="s">
        <v>102</v>
      </c>
      <c r="AC1157" s="56" t="s">
        <v>103</v>
      </c>
      <c r="AD1157" s="56" t="s">
        <v>104</v>
      </c>
      <c r="AE1157" s="56">
        <v>220</v>
      </c>
      <c r="AF1157" s="56">
        <v>526.24</v>
      </c>
    </row>
    <row r="1158" spans="22:32" ht="18" customHeight="1" x14ac:dyDescent="0.25">
      <c r="V1158" s="56" t="s">
        <v>109</v>
      </c>
      <c r="W1158" s="56">
        <v>2021</v>
      </c>
      <c r="X1158" s="56" t="s">
        <v>6</v>
      </c>
      <c r="Y1158" s="56" t="s">
        <v>99</v>
      </c>
      <c r="Z1158" s="56" t="s">
        <v>100</v>
      </c>
      <c r="AA1158" s="56" t="s">
        <v>101</v>
      </c>
      <c r="AB1158" s="56" t="s">
        <v>102</v>
      </c>
      <c r="AC1158" s="56" t="s">
        <v>103</v>
      </c>
      <c r="AD1158" s="56" t="s">
        <v>104</v>
      </c>
      <c r="AE1158" s="56">
        <v>1036</v>
      </c>
      <c r="AF1158" s="56">
        <v>1481.48</v>
      </c>
    </row>
    <row r="1159" spans="22:32" ht="18" customHeight="1" x14ac:dyDescent="0.25">
      <c r="V1159" s="56" t="s">
        <v>108</v>
      </c>
      <c r="W1159" s="56">
        <v>2021</v>
      </c>
      <c r="X1159" s="56" t="s">
        <v>6</v>
      </c>
      <c r="Y1159" s="56" t="s">
        <v>99</v>
      </c>
      <c r="Z1159" s="56" t="s">
        <v>100</v>
      </c>
      <c r="AA1159" s="56" t="s">
        <v>101</v>
      </c>
      <c r="AB1159" s="56" t="s">
        <v>102</v>
      </c>
      <c r="AC1159" s="56" t="s">
        <v>103</v>
      </c>
      <c r="AD1159" s="56" t="s">
        <v>104</v>
      </c>
      <c r="AE1159" s="56">
        <v>222</v>
      </c>
      <c r="AF1159" s="56">
        <v>317.45999999999998</v>
      </c>
    </row>
    <row r="1160" spans="22:32" ht="18" customHeight="1" x14ac:dyDescent="0.25">
      <c r="V1160" s="56" t="s">
        <v>108</v>
      </c>
      <c r="W1160" s="56">
        <v>2021</v>
      </c>
      <c r="X1160" s="56" t="s">
        <v>6</v>
      </c>
      <c r="Y1160" s="56" t="s">
        <v>99</v>
      </c>
      <c r="Z1160" s="56" t="s">
        <v>100</v>
      </c>
      <c r="AA1160" s="56" t="s">
        <v>101</v>
      </c>
      <c r="AB1160" s="56" t="s">
        <v>102</v>
      </c>
      <c r="AC1160" s="56" t="s">
        <v>103</v>
      </c>
      <c r="AD1160" s="56" t="s">
        <v>104</v>
      </c>
      <c r="AE1160" s="56">
        <v>249</v>
      </c>
      <c r="AF1160" s="56">
        <v>356.07</v>
      </c>
    </row>
    <row r="1161" spans="22:32" ht="18" customHeight="1" x14ac:dyDescent="0.25">
      <c r="V1161" s="56" t="s">
        <v>98</v>
      </c>
      <c r="W1161" s="56">
        <v>2021</v>
      </c>
      <c r="X1161" s="56" t="s">
        <v>6</v>
      </c>
      <c r="Y1161" s="56" t="s">
        <v>99</v>
      </c>
      <c r="Z1161" s="56" t="s">
        <v>100</v>
      </c>
      <c r="AA1161" s="56" t="s">
        <v>101</v>
      </c>
      <c r="AB1161" s="56" t="s">
        <v>102</v>
      </c>
      <c r="AC1161" s="56" t="s">
        <v>103</v>
      </c>
      <c r="AD1161" s="56" t="s">
        <v>104</v>
      </c>
      <c r="AE1161" s="56">
        <v>297</v>
      </c>
      <c r="AF1161" s="56">
        <v>424.71</v>
      </c>
    </row>
    <row r="1162" spans="22:32" ht="18" customHeight="1" x14ac:dyDescent="0.25">
      <c r="V1162" s="56" t="s">
        <v>105</v>
      </c>
      <c r="W1162" s="56">
        <v>2021</v>
      </c>
      <c r="X1162" s="56" t="s">
        <v>6</v>
      </c>
      <c r="Y1162" s="56" t="s">
        <v>99</v>
      </c>
      <c r="Z1162" s="56" t="s">
        <v>100</v>
      </c>
      <c r="AA1162" s="56" t="s">
        <v>101</v>
      </c>
      <c r="AB1162" s="56" t="s">
        <v>102</v>
      </c>
      <c r="AC1162" s="56" t="s">
        <v>103</v>
      </c>
      <c r="AD1162" s="56" t="s">
        <v>104</v>
      </c>
      <c r="AE1162" s="56">
        <v>784</v>
      </c>
      <c r="AF1162" s="56">
        <v>1121.1199999999999</v>
      </c>
    </row>
    <row r="1163" spans="22:32" ht="18" customHeight="1" x14ac:dyDescent="0.25">
      <c r="V1163" s="56" t="s">
        <v>98</v>
      </c>
      <c r="W1163" s="56">
        <v>2021</v>
      </c>
      <c r="X1163" s="56" t="s">
        <v>6</v>
      </c>
      <c r="Y1163" s="56" t="s">
        <v>99</v>
      </c>
      <c r="Z1163" s="56" t="s">
        <v>100</v>
      </c>
      <c r="AA1163" s="56" t="s">
        <v>101</v>
      </c>
      <c r="AB1163" s="56" t="s">
        <v>102</v>
      </c>
      <c r="AC1163" s="56" t="s">
        <v>103</v>
      </c>
      <c r="AD1163" s="56" t="s">
        <v>104</v>
      </c>
      <c r="AE1163" s="56">
        <v>817</v>
      </c>
      <c r="AF1163" s="56">
        <v>1168.31</v>
      </c>
    </row>
    <row r="1164" spans="22:32" ht="18" customHeight="1" x14ac:dyDescent="0.25">
      <c r="V1164" s="56" t="s">
        <v>98</v>
      </c>
      <c r="W1164" s="56">
        <v>2021</v>
      </c>
      <c r="X1164" s="56" t="s">
        <v>6</v>
      </c>
      <c r="Y1164" s="56" t="s">
        <v>99</v>
      </c>
      <c r="Z1164" s="56" t="s">
        <v>100</v>
      </c>
      <c r="AA1164" s="56" t="s">
        <v>101</v>
      </c>
      <c r="AB1164" s="56" t="s">
        <v>102</v>
      </c>
      <c r="AC1164" s="56" t="s">
        <v>103</v>
      </c>
      <c r="AD1164" s="56" t="s">
        <v>104</v>
      </c>
      <c r="AE1164" s="56">
        <v>870</v>
      </c>
      <c r="AF1164" s="56">
        <v>1244.0999999999999</v>
      </c>
    </row>
    <row r="1165" spans="22:32" ht="18" customHeight="1" x14ac:dyDescent="0.25">
      <c r="V1165" s="56" t="s">
        <v>98</v>
      </c>
      <c r="W1165" s="56">
        <v>2021</v>
      </c>
      <c r="X1165" s="56" t="s">
        <v>6</v>
      </c>
      <c r="Y1165" s="56" t="s">
        <v>99</v>
      </c>
      <c r="Z1165" s="56" t="s">
        <v>100</v>
      </c>
      <c r="AA1165" s="56" t="s">
        <v>101</v>
      </c>
      <c r="AB1165" s="56" t="s">
        <v>102</v>
      </c>
      <c r="AC1165" s="56" t="s">
        <v>103</v>
      </c>
      <c r="AD1165" s="56" t="s">
        <v>104</v>
      </c>
      <c r="AE1165" s="56">
        <v>251</v>
      </c>
      <c r="AF1165" s="56">
        <v>358.93</v>
      </c>
    </row>
    <row r="1166" spans="22:32" ht="18" customHeight="1" x14ac:dyDescent="0.25">
      <c r="V1166" s="56" t="s">
        <v>98</v>
      </c>
      <c r="W1166" s="56">
        <v>2021</v>
      </c>
      <c r="X1166" s="56" t="s">
        <v>6</v>
      </c>
      <c r="Y1166" s="56" t="s">
        <v>99</v>
      </c>
      <c r="Z1166" s="56" t="s">
        <v>100</v>
      </c>
      <c r="AA1166" s="56" t="s">
        <v>101</v>
      </c>
      <c r="AB1166" s="56" t="s">
        <v>102</v>
      </c>
      <c r="AC1166" s="56" t="s">
        <v>103</v>
      </c>
      <c r="AD1166" s="56" t="s">
        <v>104</v>
      </c>
      <c r="AE1166" s="56">
        <v>221</v>
      </c>
      <c r="AF1166" s="56">
        <v>316.02999999999997</v>
      </c>
    </row>
    <row r="1167" spans="22:32" ht="18" customHeight="1" x14ac:dyDescent="0.25">
      <c r="V1167" s="56" t="s">
        <v>105</v>
      </c>
      <c r="W1167" s="56">
        <v>2021</v>
      </c>
      <c r="X1167" s="56" t="s">
        <v>5</v>
      </c>
      <c r="Y1167" s="56" t="s">
        <v>99</v>
      </c>
      <c r="Z1167" s="56" t="s">
        <v>100</v>
      </c>
      <c r="AA1167" s="56" t="s">
        <v>101</v>
      </c>
      <c r="AB1167" s="56" t="s">
        <v>102</v>
      </c>
      <c r="AC1167" s="56" t="s">
        <v>103</v>
      </c>
      <c r="AD1167" s="56" t="s">
        <v>104</v>
      </c>
      <c r="AE1167" s="56">
        <v>254</v>
      </c>
      <c r="AF1167" s="56">
        <v>363.22</v>
      </c>
    </row>
    <row r="1168" spans="22:32" ht="18" customHeight="1" x14ac:dyDescent="0.25">
      <c r="V1168" s="56" t="s">
        <v>98</v>
      </c>
      <c r="W1168" s="56">
        <v>2021</v>
      </c>
      <c r="X1168" s="56" t="s">
        <v>5</v>
      </c>
      <c r="Y1168" s="56" t="s">
        <v>99</v>
      </c>
      <c r="Z1168" s="56" t="s">
        <v>100</v>
      </c>
      <c r="AA1168" s="56" t="s">
        <v>101</v>
      </c>
      <c r="AB1168" s="56" t="s">
        <v>102</v>
      </c>
      <c r="AC1168" s="56" t="s">
        <v>103</v>
      </c>
      <c r="AD1168" s="56" t="s">
        <v>104</v>
      </c>
      <c r="AE1168" s="56">
        <v>302</v>
      </c>
      <c r="AF1168" s="56">
        <v>431.86</v>
      </c>
    </row>
    <row r="1169" spans="22:32" ht="18" customHeight="1" x14ac:dyDescent="0.25">
      <c r="V1169" s="56" t="s">
        <v>109</v>
      </c>
      <c r="W1169" s="56">
        <v>2021</v>
      </c>
      <c r="X1169" s="56" t="s">
        <v>5</v>
      </c>
      <c r="Y1169" s="56" t="s">
        <v>99</v>
      </c>
      <c r="Z1169" s="56" t="s">
        <v>100</v>
      </c>
      <c r="AA1169" s="56" t="s">
        <v>101</v>
      </c>
      <c r="AB1169" s="56" t="s">
        <v>102</v>
      </c>
      <c r="AC1169" s="56" t="s">
        <v>103</v>
      </c>
      <c r="AD1169" s="56" t="s">
        <v>104</v>
      </c>
      <c r="AE1169" s="56">
        <v>230</v>
      </c>
      <c r="AF1169" s="56">
        <v>328.9</v>
      </c>
    </row>
    <row r="1170" spans="22:32" ht="18" customHeight="1" x14ac:dyDescent="0.25">
      <c r="V1170" s="56" t="s">
        <v>105</v>
      </c>
      <c r="W1170" s="56">
        <v>2021</v>
      </c>
      <c r="X1170" s="56" t="s">
        <v>5</v>
      </c>
      <c r="Y1170" s="56" t="s">
        <v>99</v>
      </c>
      <c r="Z1170" s="56" t="s">
        <v>100</v>
      </c>
      <c r="AA1170" s="56" t="s">
        <v>101</v>
      </c>
      <c r="AB1170" s="56" t="s">
        <v>102</v>
      </c>
      <c r="AC1170" s="56" t="s">
        <v>103</v>
      </c>
      <c r="AD1170" s="56" t="s">
        <v>104</v>
      </c>
      <c r="AE1170" s="56">
        <v>256</v>
      </c>
      <c r="AF1170" s="56">
        <v>526.24</v>
      </c>
    </row>
    <row r="1171" spans="22:32" ht="18" customHeight="1" x14ac:dyDescent="0.25">
      <c r="V1171" s="56" t="s">
        <v>98</v>
      </c>
      <c r="W1171" s="56">
        <v>2021</v>
      </c>
      <c r="X1171" s="56" t="s">
        <v>5</v>
      </c>
      <c r="Y1171" s="56" t="s">
        <v>99</v>
      </c>
      <c r="Z1171" s="56" t="s">
        <v>100</v>
      </c>
      <c r="AA1171" s="56" t="s">
        <v>101</v>
      </c>
      <c r="AB1171" s="56" t="s">
        <v>102</v>
      </c>
      <c r="AC1171" s="56" t="s">
        <v>103</v>
      </c>
      <c r="AD1171" s="56" t="s">
        <v>104</v>
      </c>
      <c r="AE1171" s="56">
        <v>226</v>
      </c>
      <c r="AF1171" s="56">
        <v>526.24</v>
      </c>
    </row>
    <row r="1172" spans="22:32" ht="18" customHeight="1" x14ac:dyDescent="0.25">
      <c r="V1172" s="56" t="s">
        <v>98</v>
      </c>
      <c r="W1172" s="56">
        <v>2021</v>
      </c>
      <c r="X1172" s="56" t="s">
        <v>5</v>
      </c>
      <c r="Y1172" s="56" t="s">
        <v>99</v>
      </c>
      <c r="Z1172" s="56" t="s">
        <v>100</v>
      </c>
      <c r="AA1172" s="56" t="s">
        <v>101</v>
      </c>
      <c r="AB1172" s="56" t="s">
        <v>102</v>
      </c>
      <c r="AC1172" s="56" t="s">
        <v>103</v>
      </c>
      <c r="AD1172" s="56" t="s">
        <v>104</v>
      </c>
      <c r="AE1172" s="56">
        <v>1002</v>
      </c>
      <c r="AF1172" s="56">
        <v>1432.8600000000001</v>
      </c>
    </row>
    <row r="1173" spans="22:32" ht="18" customHeight="1" x14ac:dyDescent="0.25">
      <c r="V1173" s="56" t="s">
        <v>107</v>
      </c>
      <c r="W1173" s="56">
        <v>2021</v>
      </c>
      <c r="X1173" s="56" t="s">
        <v>5</v>
      </c>
      <c r="Y1173" s="56" t="s">
        <v>99</v>
      </c>
      <c r="Z1173" s="56" t="s">
        <v>100</v>
      </c>
      <c r="AA1173" s="56" t="s">
        <v>101</v>
      </c>
      <c r="AB1173" s="56" t="s">
        <v>102</v>
      </c>
      <c r="AC1173" s="56" t="s">
        <v>103</v>
      </c>
      <c r="AD1173" s="56" t="s">
        <v>104</v>
      </c>
      <c r="AE1173" s="56">
        <v>1035</v>
      </c>
      <c r="AF1173" s="56">
        <v>1480.05</v>
      </c>
    </row>
    <row r="1174" spans="22:32" ht="18" customHeight="1" x14ac:dyDescent="0.25">
      <c r="V1174" s="56" t="s">
        <v>98</v>
      </c>
      <c r="W1174" s="56">
        <v>2021</v>
      </c>
      <c r="X1174" s="56" t="s">
        <v>5</v>
      </c>
      <c r="Y1174" s="56" t="s">
        <v>99</v>
      </c>
      <c r="Z1174" s="56" t="s">
        <v>100</v>
      </c>
      <c r="AA1174" s="56" t="s">
        <v>101</v>
      </c>
      <c r="AB1174" s="56" t="s">
        <v>102</v>
      </c>
      <c r="AC1174" s="56" t="s">
        <v>103</v>
      </c>
      <c r="AD1174" s="56" t="s">
        <v>104</v>
      </c>
      <c r="AE1174" s="56">
        <v>228</v>
      </c>
      <c r="AF1174" s="56">
        <v>326.03999999999996</v>
      </c>
    </row>
    <row r="1175" spans="22:32" ht="18" customHeight="1" x14ac:dyDescent="0.25">
      <c r="V1175" s="56" t="s">
        <v>98</v>
      </c>
      <c r="W1175" s="56">
        <v>2021</v>
      </c>
      <c r="X1175" s="56" t="s">
        <v>5</v>
      </c>
      <c r="Y1175" s="56" t="s">
        <v>99</v>
      </c>
      <c r="Z1175" s="56" t="s">
        <v>100</v>
      </c>
      <c r="AA1175" s="56" t="s">
        <v>101</v>
      </c>
      <c r="AB1175" s="56" t="s">
        <v>102</v>
      </c>
      <c r="AC1175" s="56" t="s">
        <v>103</v>
      </c>
      <c r="AD1175" s="56" t="s">
        <v>104</v>
      </c>
      <c r="AE1175" s="56">
        <v>255</v>
      </c>
      <c r="AF1175" s="56">
        <v>364.65</v>
      </c>
    </row>
    <row r="1176" spans="22:32" ht="18" customHeight="1" x14ac:dyDescent="0.25">
      <c r="V1176" s="56" t="s">
        <v>105</v>
      </c>
      <c r="W1176" s="56">
        <v>2021</v>
      </c>
      <c r="X1176" s="56" t="s">
        <v>5</v>
      </c>
      <c r="Y1176" s="56" t="s">
        <v>99</v>
      </c>
      <c r="Z1176" s="56" t="s">
        <v>100</v>
      </c>
      <c r="AA1176" s="56" t="s">
        <v>101</v>
      </c>
      <c r="AB1176" s="56" t="s">
        <v>102</v>
      </c>
      <c r="AC1176" s="56" t="s">
        <v>103</v>
      </c>
      <c r="AD1176" s="56" t="s">
        <v>104</v>
      </c>
      <c r="AE1176" s="56">
        <v>303</v>
      </c>
      <c r="AF1176" s="56">
        <v>433.28999999999996</v>
      </c>
    </row>
    <row r="1177" spans="22:32" ht="18" customHeight="1" x14ac:dyDescent="0.25">
      <c r="V1177" s="56" t="s">
        <v>98</v>
      </c>
      <c r="W1177" s="56">
        <v>2021</v>
      </c>
      <c r="X1177" s="56" t="s">
        <v>5</v>
      </c>
      <c r="Y1177" s="56" t="s">
        <v>99</v>
      </c>
      <c r="Z1177" s="56" t="s">
        <v>100</v>
      </c>
      <c r="AA1177" s="56" t="s">
        <v>101</v>
      </c>
      <c r="AB1177" s="56" t="s">
        <v>102</v>
      </c>
      <c r="AC1177" s="56" t="s">
        <v>103</v>
      </c>
      <c r="AD1177" s="56" t="s">
        <v>104</v>
      </c>
      <c r="AE1177" s="56">
        <v>225</v>
      </c>
      <c r="AF1177" s="56">
        <v>321.75</v>
      </c>
    </row>
    <row r="1178" spans="22:32" ht="18" customHeight="1" x14ac:dyDescent="0.25">
      <c r="V1178" s="56" t="s">
        <v>98</v>
      </c>
      <c r="W1178" s="56">
        <v>2021</v>
      </c>
      <c r="X1178" s="56" t="s">
        <v>5</v>
      </c>
      <c r="Y1178" s="56" t="s">
        <v>99</v>
      </c>
      <c r="Z1178" s="56" t="s">
        <v>100</v>
      </c>
      <c r="AA1178" s="56" t="s">
        <v>101</v>
      </c>
      <c r="AB1178" s="56" t="s">
        <v>102</v>
      </c>
      <c r="AC1178" s="56" t="s">
        <v>103</v>
      </c>
      <c r="AD1178" s="56" t="s">
        <v>104</v>
      </c>
      <c r="AE1178" s="56">
        <v>783</v>
      </c>
      <c r="AF1178" s="56">
        <v>1119.69</v>
      </c>
    </row>
    <row r="1179" spans="22:32" ht="18" customHeight="1" x14ac:dyDescent="0.25">
      <c r="V1179" s="56" t="s">
        <v>107</v>
      </c>
      <c r="W1179" s="56">
        <v>2021</v>
      </c>
      <c r="X1179" s="56" t="s">
        <v>5</v>
      </c>
      <c r="Y1179" s="56" t="s">
        <v>99</v>
      </c>
      <c r="Z1179" s="56" t="s">
        <v>100</v>
      </c>
      <c r="AA1179" s="56" t="s">
        <v>101</v>
      </c>
      <c r="AB1179" s="56" t="s">
        <v>102</v>
      </c>
      <c r="AC1179" s="56" t="s">
        <v>103</v>
      </c>
      <c r="AD1179" s="56" t="s">
        <v>104</v>
      </c>
      <c r="AE1179" s="56">
        <v>816</v>
      </c>
      <c r="AF1179" s="56">
        <v>1166.8800000000001</v>
      </c>
    </row>
    <row r="1180" spans="22:32" ht="18" customHeight="1" x14ac:dyDescent="0.25">
      <c r="V1180" s="56" t="s">
        <v>105</v>
      </c>
      <c r="W1180" s="56">
        <v>2021</v>
      </c>
      <c r="X1180" s="56" t="s">
        <v>5</v>
      </c>
      <c r="Y1180" s="56" t="s">
        <v>99</v>
      </c>
      <c r="Z1180" s="56" t="s">
        <v>100</v>
      </c>
      <c r="AA1180" s="56" t="s">
        <v>101</v>
      </c>
      <c r="AB1180" s="56" t="s">
        <v>102</v>
      </c>
      <c r="AC1180" s="56" t="s">
        <v>103</v>
      </c>
      <c r="AD1180" s="56" t="s">
        <v>104</v>
      </c>
      <c r="AE1180" s="56">
        <v>869</v>
      </c>
      <c r="AF1180" s="56">
        <v>1242.67</v>
      </c>
    </row>
    <row r="1181" spans="22:32" ht="18" customHeight="1" x14ac:dyDescent="0.25">
      <c r="V1181" s="56" t="s">
        <v>109</v>
      </c>
      <c r="W1181" s="56">
        <v>2021</v>
      </c>
      <c r="X1181" s="56" t="s">
        <v>5</v>
      </c>
      <c r="Y1181" s="56" t="s">
        <v>99</v>
      </c>
      <c r="Z1181" s="56" t="s">
        <v>100</v>
      </c>
      <c r="AA1181" s="56" t="s">
        <v>101</v>
      </c>
      <c r="AB1181" s="56" t="s">
        <v>102</v>
      </c>
      <c r="AC1181" s="56" t="s">
        <v>103</v>
      </c>
      <c r="AD1181" s="56" t="s">
        <v>104</v>
      </c>
      <c r="AE1181" s="56">
        <v>257</v>
      </c>
      <c r="AF1181" s="56">
        <v>367.51</v>
      </c>
    </row>
    <row r="1182" spans="22:32" ht="18" customHeight="1" x14ac:dyDescent="0.25">
      <c r="V1182" s="56" t="s">
        <v>105</v>
      </c>
      <c r="W1182" s="56">
        <v>2021</v>
      </c>
      <c r="X1182" s="56" t="s">
        <v>5</v>
      </c>
      <c r="Y1182" s="56" t="s">
        <v>99</v>
      </c>
      <c r="Z1182" s="56" t="s">
        <v>100</v>
      </c>
      <c r="AA1182" s="56" t="s">
        <v>101</v>
      </c>
      <c r="AB1182" s="56" t="s">
        <v>102</v>
      </c>
      <c r="AC1182" s="56" t="s">
        <v>103</v>
      </c>
      <c r="AD1182" s="56" t="s">
        <v>104</v>
      </c>
      <c r="AE1182" s="56">
        <v>299</v>
      </c>
      <c r="AF1182" s="56">
        <v>427.57</v>
      </c>
    </row>
    <row r="1183" spans="22:32" ht="18" customHeight="1" x14ac:dyDescent="0.25">
      <c r="V1183" s="56" t="s">
        <v>105</v>
      </c>
      <c r="W1183" s="56">
        <v>2021</v>
      </c>
      <c r="X1183" s="56" t="s">
        <v>5</v>
      </c>
      <c r="Y1183" s="56" t="s">
        <v>99</v>
      </c>
      <c r="Z1183" s="56" t="s">
        <v>100</v>
      </c>
      <c r="AA1183" s="56" t="s">
        <v>101</v>
      </c>
      <c r="AB1183" s="56" t="s">
        <v>102</v>
      </c>
      <c r="AC1183" s="56" t="s">
        <v>103</v>
      </c>
      <c r="AD1183" s="56" t="s">
        <v>104</v>
      </c>
      <c r="AE1183" s="56">
        <v>227</v>
      </c>
      <c r="AF1183" s="56">
        <v>324.61</v>
      </c>
    </row>
    <row r="1184" spans="22:32" ht="18" customHeight="1" x14ac:dyDescent="0.25">
      <c r="V1184" s="56" t="s">
        <v>98</v>
      </c>
      <c r="W1184" s="56">
        <v>2021</v>
      </c>
      <c r="X1184" s="56" t="s">
        <v>2</v>
      </c>
      <c r="Y1184" s="56" t="s">
        <v>99</v>
      </c>
      <c r="Z1184" s="56" t="s">
        <v>100</v>
      </c>
      <c r="AA1184" s="56" t="s">
        <v>101</v>
      </c>
      <c r="AB1184" s="56" t="s">
        <v>102</v>
      </c>
      <c r="AC1184" s="56" t="s">
        <v>103</v>
      </c>
      <c r="AD1184" s="56" t="s">
        <v>104</v>
      </c>
      <c r="AE1184" s="56">
        <v>272</v>
      </c>
      <c r="AF1184" s="56">
        <v>388.96</v>
      </c>
    </row>
    <row r="1185" spans="22:32" ht="18" customHeight="1" x14ac:dyDescent="0.25">
      <c r="V1185" s="56" t="s">
        <v>105</v>
      </c>
      <c r="W1185" s="56">
        <v>2021</v>
      </c>
      <c r="X1185" s="56" t="s">
        <v>2</v>
      </c>
      <c r="Y1185" s="56" t="s">
        <v>99</v>
      </c>
      <c r="Z1185" s="56" t="s">
        <v>100</v>
      </c>
      <c r="AA1185" s="56" t="s">
        <v>101</v>
      </c>
      <c r="AB1185" s="56" t="s">
        <v>102</v>
      </c>
      <c r="AC1185" s="56" t="s">
        <v>103</v>
      </c>
      <c r="AD1185" s="56" t="s">
        <v>104</v>
      </c>
      <c r="AE1185" s="56">
        <v>242</v>
      </c>
      <c r="AF1185" s="56">
        <v>346.06</v>
      </c>
    </row>
    <row r="1186" spans="22:32" ht="18" customHeight="1" x14ac:dyDescent="0.25">
      <c r="V1186" s="56" t="s">
        <v>105</v>
      </c>
      <c r="W1186" s="56">
        <v>2021</v>
      </c>
      <c r="X1186" s="56" t="s">
        <v>2</v>
      </c>
      <c r="Y1186" s="56" t="s">
        <v>99</v>
      </c>
      <c r="Z1186" s="56" t="s">
        <v>100</v>
      </c>
      <c r="AA1186" s="56" t="s">
        <v>101</v>
      </c>
      <c r="AB1186" s="56" t="s">
        <v>102</v>
      </c>
      <c r="AC1186" s="56" t="s">
        <v>103</v>
      </c>
      <c r="AD1186" s="56" t="s">
        <v>104</v>
      </c>
      <c r="AE1186" s="56">
        <v>268</v>
      </c>
      <c r="AF1186" s="56">
        <v>526.24</v>
      </c>
    </row>
    <row r="1187" spans="22:32" ht="18" customHeight="1" x14ac:dyDescent="0.25">
      <c r="V1187" s="56" t="s">
        <v>105</v>
      </c>
      <c r="W1187" s="56">
        <v>2021</v>
      </c>
      <c r="X1187" s="56" t="s">
        <v>2</v>
      </c>
      <c r="Y1187" s="56" t="s">
        <v>99</v>
      </c>
      <c r="Z1187" s="56" t="s">
        <v>100</v>
      </c>
      <c r="AA1187" s="56" t="s">
        <v>101</v>
      </c>
      <c r="AB1187" s="56" t="s">
        <v>102</v>
      </c>
      <c r="AC1187" s="56" t="s">
        <v>103</v>
      </c>
      <c r="AD1187" s="56" t="s">
        <v>104</v>
      </c>
      <c r="AE1187" s="56">
        <v>316</v>
      </c>
      <c r="AF1187" s="56">
        <v>526.24</v>
      </c>
    </row>
    <row r="1188" spans="22:32" ht="18" customHeight="1" x14ac:dyDescent="0.25">
      <c r="V1188" s="56" t="s">
        <v>98</v>
      </c>
      <c r="W1188" s="56">
        <v>2021</v>
      </c>
      <c r="X1188" s="56" t="s">
        <v>2</v>
      </c>
      <c r="Y1188" s="56" t="s">
        <v>99</v>
      </c>
      <c r="Z1188" s="56" t="s">
        <v>100</v>
      </c>
      <c r="AA1188" s="56" t="s">
        <v>101</v>
      </c>
      <c r="AB1188" s="56" t="s">
        <v>102</v>
      </c>
      <c r="AC1188" s="56" t="s">
        <v>103</v>
      </c>
      <c r="AD1188" s="56" t="s">
        <v>104</v>
      </c>
      <c r="AE1188" s="56">
        <v>244</v>
      </c>
      <c r="AF1188" s="56">
        <v>526.24</v>
      </c>
    </row>
    <row r="1189" spans="22:32" ht="18" customHeight="1" x14ac:dyDescent="0.25">
      <c r="V1189" s="56" t="s">
        <v>105</v>
      </c>
      <c r="W1189" s="56">
        <v>2021</v>
      </c>
      <c r="X1189" s="56" t="s">
        <v>2</v>
      </c>
      <c r="Y1189" s="56" t="s">
        <v>99</v>
      </c>
      <c r="Z1189" s="56" t="s">
        <v>100</v>
      </c>
      <c r="AA1189" s="56" t="s">
        <v>101</v>
      </c>
      <c r="AB1189" s="56" t="s">
        <v>102</v>
      </c>
      <c r="AC1189" s="56" t="s">
        <v>103</v>
      </c>
      <c r="AD1189" s="56" t="s">
        <v>104</v>
      </c>
      <c r="AE1189" s="56">
        <v>999</v>
      </c>
      <c r="AF1189" s="56">
        <v>1428.57</v>
      </c>
    </row>
    <row r="1190" spans="22:32" ht="18" customHeight="1" x14ac:dyDescent="0.25">
      <c r="V1190" s="56" t="s">
        <v>107</v>
      </c>
      <c r="W1190" s="56">
        <v>2021</v>
      </c>
      <c r="X1190" s="56" t="s">
        <v>2</v>
      </c>
      <c r="Y1190" s="56" t="s">
        <v>99</v>
      </c>
      <c r="Z1190" s="56" t="s">
        <v>100</v>
      </c>
      <c r="AA1190" s="56" t="s">
        <v>101</v>
      </c>
      <c r="AB1190" s="56" t="s">
        <v>102</v>
      </c>
      <c r="AC1190" s="56" t="s">
        <v>103</v>
      </c>
      <c r="AD1190" s="56" t="s">
        <v>104</v>
      </c>
      <c r="AE1190" s="56">
        <v>1032</v>
      </c>
      <c r="AF1190" s="56">
        <v>1475.76</v>
      </c>
    </row>
    <row r="1191" spans="22:32" ht="18" customHeight="1" x14ac:dyDescent="0.25">
      <c r="V1191" s="56" t="s">
        <v>105</v>
      </c>
      <c r="W1191" s="56">
        <v>2021</v>
      </c>
      <c r="X1191" s="56" t="s">
        <v>2</v>
      </c>
      <c r="Y1191" s="56" t="s">
        <v>99</v>
      </c>
      <c r="Z1191" s="56" t="s">
        <v>100</v>
      </c>
      <c r="AA1191" s="56" t="s">
        <v>101</v>
      </c>
      <c r="AB1191" s="56" t="s">
        <v>102</v>
      </c>
      <c r="AC1191" s="56" t="s">
        <v>103</v>
      </c>
      <c r="AD1191" s="56" t="s">
        <v>104</v>
      </c>
      <c r="AE1191" s="56">
        <v>246</v>
      </c>
      <c r="AF1191" s="56">
        <v>351.78</v>
      </c>
    </row>
    <row r="1192" spans="22:32" ht="18" customHeight="1" x14ac:dyDescent="0.25">
      <c r="V1192" s="56" t="s">
        <v>105</v>
      </c>
      <c r="W1192" s="56">
        <v>2021</v>
      </c>
      <c r="X1192" s="56" t="s">
        <v>2</v>
      </c>
      <c r="Y1192" s="56" t="s">
        <v>99</v>
      </c>
      <c r="Z1192" s="56" t="s">
        <v>100</v>
      </c>
      <c r="AA1192" s="56" t="s">
        <v>101</v>
      </c>
      <c r="AB1192" s="56" t="s">
        <v>102</v>
      </c>
      <c r="AC1192" s="56" t="s">
        <v>103</v>
      </c>
      <c r="AD1192" s="56" t="s">
        <v>104</v>
      </c>
      <c r="AE1192" s="56">
        <v>273</v>
      </c>
      <c r="AF1192" s="56">
        <v>390.39</v>
      </c>
    </row>
    <row r="1193" spans="22:32" ht="18" customHeight="1" x14ac:dyDescent="0.25">
      <c r="V1193" s="56" t="s">
        <v>107</v>
      </c>
      <c r="W1193" s="56">
        <v>2021</v>
      </c>
      <c r="X1193" s="56" t="s">
        <v>2</v>
      </c>
      <c r="Y1193" s="56" t="s">
        <v>99</v>
      </c>
      <c r="Z1193" s="56" t="s">
        <v>100</v>
      </c>
      <c r="AA1193" s="56" t="s">
        <v>101</v>
      </c>
      <c r="AB1193" s="56" t="s">
        <v>102</v>
      </c>
      <c r="AC1193" s="56" t="s">
        <v>103</v>
      </c>
      <c r="AD1193" s="56" t="s">
        <v>104</v>
      </c>
      <c r="AE1193" s="56">
        <v>315</v>
      </c>
      <c r="AF1193" s="56">
        <v>450.45</v>
      </c>
    </row>
    <row r="1194" spans="22:32" ht="18" customHeight="1" x14ac:dyDescent="0.25">
      <c r="V1194" s="56" t="s">
        <v>105</v>
      </c>
      <c r="W1194" s="56">
        <v>2021</v>
      </c>
      <c r="X1194" s="56" t="s">
        <v>2</v>
      </c>
      <c r="Y1194" s="56" t="s">
        <v>99</v>
      </c>
      <c r="Z1194" s="56" t="s">
        <v>100</v>
      </c>
      <c r="AA1194" s="56" t="s">
        <v>101</v>
      </c>
      <c r="AB1194" s="56" t="s">
        <v>102</v>
      </c>
      <c r="AC1194" s="56" t="s">
        <v>103</v>
      </c>
      <c r="AD1194" s="56" t="s">
        <v>104</v>
      </c>
      <c r="AE1194" s="56">
        <v>243</v>
      </c>
      <c r="AF1194" s="56">
        <v>347.49</v>
      </c>
    </row>
    <row r="1195" spans="22:32" ht="18" customHeight="1" x14ac:dyDescent="0.25">
      <c r="V1195" s="56" t="s">
        <v>98</v>
      </c>
      <c r="W1195" s="56">
        <v>2021</v>
      </c>
      <c r="X1195" s="56" t="s">
        <v>2</v>
      </c>
      <c r="Y1195" s="56" t="s">
        <v>99</v>
      </c>
      <c r="Z1195" s="56" t="s">
        <v>100</v>
      </c>
      <c r="AA1195" s="56" t="s">
        <v>101</v>
      </c>
      <c r="AB1195" s="56" t="s">
        <v>102</v>
      </c>
      <c r="AC1195" s="56" t="s">
        <v>103</v>
      </c>
      <c r="AD1195" s="56" t="s">
        <v>104</v>
      </c>
      <c r="AE1195" s="56">
        <v>780</v>
      </c>
      <c r="AF1195" s="56">
        <v>1115.4000000000001</v>
      </c>
    </row>
    <row r="1196" spans="22:32" ht="18" customHeight="1" x14ac:dyDescent="0.25">
      <c r="V1196" s="56" t="s">
        <v>107</v>
      </c>
      <c r="W1196" s="56">
        <v>2021</v>
      </c>
      <c r="X1196" s="56" t="s">
        <v>2</v>
      </c>
      <c r="Y1196" s="56" t="s">
        <v>99</v>
      </c>
      <c r="Z1196" s="56" t="s">
        <v>100</v>
      </c>
      <c r="AA1196" s="56" t="s">
        <v>101</v>
      </c>
      <c r="AB1196" s="56" t="s">
        <v>102</v>
      </c>
      <c r="AC1196" s="56" t="s">
        <v>103</v>
      </c>
      <c r="AD1196" s="56" t="s">
        <v>104</v>
      </c>
      <c r="AE1196" s="56">
        <v>813</v>
      </c>
      <c r="AF1196" s="56">
        <v>1162.5899999999999</v>
      </c>
    </row>
    <row r="1197" spans="22:32" ht="18" customHeight="1" x14ac:dyDescent="0.25">
      <c r="V1197" s="56" t="s">
        <v>105</v>
      </c>
      <c r="W1197" s="56">
        <v>2021</v>
      </c>
      <c r="X1197" s="56" t="s">
        <v>2</v>
      </c>
      <c r="Y1197" s="56" t="s">
        <v>99</v>
      </c>
      <c r="Z1197" s="56" t="s">
        <v>100</v>
      </c>
      <c r="AA1197" s="56" t="s">
        <v>101</v>
      </c>
      <c r="AB1197" s="56" t="s">
        <v>102</v>
      </c>
      <c r="AC1197" s="56" t="s">
        <v>103</v>
      </c>
      <c r="AD1197" s="56" t="s">
        <v>104</v>
      </c>
      <c r="AE1197" s="56">
        <v>867</v>
      </c>
      <c r="AF1197" s="56">
        <v>1239.81</v>
      </c>
    </row>
    <row r="1198" spans="22:32" ht="18" customHeight="1" x14ac:dyDescent="0.25">
      <c r="V1198" s="56" t="s">
        <v>105</v>
      </c>
      <c r="W1198" s="56">
        <v>2021</v>
      </c>
      <c r="X1198" s="56" t="s">
        <v>2</v>
      </c>
      <c r="Y1198" s="56" t="s">
        <v>99</v>
      </c>
      <c r="Z1198" s="56" t="s">
        <v>100</v>
      </c>
      <c r="AA1198" s="56" t="s">
        <v>101</v>
      </c>
      <c r="AB1198" s="56" t="s">
        <v>102</v>
      </c>
      <c r="AC1198" s="56" t="s">
        <v>103</v>
      </c>
      <c r="AD1198" s="56" t="s">
        <v>104</v>
      </c>
      <c r="AE1198" s="56">
        <v>269</v>
      </c>
      <c r="AF1198" s="56">
        <v>384.67</v>
      </c>
    </row>
    <row r="1199" spans="22:32" ht="18" customHeight="1" x14ac:dyDescent="0.25">
      <c r="V1199" s="56" t="s">
        <v>98</v>
      </c>
      <c r="W1199" s="56">
        <v>2021</v>
      </c>
      <c r="X1199" s="56" t="s">
        <v>2</v>
      </c>
      <c r="Y1199" s="56" t="s">
        <v>99</v>
      </c>
      <c r="Z1199" s="56" t="s">
        <v>100</v>
      </c>
      <c r="AA1199" s="56" t="s">
        <v>101</v>
      </c>
      <c r="AB1199" s="56" t="s">
        <v>102</v>
      </c>
      <c r="AC1199" s="56" t="s">
        <v>103</v>
      </c>
      <c r="AD1199" s="56" t="s">
        <v>104</v>
      </c>
      <c r="AE1199" s="56">
        <v>317</v>
      </c>
      <c r="AF1199" s="56">
        <v>453.31</v>
      </c>
    </row>
    <row r="1200" spans="22:32" ht="18" customHeight="1" x14ac:dyDescent="0.25">
      <c r="V1200" s="56" t="s">
        <v>98</v>
      </c>
      <c r="W1200" s="56">
        <v>2021</v>
      </c>
      <c r="X1200" s="56" t="s">
        <v>2</v>
      </c>
      <c r="Y1200" s="56" t="s">
        <v>99</v>
      </c>
      <c r="Z1200" s="56" t="s">
        <v>100</v>
      </c>
      <c r="AA1200" s="56" t="s">
        <v>101</v>
      </c>
      <c r="AB1200" s="56" t="s">
        <v>102</v>
      </c>
      <c r="AC1200" s="56" t="s">
        <v>103</v>
      </c>
      <c r="AD1200" s="56" t="s">
        <v>104</v>
      </c>
      <c r="AE1200" s="56">
        <v>245</v>
      </c>
      <c r="AF1200" s="56">
        <v>350.35</v>
      </c>
    </row>
    <row r="1201" spans="22:32" ht="18" customHeight="1" x14ac:dyDescent="0.25">
      <c r="V1201" s="56" t="s">
        <v>98</v>
      </c>
      <c r="W1201" s="56">
        <v>2021</v>
      </c>
      <c r="X1201" s="56" t="s">
        <v>4</v>
      </c>
      <c r="Y1201" s="56" t="s">
        <v>99</v>
      </c>
      <c r="Z1201" s="56" t="s">
        <v>100</v>
      </c>
      <c r="AA1201" s="56" t="s">
        <v>101</v>
      </c>
      <c r="AB1201" s="56" t="s">
        <v>102</v>
      </c>
      <c r="AC1201" s="56" t="s">
        <v>103</v>
      </c>
      <c r="AD1201" s="56" t="s">
        <v>104</v>
      </c>
      <c r="AE1201" s="56">
        <v>260</v>
      </c>
      <c r="AF1201" s="56">
        <v>371.8</v>
      </c>
    </row>
    <row r="1202" spans="22:32" ht="18" customHeight="1" x14ac:dyDescent="0.25">
      <c r="V1202" s="56" t="s">
        <v>98</v>
      </c>
      <c r="W1202" s="56">
        <v>2021</v>
      </c>
      <c r="X1202" s="56" t="s">
        <v>4</v>
      </c>
      <c r="Y1202" s="56" t="s">
        <v>99</v>
      </c>
      <c r="Z1202" s="56" t="s">
        <v>100</v>
      </c>
      <c r="AA1202" s="56" t="s">
        <v>101</v>
      </c>
      <c r="AB1202" s="56" t="s">
        <v>102</v>
      </c>
      <c r="AC1202" s="56" t="s">
        <v>103</v>
      </c>
      <c r="AD1202" s="56" t="s">
        <v>104</v>
      </c>
      <c r="AE1202" s="56">
        <v>308</v>
      </c>
      <c r="AF1202" s="56">
        <v>440.44</v>
      </c>
    </row>
    <row r="1203" spans="22:32" ht="18" customHeight="1" x14ac:dyDescent="0.25">
      <c r="V1203" s="56" t="s">
        <v>107</v>
      </c>
      <c r="W1203" s="56">
        <v>2021</v>
      </c>
      <c r="X1203" s="56" t="s">
        <v>4</v>
      </c>
      <c r="Y1203" s="56" t="s">
        <v>99</v>
      </c>
      <c r="Z1203" s="56" t="s">
        <v>100</v>
      </c>
      <c r="AA1203" s="56" t="s">
        <v>101</v>
      </c>
      <c r="AB1203" s="56" t="s">
        <v>102</v>
      </c>
      <c r="AC1203" s="56" t="s">
        <v>103</v>
      </c>
      <c r="AD1203" s="56" t="s">
        <v>104</v>
      </c>
      <c r="AE1203" s="56">
        <v>262</v>
      </c>
      <c r="AF1203" s="56">
        <v>526.24</v>
      </c>
    </row>
    <row r="1204" spans="22:32" ht="18" customHeight="1" x14ac:dyDescent="0.25">
      <c r="V1204" s="56" t="s">
        <v>108</v>
      </c>
      <c r="W1204" s="56">
        <v>2021</v>
      </c>
      <c r="X1204" s="56" t="s">
        <v>4</v>
      </c>
      <c r="Y1204" s="56" t="s">
        <v>99</v>
      </c>
      <c r="Z1204" s="56" t="s">
        <v>100</v>
      </c>
      <c r="AA1204" s="56" t="s">
        <v>101</v>
      </c>
      <c r="AB1204" s="56" t="s">
        <v>102</v>
      </c>
      <c r="AC1204" s="56" t="s">
        <v>103</v>
      </c>
      <c r="AD1204" s="56" t="s">
        <v>104</v>
      </c>
      <c r="AE1204" s="56">
        <v>304</v>
      </c>
      <c r="AF1204" s="56">
        <v>526.24</v>
      </c>
    </row>
    <row r="1205" spans="22:32" ht="18" customHeight="1" x14ac:dyDescent="0.25">
      <c r="V1205" s="56" t="s">
        <v>105</v>
      </c>
      <c r="W1205" s="56">
        <v>2021</v>
      </c>
      <c r="X1205" s="56" t="s">
        <v>4</v>
      </c>
      <c r="Y1205" s="56" t="s">
        <v>99</v>
      </c>
      <c r="Z1205" s="56" t="s">
        <v>100</v>
      </c>
      <c r="AA1205" s="56" t="s">
        <v>101</v>
      </c>
      <c r="AB1205" s="56" t="s">
        <v>102</v>
      </c>
      <c r="AC1205" s="56" t="s">
        <v>103</v>
      </c>
      <c r="AD1205" s="56" t="s">
        <v>104</v>
      </c>
      <c r="AE1205" s="56">
        <v>232</v>
      </c>
      <c r="AF1205" s="56">
        <v>526.24</v>
      </c>
    </row>
    <row r="1206" spans="22:32" ht="18" customHeight="1" x14ac:dyDescent="0.25">
      <c r="V1206" s="56" t="s">
        <v>105</v>
      </c>
      <c r="W1206" s="56">
        <v>2021</v>
      </c>
      <c r="X1206" s="56" t="s">
        <v>4</v>
      </c>
      <c r="Y1206" s="56" t="s">
        <v>99</v>
      </c>
      <c r="Z1206" s="56" t="s">
        <v>100</v>
      </c>
      <c r="AA1206" s="56" t="s">
        <v>101</v>
      </c>
      <c r="AB1206" s="56" t="s">
        <v>102</v>
      </c>
      <c r="AC1206" s="56" t="s">
        <v>103</v>
      </c>
      <c r="AD1206" s="56" t="s">
        <v>104</v>
      </c>
      <c r="AE1206" s="56">
        <v>1001</v>
      </c>
      <c r="AF1206" s="56">
        <v>1431.43</v>
      </c>
    </row>
    <row r="1207" spans="22:32" ht="18" customHeight="1" x14ac:dyDescent="0.25">
      <c r="V1207" s="56" t="s">
        <v>105</v>
      </c>
      <c r="W1207" s="56">
        <v>2021</v>
      </c>
      <c r="X1207" s="56" t="s">
        <v>4</v>
      </c>
      <c r="Y1207" s="56" t="s">
        <v>99</v>
      </c>
      <c r="Z1207" s="56" t="s">
        <v>100</v>
      </c>
      <c r="AA1207" s="56" t="s">
        <v>101</v>
      </c>
      <c r="AB1207" s="56" t="s">
        <v>102</v>
      </c>
      <c r="AC1207" s="56" t="s">
        <v>103</v>
      </c>
      <c r="AD1207" s="56" t="s">
        <v>104</v>
      </c>
      <c r="AE1207" s="56">
        <v>1034</v>
      </c>
      <c r="AF1207" s="56">
        <v>1478.62</v>
      </c>
    </row>
    <row r="1208" spans="22:32" ht="18" customHeight="1" x14ac:dyDescent="0.25">
      <c r="V1208" s="56" t="s">
        <v>98</v>
      </c>
      <c r="W1208" s="56">
        <v>2021</v>
      </c>
      <c r="X1208" s="56" t="s">
        <v>4</v>
      </c>
      <c r="Y1208" s="56" t="s">
        <v>99</v>
      </c>
      <c r="Z1208" s="56" t="s">
        <v>100</v>
      </c>
      <c r="AA1208" s="56" t="s">
        <v>101</v>
      </c>
      <c r="AB1208" s="56" t="s">
        <v>102</v>
      </c>
      <c r="AC1208" s="56" t="s">
        <v>103</v>
      </c>
      <c r="AD1208" s="56" t="s">
        <v>104</v>
      </c>
      <c r="AE1208" s="56">
        <v>234</v>
      </c>
      <c r="AF1208" s="56">
        <v>334.62</v>
      </c>
    </row>
    <row r="1209" spans="22:32" ht="18" customHeight="1" x14ac:dyDescent="0.25">
      <c r="V1209" s="56" t="s">
        <v>98</v>
      </c>
      <c r="W1209" s="56">
        <v>2021</v>
      </c>
      <c r="X1209" s="56" t="s">
        <v>4</v>
      </c>
      <c r="Y1209" s="56" t="s">
        <v>99</v>
      </c>
      <c r="Z1209" s="56" t="s">
        <v>100</v>
      </c>
      <c r="AA1209" s="56" t="s">
        <v>101</v>
      </c>
      <c r="AB1209" s="56" t="s">
        <v>102</v>
      </c>
      <c r="AC1209" s="56" t="s">
        <v>103</v>
      </c>
      <c r="AD1209" s="56" t="s">
        <v>104</v>
      </c>
      <c r="AE1209" s="56">
        <v>261</v>
      </c>
      <c r="AF1209" s="56">
        <v>373.23</v>
      </c>
    </row>
    <row r="1210" spans="22:32" ht="18" customHeight="1" x14ac:dyDescent="0.25">
      <c r="V1210" s="56" t="s">
        <v>107</v>
      </c>
      <c r="W1210" s="56">
        <v>2021</v>
      </c>
      <c r="X1210" s="56" t="s">
        <v>4</v>
      </c>
      <c r="Y1210" s="56" t="s">
        <v>99</v>
      </c>
      <c r="Z1210" s="56" t="s">
        <v>100</v>
      </c>
      <c r="AA1210" s="56" t="s">
        <v>101</v>
      </c>
      <c r="AB1210" s="56" t="s">
        <v>102</v>
      </c>
      <c r="AC1210" s="56" t="s">
        <v>103</v>
      </c>
      <c r="AD1210" s="56" t="s">
        <v>104</v>
      </c>
      <c r="AE1210" s="56">
        <v>309</v>
      </c>
      <c r="AF1210" s="56">
        <v>441.87</v>
      </c>
    </row>
    <row r="1211" spans="22:32" ht="18" customHeight="1" x14ac:dyDescent="0.25">
      <c r="V1211" s="56" t="s">
        <v>105</v>
      </c>
      <c r="W1211" s="56">
        <v>2021</v>
      </c>
      <c r="X1211" s="56" t="s">
        <v>4</v>
      </c>
      <c r="Y1211" s="56" t="s">
        <v>99</v>
      </c>
      <c r="Z1211" s="56" t="s">
        <v>100</v>
      </c>
      <c r="AA1211" s="56" t="s">
        <v>101</v>
      </c>
      <c r="AB1211" s="56" t="s">
        <v>102</v>
      </c>
      <c r="AC1211" s="56" t="s">
        <v>103</v>
      </c>
      <c r="AD1211" s="56" t="s">
        <v>104</v>
      </c>
      <c r="AE1211" s="56">
        <v>231</v>
      </c>
      <c r="AF1211" s="56">
        <v>330.33</v>
      </c>
    </row>
    <row r="1212" spans="22:32" ht="18" customHeight="1" x14ac:dyDescent="0.25">
      <c r="V1212" s="56" t="s">
        <v>105</v>
      </c>
      <c r="W1212" s="56">
        <v>2021</v>
      </c>
      <c r="X1212" s="56" t="s">
        <v>4</v>
      </c>
      <c r="Y1212" s="56" t="s">
        <v>99</v>
      </c>
      <c r="Z1212" s="56" t="s">
        <v>100</v>
      </c>
      <c r="AA1212" s="56" t="s">
        <v>101</v>
      </c>
      <c r="AB1212" s="56" t="s">
        <v>102</v>
      </c>
      <c r="AC1212" s="56" t="s">
        <v>103</v>
      </c>
      <c r="AD1212" s="56" t="s">
        <v>104</v>
      </c>
      <c r="AE1212" s="56">
        <v>782</v>
      </c>
      <c r="AF1212" s="56">
        <v>1118.26</v>
      </c>
    </row>
    <row r="1213" spans="22:32" ht="18" customHeight="1" x14ac:dyDescent="0.25">
      <c r="V1213" s="56" t="s">
        <v>98</v>
      </c>
      <c r="W1213" s="56">
        <v>2021</v>
      </c>
      <c r="X1213" s="56" t="s">
        <v>4</v>
      </c>
      <c r="Y1213" s="56" t="s">
        <v>99</v>
      </c>
      <c r="Z1213" s="56" t="s">
        <v>100</v>
      </c>
      <c r="AA1213" s="56" t="s">
        <v>101</v>
      </c>
      <c r="AB1213" s="56" t="s">
        <v>102</v>
      </c>
      <c r="AC1213" s="56" t="s">
        <v>103</v>
      </c>
      <c r="AD1213" s="56" t="s">
        <v>104</v>
      </c>
      <c r="AE1213" s="56">
        <v>815</v>
      </c>
      <c r="AF1213" s="56">
        <v>1165.45</v>
      </c>
    </row>
    <row r="1214" spans="22:32" ht="18" customHeight="1" x14ac:dyDescent="0.25">
      <c r="V1214" s="56" t="s">
        <v>107</v>
      </c>
      <c r="W1214" s="56">
        <v>2021</v>
      </c>
      <c r="X1214" s="56" t="s">
        <v>4</v>
      </c>
      <c r="Y1214" s="56" t="s">
        <v>99</v>
      </c>
      <c r="Z1214" s="56" t="s">
        <v>100</v>
      </c>
      <c r="AA1214" s="56" t="s">
        <v>101</v>
      </c>
      <c r="AB1214" s="56" t="s">
        <v>102</v>
      </c>
      <c r="AC1214" s="56" t="s">
        <v>103</v>
      </c>
      <c r="AD1214" s="56" t="s">
        <v>104</v>
      </c>
      <c r="AE1214" s="56">
        <v>868</v>
      </c>
      <c r="AF1214" s="56">
        <v>1241.24</v>
      </c>
    </row>
    <row r="1215" spans="22:32" ht="18" customHeight="1" x14ac:dyDescent="0.25">
      <c r="V1215" s="56" t="s">
        <v>98</v>
      </c>
      <c r="W1215" s="56">
        <v>2021</v>
      </c>
      <c r="X1215" s="56" t="s">
        <v>4</v>
      </c>
      <c r="Y1215" s="56" t="s">
        <v>99</v>
      </c>
      <c r="Z1215" s="56" t="s">
        <v>100</v>
      </c>
      <c r="AA1215" s="56" t="s">
        <v>101</v>
      </c>
      <c r="AB1215" s="56" t="s">
        <v>102</v>
      </c>
      <c r="AC1215" s="56" t="s">
        <v>103</v>
      </c>
      <c r="AD1215" s="56" t="s">
        <v>104</v>
      </c>
      <c r="AE1215" s="56">
        <v>305</v>
      </c>
      <c r="AF1215" s="56">
        <v>436.15</v>
      </c>
    </row>
    <row r="1216" spans="22:32" ht="18" customHeight="1" x14ac:dyDescent="0.25">
      <c r="V1216" s="56" t="s">
        <v>98</v>
      </c>
      <c r="W1216" s="56">
        <v>2021</v>
      </c>
      <c r="X1216" s="56" t="s">
        <v>4</v>
      </c>
      <c r="Y1216" s="56" t="s">
        <v>99</v>
      </c>
      <c r="Z1216" s="56" t="s">
        <v>100</v>
      </c>
      <c r="AA1216" s="56" t="s">
        <v>101</v>
      </c>
      <c r="AB1216" s="56" t="s">
        <v>102</v>
      </c>
      <c r="AC1216" s="56" t="s">
        <v>103</v>
      </c>
      <c r="AD1216" s="56" t="s">
        <v>104</v>
      </c>
      <c r="AE1216" s="56">
        <v>233</v>
      </c>
      <c r="AF1216" s="56">
        <v>333.19</v>
      </c>
    </row>
    <row r="1217" spans="22:32" ht="18" customHeight="1" x14ac:dyDescent="0.25">
      <c r="V1217" s="56" t="s">
        <v>105</v>
      </c>
      <c r="W1217" s="56">
        <v>2021</v>
      </c>
      <c r="X1217" s="56" t="s">
        <v>10</v>
      </c>
      <c r="Y1217" s="56" t="s">
        <v>111</v>
      </c>
      <c r="Z1217" s="56" t="s">
        <v>100</v>
      </c>
      <c r="AA1217" s="56" t="s">
        <v>101</v>
      </c>
      <c r="AB1217" s="56" t="s">
        <v>102</v>
      </c>
      <c r="AC1217" s="56" t="s">
        <v>103</v>
      </c>
      <c r="AD1217" s="56" t="s">
        <v>106</v>
      </c>
      <c r="AE1217" s="56">
        <v>266</v>
      </c>
      <c r="AF1217" s="56">
        <v>380.38</v>
      </c>
    </row>
    <row r="1218" spans="22:32" ht="18" customHeight="1" x14ac:dyDescent="0.25">
      <c r="V1218" s="56" t="s">
        <v>105</v>
      </c>
      <c r="W1218" s="56">
        <v>2021</v>
      </c>
      <c r="X1218" s="56" t="s">
        <v>10</v>
      </c>
      <c r="Y1218" s="56" t="s">
        <v>111</v>
      </c>
      <c r="Z1218" s="56" t="s">
        <v>100</v>
      </c>
      <c r="AA1218" s="56" t="s">
        <v>101</v>
      </c>
      <c r="AB1218" s="56" t="s">
        <v>102</v>
      </c>
      <c r="AC1218" s="56" t="s">
        <v>103</v>
      </c>
      <c r="AD1218" s="56" t="s">
        <v>106</v>
      </c>
      <c r="AE1218" s="56">
        <v>260</v>
      </c>
      <c r="AF1218" s="56">
        <v>371.8</v>
      </c>
    </row>
    <row r="1219" spans="22:32" ht="18" customHeight="1" x14ac:dyDescent="0.25">
      <c r="V1219" s="56" t="s">
        <v>98</v>
      </c>
      <c r="W1219" s="56">
        <v>2021</v>
      </c>
      <c r="X1219" s="56" t="s">
        <v>10</v>
      </c>
      <c r="Y1219" s="56" t="s">
        <v>111</v>
      </c>
      <c r="Z1219" s="56" t="s">
        <v>100</v>
      </c>
      <c r="AA1219" s="56" t="s">
        <v>101</v>
      </c>
      <c r="AB1219" s="56" t="s">
        <v>102</v>
      </c>
      <c r="AC1219" s="56" t="s">
        <v>103</v>
      </c>
      <c r="AD1219" s="56" t="s">
        <v>106</v>
      </c>
      <c r="AE1219" s="56">
        <v>254</v>
      </c>
      <c r="AF1219" s="56">
        <v>363.22</v>
      </c>
    </row>
    <row r="1220" spans="22:32" ht="18" customHeight="1" x14ac:dyDescent="0.25">
      <c r="V1220" s="56" t="s">
        <v>98</v>
      </c>
      <c r="W1220" s="56">
        <v>2021</v>
      </c>
      <c r="X1220" s="56" t="s">
        <v>10</v>
      </c>
      <c r="Y1220" s="56" t="s">
        <v>111</v>
      </c>
      <c r="Z1220" s="56" t="s">
        <v>100</v>
      </c>
      <c r="AA1220" s="56" t="s">
        <v>101</v>
      </c>
      <c r="AB1220" s="56" t="s">
        <v>102</v>
      </c>
      <c r="AC1220" s="56" t="s">
        <v>103</v>
      </c>
      <c r="AD1220" s="56" t="s">
        <v>104</v>
      </c>
      <c r="AE1220" s="56">
        <v>230</v>
      </c>
      <c r="AF1220" s="56">
        <v>328.9</v>
      </c>
    </row>
    <row r="1221" spans="22:32" ht="18" customHeight="1" x14ac:dyDescent="0.25">
      <c r="V1221" s="56" t="s">
        <v>98</v>
      </c>
      <c r="W1221" s="56">
        <v>2021</v>
      </c>
      <c r="X1221" s="56" t="s">
        <v>10</v>
      </c>
      <c r="Y1221" s="56" t="s">
        <v>111</v>
      </c>
      <c r="Z1221" s="56" t="s">
        <v>100</v>
      </c>
      <c r="AA1221" s="56" t="s">
        <v>101</v>
      </c>
      <c r="AB1221" s="56" t="s">
        <v>102</v>
      </c>
      <c r="AC1221" s="56" t="s">
        <v>103</v>
      </c>
      <c r="AD1221" s="56" t="s">
        <v>104</v>
      </c>
      <c r="AE1221" s="56">
        <v>272</v>
      </c>
      <c r="AF1221" s="56">
        <v>388.96</v>
      </c>
    </row>
    <row r="1222" spans="22:32" ht="18" customHeight="1" x14ac:dyDescent="0.25">
      <c r="V1222" s="56" t="s">
        <v>107</v>
      </c>
      <c r="W1222" s="56">
        <v>2021</v>
      </c>
      <c r="X1222" s="56" t="s">
        <v>10</v>
      </c>
      <c r="Y1222" s="56" t="s">
        <v>111</v>
      </c>
      <c r="Z1222" s="56" t="s">
        <v>100</v>
      </c>
      <c r="AA1222" s="56" t="s">
        <v>101</v>
      </c>
      <c r="AB1222" s="56" t="s">
        <v>102</v>
      </c>
      <c r="AC1222" s="56" t="s">
        <v>103</v>
      </c>
      <c r="AD1222" s="56" t="s">
        <v>104</v>
      </c>
      <c r="AE1222" s="56">
        <v>262</v>
      </c>
      <c r="AF1222" s="56">
        <v>374.65999999999997</v>
      </c>
    </row>
    <row r="1223" spans="22:32" ht="18" customHeight="1" x14ac:dyDescent="0.25">
      <c r="V1223" s="56" t="s">
        <v>105</v>
      </c>
      <c r="W1223" s="56">
        <v>2021</v>
      </c>
      <c r="X1223" s="56" t="s">
        <v>10</v>
      </c>
      <c r="Y1223" s="56" t="s">
        <v>111</v>
      </c>
      <c r="Z1223" s="56" t="s">
        <v>100</v>
      </c>
      <c r="AA1223" s="56" t="s">
        <v>101</v>
      </c>
      <c r="AB1223" s="56" t="s">
        <v>102</v>
      </c>
      <c r="AC1223" s="56" t="s">
        <v>103</v>
      </c>
      <c r="AD1223" s="56" t="s">
        <v>104</v>
      </c>
      <c r="AE1223" s="56">
        <v>256</v>
      </c>
      <c r="AF1223" s="56">
        <v>366.08</v>
      </c>
    </row>
    <row r="1224" spans="22:32" ht="18" customHeight="1" x14ac:dyDescent="0.25">
      <c r="V1224" s="56" t="s">
        <v>107</v>
      </c>
      <c r="W1224" s="56">
        <v>2021</v>
      </c>
      <c r="X1224" s="56" t="s">
        <v>10</v>
      </c>
      <c r="Y1224" s="56" t="s">
        <v>111</v>
      </c>
      <c r="Z1224" s="56" t="s">
        <v>100</v>
      </c>
      <c r="AA1224" s="56" t="s">
        <v>101</v>
      </c>
      <c r="AB1224" s="56" t="s">
        <v>102</v>
      </c>
      <c r="AC1224" s="56" t="s">
        <v>103</v>
      </c>
      <c r="AD1224" s="56" t="s">
        <v>104</v>
      </c>
      <c r="AE1224" s="56">
        <v>226</v>
      </c>
      <c r="AF1224" s="56">
        <v>526.24</v>
      </c>
    </row>
    <row r="1225" spans="22:32" ht="18" customHeight="1" x14ac:dyDescent="0.25">
      <c r="V1225" s="56" t="s">
        <v>107</v>
      </c>
      <c r="W1225" s="56">
        <v>2021</v>
      </c>
      <c r="X1225" s="56" t="s">
        <v>10</v>
      </c>
      <c r="Y1225" s="56" t="s">
        <v>111</v>
      </c>
      <c r="Z1225" s="56" t="s">
        <v>100</v>
      </c>
      <c r="AA1225" s="56" t="s">
        <v>101</v>
      </c>
      <c r="AB1225" s="56" t="s">
        <v>102</v>
      </c>
      <c r="AC1225" s="56" t="s">
        <v>103</v>
      </c>
      <c r="AD1225" s="56" t="s">
        <v>104</v>
      </c>
      <c r="AE1225" s="56">
        <v>274</v>
      </c>
      <c r="AF1225" s="56">
        <v>526.24</v>
      </c>
    </row>
    <row r="1226" spans="22:32" ht="18" customHeight="1" x14ac:dyDescent="0.25">
      <c r="V1226" s="56" t="s">
        <v>109</v>
      </c>
      <c r="W1226" s="56">
        <v>2021</v>
      </c>
      <c r="X1226" s="56" t="s">
        <v>10</v>
      </c>
      <c r="Y1226" s="56" t="s">
        <v>111</v>
      </c>
      <c r="Z1226" s="56" t="s">
        <v>100</v>
      </c>
      <c r="AA1226" s="56" t="s">
        <v>101</v>
      </c>
      <c r="AB1226" s="56" t="s">
        <v>102</v>
      </c>
      <c r="AC1226" s="56" t="s">
        <v>103</v>
      </c>
      <c r="AD1226" s="56" t="s">
        <v>104</v>
      </c>
      <c r="AE1226" s="56">
        <v>1006</v>
      </c>
      <c r="AF1226" s="56">
        <v>1438.58</v>
      </c>
    </row>
    <row r="1227" spans="22:32" ht="18" customHeight="1" x14ac:dyDescent="0.25">
      <c r="V1227" s="56" t="s">
        <v>108</v>
      </c>
      <c r="W1227" s="56">
        <v>2021</v>
      </c>
      <c r="X1227" s="56" t="s">
        <v>10</v>
      </c>
      <c r="Y1227" s="56" t="s">
        <v>111</v>
      </c>
      <c r="Z1227" s="56" t="s">
        <v>100</v>
      </c>
      <c r="AA1227" s="56" t="s">
        <v>101</v>
      </c>
      <c r="AB1227" s="56" t="s">
        <v>102</v>
      </c>
      <c r="AC1227" s="56" t="s">
        <v>103</v>
      </c>
      <c r="AD1227" s="56" t="s">
        <v>104</v>
      </c>
      <c r="AE1227" s="56">
        <v>1039</v>
      </c>
      <c r="AF1227" s="56">
        <v>1485.77</v>
      </c>
    </row>
    <row r="1228" spans="22:32" ht="18" customHeight="1" x14ac:dyDescent="0.25">
      <c r="V1228" s="56" t="s">
        <v>108</v>
      </c>
      <c r="W1228" s="56">
        <v>2021</v>
      </c>
      <c r="X1228" s="56" t="s">
        <v>10</v>
      </c>
      <c r="Y1228" s="56" t="s">
        <v>111</v>
      </c>
      <c r="Z1228" s="56" t="s">
        <v>100</v>
      </c>
      <c r="AA1228" s="56" t="s">
        <v>101</v>
      </c>
      <c r="AB1228" s="56" t="s">
        <v>102</v>
      </c>
      <c r="AC1228" s="56" t="s">
        <v>103</v>
      </c>
      <c r="AD1228" s="56" t="s">
        <v>104</v>
      </c>
      <c r="AE1228" s="56">
        <v>273</v>
      </c>
      <c r="AF1228" s="56">
        <v>390.39</v>
      </c>
    </row>
    <row r="1229" spans="22:32" ht="18" customHeight="1" x14ac:dyDescent="0.25">
      <c r="V1229" s="56" t="s">
        <v>98</v>
      </c>
      <c r="W1229" s="56">
        <v>2021</v>
      </c>
      <c r="X1229" s="56" t="s">
        <v>10</v>
      </c>
      <c r="Y1229" s="56" t="s">
        <v>111</v>
      </c>
      <c r="Z1229" s="56" t="s">
        <v>100</v>
      </c>
      <c r="AA1229" s="56" t="s">
        <v>101</v>
      </c>
      <c r="AB1229" s="56" t="s">
        <v>102</v>
      </c>
      <c r="AC1229" s="56" t="s">
        <v>103</v>
      </c>
      <c r="AD1229" s="56" t="s">
        <v>104</v>
      </c>
      <c r="AE1229" s="56">
        <v>265</v>
      </c>
      <c r="AF1229" s="56">
        <v>378.95</v>
      </c>
    </row>
    <row r="1230" spans="22:32" ht="18" customHeight="1" x14ac:dyDescent="0.25">
      <c r="V1230" s="56" t="s">
        <v>109</v>
      </c>
      <c r="W1230" s="56">
        <v>2021</v>
      </c>
      <c r="X1230" s="56" t="s">
        <v>10</v>
      </c>
      <c r="Y1230" s="56" t="s">
        <v>111</v>
      </c>
      <c r="Z1230" s="56" t="s">
        <v>100</v>
      </c>
      <c r="AA1230" s="56" t="s">
        <v>101</v>
      </c>
      <c r="AB1230" s="56" t="s">
        <v>102</v>
      </c>
      <c r="AC1230" s="56" t="s">
        <v>103</v>
      </c>
      <c r="AD1230" s="56" t="s">
        <v>104</v>
      </c>
      <c r="AE1230" s="56">
        <v>259</v>
      </c>
      <c r="AF1230" s="56">
        <v>370.37</v>
      </c>
    </row>
    <row r="1231" spans="22:32" ht="18" customHeight="1" x14ac:dyDescent="0.25">
      <c r="V1231" s="56" t="s">
        <v>107</v>
      </c>
      <c r="W1231" s="56">
        <v>2021</v>
      </c>
      <c r="X1231" s="56" t="s">
        <v>10</v>
      </c>
      <c r="Y1231" s="56" t="s">
        <v>111</v>
      </c>
      <c r="Z1231" s="56" t="s">
        <v>100</v>
      </c>
      <c r="AA1231" s="56" t="s">
        <v>101</v>
      </c>
      <c r="AB1231" s="56" t="s">
        <v>102</v>
      </c>
      <c r="AC1231" s="56" t="s">
        <v>103</v>
      </c>
      <c r="AD1231" s="56" t="s">
        <v>104</v>
      </c>
      <c r="AE1231" s="56">
        <v>253</v>
      </c>
      <c r="AF1231" s="56">
        <v>361.78999999999996</v>
      </c>
    </row>
    <row r="1232" spans="22:32" ht="18" customHeight="1" x14ac:dyDescent="0.25">
      <c r="V1232" s="56" t="s">
        <v>107</v>
      </c>
      <c r="W1232" s="56">
        <v>2021</v>
      </c>
      <c r="X1232" s="56" t="s">
        <v>10</v>
      </c>
      <c r="Y1232" s="56" t="s">
        <v>111</v>
      </c>
      <c r="Z1232" s="56" t="s">
        <v>100</v>
      </c>
      <c r="AA1232" s="56" t="s">
        <v>101</v>
      </c>
      <c r="AB1232" s="56" t="s">
        <v>102</v>
      </c>
      <c r="AC1232" s="56" t="s">
        <v>103</v>
      </c>
      <c r="AD1232" s="56" t="s">
        <v>104</v>
      </c>
      <c r="AE1232" s="56">
        <v>787</v>
      </c>
      <c r="AF1232" s="56">
        <v>1125.4099999999999</v>
      </c>
    </row>
    <row r="1233" spans="22:32" ht="18" customHeight="1" x14ac:dyDescent="0.25">
      <c r="V1233" s="56" t="s">
        <v>107</v>
      </c>
      <c r="W1233" s="56">
        <v>2021</v>
      </c>
      <c r="X1233" s="56" t="s">
        <v>10</v>
      </c>
      <c r="Y1233" s="56" t="s">
        <v>111</v>
      </c>
      <c r="Z1233" s="56" t="s">
        <v>100</v>
      </c>
      <c r="AA1233" s="56" t="s">
        <v>101</v>
      </c>
      <c r="AB1233" s="56" t="s">
        <v>102</v>
      </c>
      <c r="AC1233" s="56" t="s">
        <v>103</v>
      </c>
      <c r="AD1233" s="56" t="s">
        <v>104</v>
      </c>
      <c r="AE1233" s="56">
        <v>820</v>
      </c>
      <c r="AF1233" s="56">
        <v>1172.5999999999999</v>
      </c>
    </row>
    <row r="1234" spans="22:32" ht="18" customHeight="1" x14ac:dyDescent="0.25">
      <c r="V1234" s="56" t="s">
        <v>98</v>
      </c>
      <c r="W1234" s="56">
        <v>2021</v>
      </c>
      <c r="X1234" s="56" t="s">
        <v>10</v>
      </c>
      <c r="Y1234" s="56" t="s">
        <v>111</v>
      </c>
      <c r="Z1234" s="56" t="s">
        <v>100</v>
      </c>
      <c r="AA1234" s="56" t="s">
        <v>101</v>
      </c>
      <c r="AB1234" s="56" t="s">
        <v>102</v>
      </c>
      <c r="AC1234" s="56" t="s">
        <v>103</v>
      </c>
      <c r="AD1234" s="56" t="s">
        <v>106</v>
      </c>
      <c r="AE1234" s="56">
        <v>263</v>
      </c>
      <c r="AF1234" s="56">
        <v>376.09000000000003</v>
      </c>
    </row>
    <row r="1235" spans="22:32" ht="18" customHeight="1" x14ac:dyDescent="0.25">
      <c r="V1235" s="56" t="s">
        <v>105</v>
      </c>
      <c r="W1235" s="56">
        <v>2021</v>
      </c>
      <c r="X1235" s="56" t="s">
        <v>10</v>
      </c>
      <c r="Y1235" s="56" t="s">
        <v>111</v>
      </c>
      <c r="Z1235" s="56" t="s">
        <v>100</v>
      </c>
      <c r="AA1235" s="56" t="s">
        <v>101</v>
      </c>
      <c r="AB1235" s="56" t="s">
        <v>102</v>
      </c>
      <c r="AC1235" s="56" t="s">
        <v>103</v>
      </c>
      <c r="AD1235" s="56" t="s">
        <v>106</v>
      </c>
      <c r="AE1235" s="56">
        <v>257</v>
      </c>
      <c r="AF1235" s="56">
        <v>367.51</v>
      </c>
    </row>
    <row r="1236" spans="22:32" ht="18" customHeight="1" x14ac:dyDescent="0.25">
      <c r="V1236" s="56" t="s">
        <v>98</v>
      </c>
      <c r="W1236" s="56">
        <v>2021</v>
      </c>
      <c r="X1236" s="56" t="s">
        <v>10</v>
      </c>
      <c r="Y1236" s="56" t="s">
        <v>111</v>
      </c>
      <c r="Z1236" s="56" t="s">
        <v>100</v>
      </c>
      <c r="AA1236" s="56" t="s">
        <v>101</v>
      </c>
      <c r="AB1236" s="56" t="s">
        <v>102</v>
      </c>
      <c r="AC1236" s="56" t="s">
        <v>103</v>
      </c>
      <c r="AD1236" s="56" t="s">
        <v>106</v>
      </c>
      <c r="AE1236" s="56">
        <v>251</v>
      </c>
      <c r="AF1236" s="56">
        <v>358.93</v>
      </c>
    </row>
    <row r="1237" spans="22:32" ht="18" customHeight="1" x14ac:dyDescent="0.25">
      <c r="V1237" s="56" t="s">
        <v>105</v>
      </c>
      <c r="W1237" s="56">
        <v>2021</v>
      </c>
      <c r="X1237" s="56" t="s">
        <v>10</v>
      </c>
      <c r="Y1237" s="56" t="s">
        <v>111</v>
      </c>
      <c r="Z1237" s="56" t="s">
        <v>100</v>
      </c>
      <c r="AA1237" s="56" t="s">
        <v>101</v>
      </c>
      <c r="AB1237" s="56" t="s">
        <v>102</v>
      </c>
      <c r="AC1237" s="56" t="s">
        <v>103</v>
      </c>
      <c r="AD1237" s="56" t="s">
        <v>104</v>
      </c>
      <c r="AE1237" s="56">
        <v>227</v>
      </c>
      <c r="AF1237" s="56">
        <v>324.61</v>
      </c>
    </row>
    <row r="1238" spans="22:32" ht="18" customHeight="1" x14ac:dyDescent="0.25">
      <c r="V1238" s="56" t="s">
        <v>105</v>
      </c>
      <c r="W1238" s="56">
        <v>2021</v>
      </c>
      <c r="X1238" s="56" t="s">
        <v>10</v>
      </c>
      <c r="Y1238" s="56" t="s">
        <v>111</v>
      </c>
      <c r="Z1238" s="56" t="s">
        <v>100</v>
      </c>
      <c r="AA1238" s="56" t="s">
        <v>101</v>
      </c>
      <c r="AB1238" s="56" t="s">
        <v>102</v>
      </c>
      <c r="AC1238" s="56" t="s">
        <v>103</v>
      </c>
      <c r="AD1238" s="56" t="s">
        <v>104</v>
      </c>
      <c r="AE1238" s="56">
        <v>275</v>
      </c>
      <c r="AF1238" s="56">
        <v>393.25</v>
      </c>
    </row>
    <row r="1239" spans="22:32" ht="18" customHeight="1" x14ac:dyDescent="0.25">
      <c r="V1239" s="56" t="s">
        <v>107</v>
      </c>
      <c r="W1239" s="56">
        <v>2021</v>
      </c>
      <c r="X1239" s="56" t="s">
        <v>9</v>
      </c>
      <c r="Y1239" s="56" t="s">
        <v>111</v>
      </c>
      <c r="Z1239" s="56" t="s">
        <v>100</v>
      </c>
      <c r="AA1239" s="56" t="s">
        <v>101</v>
      </c>
      <c r="AB1239" s="56" t="s">
        <v>102</v>
      </c>
      <c r="AC1239" s="56" t="s">
        <v>103</v>
      </c>
      <c r="AD1239" s="56" t="s">
        <v>106</v>
      </c>
      <c r="AE1239" s="56">
        <v>278</v>
      </c>
      <c r="AF1239" s="56">
        <v>397.53999999999996</v>
      </c>
    </row>
    <row r="1240" spans="22:32" ht="18" customHeight="1" x14ac:dyDescent="0.25">
      <c r="V1240" s="56" t="s">
        <v>105</v>
      </c>
      <c r="W1240" s="56">
        <v>2021</v>
      </c>
      <c r="X1240" s="56" t="s">
        <v>9</v>
      </c>
      <c r="Y1240" s="56" t="s">
        <v>111</v>
      </c>
      <c r="Z1240" s="56" t="s">
        <v>100</v>
      </c>
      <c r="AA1240" s="56" t="s">
        <v>101</v>
      </c>
      <c r="AB1240" s="56" t="s">
        <v>102</v>
      </c>
      <c r="AC1240" s="56" t="s">
        <v>103</v>
      </c>
      <c r="AD1240" s="56" t="s">
        <v>106</v>
      </c>
      <c r="AE1240" s="56">
        <v>272</v>
      </c>
      <c r="AF1240" s="56">
        <v>388.96</v>
      </c>
    </row>
    <row r="1241" spans="22:32" ht="18" customHeight="1" x14ac:dyDescent="0.25">
      <c r="V1241" s="56" t="s">
        <v>98</v>
      </c>
      <c r="W1241" s="56">
        <v>2021</v>
      </c>
      <c r="X1241" s="56" t="s">
        <v>9</v>
      </c>
      <c r="Y1241" s="56" t="s">
        <v>111</v>
      </c>
      <c r="Z1241" s="56" t="s">
        <v>100</v>
      </c>
      <c r="AA1241" s="56" t="s">
        <v>101</v>
      </c>
      <c r="AB1241" s="56" t="s">
        <v>102</v>
      </c>
      <c r="AC1241" s="56" t="s">
        <v>103</v>
      </c>
      <c r="AD1241" s="56" t="s">
        <v>104</v>
      </c>
      <c r="AE1241" s="56">
        <v>278</v>
      </c>
      <c r="AF1241" s="56">
        <v>397.53999999999996</v>
      </c>
    </row>
    <row r="1242" spans="22:32" ht="18" customHeight="1" x14ac:dyDescent="0.25">
      <c r="V1242" s="56" t="s">
        <v>105</v>
      </c>
      <c r="W1242" s="56">
        <v>2021</v>
      </c>
      <c r="X1242" s="56" t="s">
        <v>9</v>
      </c>
      <c r="Y1242" s="56" t="s">
        <v>111</v>
      </c>
      <c r="Z1242" s="56" t="s">
        <v>100</v>
      </c>
      <c r="AA1242" s="56" t="s">
        <v>101</v>
      </c>
      <c r="AB1242" s="56" t="s">
        <v>102</v>
      </c>
      <c r="AC1242" s="56" t="s">
        <v>103</v>
      </c>
      <c r="AD1242" s="56" t="s">
        <v>104</v>
      </c>
      <c r="AE1242" s="56">
        <v>280</v>
      </c>
      <c r="AF1242" s="56">
        <v>400.4</v>
      </c>
    </row>
    <row r="1243" spans="22:32" ht="18" customHeight="1" x14ac:dyDescent="0.25">
      <c r="V1243" s="56" t="s">
        <v>105</v>
      </c>
      <c r="W1243" s="56">
        <v>2021</v>
      </c>
      <c r="X1243" s="56" t="s">
        <v>9</v>
      </c>
      <c r="Y1243" s="56" t="s">
        <v>111</v>
      </c>
      <c r="Z1243" s="56" t="s">
        <v>100</v>
      </c>
      <c r="AA1243" s="56" t="s">
        <v>101</v>
      </c>
      <c r="AB1243" s="56" t="s">
        <v>102</v>
      </c>
      <c r="AC1243" s="56" t="s">
        <v>103</v>
      </c>
      <c r="AD1243" s="56" t="s">
        <v>104</v>
      </c>
      <c r="AE1243" s="56">
        <v>274</v>
      </c>
      <c r="AF1243" s="56">
        <v>391.82</v>
      </c>
    </row>
    <row r="1244" spans="22:32" ht="18" customHeight="1" x14ac:dyDescent="0.25">
      <c r="V1244" s="56" t="s">
        <v>98</v>
      </c>
      <c r="W1244" s="56">
        <v>2021</v>
      </c>
      <c r="X1244" s="56" t="s">
        <v>9</v>
      </c>
      <c r="Y1244" s="56" t="s">
        <v>111</v>
      </c>
      <c r="Z1244" s="56" t="s">
        <v>100</v>
      </c>
      <c r="AA1244" s="56" t="s">
        <v>101</v>
      </c>
      <c r="AB1244" s="56" t="s">
        <v>102</v>
      </c>
      <c r="AC1244" s="56" t="s">
        <v>103</v>
      </c>
      <c r="AD1244" s="56" t="s">
        <v>104</v>
      </c>
      <c r="AE1244" s="56">
        <v>268</v>
      </c>
      <c r="AF1244" s="56">
        <v>383.24</v>
      </c>
    </row>
    <row r="1245" spans="22:32" ht="18" customHeight="1" x14ac:dyDescent="0.25">
      <c r="V1245" s="56" t="s">
        <v>107</v>
      </c>
      <c r="W1245" s="56">
        <v>2021</v>
      </c>
      <c r="X1245" s="56" t="s">
        <v>9</v>
      </c>
      <c r="Y1245" s="56" t="s">
        <v>111</v>
      </c>
      <c r="Z1245" s="56" t="s">
        <v>100</v>
      </c>
      <c r="AA1245" s="56" t="s">
        <v>101</v>
      </c>
      <c r="AB1245" s="56" t="s">
        <v>102</v>
      </c>
      <c r="AC1245" s="56" t="s">
        <v>103</v>
      </c>
      <c r="AD1245" s="56" t="s">
        <v>104</v>
      </c>
      <c r="AE1245" s="56">
        <v>232</v>
      </c>
      <c r="AF1245" s="56">
        <v>526.24</v>
      </c>
    </row>
    <row r="1246" spans="22:32" ht="18" customHeight="1" x14ac:dyDescent="0.25">
      <c r="V1246" s="56" t="s">
        <v>98</v>
      </c>
      <c r="W1246" s="56">
        <v>2021</v>
      </c>
      <c r="X1246" s="56" t="s">
        <v>9</v>
      </c>
      <c r="Y1246" s="56" t="s">
        <v>111</v>
      </c>
      <c r="Z1246" s="56" t="s">
        <v>100</v>
      </c>
      <c r="AA1246" s="56" t="s">
        <v>101</v>
      </c>
      <c r="AB1246" s="56" t="s">
        <v>102</v>
      </c>
      <c r="AC1246" s="56" t="s">
        <v>103</v>
      </c>
      <c r="AD1246" s="56" t="s">
        <v>104</v>
      </c>
      <c r="AE1246" s="56">
        <v>280</v>
      </c>
      <c r="AF1246" s="56">
        <v>526.24</v>
      </c>
    </row>
    <row r="1247" spans="22:32" ht="18" customHeight="1" x14ac:dyDescent="0.25">
      <c r="V1247" s="56" t="s">
        <v>108</v>
      </c>
      <c r="W1247" s="56">
        <v>2021</v>
      </c>
      <c r="X1247" s="56" t="s">
        <v>9</v>
      </c>
      <c r="Y1247" s="56" t="s">
        <v>111</v>
      </c>
      <c r="Z1247" s="56" t="s">
        <v>100</v>
      </c>
      <c r="AA1247" s="56" t="s">
        <v>101</v>
      </c>
      <c r="AB1247" s="56" t="s">
        <v>102</v>
      </c>
      <c r="AC1247" s="56" t="s">
        <v>103</v>
      </c>
      <c r="AD1247" s="56" t="s">
        <v>104</v>
      </c>
      <c r="AE1247" s="56">
        <v>1005</v>
      </c>
      <c r="AF1247" s="56">
        <v>1437.15</v>
      </c>
    </row>
    <row r="1248" spans="22:32" ht="18" customHeight="1" x14ac:dyDescent="0.25">
      <c r="V1248" s="56" t="s">
        <v>105</v>
      </c>
      <c r="W1248" s="56">
        <v>2021</v>
      </c>
      <c r="X1248" s="56" t="s">
        <v>9</v>
      </c>
      <c r="Y1248" s="56" t="s">
        <v>111</v>
      </c>
      <c r="Z1248" s="56" t="s">
        <v>100</v>
      </c>
      <c r="AA1248" s="56" t="s">
        <v>101</v>
      </c>
      <c r="AB1248" s="56" t="s">
        <v>102</v>
      </c>
      <c r="AC1248" s="56" t="s">
        <v>103</v>
      </c>
      <c r="AD1248" s="56" t="s">
        <v>104</v>
      </c>
      <c r="AE1248" s="56">
        <v>1038</v>
      </c>
      <c r="AF1248" s="56">
        <v>1484.34</v>
      </c>
    </row>
    <row r="1249" spans="22:32" ht="18" customHeight="1" x14ac:dyDescent="0.25">
      <c r="V1249" s="56" t="s">
        <v>98</v>
      </c>
      <c r="W1249" s="56">
        <v>2021</v>
      </c>
      <c r="X1249" s="56" t="s">
        <v>9</v>
      </c>
      <c r="Y1249" s="56" t="s">
        <v>111</v>
      </c>
      <c r="Z1249" s="56" t="s">
        <v>100</v>
      </c>
      <c r="AA1249" s="56" t="s">
        <v>101</v>
      </c>
      <c r="AB1249" s="56" t="s">
        <v>102</v>
      </c>
      <c r="AC1249" s="56" t="s">
        <v>103</v>
      </c>
      <c r="AD1249" s="56" t="s">
        <v>104</v>
      </c>
      <c r="AE1249" s="56">
        <v>231</v>
      </c>
      <c r="AF1249" s="56">
        <v>330.33</v>
      </c>
    </row>
    <row r="1250" spans="22:32" ht="18" customHeight="1" x14ac:dyDescent="0.25">
      <c r="V1250" s="56" t="s">
        <v>105</v>
      </c>
      <c r="W1250" s="56">
        <v>2021</v>
      </c>
      <c r="X1250" s="56" t="s">
        <v>9</v>
      </c>
      <c r="Y1250" s="56" t="s">
        <v>111</v>
      </c>
      <c r="Z1250" s="56" t="s">
        <v>100</v>
      </c>
      <c r="AA1250" s="56" t="s">
        <v>101</v>
      </c>
      <c r="AB1250" s="56" t="s">
        <v>102</v>
      </c>
      <c r="AC1250" s="56" t="s">
        <v>103</v>
      </c>
      <c r="AD1250" s="56" t="s">
        <v>104</v>
      </c>
      <c r="AE1250" s="56">
        <v>279</v>
      </c>
      <c r="AF1250" s="56">
        <v>398.97</v>
      </c>
    </row>
    <row r="1251" spans="22:32" ht="18" customHeight="1" x14ac:dyDescent="0.25">
      <c r="V1251" s="56" t="s">
        <v>108</v>
      </c>
      <c r="W1251" s="56">
        <v>2021</v>
      </c>
      <c r="X1251" s="56" t="s">
        <v>9</v>
      </c>
      <c r="Y1251" s="56" t="s">
        <v>111</v>
      </c>
      <c r="Z1251" s="56" t="s">
        <v>100</v>
      </c>
      <c r="AA1251" s="56" t="s">
        <v>101</v>
      </c>
      <c r="AB1251" s="56" t="s">
        <v>102</v>
      </c>
      <c r="AC1251" s="56" t="s">
        <v>103</v>
      </c>
      <c r="AD1251" s="56" t="s">
        <v>104</v>
      </c>
      <c r="AE1251" s="56">
        <v>277</v>
      </c>
      <c r="AF1251" s="56">
        <v>396.11</v>
      </c>
    </row>
    <row r="1252" spans="22:32" ht="18" customHeight="1" x14ac:dyDescent="0.25">
      <c r="V1252" s="56" t="s">
        <v>107</v>
      </c>
      <c r="W1252" s="56">
        <v>2021</v>
      </c>
      <c r="X1252" s="56" t="s">
        <v>9</v>
      </c>
      <c r="Y1252" s="56" t="s">
        <v>111</v>
      </c>
      <c r="Z1252" s="56" t="s">
        <v>100</v>
      </c>
      <c r="AA1252" s="56" t="s">
        <v>101</v>
      </c>
      <c r="AB1252" s="56" t="s">
        <v>102</v>
      </c>
      <c r="AC1252" s="56" t="s">
        <v>103</v>
      </c>
      <c r="AD1252" s="56" t="s">
        <v>104</v>
      </c>
      <c r="AE1252" s="56">
        <v>271</v>
      </c>
      <c r="AF1252" s="56">
        <v>387.53</v>
      </c>
    </row>
    <row r="1253" spans="22:32" ht="18" customHeight="1" x14ac:dyDescent="0.25">
      <c r="V1253" s="56" t="s">
        <v>105</v>
      </c>
      <c r="W1253" s="56">
        <v>2021</v>
      </c>
      <c r="X1253" s="56" t="s">
        <v>9</v>
      </c>
      <c r="Y1253" s="56" t="s">
        <v>111</v>
      </c>
      <c r="Z1253" s="56" t="s">
        <v>100</v>
      </c>
      <c r="AA1253" s="56" t="s">
        <v>101</v>
      </c>
      <c r="AB1253" s="56" t="s">
        <v>102</v>
      </c>
      <c r="AC1253" s="56" t="s">
        <v>103</v>
      </c>
      <c r="AD1253" s="56" t="s">
        <v>104</v>
      </c>
      <c r="AE1253" s="56">
        <v>786</v>
      </c>
      <c r="AF1253" s="56">
        <v>1123.98</v>
      </c>
    </row>
    <row r="1254" spans="22:32" ht="18" customHeight="1" x14ac:dyDescent="0.25">
      <c r="V1254" s="56" t="s">
        <v>105</v>
      </c>
      <c r="W1254" s="56">
        <v>2021</v>
      </c>
      <c r="X1254" s="56" t="s">
        <v>9</v>
      </c>
      <c r="Y1254" s="56" t="s">
        <v>111</v>
      </c>
      <c r="Z1254" s="56" t="s">
        <v>100</v>
      </c>
      <c r="AA1254" s="56" t="s">
        <v>101</v>
      </c>
      <c r="AB1254" s="56" t="s">
        <v>102</v>
      </c>
      <c r="AC1254" s="56" t="s">
        <v>103</v>
      </c>
      <c r="AD1254" s="56" t="s">
        <v>106</v>
      </c>
      <c r="AE1254" s="56">
        <v>281</v>
      </c>
      <c r="AF1254" s="56">
        <v>401.83</v>
      </c>
    </row>
    <row r="1255" spans="22:32" ht="18" customHeight="1" x14ac:dyDescent="0.25">
      <c r="V1255" s="56" t="s">
        <v>105</v>
      </c>
      <c r="W1255" s="56">
        <v>2021</v>
      </c>
      <c r="X1255" s="56" t="s">
        <v>9</v>
      </c>
      <c r="Y1255" s="56" t="s">
        <v>111</v>
      </c>
      <c r="Z1255" s="56" t="s">
        <v>100</v>
      </c>
      <c r="AA1255" s="56" t="s">
        <v>101</v>
      </c>
      <c r="AB1255" s="56" t="s">
        <v>102</v>
      </c>
      <c r="AC1255" s="56" t="s">
        <v>103</v>
      </c>
      <c r="AD1255" s="56" t="s">
        <v>106</v>
      </c>
      <c r="AE1255" s="56">
        <v>275</v>
      </c>
      <c r="AF1255" s="56">
        <v>393.25</v>
      </c>
    </row>
    <row r="1256" spans="22:32" ht="18" customHeight="1" x14ac:dyDescent="0.25">
      <c r="V1256" s="56" t="s">
        <v>109</v>
      </c>
      <c r="W1256" s="56">
        <v>2021</v>
      </c>
      <c r="X1256" s="56" t="s">
        <v>9</v>
      </c>
      <c r="Y1256" s="56" t="s">
        <v>111</v>
      </c>
      <c r="Z1256" s="56" t="s">
        <v>100</v>
      </c>
      <c r="AA1256" s="56" t="s">
        <v>101</v>
      </c>
      <c r="AB1256" s="56" t="s">
        <v>102</v>
      </c>
      <c r="AC1256" s="56" t="s">
        <v>103</v>
      </c>
      <c r="AD1256" s="56" t="s">
        <v>106</v>
      </c>
      <c r="AE1256" s="56">
        <v>269</v>
      </c>
      <c r="AF1256" s="56">
        <v>384.67</v>
      </c>
    </row>
    <row r="1257" spans="22:32" ht="18" customHeight="1" x14ac:dyDescent="0.25">
      <c r="V1257" s="56" t="s">
        <v>105</v>
      </c>
      <c r="W1257" s="56">
        <v>2021</v>
      </c>
      <c r="X1257" s="56" t="s">
        <v>9</v>
      </c>
      <c r="Y1257" s="56" t="s">
        <v>111</v>
      </c>
      <c r="Z1257" s="56" t="s">
        <v>100</v>
      </c>
      <c r="AA1257" s="56" t="s">
        <v>101</v>
      </c>
      <c r="AB1257" s="56" t="s">
        <v>102</v>
      </c>
      <c r="AC1257" s="56" t="s">
        <v>103</v>
      </c>
      <c r="AD1257" s="56" t="s">
        <v>104</v>
      </c>
      <c r="AE1257" s="56">
        <v>233</v>
      </c>
      <c r="AF1257" s="56">
        <v>333.19</v>
      </c>
    </row>
    <row r="1258" spans="22:32" ht="18" customHeight="1" x14ac:dyDescent="0.25">
      <c r="V1258" s="56" t="s">
        <v>107</v>
      </c>
      <c r="W1258" s="56">
        <v>2021</v>
      </c>
      <c r="X1258" s="56" t="s">
        <v>9</v>
      </c>
      <c r="Y1258" s="56" t="s">
        <v>111</v>
      </c>
      <c r="Z1258" s="56" t="s">
        <v>100</v>
      </c>
      <c r="AA1258" s="56" t="s">
        <v>101</v>
      </c>
      <c r="AB1258" s="56" t="s">
        <v>102</v>
      </c>
      <c r="AC1258" s="56" t="s">
        <v>103</v>
      </c>
      <c r="AD1258" s="56" t="s">
        <v>104</v>
      </c>
      <c r="AE1258" s="56">
        <v>281</v>
      </c>
      <c r="AF1258" s="56">
        <v>401.83</v>
      </c>
    </row>
    <row r="1259" spans="22:32" ht="18" customHeight="1" x14ac:dyDescent="0.25">
      <c r="V1259" s="56" t="s">
        <v>107</v>
      </c>
      <c r="W1259" s="56">
        <v>2021</v>
      </c>
      <c r="X1259" s="56" t="s">
        <v>8</v>
      </c>
      <c r="Y1259" s="56" t="s">
        <v>111</v>
      </c>
      <c r="Z1259" s="56" t="s">
        <v>100</v>
      </c>
      <c r="AA1259" s="56" t="s">
        <v>101</v>
      </c>
      <c r="AB1259" s="56" t="s">
        <v>102</v>
      </c>
      <c r="AC1259" s="56" t="s">
        <v>103</v>
      </c>
      <c r="AD1259" s="56" t="s">
        <v>106</v>
      </c>
      <c r="AE1259" s="56">
        <v>284</v>
      </c>
      <c r="AF1259" s="56">
        <v>406.12</v>
      </c>
    </row>
    <row r="1260" spans="22:32" ht="18" customHeight="1" x14ac:dyDescent="0.25">
      <c r="V1260" s="56" t="s">
        <v>98</v>
      </c>
      <c r="W1260" s="56">
        <v>2021</v>
      </c>
      <c r="X1260" s="56" t="s">
        <v>8</v>
      </c>
      <c r="Y1260" s="56" t="s">
        <v>111</v>
      </c>
      <c r="Z1260" s="56" t="s">
        <v>100</v>
      </c>
      <c r="AA1260" s="56" t="s">
        <v>101</v>
      </c>
      <c r="AB1260" s="56" t="s">
        <v>102</v>
      </c>
      <c r="AC1260" s="56" t="s">
        <v>103</v>
      </c>
      <c r="AD1260" s="56" t="s">
        <v>104</v>
      </c>
      <c r="AE1260" s="56">
        <v>236</v>
      </c>
      <c r="AF1260" s="56">
        <v>337.48</v>
      </c>
    </row>
    <row r="1261" spans="22:32" ht="18" customHeight="1" x14ac:dyDescent="0.25">
      <c r="V1261" s="56" t="s">
        <v>98</v>
      </c>
      <c r="W1261" s="56">
        <v>2021</v>
      </c>
      <c r="X1261" s="56" t="s">
        <v>8</v>
      </c>
      <c r="Y1261" s="56" t="s">
        <v>111</v>
      </c>
      <c r="Z1261" s="56" t="s">
        <v>100</v>
      </c>
      <c r="AA1261" s="56" t="s">
        <v>101</v>
      </c>
      <c r="AB1261" s="56" t="s">
        <v>102</v>
      </c>
      <c r="AC1261" s="56" t="s">
        <v>103</v>
      </c>
      <c r="AD1261" s="56" t="s">
        <v>104</v>
      </c>
      <c r="AE1261" s="56">
        <v>284</v>
      </c>
      <c r="AF1261" s="56">
        <v>406.12</v>
      </c>
    </row>
    <row r="1262" spans="22:32" ht="18" customHeight="1" x14ac:dyDescent="0.25">
      <c r="V1262" s="56" t="s">
        <v>105</v>
      </c>
      <c r="W1262" s="56">
        <v>2021</v>
      </c>
      <c r="X1262" s="56" t="s">
        <v>8</v>
      </c>
      <c r="Y1262" s="56" t="s">
        <v>111</v>
      </c>
      <c r="Z1262" s="56" t="s">
        <v>100</v>
      </c>
      <c r="AA1262" s="56" t="s">
        <v>101</v>
      </c>
      <c r="AB1262" s="56" t="s">
        <v>102</v>
      </c>
      <c r="AC1262" s="56" t="s">
        <v>103</v>
      </c>
      <c r="AD1262" s="56" t="s">
        <v>104</v>
      </c>
      <c r="AE1262" s="56">
        <v>212</v>
      </c>
      <c r="AF1262" s="56">
        <v>303.15999999999997</v>
      </c>
    </row>
    <row r="1263" spans="22:32" ht="18" customHeight="1" x14ac:dyDescent="0.25">
      <c r="V1263" s="56" t="s">
        <v>107</v>
      </c>
      <c r="W1263" s="56">
        <v>2021</v>
      </c>
      <c r="X1263" s="56" t="s">
        <v>8</v>
      </c>
      <c r="Y1263" s="56" t="s">
        <v>111</v>
      </c>
      <c r="Z1263" s="56" t="s">
        <v>100</v>
      </c>
      <c r="AA1263" s="56" t="s">
        <v>101</v>
      </c>
      <c r="AB1263" s="56" t="s">
        <v>102</v>
      </c>
      <c r="AC1263" s="56" t="s">
        <v>103</v>
      </c>
      <c r="AD1263" s="56" t="s">
        <v>104</v>
      </c>
      <c r="AE1263" s="56">
        <v>286</v>
      </c>
      <c r="AF1263" s="56">
        <v>408.98</v>
      </c>
    </row>
    <row r="1264" spans="22:32" ht="18" customHeight="1" x14ac:dyDescent="0.25">
      <c r="V1264" s="56" t="s">
        <v>107</v>
      </c>
      <c r="W1264" s="56">
        <v>2021</v>
      </c>
      <c r="X1264" s="56" t="s">
        <v>8</v>
      </c>
      <c r="Y1264" s="56" t="s">
        <v>111</v>
      </c>
      <c r="Z1264" s="56" t="s">
        <v>100</v>
      </c>
      <c r="AA1264" s="56" t="s">
        <v>101</v>
      </c>
      <c r="AB1264" s="56" t="s">
        <v>102</v>
      </c>
      <c r="AC1264" s="56" t="s">
        <v>103</v>
      </c>
      <c r="AD1264" s="56" t="s">
        <v>104</v>
      </c>
      <c r="AE1264" s="56">
        <v>238</v>
      </c>
      <c r="AF1264" s="56">
        <v>526.24</v>
      </c>
    </row>
    <row r="1265" spans="22:32" ht="18" customHeight="1" x14ac:dyDescent="0.25">
      <c r="V1265" s="56" t="s">
        <v>107</v>
      </c>
      <c r="W1265" s="56">
        <v>2021</v>
      </c>
      <c r="X1265" s="56" t="s">
        <v>8</v>
      </c>
      <c r="Y1265" s="56" t="s">
        <v>111</v>
      </c>
      <c r="Z1265" s="56" t="s">
        <v>100</v>
      </c>
      <c r="AA1265" s="56" t="s">
        <v>101</v>
      </c>
      <c r="AB1265" s="56" t="s">
        <v>102</v>
      </c>
      <c r="AC1265" s="56" t="s">
        <v>103</v>
      </c>
      <c r="AD1265" s="56" t="s">
        <v>104</v>
      </c>
      <c r="AE1265" s="56">
        <v>286</v>
      </c>
      <c r="AF1265" s="56">
        <v>526.24</v>
      </c>
    </row>
    <row r="1266" spans="22:32" ht="18" customHeight="1" x14ac:dyDescent="0.25">
      <c r="V1266" s="56" t="s">
        <v>98</v>
      </c>
      <c r="W1266" s="56">
        <v>2021</v>
      </c>
      <c r="X1266" s="56" t="s">
        <v>8</v>
      </c>
      <c r="Y1266" s="56" t="s">
        <v>111</v>
      </c>
      <c r="Z1266" s="56" t="s">
        <v>100</v>
      </c>
      <c r="AA1266" s="56" t="s">
        <v>101</v>
      </c>
      <c r="AB1266" s="56" t="s">
        <v>102</v>
      </c>
      <c r="AC1266" s="56" t="s">
        <v>103</v>
      </c>
      <c r="AD1266" s="56" t="s">
        <v>104</v>
      </c>
      <c r="AE1266" s="56">
        <v>214</v>
      </c>
      <c r="AF1266" s="56">
        <v>526.24</v>
      </c>
    </row>
    <row r="1267" spans="22:32" ht="18" customHeight="1" x14ac:dyDescent="0.25">
      <c r="V1267" s="56" t="s">
        <v>98</v>
      </c>
      <c r="W1267" s="56">
        <v>2021</v>
      </c>
      <c r="X1267" s="56" t="s">
        <v>8</v>
      </c>
      <c r="Y1267" s="56" t="s">
        <v>111</v>
      </c>
      <c r="Z1267" s="56" t="s">
        <v>100</v>
      </c>
      <c r="AA1267" s="56" t="s">
        <v>101</v>
      </c>
      <c r="AB1267" s="56" t="s">
        <v>102</v>
      </c>
      <c r="AC1267" s="56" t="s">
        <v>103</v>
      </c>
      <c r="AD1267" s="56" t="s">
        <v>104</v>
      </c>
      <c r="AE1267" s="56">
        <v>1004</v>
      </c>
      <c r="AF1267" s="56">
        <v>1435.72</v>
      </c>
    </row>
    <row r="1268" spans="22:32" ht="18" customHeight="1" x14ac:dyDescent="0.25">
      <c r="V1268" s="56" t="s">
        <v>107</v>
      </c>
      <c r="W1268" s="56">
        <v>2021</v>
      </c>
      <c r="X1268" s="56" t="s">
        <v>8</v>
      </c>
      <c r="Y1268" s="56" t="s">
        <v>111</v>
      </c>
      <c r="Z1268" s="56" t="s">
        <v>100</v>
      </c>
      <c r="AA1268" s="56" t="s">
        <v>101</v>
      </c>
      <c r="AB1268" s="56" t="s">
        <v>102</v>
      </c>
      <c r="AC1268" s="56" t="s">
        <v>103</v>
      </c>
      <c r="AD1268" s="56" t="s">
        <v>104</v>
      </c>
      <c r="AE1268" s="56">
        <v>237</v>
      </c>
      <c r="AF1268" s="56">
        <v>338.90999999999997</v>
      </c>
    </row>
    <row r="1269" spans="22:32" ht="18" customHeight="1" x14ac:dyDescent="0.25">
      <c r="V1269" s="56" t="s">
        <v>107</v>
      </c>
      <c r="W1269" s="56">
        <v>2021</v>
      </c>
      <c r="X1269" s="56" t="s">
        <v>8</v>
      </c>
      <c r="Y1269" s="56" t="s">
        <v>111</v>
      </c>
      <c r="Z1269" s="56" t="s">
        <v>100</v>
      </c>
      <c r="AA1269" s="56" t="s">
        <v>101</v>
      </c>
      <c r="AB1269" s="56" t="s">
        <v>102</v>
      </c>
      <c r="AC1269" s="56" t="s">
        <v>112</v>
      </c>
      <c r="AD1269" s="56" t="s">
        <v>104</v>
      </c>
      <c r="AE1269" s="56">
        <v>285</v>
      </c>
      <c r="AF1269" s="56">
        <v>407.55</v>
      </c>
    </row>
    <row r="1270" spans="22:32" ht="18" customHeight="1" x14ac:dyDescent="0.25">
      <c r="V1270" s="56" t="s">
        <v>98</v>
      </c>
      <c r="W1270" s="56">
        <v>2021</v>
      </c>
      <c r="X1270" s="56" t="s">
        <v>8</v>
      </c>
      <c r="Y1270" s="56" t="s">
        <v>111</v>
      </c>
      <c r="Z1270" s="56" t="s">
        <v>100</v>
      </c>
      <c r="AA1270" s="56" t="s">
        <v>101</v>
      </c>
      <c r="AB1270" s="56" t="s">
        <v>102</v>
      </c>
      <c r="AC1270" s="56" t="s">
        <v>112</v>
      </c>
      <c r="AD1270" s="56" t="s">
        <v>104</v>
      </c>
      <c r="AE1270" s="56">
        <v>213</v>
      </c>
      <c r="AF1270" s="56">
        <v>304.59000000000003</v>
      </c>
    </row>
    <row r="1271" spans="22:32" ht="18" customHeight="1" x14ac:dyDescent="0.25">
      <c r="V1271" s="56" t="s">
        <v>98</v>
      </c>
      <c r="W1271" s="56">
        <v>2021</v>
      </c>
      <c r="X1271" s="56" t="s">
        <v>8</v>
      </c>
      <c r="Y1271" s="56" t="s">
        <v>111</v>
      </c>
      <c r="Z1271" s="56" t="s">
        <v>100</v>
      </c>
      <c r="AA1271" s="56" t="s">
        <v>101</v>
      </c>
      <c r="AB1271" s="56" t="s">
        <v>102</v>
      </c>
      <c r="AC1271" s="56" t="s">
        <v>112</v>
      </c>
      <c r="AD1271" s="56" t="s">
        <v>104</v>
      </c>
      <c r="AE1271" s="56">
        <v>283</v>
      </c>
      <c r="AF1271" s="56">
        <v>404.69</v>
      </c>
    </row>
    <row r="1272" spans="22:32" ht="18" customHeight="1" x14ac:dyDescent="0.25">
      <c r="V1272" s="56" t="s">
        <v>98</v>
      </c>
      <c r="W1272" s="56">
        <v>2021</v>
      </c>
      <c r="X1272" s="56" t="s">
        <v>8</v>
      </c>
      <c r="Y1272" s="56" t="s">
        <v>111</v>
      </c>
      <c r="Z1272" s="56" t="s">
        <v>100</v>
      </c>
      <c r="AA1272" s="56" t="s">
        <v>101</v>
      </c>
      <c r="AB1272" s="56" t="s">
        <v>102</v>
      </c>
      <c r="AC1272" s="56" t="s">
        <v>112</v>
      </c>
      <c r="AD1272" s="56" t="s">
        <v>104</v>
      </c>
      <c r="AE1272" s="56">
        <v>785</v>
      </c>
      <c r="AF1272" s="56">
        <v>1122.55</v>
      </c>
    </row>
    <row r="1273" spans="22:32" ht="18" customHeight="1" x14ac:dyDescent="0.25">
      <c r="V1273" s="56" t="s">
        <v>98</v>
      </c>
      <c r="W1273" s="56">
        <v>2021</v>
      </c>
      <c r="X1273" s="56" t="s">
        <v>8</v>
      </c>
      <c r="Y1273" s="56" t="s">
        <v>111</v>
      </c>
      <c r="Z1273" s="56" t="s">
        <v>100</v>
      </c>
      <c r="AA1273" s="56" t="s">
        <v>101</v>
      </c>
      <c r="AB1273" s="56" t="s">
        <v>102</v>
      </c>
      <c r="AC1273" s="56" t="s">
        <v>112</v>
      </c>
      <c r="AD1273" s="56" t="s">
        <v>104</v>
      </c>
      <c r="AE1273" s="56">
        <v>819</v>
      </c>
      <c r="AF1273" s="56">
        <v>1171.17</v>
      </c>
    </row>
    <row r="1274" spans="22:32" ht="18" customHeight="1" x14ac:dyDescent="0.25">
      <c r="V1274" s="56" t="s">
        <v>107</v>
      </c>
      <c r="W1274" s="56">
        <v>2021</v>
      </c>
      <c r="X1274" s="56" t="s">
        <v>8</v>
      </c>
      <c r="Y1274" s="56" t="s">
        <v>111</v>
      </c>
      <c r="Z1274" s="56" t="s">
        <v>100</v>
      </c>
      <c r="AA1274" s="56" t="s">
        <v>101</v>
      </c>
      <c r="AB1274" s="56" t="s">
        <v>102</v>
      </c>
      <c r="AC1274" s="56" t="s">
        <v>112</v>
      </c>
      <c r="AD1274" s="56" t="s">
        <v>104</v>
      </c>
      <c r="AE1274" s="56">
        <v>872</v>
      </c>
      <c r="AF1274" s="56">
        <v>1246.96</v>
      </c>
    </row>
    <row r="1275" spans="22:32" ht="18" customHeight="1" x14ac:dyDescent="0.25">
      <c r="V1275" s="56" t="s">
        <v>105</v>
      </c>
      <c r="W1275" s="56">
        <v>2021</v>
      </c>
      <c r="X1275" s="56" t="s">
        <v>8</v>
      </c>
      <c r="Y1275" s="56" t="s">
        <v>111</v>
      </c>
      <c r="Z1275" s="56" t="s">
        <v>100</v>
      </c>
      <c r="AA1275" s="56" t="s">
        <v>101</v>
      </c>
      <c r="AB1275" s="56" t="s">
        <v>102</v>
      </c>
      <c r="AC1275" s="56" t="s">
        <v>112</v>
      </c>
      <c r="AD1275" s="56" t="s">
        <v>106</v>
      </c>
      <c r="AE1275" s="56">
        <v>287</v>
      </c>
      <c r="AF1275" s="56">
        <v>410.40999999999997</v>
      </c>
    </row>
    <row r="1276" spans="22:32" ht="18" customHeight="1" x14ac:dyDescent="0.25">
      <c r="V1276" s="56" t="s">
        <v>105</v>
      </c>
      <c r="W1276" s="56">
        <v>2021</v>
      </c>
      <c r="X1276" s="56" t="s">
        <v>8</v>
      </c>
      <c r="Y1276" s="56" t="s">
        <v>111</v>
      </c>
      <c r="Z1276" s="56" t="s">
        <v>100</v>
      </c>
      <c r="AA1276" s="56" t="s">
        <v>101</v>
      </c>
      <c r="AB1276" s="56" t="s">
        <v>102</v>
      </c>
      <c r="AC1276" s="56" t="s">
        <v>112</v>
      </c>
      <c r="AD1276" s="56" t="s">
        <v>104</v>
      </c>
      <c r="AE1276" s="56">
        <v>239</v>
      </c>
      <c r="AF1276" s="56">
        <v>341.77</v>
      </c>
    </row>
    <row r="1277" spans="22:32" ht="18" customHeight="1" x14ac:dyDescent="0.25">
      <c r="V1277" s="56" t="s">
        <v>98</v>
      </c>
      <c r="W1277" s="56">
        <v>2021</v>
      </c>
      <c r="X1277" s="56" t="s">
        <v>8</v>
      </c>
      <c r="Y1277" s="56" t="s">
        <v>111</v>
      </c>
      <c r="Z1277" s="56" t="s">
        <v>100</v>
      </c>
      <c r="AA1277" s="56" t="s">
        <v>101</v>
      </c>
      <c r="AB1277" s="56" t="s">
        <v>102</v>
      </c>
      <c r="AC1277" s="56" t="s">
        <v>112</v>
      </c>
      <c r="AD1277" s="56" t="s">
        <v>104</v>
      </c>
      <c r="AE1277" s="56">
        <v>287</v>
      </c>
      <c r="AF1277" s="56">
        <v>410.40999999999997</v>
      </c>
    </row>
    <row r="1278" spans="22:32" ht="18" customHeight="1" x14ac:dyDescent="0.25">
      <c r="V1278" s="56" t="s">
        <v>105</v>
      </c>
      <c r="W1278" s="56">
        <v>2021</v>
      </c>
      <c r="X1278" s="56" t="s">
        <v>3</v>
      </c>
      <c r="Y1278" s="56" t="s">
        <v>99</v>
      </c>
      <c r="Z1278" s="56" t="s">
        <v>113</v>
      </c>
      <c r="AA1278" s="56" t="s">
        <v>114</v>
      </c>
      <c r="AB1278" s="56" t="s">
        <v>110</v>
      </c>
      <c r="AC1278" s="56" t="s">
        <v>112</v>
      </c>
      <c r="AD1278" s="56" t="s">
        <v>115</v>
      </c>
      <c r="AE1278" s="56">
        <v>160</v>
      </c>
      <c r="AF1278" s="56">
        <v>228.8</v>
      </c>
    </row>
    <row r="1279" spans="22:32" ht="18" customHeight="1" x14ac:dyDescent="0.25">
      <c r="V1279" s="56" t="s">
        <v>98</v>
      </c>
      <c r="W1279" s="56">
        <v>2021</v>
      </c>
      <c r="X1279" s="56" t="s">
        <v>3</v>
      </c>
      <c r="Y1279" s="56" t="s">
        <v>99</v>
      </c>
      <c r="Z1279" s="56" t="s">
        <v>113</v>
      </c>
      <c r="AA1279" s="56" t="s">
        <v>114</v>
      </c>
      <c r="AB1279" s="56" t="s">
        <v>110</v>
      </c>
      <c r="AC1279" s="56" t="s">
        <v>112</v>
      </c>
      <c r="AD1279" s="56" t="s">
        <v>115</v>
      </c>
      <c r="AE1279" s="56">
        <v>154</v>
      </c>
      <c r="AF1279" s="56">
        <v>220.22</v>
      </c>
    </row>
    <row r="1280" spans="22:32" ht="18" customHeight="1" x14ac:dyDescent="0.25">
      <c r="V1280" s="56" t="s">
        <v>105</v>
      </c>
      <c r="W1280" s="56">
        <v>2021</v>
      </c>
      <c r="X1280" s="56" t="s">
        <v>3</v>
      </c>
      <c r="Y1280" s="56" t="s">
        <v>99</v>
      </c>
      <c r="Z1280" s="56" t="s">
        <v>113</v>
      </c>
      <c r="AA1280" s="56" t="s">
        <v>114</v>
      </c>
      <c r="AB1280" s="56" t="s">
        <v>110</v>
      </c>
      <c r="AC1280" s="56" t="s">
        <v>112</v>
      </c>
      <c r="AD1280" s="56" t="s">
        <v>115</v>
      </c>
      <c r="AE1280" s="56">
        <v>148</v>
      </c>
      <c r="AF1280" s="56">
        <v>211.64</v>
      </c>
    </row>
    <row r="1281" spans="22:32" ht="18" customHeight="1" x14ac:dyDescent="0.25">
      <c r="V1281" s="56" t="s">
        <v>105</v>
      </c>
      <c r="W1281" s="56">
        <v>2021</v>
      </c>
      <c r="X1281" s="56" t="s">
        <v>3</v>
      </c>
      <c r="Y1281" s="56" t="s">
        <v>99</v>
      </c>
      <c r="Z1281" s="56" t="s">
        <v>113</v>
      </c>
      <c r="AA1281" s="56" t="s">
        <v>114</v>
      </c>
      <c r="AB1281" s="56" t="s">
        <v>110</v>
      </c>
      <c r="AC1281" s="56" t="s">
        <v>112</v>
      </c>
      <c r="AD1281" s="56" t="s">
        <v>115</v>
      </c>
      <c r="AE1281" s="56">
        <v>157</v>
      </c>
      <c r="AF1281" s="56">
        <v>224.51</v>
      </c>
    </row>
    <row r="1282" spans="22:32" ht="18" customHeight="1" x14ac:dyDescent="0.25">
      <c r="V1282" s="56" t="s">
        <v>105</v>
      </c>
      <c r="W1282" s="56">
        <v>2021</v>
      </c>
      <c r="X1282" s="56" t="s">
        <v>3</v>
      </c>
      <c r="Y1282" s="56" t="s">
        <v>99</v>
      </c>
      <c r="Z1282" s="56" t="s">
        <v>113</v>
      </c>
      <c r="AA1282" s="56" t="s">
        <v>114</v>
      </c>
      <c r="AB1282" s="56" t="s">
        <v>110</v>
      </c>
      <c r="AC1282" s="56" t="s">
        <v>112</v>
      </c>
      <c r="AD1282" s="56" t="s">
        <v>115</v>
      </c>
      <c r="AE1282" s="56">
        <v>151</v>
      </c>
      <c r="AF1282" s="56">
        <v>215.93</v>
      </c>
    </row>
    <row r="1283" spans="22:32" ht="18" customHeight="1" x14ac:dyDescent="0.25">
      <c r="V1283" s="56" t="s">
        <v>105</v>
      </c>
      <c r="W1283" s="56">
        <v>2021</v>
      </c>
      <c r="X1283" s="56" t="s">
        <v>7</v>
      </c>
      <c r="Y1283" s="56" t="s">
        <v>99</v>
      </c>
      <c r="Z1283" s="56" t="s">
        <v>113</v>
      </c>
      <c r="AA1283" s="56" t="s">
        <v>114</v>
      </c>
      <c r="AB1283" s="56" t="s">
        <v>110</v>
      </c>
      <c r="AC1283" s="56" t="s">
        <v>112</v>
      </c>
      <c r="AD1283" s="56" t="s">
        <v>115</v>
      </c>
      <c r="AE1283" s="56">
        <v>343</v>
      </c>
      <c r="AF1283" s="56">
        <v>490.49</v>
      </c>
    </row>
    <row r="1284" spans="22:32" ht="18" customHeight="1" x14ac:dyDescent="0.25">
      <c r="V1284" s="56" t="s">
        <v>107</v>
      </c>
      <c r="W1284" s="56">
        <v>2021</v>
      </c>
      <c r="X1284" s="56" t="s">
        <v>11</v>
      </c>
      <c r="Y1284" s="56" t="s">
        <v>99</v>
      </c>
      <c r="Z1284" s="56" t="s">
        <v>113</v>
      </c>
      <c r="AA1284" s="56" t="s">
        <v>114</v>
      </c>
      <c r="AB1284" s="56" t="s">
        <v>110</v>
      </c>
      <c r="AC1284" s="56" t="s">
        <v>112</v>
      </c>
      <c r="AD1284" s="56" t="s">
        <v>104</v>
      </c>
      <c r="AE1284" s="56">
        <v>280</v>
      </c>
      <c r="AF1284" s="56">
        <v>400.4</v>
      </c>
    </row>
    <row r="1285" spans="22:32" ht="18" customHeight="1" x14ac:dyDescent="0.25">
      <c r="V1285" s="56" t="s">
        <v>105</v>
      </c>
      <c r="W1285" s="56">
        <v>2021</v>
      </c>
      <c r="X1285" s="56" t="s">
        <v>11</v>
      </c>
      <c r="Y1285" s="56" t="s">
        <v>99</v>
      </c>
      <c r="Z1285" s="56" t="s">
        <v>113</v>
      </c>
      <c r="AA1285" s="56" t="s">
        <v>114</v>
      </c>
      <c r="AB1285" s="56" t="s">
        <v>110</v>
      </c>
      <c r="AC1285" s="56" t="s">
        <v>112</v>
      </c>
      <c r="AD1285" s="56" t="s">
        <v>104</v>
      </c>
      <c r="AE1285" s="56">
        <v>274</v>
      </c>
      <c r="AF1285" s="56">
        <v>391.82</v>
      </c>
    </row>
    <row r="1286" spans="22:32" ht="18" customHeight="1" x14ac:dyDescent="0.25">
      <c r="V1286" s="56" t="s">
        <v>105</v>
      </c>
      <c r="W1286" s="56">
        <v>2021</v>
      </c>
      <c r="X1286" s="56" t="s">
        <v>11</v>
      </c>
      <c r="Y1286" s="56" t="s">
        <v>99</v>
      </c>
      <c r="Z1286" s="56" t="s">
        <v>113</v>
      </c>
      <c r="AA1286" s="56" t="s">
        <v>114</v>
      </c>
      <c r="AB1286" s="56" t="s">
        <v>110</v>
      </c>
      <c r="AC1286" s="56" t="s">
        <v>112</v>
      </c>
      <c r="AD1286" s="56" t="s">
        <v>104</v>
      </c>
      <c r="AE1286" s="56">
        <v>268</v>
      </c>
      <c r="AF1286" s="56">
        <v>383.24</v>
      </c>
    </row>
    <row r="1287" spans="22:32" ht="18" customHeight="1" x14ac:dyDescent="0.25">
      <c r="V1287" s="56" t="s">
        <v>105</v>
      </c>
      <c r="W1287" s="56">
        <v>2021</v>
      </c>
      <c r="X1287" s="56" t="s">
        <v>11</v>
      </c>
      <c r="Y1287" s="56" t="s">
        <v>99</v>
      </c>
      <c r="Z1287" s="56" t="s">
        <v>113</v>
      </c>
      <c r="AA1287" s="56" t="s">
        <v>114</v>
      </c>
      <c r="AB1287" s="56" t="s">
        <v>110</v>
      </c>
      <c r="AC1287" s="56" t="s">
        <v>112</v>
      </c>
      <c r="AD1287" s="56" t="s">
        <v>104</v>
      </c>
      <c r="AE1287" s="56">
        <v>277</v>
      </c>
      <c r="AF1287" s="56">
        <v>396.11</v>
      </c>
    </row>
    <row r="1288" spans="22:32" ht="18" customHeight="1" x14ac:dyDescent="0.25">
      <c r="V1288" s="56" t="s">
        <v>105</v>
      </c>
      <c r="W1288" s="56">
        <v>2021</v>
      </c>
      <c r="X1288" s="56" t="s">
        <v>11</v>
      </c>
      <c r="Y1288" s="56" t="s">
        <v>99</v>
      </c>
      <c r="Z1288" s="56" t="s">
        <v>113</v>
      </c>
      <c r="AA1288" s="56" t="s">
        <v>114</v>
      </c>
      <c r="AB1288" s="56" t="s">
        <v>110</v>
      </c>
      <c r="AC1288" s="56" t="s">
        <v>112</v>
      </c>
      <c r="AD1288" s="56" t="s">
        <v>104</v>
      </c>
      <c r="AE1288" s="56">
        <v>271</v>
      </c>
      <c r="AF1288" s="56">
        <v>387.53</v>
      </c>
    </row>
    <row r="1289" spans="22:32" ht="18" customHeight="1" x14ac:dyDescent="0.25">
      <c r="V1289" s="56" t="s">
        <v>98</v>
      </c>
      <c r="W1289" s="56">
        <v>2021</v>
      </c>
      <c r="X1289" s="56" t="s">
        <v>11</v>
      </c>
      <c r="Y1289" s="56" t="s">
        <v>99</v>
      </c>
      <c r="Z1289" s="56" t="s">
        <v>113</v>
      </c>
      <c r="AA1289" s="56" t="s">
        <v>114</v>
      </c>
      <c r="AB1289" s="56" t="s">
        <v>110</v>
      </c>
      <c r="AC1289" s="56" t="s">
        <v>103</v>
      </c>
      <c r="AD1289" s="56" t="s">
        <v>104</v>
      </c>
      <c r="AE1289" s="56">
        <v>265</v>
      </c>
      <c r="AF1289" s="56">
        <v>378.95</v>
      </c>
    </row>
    <row r="1290" spans="22:32" ht="18" customHeight="1" x14ac:dyDescent="0.25">
      <c r="V1290" s="56" t="s">
        <v>107</v>
      </c>
      <c r="W1290" s="56">
        <v>2021</v>
      </c>
      <c r="X1290" s="56" t="s">
        <v>1</v>
      </c>
      <c r="Y1290" s="56" t="s">
        <v>99</v>
      </c>
      <c r="Z1290" s="56" t="s">
        <v>113</v>
      </c>
      <c r="AA1290" s="56" t="s">
        <v>114</v>
      </c>
      <c r="AB1290" s="56" t="s">
        <v>110</v>
      </c>
      <c r="AC1290" s="56" t="s">
        <v>103</v>
      </c>
      <c r="AD1290" s="56" t="s">
        <v>104</v>
      </c>
      <c r="AE1290" s="56">
        <v>190</v>
      </c>
      <c r="AF1290" s="56">
        <v>271.7</v>
      </c>
    </row>
    <row r="1291" spans="22:32" ht="18" customHeight="1" x14ac:dyDescent="0.25">
      <c r="V1291" s="56" t="s">
        <v>98</v>
      </c>
      <c r="W1291" s="56">
        <v>2021</v>
      </c>
      <c r="X1291" s="56" t="s">
        <v>1</v>
      </c>
      <c r="Y1291" s="56" t="s">
        <v>99</v>
      </c>
      <c r="Z1291" s="56" t="s">
        <v>113</v>
      </c>
      <c r="AA1291" s="56" t="s">
        <v>114</v>
      </c>
      <c r="AB1291" s="56" t="s">
        <v>110</v>
      </c>
      <c r="AC1291" s="56" t="s">
        <v>103</v>
      </c>
      <c r="AD1291" s="56" t="s">
        <v>104</v>
      </c>
      <c r="AE1291" s="56">
        <v>184</v>
      </c>
      <c r="AF1291" s="56">
        <v>263.12</v>
      </c>
    </row>
    <row r="1292" spans="22:32" ht="18" customHeight="1" x14ac:dyDescent="0.25">
      <c r="V1292" s="56" t="s">
        <v>107</v>
      </c>
      <c r="W1292" s="56">
        <v>2021</v>
      </c>
      <c r="X1292" s="56" t="s">
        <v>1</v>
      </c>
      <c r="Y1292" s="56" t="s">
        <v>99</v>
      </c>
      <c r="Z1292" s="56" t="s">
        <v>113</v>
      </c>
      <c r="AA1292" s="56" t="s">
        <v>114</v>
      </c>
      <c r="AB1292" s="56" t="s">
        <v>110</v>
      </c>
      <c r="AC1292" s="56" t="s">
        <v>103</v>
      </c>
      <c r="AD1292" s="56" t="s">
        <v>104</v>
      </c>
      <c r="AE1292" s="56">
        <v>193</v>
      </c>
      <c r="AF1292" s="56">
        <v>275.99</v>
      </c>
    </row>
    <row r="1293" spans="22:32" ht="18" customHeight="1" x14ac:dyDescent="0.25">
      <c r="V1293" s="56" t="s">
        <v>107</v>
      </c>
      <c r="W1293" s="56">
        <v>2021</v>
      </c>
      <c r="X1293" s="56" t="s">
        <v>1</v>
      </c>
      <c r="Y1293" s="56" t="s">
        <v>99</v>
      </c>
      <c r="Z1293" s="56" t="s">
        <v>113</v>
      </c>
      <c r="AA1293" s="56" t="s">
        <v>114</v>
      </c>
      <c r="AB1293" s="56" t="s">
        <v>110</v>
      </c>
      <c r="AC1293" s="56" t="s">
        <v>103</v>
      </c>
      <c r="AD1293" s="56" t="s">
        <v>104</v>
      </c>
      <c r="AE1293" s="56">
        <v>187</v>
      </c>
      <c r="AF1293" s="56">
        <v>267.40999999999997</v>
      </c>
    </row>
    <row r="1294" spans="22:32" ht="18" customHeight="1" x14ac:dyDescent="0.25">
      <c r="V1294" s="56" t="s">
        <v>98</v>
      </c>
      <c r="W1294" s="56">
        <v>2021</v>
      </c>
      <c r="X1294" s="56" t="s">
        <v>1</v>
      </c>
      <c r="Y1294" s="56" t="s">
        <v>99</v>
      </c>
      <c r="Z1294" s="56" t="s">
        <v>113</v>
      </c>
      <c r="AA1294" s="56" t="s">
        <v>114</v>
      </c>
      <c r="AB1294" s="56" t="s">
        <v>110</v>
      </c>
      <c r="AC1294" s="56" t="s">
        <v>103</v>
      </c>
      <c r="AD1294" s="56" t="s">
        <v>104</v>
      </c>
      <c r="AE1294" s="56">
        <v>181</v>
      </c>
      <c r="AF1294" s="56">
        <v>258.83</v>
      </c>
    </row>
    <row r="1295" spans="22:32" ht="18" customHeight="1" x14ac:dyDescent="0.25">
      <c r="V1295" s="56" t="s">
        <v>105</v>
      </c>
      <c r="W1295" s="56">
        <v>2021</v>
      </c>
      <c r="X1295" s="56" t="s">
        <v>0</v>
      </c>
      <c r="Y1295" s="56" t="s">
        <v>99</v>
      </c>
      <c r="Z1295" s="56" t="s">
        <v>113</v>
      </c>
      <c r="AA1295" s="56" t="s">
        <v>114</v>
      </c>
      <c r="AB1295" s="56" t="s">
        <v>110</v>
      </c>
      <c r="AC1295" s="56" t="s">
        <v>103</v>
      </c>
      <c r="AD1295" s="56" t="s">
        <v>104</v>
      </c>
      <c r="AE1295" s="56">
        <v>208</v>
      </c>
      <c r="AF1295" s="56">
        <v>297.44</v>
      </c>
    </row>
    <row r="1296" spans="22:32" ht="18" customHeight="1" x14ac:dyDescent="0.25">
      <c r="V1296" s="56" t="s">
        <v>98</v>
      </c>
      <c r="W1296" s="56">
        <v>2021</v>
      </c>
      <c r="X1296" s="56" t="s">
        <v>0</v>
      </c>
      <c r="Y1296" s="56" t="s">
        <v>99</v>
      </c>
      <c r="Z1296" s="56" t="s">
        <v>113</v>
      </c>
      <c r="AA1296" s="56" t="s">
        <v>114</v>
      </c>
      <c r="AB1296" s="56" t="s">
        <v>110</v>
      </c>
      <c r="AC1296" s="56" t="s">
        <v>103</v>
      </c>
      <c r="AD1296" s="56" t="s">
        <v>104</v>
      </c>
      <c r="AE1296" s="56">
        <v>202</v>
      </c>
      <c r="AF1296" s="56">
        <v>288.86</v>
      </c>
    </row>
    <row r="1297" spans="22:32" ht="18" customHeight="1" x14ac:dyDescent="0.25">
      <c r="V1297" s="56" t="s">
        <v>107</v>
      </c>
      <c r="W1297" s="56">
        <v>2021</v>
      </c>
      <c r="X1297" s="56" t="s">
        <v>0</v>
      </c>
      <c r="Y1297" s="56" t="s">
        <v>99</v>
      </c>
      <c r="Z1297" s="56" t="s">
        <v>113</v>
      </c>
      <c r="AA1297" s="56" t="s">
        <v>114</v>
      </c>
      <c r="AB1297" s="56" t="s">
        <v>110</v>
      </c>
      <c r="AC1297" s="56" t="s">
        <v>103</v>
      </c>
      <c r="AD1297" s="56" t="s">
        <v>104</v>
      </c>
      <c r="AE1297" s="56">
        <v>196</v>
      </c>
      <c r="AF1297" s="56">
        <v>280.27999999999997</v>
      </c>
    </row>
    <row r="1298" spans="22:32" ht="18" customHeight="1" x14ac:dyDescent="0.25">
      <c r="V1298" s="56" t="s">
        <v>105</v>
      </c>
      <c r="W1298" s="56">
        <v>2021</v>
      </c>
      <c r="X1298" s="56" t="s">
        <v>0</v>
      </c>
      <c r="Y1298" s="56" t="s">
        <v>99</v>
      </c>
      <c r="Z1298" s="56" t="s">
        <v>113</v>
      </c>
      <c r="AA1298" s="56" t="s">
        <v>114</v>
      </c>
      <c r="AB1298" s="56" t="s">
        <v>110</v>
      </c>
      <c r="AC1298" s="56" t="s">
        <v>103</v>
      </c>
      <c r="AD1298" s="56" t="s">
        <v>104</v>
      </c>
      <c r="AE1298" s="56">
        <v>205</v>
      </c>
      <c r="AF1298" s="56">
        <v>293.14999999999998</v>
      </c>
    </row>
    <row r="1299" spans="22:32" ht="18" customHeight="1" x14ac:dyDescent="0.25">
      <c r="V1299" s="56" t="s">
        <v>98</v>
      </c>
      <c r="W1299" s="56">
        <v>2021</v>
      </c>
      <c r="X1299" s="56" t="s">
        <v>0</v>
      </c>
      <c r="Y1299" s="56" t="s">
        <v>99</v>
      </c>
      <c r="Z1299" s="56" t="s">
        <v>113</v>
      </c>
      <c r="AA1299" s="56" t="s">
        <v>114</v>
      </c>
      <c r="AB1299" s="56" t="s">
        <v>110</v>
      </c>
      <c r="AC1299" s="56" t="s">
        <v>103</v>
      </c>
      <c r="AD1299" s="56" t="s">
        <v>104</v>
      </c>
      <c r="AE1299" s="56">
        <v>199</v>
      </c>
      <c r="AF1299" s="56">
        <v>284.57</v>
      </c>
    </row>
    <row r="1300" spans="22:32" ht="18" customHeight="1" x14ac:dyDescent="0.25">
      <c r="V1300" s="56" t="s">
        <v>108</v>
      </c>
      <c r="W1300" s="56">
        <v>2021</v>
      </c>
      <c r="X1300" s="56" t="s">
        <v>6</v>
      </c>
      <c r="Y1300" s="56" t="s">
        <v>99</v>
      </c>
      <c r="Z1300" s="56" t="s">
        <v>113</v>
      </c>
      <c r="AA1300" s="56" t="s">
        <v>114</v>
      </c>
      <c r="AB1300" s="56" t="s">
        <v>110</v>
      </c>
      <c r="AC1300" s="56" t="s">
        <v>103</v>
      </c>
      <c r="AD1300" s="56" t="s">
        <v>115</v>
      </c>
      <c r="AE1300" s="56">
        <v>358</v>
      </c>
      <c r="AF1300" s="56">
        <v>511.94</v>
      </c>
    </row>
    <row r="1301" spans="22:32" ht="18" customHeight="1" x14ac:dyDescent="0.25">
      <c r="V1301" s="56" t="s">
        <v>98</v>
      </c>
      <c r="W1301" s="56">
        <v>2021</v>
      </c>
      <c r="X1301" s="56" t="s">
        <v>6</v>
      </c>
      <c r="Y1301" s="56" t="s">
        <v>99</v>
      </c>
      <c r="Z1301" s="56" t="s">
        <v>113</v>
      </c>
      <c r="AA1301" s="56" t="s">
        <v>114</v>
      </c>
      <c r="AB1301" s="56" t="s">
        <v>110</v>
      </c>
      <c r="AC1301" s="56" t="s">
        <v>103</v>
      </c>
      <c r="AD1301" s="56" t="s">
        <v>115</v>
      </c>
      <c r="AE1301" s="56">
        <v>352</v>
      </c>
      <c r="AF1301" s="56">
        <v>503.36</v>
      </c>
    </row>
    <row r="1302" spans="22:32" ht="18" customHeight="1" x14ac:dyDescent="0.25">
      <c r="V1302" s="56" t="s">
        <v>105</v>
      </c>
      <c r="W1302" s="56">
        <v>2021</v>
      </c>
      <c r="X1302" s="56" t="s">
        <v>6</v>
      </c>
      <c r="Y1302" s="56" t="s">
        <v>99</v>
      </c>
      <c r="Z1302" s="56" t="s">
        <v>113</v>
      </c>
      <c r="AA1302" s="56" t="s">
        <v>114</v>
      </c>
      <c r="AB1302" s="56" t="s">
        <v>110</v>
      </c>
      <c r="AC1302" s="56" t="s">
        <v>103</v>
      </c>
      <c r="AD1302" s="56" t="s">
        <v>115</v>
      </c>
      <c r="AE1302" s="56">
        <v>346</v>
      </c>
      <c r="AF1302" s="56">
        <v>494.78</v>
      </c>
    </row>
    <row r="1303" spans="22:32" ht="18" customHeight="1" x14ac:dyDescent="0.25">
      <c r="V1303" s="56" t="s">
        <v>105</v>
      </c>
      <c r="W1303" s="56">
        <v>2021</v>
      </c>
      <c r="X1303" s="56" t="s">
        <v>6</v>
      </c>
      <c r="Y1303" s="56" t="s">
        <v>99</v>
      </c>
      <c r="Z1303" s="56" t="s">
        <v>113</v>
      </c>
      <c r="AA1303" s="56" t="s">
        <v>114</v>
      </c>
      <c r="AB1303" s="56" t="s">
        <v>110</v>
      </c>
      <c r="AC1303" s="56" t="s">
        <v>103</v>
      </c>
      <c r="AD1303" s="56" t="s">
        <v>115</v>
      </c>
      <c r="AE1303" s="56">
        <v>355</v>
      </c>
      <c r="AF1303" s="56">
        <v>507.65</v>
      </c>
    </row>
    <row r="1304" spans="22:32" ht="18" customHeight="1" x14ac:dyDescent="0.25">
      <c r="V1304" s="56" t="s">
        <v>107</v>
      </c>
      <c r="W1304" s="56">
        <v>2021</v>
      </c>
      <c r="X1304" s="56" t="s">
        <v>6</v>
      </c>
      <c r="Y1304" s="56" t="s">
        <v>99</v>
      </c>
      <c r="Z1304" s="56" t="s">
        <v>113</v>
      </c>
      <c r="AA1304" s="56" t="s">
        <v>114</v>
      </c>
      <c r="AB1304" s="56" t="s">
        <v>110</v>
      </c>
      <c r="AC1304" s="56" t="s">
        <v>103</v>
      </c>
      <c r="AD1304" s="56" t="s">
        <v>115</v>
      </c>
      <c r="AE1304" s="56">
        <v>349</v>
      </c>
      <c r="AF1304" s="56">
        <v>499.07</v>
      </c>
    </row>
    <row r="1305" spans="22:32" ht="18" customHeight="1" x14ac:dyDescent="0.25">
      <c r="V1305" s="56" t="s">
        <v>105</v>
      </c>
      <c r="W1305" s="56">
        <v>2021</v>
      </c>
      <c r="X1305" s="56" t="s">
        <v>5</v>
      </c>
      <c r="Y1305" s="56" t="s">
        <v>99</v>
      </c>
      <c r="Z1305" s="56" t="s">
        <v>113</v>
      </c>
      <c r="AA1305" s="56" t="s">
        <v>114</v>
      </c>
      <c r="AB1305" s="56" t="s">
        <v>110</v>
      </c>
      <c r="AC1305" s="56" t="s">
        <v>103</v>
      </c>
      <c r="AD1305" s="56" t="s">
        <v>115</v>
      </c>
      <c r="AE1305" s="56">
        <v>130</v>
      </c>
      <c r="AF1305" s="56">
        <v>185.9</v>
      </c>
    </row>
    <row r="1306" spans="22:32" ht="18" customHeight="1" x14ac:dyDescent="0.25">
      <c r="V1306" s="56" t="s">
        <v>105</v>
      </c>
      <c r="W1306" s="56">
        <v>2021</v>
      </c>
      <c r="X1306" s="56" t="s">
        <v>5</v>
      </c>
      <c r="Y1306" s="56" t="s">
        <v>99</v>
      </c>
      <c r="Z1306" s="56" t="s">
        <v>113</v>
      </c>
      <c r="AA1306" s="56" t="s">
        <v>114</v>
      </c>
      <c r="AB1306" s="56" t="s">
        <v>110</v>
      </c>
      <c r="AC1306" s="56" t="s">
        <v>103</v>
      </c>
      <c r="AD1306" s="56" t="s">
        <v>115</v>
      </c>
      <c r="AE1306" s="56">
        <v>370</v>
      </c>
      <c r="AF1306" s="56">
        <v>529.1</v>
      </c>
    </row>
    <row r="1307" spans="22:32" ht="18" customHeight="1" x14ac:dyDescent="0.25">
      <c r="V1307" s="56" t="s">
        <v>98</v>
      </c>
      <c r="W1307" s="56">
        <v>2021</v>
      </c>
      <c r="X1307" s="56" t="s">
        <v>5</v>
      </c>
      <c r="Y1307" s="56" t="s">
        <v>99</v>
      </c>
      <c r="Z1307" s="56" t="s">
        <v>113</v>
      </c>
      <c r="AA1307" s="56" t="s">
        <v>114</v>
      </c>
      <c r="AB1307" s="56" t="s">
        <v>110</v>
      </c>
      <c r="AC1307" s="56" t="s">
        <v>103</v>
      </c>
      <c r="AD1307" s="56" t="s">
        <v>115</v>
      </c>
      <c r="AE1307" s="56">
        <v>364</v>
      </c>
      <c r="AF1307" s="56">
        <v>520.52</v>
      </c>
    </row>
    <row r="1308" spans="22:32" ht="18" customHeight="1" x14ac:dyDescent="0.25">
      <c r="V1308" s="56" t="s">
        <v>98</v>
      </c>
      <c r="W1308" s="56">
        <v>2021</v>
      </c>
      <c r="X1308" s="56" t="s">
        <v>5</v>
      </c>
      <c r="Y1308" s="56" t="s">
        <v>99</v>
      </c>
      <c r="Z1308" s="56" t="s">
        <v>113</v>
      </c>
      <c r="AA1308" s="56" t="s">
        <v>114</v>
      </c>
      <c r="AB1308" s="56" t="s">
        <v>110</v>
      </c>
      <c r="AC1308" s="56" t="s">
        <v>103</v>
      </c>
      <c r="AD1308" s="56" t="s">
        <v>115</v>
      </c>
      <c r="AE1308" s="56">
        <v>127</v>
      </c>
      <c r="AF1308" s="56">
        <v>181.61</v>
      </c>
    </row>
    <row r="1309" spans="22:32" ht="18" customHeight="1" x14ac:dyDescent="0.25">
      <c r="V1309" s="56" t="s">
        <v>105</v>
      </c>
      <c r="W1309" s="56">
        <v>2021</v>
      </c>
      <c r="X1309" s="56" t="s">
        <v>5</v>
      </c>
      <c r="Y1309" s="56" t="s">
        <v>99</v>
      </c>
      <c r="Z1309" s="56" t="s">
        <v>113</v>
      </c>
      <c r="AA1309" s="56" t="s">
        <v>114</v>
      </c>
      <c r="AB1309" s="56" t="s">
        <v>110</v>
      </c>
      <c r="AC1309" s="56" t="s">
        <v>103</v>
      </c>
      <c r="AD1309" s="56" t="s">
        <v>115</v>
      </c>
      <c r="AE1309" s="56">
        <v>367</v>
      </c>
      <c r="AF1309" s="56">
        <v>524.80999999999995</v>
      </c>
    </row>
    <row r="1310" spans="22:32" ht="18" customHeight="1" x14ac:dyDescent="0.25">
      <c r="V1310" s="56" t="s">
        <v>98</v>
      </c>
      <c r="W1310" s="56">
        <v>2021</v>
      </c>
      <c r="X1310" s="56" t="s">
        <v>5</v>
      </c>
      <c r="Y1310" s="56" t="s">
        <v>99</v>
      </c>
      <c r="Z1310" s="56" t="s">
        <v>113</v>
      </c>
      <c r="AA1310" s="56" t="s">
        <v>114</v>
      </c>
      <c r="AB1310" s="56" t="s">
        <v>110</v>
      </c>
      <c r="AC1310" s="56" t="s">
        <v>103</v>
      </c>
      <c r="AD1310" s="56" t="s">
        <v>115</v>
      </c>
      <c r="AE1310" s="56">
        <v>361</v>
      </c>
      <c r="AF1310" s="56">
        <v>516.23</v>
      </c>
    </row>
    <row r="1311" spans="22:32" ht="18" customHeight="1" x14ac:dyDescent="0.25">
      <c r="V1311" s="56" t="s">
        <v>105</v>
      </c>
      <c r="W1311" s="56">
        <v>2021</v>
      </c>
      <c r="X1311" s="56" t="s">
        <v>2</v>
      </c>
      <c r="Y1311" s="56" t="s">
        <v>99</v>
      </c>
      <c r="Z1311" s="56" t="s">
        <v>113</v>
      </c>
      <c r="AA1311" s="56" t="s">
        <v>114</v>
      </c>
      <c r="AB1311" s="56" t="s">
        <v>110</v>
      </c>
      <c r="AC1311" s="56" t="s">
        <v>103</v>
      </c>
      <c r="AD1311" s="56" t="s">
        <v>104</v>
      </c>
      <c r="AE1311" s="56">
        <v>178</v>
      </c>
      <c r="AF1311" s="56">
        <v>254.54</v>
      </c>
    </row>
    <row r="1312" spans="22:32" ht="18" customHeight="1" x14ac:dyDescent="0.25">
      <c r="V1312" s="56" t="s">
        <v>105</v>
      </c>
      <c r="W1312" s="56">
        <v>2021</v>
      </c>
      <c r="X1312" s="56" t="s">
        <v>2</v>
      </c>
      <c r="Y1312" s="56" t="s">
        <v>99</v>
      </c>
      <c r="Z1312" s="56" t="s">
        <v>113</v>
      </c>
      <c r="AA1312" s="56" t="s">
        <v>114</v>
      </c>
      <c r="AB1312" s="56" t="s">
        <v>110</v>
      </c>
      <c r="AC1312" s="56" t="s">
        <v>103</v>
      </c>
      <c r="AD1312" s="56" t="s">
        <v>104</v>
      </c>
      <c r="AE1312" s="56">
        <v>172</v>
      </c>
      <c r="AF1312" s="56">
        <v>245.95999999999998</v>
      </c>
    </row>
    <row r="1313" spans="22:32" ht="18" customHeight="1" x14ac:dyDescent="0.25">
      <c r="V1313" s="56" t="s">
        <v>108</v>
      </c>
      <c r="W1313" s="56">
        <v>2021</v>
      </c>
      <c r="X1313" s="56" t="s">
        <v>2</v>
      </c>
      <c r="Y1313" s="56" t="s">
        <v>99</v>
      </c>
      <c r="Z1313" s="56" t="s">
        <v>113</v>
      </c>
      <c r="AA1313" s="56" t="s">
        <v>114</v>
      </c>
      <c r="AB1313" s="56" t="s">
        <v>110</v>
      </c>
      <c r="AC1313" s="56" t="s">
        <v>103</v>
      </c>
      <c r="AD1313" s="56" t="s">
        <v>104</v>
      </c>
      <c r="AE1313" s="56">
        <v>166</v>
      </c>
      <c r="AF1313" s="56">
        <v>237.38</v>
      </c>
    </row>
    <row r="1314" spans="22:32" ht="18" customHeight="1" x14ac:dyDescent="0.25">
      <c r="V1314" s="56" t="s">
        <v>105</v>
      </c>
      <c r="W1314" s="56">
        <v>2021</v>
      </c>
      <c r="X1314" s="56" t="s">
        <v>2</v>
      </c>
      <c r="Y1314" s="56" t="s">
        <v>99</v>
      </c>
      <c r="Z1314" s="56" t="s">
        <v>113</v>
      </c>
      <c r="AA1314" s="56" t="s">
        <v>114</v>
      </c>
      <c r="AB1314" s="56" t="s">
        <v>110</v>
      </c>
      <c r="AC1314" s="56" t="s">
        <v>103</v>
      </c>
      <c r="AD1314" s="56" t="s">
        <v>104</v>
      </c>
      <c r="AE1314" s="56">
        <v>175</v>
      </c>
      <c r="AF1314" s="56">
        <v>250.25</v>
      </c>
    </row>
    <row r="1315" spans="22:32" ht="18" customHeight="1" x14ac:dyDescent="0.25">
      <c r="V1315" s="56" t="s">
        <v>98</v>
      </c>
      <c r="W1315" s="56">
        <v>2021</v>
      </c>
      <c r="X1315" s="56" t="s">
        <v>2</v>
      </c>
      <c r="Y1315" s="56" t="s">
        <v>99</v>
      </c>
      <c r="Z1315" s="56" t="s">
        <v>113</v>
      </c>
      <c r="AA1315" s="56" t="s">
        <v>114</v>
      </c>
      <c r="AB1315" s="56" t="s">
        <v>110</v>
      </c>
      <c r="AC1315" s="56" t="s">
        <v>103</v>
      </c>
      <c r="AD1315" s="56" t="s">
        <v>104</v>
      </c>
      <c r="AE1315" s="56">
        <v>169</v>
      </c>
      <c r="AF1315" s="56">
        <v>241.67000000000002</v>
      </c>
    </row>
    <row r="1316" spans="22:32" ht="18" customHeight="1" x14ac:dyDescent="0.25">
      <c r="V1316" s="56" t="s">
        <v>105</v>
      </c>
      <c r="W1316" s="56">
        <v>2021</v>
      </c>
      <c r="X1316" s="56" t="s">
        <v>2</v>
      </c>
      <c r="Y1316" s="56" t="s">
        <v>99</v>
      </c>
      <c r="Z1316" s="56" t="s">
        <v>113</v>
      </c>
      <c r="AA1316" s="56" t="s">
        <v>114</v>
      </c>
      <c r="AB1316" s="56" t="s">
        <v>110</v>
      </c>
      <c r="AC1316" s="56" t="s">
        <v>103</v>
      </c>
      <c r="AD1316" s="56" t="s">
        <v>115</v>
      </c>
      <c r="AE1316" s="56">
        <v>163</v>
      </c>
      <c r="AF1316" s="56">
        <v>233.09</v>
      </c>
    </row>
    <row r="1317" spans="22:32" ht="18" customHeight="1" x14ac:dyDescent="0.25">
      <c r="V1317" s="56" t="s">
        <v>108</v>
      </c>
      <c r="W1317" s="56">
        <v>2021</v>
      </c>
      <c r="X1317" s="56" t="s">
        <v>4</v>
      </c>
      <c r="Y1317" s="56" t="s">
        <v>99</v>
      </c>
      <c r="Z1317" s="56" t="s">
        <v>113</v>
      </c>
      <c r="AA1317" s="56" t="s">
        <v>114</v>
      </c>
      <c r="AB1317" s="56" t="s">
        <v>110</v>
      </c>
      <c r="AC1317" s="56" t="s">
        <v>103</v>
      </c>
      <c r="AD1317" s="56" t="s">
        <v>115</v>
      </c>
      <c r="AE1317" s="56">
        <v>142</v>
      </c>
      <c r="AF1317" s="56">
        <v>203.06</v>
      </c>
    </row>
    <row r="1318" spans="22:32" ht="18" customHeight="1" x14ac:dyDescent="0.25">
      <c r="V1318" s="56" t="s">
        <v>105</v>
      </c>
      <c r="W1318" s="56">
        <v>2021</v>
      </c>
      <c r="X1318" s="56" t="s">
        <v>4</v>
      </c>
      <c r="Y1318" s="56" t="s">
        <v>99</v>
      </c>
      <c r="Z1318" s="56" t="s">
        <v>113</v>
      </c>
      <c r="AA1318" s="56" t="s">
        <v>114</v>
      </c>
      <c r="AB1318" s="56" t="s">
        <v>110</v>
      </c>
      <c r="AC1318" s="56" t="s">
        <v>103</v>
      </c>
      <c r="AD1318" s="56" t="s">
        <v>115</v>
      </c>
      <c r="AE1318" s="56">
        <v>136</v>
      </c>
      <c r="AF1318" s="56">
        <v>194.48</v>
      </c>
    </row>
    <row r="1319" spans="22:32" ht="18" customHeight="1" x14ac:dyDescent="0.25">
      <c r="V1319" s="56" t="s">
        <v>98</v>
      </c>
      <c r="W1319" s="56">
        <v>2021</v>
      </c>
      <c r="X1319" s="56" t="s">
        <v>4</v>
      </c>
      <c r="Y1319" s="56" t="s">
        <v>99</v>
      </c>
      <c r="Z1319" s="56" t="s">
        <v>113</v>
      </c>
      <c r="AA1319" s="56" t="s">
        <v>114</v>
      </c>
      <c r="AB1319" s="56" t="s">
        <v>110</v>
      </c>
      <c r="AC1319" s="56" t="s">
        <v>103</v>
      </c>
      <c r="AD1319" s="56" t="s">
        <v>115</v>
      </c>
      <c r="AE1319" s="56">
        <v>145</v>
      </c>
      <c r="AF1319" s="56">
        <v>207.35</v>
      </c>
    </row>
    <row r="1320" spans="22:32" ht="18" customHeight="1" x14ac:dyDescent="0.25">
      <c r="V1320" s="56" t="s">
        <v>98</v>
      </c>
      <c r="W1320" s="56">
        <v>2021</v>
      </c>
      <c r="X1320" s="56" t="s">
        <v>4</v>
      </c>
      <c r="Y1320" s="56" t="s">
        <v>99</v>
      </c>
      <c r="Z1320" s="56" t="s">
        <v>113</v>
      </c>
      <c r="AA1320" s="56" t="s">
        <v>114</v>
      </c>
      <c r="AB1320" s="56" t="s">
        <v>110</v>
      </c>
      <c r="AC1320" s="56" t="s">
        <v>103</v>
      </c>
      <c r="AD1320" s="56" t="s">
        <v>115</v>
      </c>
      <c r="AE1320" s="56">
        <v>139</v>
      </c>
      <c r="AF1320" s="56">
        <v>198.76999999999998</v>
      </c>
    </row>
    <row r="1321" spans="22:32" ht="18" customHeight="1" x14ac:dyDescent="0.25">
      <c r="V1321" s="56" t="s">
        <v>98</v>
      </c>
      <c r="W1321" s="56">
        <v>2021</v>
      </c>
      <c r="X1321" s="56" t="s">
        <v>4</v>
      </c>
      <c r="Y1321" s="56" t="s">
        <v>99</v>
      </c>
      <c r="Z1321" s="56" t="s">
        <v>113</v>
      </c>
      <c r="AA1321" s="56" t="s">
        <v>114</v>
      </c>
      <c r="AB1321" s="56" t="s">
        <v>110</v>
      </c>
      <c r="AC1321" s="56" t="s">
        <v>103</v>
      </c>
      <c r="AD1321" s="56" t="s">
        <v>115</v>
      </c>
      <c r="AE1321" s="56">
        <v>133</v>
      </c>
      <c r="AF1321" s="56">
        <v>190.19</v>
      </c>
    </row>
    <row r="1322" spans="22:32" ht="18" customHeight="1" x14ac:dyDescent="0.25">
      <c r="V1322" s="56" t="s">
        <v>105</v>
      </c>
      <c r="W1322" s="56">
        <v>2021</v>
      </c>
      <c r="X1322" s="56" t="s">
        <v>10</v>
      </c>
      <c r="Y1322" s="56" t="s">
        <v>99</v>
      </c>
      <c r="Z1322" s="56" t="s">
        <v>113</v>
      </c>
      <c r="AA1322" s="56" t="s">
        <v>114</v>
      </c>
      <c r="AB1322" s="56" t="s">
        <v>110</v>
      </c>
      <c r="AC1322" s="56" t="s">
        <v>103</v>
      </c>
      <c r="AD1322" s="56" t="s">
        <v>104</v>
      </c>
      <c r="AE1322" s="56">
        <v>292</v>
      </c>
      <c r="AF1322" s="56">
        <v>417.56</v>
      </c>
    </row>
    <row r="1323" spans="22:32" ht="18" customHeight="1" x14ac:dyDescent="0.25">
      <c r="V1323" s="56" t="s">
        <v>105</v>
      </c>
      <c r="W1323" s="56">
        <v>2021</v>
      </c>
      <c r="X1323" s="56" t="s">
        <v>10</v>
      </c>
      <c r="Y1323" s="56" t="s">
        <v>99</v>
      </c>
      <c r="Z1323" s="56" t="s">
        <v>113</v>
      </c>
      <c r="AA1323" s="56" t="s">
        <v>114</v>
      </c>
      <c r="AB1323" s="56" t="s">
        <v>110</v>
      </c>
      <c r="AC1323" s="56" t="s">
        <v>103</v>
      </c>
      <c r="AD1323" s="56" t="s">
        <v>104</v>
      </c>
      <c r="AE1323" s="56">
        <v>286</v>
      </c>
      <c r="AF1323" s="56">
        <v>408.98</v>
      </c>
    </row>
    <row r="1324" spans="22:32" ht="18" customHeight="1" x14ac:dyDescent="0.25">
      <c r="V1324" s="56" t="s">
        <v>105</v>
      </c>
      <c r="W1324" s="56">
        <v>2021</v>
      </c>
      <c r="X1324" s="56" t="s">
        <v>10</v>
      </c>
      <c r="Y1324" s="56" t="s">
        <v>99</v>
      </c>
      <c r="Z1324" s="56" t="s">
        <v>113</v>
      </c>
      <c r="AA1324" s="56" t="s">
        <v>114</v>
      </c>
      <c r="AB1324" s="56" t="s">
        <v>110</v>
      </c>
      <c r="AC1324" s="56" t="s">
        <v>103</v>
      </c>
      <c r="AD1324" s="56" t="s">
        <v>104</v>
      </c>
      <c r="AE1324" s="56">
        <v>295</v>
      </c>
      <c r="AF1324" s="56">
        <v>421.85</v>
      </c>
    </row>
    <row r="1325" spans="22:32" ht="18" customHeight="1" x14ac:dyDescent="0.25">
      <c r="V1325" s="56" t="s">
        <v>98</v>
      </c>
      <c r="W1325" s="56">
        <v>2021</v>
      </c>
      <c r="X1325" s="56" t="s">
        <v>10</v>
      </c>
      <c r="Y1325" s="56" t="s">
        <v>99</v>
      </c>
      <c r="Z1325" s="56" t="s">
        <v>113</v>
      </c>
      <c r="AA1325" s="56" t="s">
        <v>114</v>
      </c>
      <c r="AB1325" s="56" t="s">
        <v>110</v>
      </c>
      <c r="AC1325" s="56" t="s">
        <v>103</v>
      </c>
      <c r="AD1325" s="56" t="s">
        <v>104</v>
      </c>
      <c r="AE1325" s="56">
        <v>289</v>
      </c>
      <c r="AF1325" s="56">
        <v>413.27</v>
      </c>
    </row>
    <row r="1326" spans="22:32" ht="18" customHeight="1" x14ac:dyDescent="0.25">
      <c r="V1326" s="56" t="s">
        <v>105</v>
      </c>
      <c r="W1326" s="56">
        <v>2021</v>
      </c>
      <c r="X1326" s="56" t="s">
        <v>10</v>
      </c>
      <c r="Y1326" s="56" t="s">
        <v>99</v>
      </c>
      <c r="Z1326" s="56" t="s">
        <v>113</v>
      </c>
      <c r="AA1326" s="56" t="s">
        <v>114</v>
      </c>
      <c r="AB1326" s="56" t="s">
        <v>110</v>
      </c>
      <c r="AC1326" s="56" t="s">
        <v>103</v>
      </c>
      <c r="AD1326" s="56" t="s">
        <v>104</v>
      </c>
      <c r="AE1326" s="56">
        <v>283</v>
      </c>
      <c r="AF1326" s="56">
        <v>404.69</v>
      </c>
    </row>
    <row r="1327" spans="22:32" ht="18" customHeight="1" x14ac:dyDescent="0.25">
      <c r="V1327" s="56" t="s">
        <v>105</v>
      </c>
      <c r="W1327" s="56">
        <v>2021</v>
      </c>
      <c r="X1327" s="56" t="s">
        <v>9</v>
      </c>
      <c r="Y1327" s="56" t="s">
        <v>99</v>
      </c>
      <c r="Z1327" s="56" t="s">
        <v>113</v>
      </c>
      <c r="AA1327" s="56" t="s">
        <v>114</v>
      </c>
      <c r="AB1327" s="56" t="s">
        <v>110</v>
      </c>
      <c r="AC1327" s="56" t="s">
        <v>103</v>
      </c>
      <c r="AD1327" s="56" t="s">
        <v>104</v>
      </c>
      <c r="AE1327" s="56">
        <v>310</v>
      </c>
      <c r="AF1327" s="56">
        <v>443.3</v>
      </c>
    </row>
    <row r="1328" spans="22:32" ht="18" customHeight="1" x14ac:dyDescent="0.25">
      <c r="V1328" s="56" t="s">
        <v>107</v>
      </c>
      <c r="W1328" s="56">
        <v>2021</v>
      </c>
      <c r="X1328" s="56" t="s">
        <v>9</v>
      </c>
      <c r="Y1328" s="56" t="s">
        <v>99</v>
      </c>
      <c r="Z1328" s="56" t="s">
        <v>113</v>
      </c>
      <c r="AA1328" s="56" t="s">
        <v>114</v>
      </c>
      <c r="AB1328" s="56" t="s">
        <v>110</v>
      </c>
      <c r="AC1328" s="56" t="s">
        <v>103</v>
      </c>
      <c r="AD1328" s="56" t="s">
        <v>104</v>
      </c>
      <c r="AE1328" s="56">
        <v>304</v>
      </c>
      <c r="AF1328" s="56">
        <v>434.72</v>
      </c>
    </row>
    <row r="1329" spans="22:32" ht="18" customHeight="1" x14ac:dyDescent="0.25">
      <c r="V1329" s="56" t="s">
        <v>98</v>
      </c>
      <c r="W1329" s="56">
        <v>2021</v>
      </c>
      <c r="X1329" s="56" t="s">
        <v>9</v>
      </c>
      <c r="Y1329" s="56" t="s">
        <v>99</v>
      </c>
      <c r="Z1329" s="56" t="s">
        <v>113</v>
      </c>
      <c r="AA1329" s="56" t="s">
        <v>114</v>
      </c>
      <c r="AB1329" s="56" t="s">
        <v>110</v>
      </c>
      <c r="AC1329" s="56" t="s">
        <v>103</v>
      </c>
      <c r="AD1329" s="56" t="s">
        <v>104</v>
      </c>
      <c r="AE1329" s="56">
        <v>298</v>
      </c>
      <c r="AF1329" s="56">
        <v>426.14</v>
      </c>
    </row>
    <row r="1330" spans="22:32" ht="18" customHeight="1" x14ac:dyDescent="0.25">
      <c r="V1330" s="56" t="s">
        <v>98</v>
      </c>
      <c r="W1330" s="56">
        <v>2021</v>
      </c>
      <c r="X1330" s="56" t="s">
        <v>9</v>
      </c>
      <c r="Y1330" s="56" t="s">
        <v>99</v>
      </c>
      <c r="Z1330" s="56" t="s">
        <v>113</v>
      </c>
      <c r="AA1330" s="56" t="s">
        <v>114</v>
      </c>
      <c r="AB1330" s="56" t="s">
        <v>110</v>
      </c>
      <c r="AC1330" s="56" t="s">
        <v>103</v>
      </c>
      <c r="AD1330" s="56" t="s">
        <v>104</v>
      </c>
      <c r="AE1330" s="56">
        <v>307</v>
      </c>
      <c r="AF1330" s="56">
        <v>439.01</v>
      </c>
    </row>
    <row r="1331" spans="22:32" ht="18" customHeight="1" x14ac:dyDescent="0.25">
      <c r="V1331" s="56" t="s">
        <v>109</v>
      </c>
      <c r="W1331" s="56">
        <v>2021</v>
      </c>
      <c r="X1331" s="56" t="s">
        <v>9</v>
      </c>
      <c r="Y1331" s="56" t="s">
        <v>99</v>
      </c>
      <c r="Z1331" s="56" t="s">
        <v>113</v>
      </c>
      <c r="AA1331" s="56" t="s">
        <v>114</v>
      </c>
      <c r="AB1331" s="56" t="s">
        <v>110</v>
      </c>
      <c r="AC1331" s="56" t="s">
        <v>103</v>
      </c>
      <c r="AD1331" s="56" t="s">
        <v>104</v>
      </c>
      <c r="AE1331" s="56">
        <v>301</v>
      </c>
      <c r="AF1331" s="56">
        <v>430.43</v>
      </c>
    </row>
    <row r="1332" spans="22:32" ht="18" customHeight="1" x14ac:dyDescent="0.25">
      <c r="V1332" s="56" t="s">
        <v>98</v>
      </c>
      <c r="W1332" s="56">
        <v>2021</v>
      </c>
      <c r="X1332" s="56" t="s">
        <v>3</v>
      </c>
      <c r="Y1332" s="56" t="s">
        <v>111</v>
      </c>
      <c r="Z1332" s="56" t="s">
        <v>113</v>
      </c>
      <c r="AA1332" s="56" t="s">
        <v>114</v>
      </c>
      <c r="AB1332" s="56" t="s">
        <v>110</v>
      </c>
      <c r="AC1332" s="56" t="s">
        <v>103</v>
      </c>
      <c r="AD1332" s="56" t="s">
        <v>115</v>
      </c>
      <c r="AE1332" s="56">
        <v>344</v>
      </c>
      <c r="AF1332" s="56">
        <v>491.91999999999996</v>
      </c>
    </row>
    <row r="1333" spans="22:32" ht="18" customHeight="1" x14ac:dyDescent="0.25">
      <c r="V1333" s="56" t="s">
        <v>105</v>
      </c>
      <c r="W1333" s="56">
        <v>2021</v>
      </c>
      <c r="X1333" s="56" t="s">
        <v>3</v>
      </c>
      <c r="Y1333" s="56" t="s">
        <v>111</v>
      </c>
      <c r="Z1333" s="56" t="s">
        <v>113</v>
      </c>
      <c r="AA1333" s="56" t="s">
        <v>114</v>
      </c>
      <c r="AB1333" s="56" t="s">
        <v>110</v>
      </c>
      <c r="AC1333" s="56" t="s">
        <v>103</v>
      </c>
      <c r="AD1333" s="56" t="s">
        <v>115</v>
      </c>
      <c r="AE1333" s="56">
        <v>314</v>
      </c>
      <c r="AF1333" s="56">
        <v>449.02</v>
      </c>
    </row>
    <row r="1334" spans="22:32" ht="18" customHeight="1" x14ac:dyDescent="0.25">
      <c r="V1334" s="56" t="s">
        <v>98</v>
      </c>
      <c r="W1334" s="56">
        <v>2021</v>
      </c>
      <c r="X1334" s="56" t="s">
        <v>3</v>
      </c>
      <c r="Y1334" s="56" t="s">
        <v>111</v>
      </c>
      <c r="Z1334" s="56" t="s">
        <v>113</v>
      </c>
      <c r="AA1334" s="56" t="s">
        <v>114</v>
      </c>
      <c r="AB1334" s="56" t="s">
        <v>110</v>
      </c>
      <c r="AC1334" s="56" t="s">
        <v>103</v>
      </c>
      <c r="AD1334" s="56" t="s">
        <v>115</v>
      </c>
      <c r="AE1334" s="56">
        <v>340</v>
      </c>
      <c r="AF1334" s="56">
        <v>486.2</v>
      </c>
    </row>
    <row r="1335" spans="22:32" ht="18" customHeight="1" x14ac:dyDescent="0.25">
      <c r="V1335" s="56" t="s">
        <v>105</v>
      </c>
      <c r="W1335" s="56">
        <v>2021</v>
      </c>
      <c r="X1335" s="56" t="s">
        <v>3</v>
      </c>
      <c r="Y1335" s="56" t="s">
        <v>111</v>
      </c>
      <c r="Z1335" s="56" t="s">
        <v>113</v>
      </c>
      <c r="AA1335" s="56" t="s">
        <v>114</v>
      </c>
      <c r="AB1335" s="56" t="s">
        <v>110</v>
      </c>
      <c r="AC1335" s="56" t="s">
        <v>103</v>
      </c>
      <c r="AD1335" s="56" t="s">
        <v>115</v>
      </c>
      <c r="AE1335" s="56">
        <v>142</v>
      </c>
      <c r="AF1335" s="56">
        <v>203.06</v>
      </c>
    </row>
    <row r="1336" spans="22:32" ht="18" customHeight="1" x14ac:dyDescent="0.25">
      <c r="V1336" s="56" t="s">
        <v>105</v>
      </c>
      <c r="W1336" s="56">
        <v>2021</v>
      </c>
      <c r="X1336" s="56" t="s">
        <v>3</v>
      </c>
      <c r="Y1336" s="56" t="s">
        <v>111</v>
      </c>
      <c r="Z1336" s="56" t="s">
        <v>113</v>
      </c>
      <c r="AA1336" s="56" t="s">
        <v>114</v>
      </c>
      <c r="AB1336" s="56" t="s">
        <v>110</v>
      </c>
      <c r="AC1336" s="56" t="s">
        <v>103</v>
      </c>
      <c r="AD1336" s="56" t="s">
        <v>115</v>
      </c>
      <c r="AE1336" s="56">
        <v>316</v>
      </c>
      <c r="AF1336" s="56">
        <v>451.88</v>
      </c>
    </row>
    <row r="1337" spans="22:32" ht="18" customHeight="1" x14ac:dyDescent="0.25">
      <c r="V1337" s="56" t="s">
        <v>107</v>
      </c>
      <c r="W1337" s="56">
        <v>2021</v>
      </c>
      <c r="X1337" s="56" t="s">
        <v>3</v>
      </c>
      <c r="Y1337" s="56" t="s">
        <v>111</v>
      </c>
      <c r="Z1337" s="56" t="s">
        <v>113</v>
      </c>
      <c r="AA1337" s="56" t="s">
        <v>114</v>
      </c>
      <c r="AB1337" s="56" t="s">
        <v>110</v>
      </c>
      <c r="AC1337" s="56" t="s">
        <v>103</v>
      </c>
      <c r="AD1337" s="56" t="s">
        <v>115</v>
      </c>
      <c r="AE1337" s="56">
        <v>823</v>
      </c>
      <c r="AF1337" s="56">
        <v>1176.8899999999999</v>
      </c>
    </row>
    <row r="1338" spans="22:32" ht="18" customHeight="1" x14ac:dyDescent="0.25">
      <c r="V1338" s="56" t="s">
        <v>105</v>
      </c>
      <c r="W1338" s="56">
        <v>2021</v>
      </c>
      <c r="X1338" s="56" t="s">
        <v>3</v>
      </c>
      <c r="Y1338" s="56" t="s">
        <v>111</v>
      </c>
      <c r="Z1338" s="56" t="s">
        <v>113</v>
      </c>
      <c r="AA1338" s="56" t="s">
        <v>114</v>
      </c>
      <c r="AB1338" s="56" t="s">
        <v>110</v>
      </c>
      <c r="AC1338" s="56" t="s">
        <v>103</v>
      </c>
      <c r="AD1338" s="56" t="s">
        <v>115</v>
      </c>
      <c r="AE1338" s="56">
        <v>856</v>
      </c>
      <c r="AF1338" s="56">
        <v>1224.08</v>
      </c>
    </row>
    <row r="1339" spans="22:32" ht="18" customHeight="1" x14ac:dyDescent="0.25">
      <c r="V1339" s="56" t="s">
        <v>105</v>
      </c>
      <c r="W1339" s="56">
        <v>2021</v>
      </c>
      <c r="X1339" s="56" t="s">
        <v>3</v>
      </c>
      <c r="Y1339" s="56" t="s">
        <v>111</v>
      </c>
      <c r="Z1339" s="56" t="s">
        <v>113</v>
      </c>
      <c r="AA1339" s="56" t="s">
        <v>114</v>
      </c>
      <c r="AB1339" s="56" t="s">
        <v>110</v>
      </c>
      <c r="AC1339" s="56" t="s">
        <v>103</v>
      </c>
      <c r="AD1339" s="56" t="s">
        <v>115</v>
      </c>
      <c r="AE1339" s="56">
        <v>909</v>
      </c>
      <c r="AF1339" s="56">
        <v>1299.8699999999999</v>
      </c>
    </row>
    <row r="1340" spans="22:32" ht="18" customHeight="1" x14ac:dyDescent="0.25">
      <c r="V1340" s="56" t="s">
        <v>105</v>
      </c>
      <c r="W1340" s="56">
        <v>2021</v>
      </c>
      <c r="X1340" s="56" t="s">
        <v>3</v>
      </c>
      <c r="Y1340" s="56" t="s">
        <v>111</v>
      </c>
      <c r="Z1340" s="56" t="s">
        <v>113</v>
      </c>
      <c r="AA1340" s="56" t="s">
        <v>114</v>
      </c>
      <c r="AB1340" s="56" t="s">
        <v>110</v>
      </c>
      <c r="AC1340" s="56" t="s">
        <v>103</v>
      </c>
      <c r="AD1340" s="56" t="s">
        <v>115</v>
      </c>
      <c r="AE1340" s="56">
        <v>862</v>
      </c>
      <c r="AF1340" s="56">
        <v>526.24</v>
      </c>
    </row>
    <row r="1341" spans="22:32" ht="18" customHeight="1" x14ac:dyDescent="0.25">
      <c r="V1341" s="56" t="s">
        <v>105</v>
      </c>
      <c r="W1341" s="56">
        <v>2021</v>
      </c>
      <c r="X1341" s="56" t="s">
        <v>3</v>
      </c>
      <c r="Y1341" s="56" t="s">
        <v>111</v>
      </c>
      <c r="Z1341" s="56" t="s">
        <v>113</v>
      </c>
      <c r="AA1341" s="56" t="s">
        <v>114</v>
      </c>
      <c r="AB1341" s="56" t="s">
        <v>110</v>
      </c>
      <c r="AC1341" s="56" t="s">
        <v>103</v>
      </c>
      <c r="AD1341" s="56" t="s">
        <v>115</v>
      </c>
      <c r="AE1341" s="56">
        <v>141</v>
      </c>
      <c r="AF1341" s="56">
        <v>526.24</v>
      </c>
    </row>
    <row r="1342" spans="22:32" ht="18" customHeight="1" x14ac:dyDescent="0.25">
      <c r="V1342" s="56" t="s">
        <v>107</v>
      </c>
      <c r="W1342" s="56">
        <v>2021</v>
      </c>
      <c r="X1342" s="56" t="s">
        <v>3</v>
      </c>
      <c r="Y1342" s="56" t="s">
        <v>111</v>
      </c>
      <c r="Z1342" s="56" t="s">
        <v>113</v>
      </c>
      <c r="AA1342" s="56" t="s">
        <v>114</v>
      </c>
      <c r="AB1342" s="56" t="s">
        <v>110</v>
      </c>
      <c r="AC1342" s="56" t="s">
        <v>103</v>
      </c>
      <c r="AD1342" s="56" t="s">
        <v>115</v>
      </c>
      <c r="AE1342" s="56">
        <v>315</v>
      </c>
      <c r="AF1342" s="56">
        <v>450.45</v>
      </c>
    </row>
    <row r="1343" spans="22:32" ht="18" customHeight="1" x14ac:dyDescent="0.25">
      <c r="V1343" s="56" t="s">
        <v>105</v>
      </c>
      <c r="W1343" s="56">
        <v>2021</v>
      </c>
      <c r="X1343" s="56" t="s">
        <v>3</v>
      </c>
      <c r="Y1343" s="56" t="s">
        <v>111</v>
      </c>
      <c r="Z1343" s="56" t="s">
        <v>113</v>
      </c>
      <c r="AA1343" s="56" t="s">
        <v>114</v>
      </c>
      <c r="AB1343" s="56" t="s">
        <v>110</v>
      </c>
      <c r="AC1343" s="56" t="s">
        <v>103</v>
      </c>
      <c r="AD1343" s="56" t="s">
        <v>115</v>
      </c>
      <c r="AE1343" s="56">
        <v>343</v>
      </c>
      <c r="AF1343" s="56">
        <v>490.49</v>
      </c>
    </row>
    <row r="1344" spans="22:32" ht="18" customHeight="1" x14ac:dyDescent="0.25">
      <c r="V1344" s="56" t="s">
        <v>105</v>
      </c>
      <c r="W1344" s="56">
        <v>2021</v>
      </c>
      <c r="X1344" s="56" t="s">
        <v>3</v>
      </c>
      <c r="Y1344" s="56" t="s">
        <v>111</v>
      </c>
      <c r="Z1344" s="56" t="s">
        <v>113</v>
      </c>
      <c r="AA1344" s="56" t="s">
        <v>114</v>
      </c>
      <c r="AB1344" s="56" t="s">
        <v>110</v>
      </c>
      <c r="AC1344" s="56" t="s">
        <v>103</v>
      </c>
      <c r="AD1344" s="56" t="s">
        <v>115</v>
      </c>
      <c r="AE1344" s="56">
        <v>145</v>
      </c>
      <c r="AF1344" s="56">
        <v>207.35</v>
      </c>
    </row>
    <row r="1345" spans="22:32" ht="18" customHeight="1" x14ac:dyDescent="0.25">
      <c r="V1345" s="56" t="s">
        <v>98</v>
      </c>
      <c r="W1345" s="56">
        <v>2021</v>
      </c>
      <c r="X1345" s="56" t="s">
        <v>3</v>
      </c>
      <c r="Y1345" s="56" t="s">
        <v>111</v>
      </c>
      <c r="Z1345" s="56" t="s">
        <v>113</v>
      </c>
      <c r="AA1345" s="56" t="s">
        <v>114</v>
      </c>
      <c r="AB1345" s="56" t="s">
        <v>110</v>
      </c>
      <c r="AC1345" s="56" t="s">
        <v>103</v>
      </c>
      <c r="AD1345" s="56" t="s">
        <v>115</v>
      </c>
      <c r="AE1345" s="56">
        <v>313</v>
      </c>
      <c r="AF1345" s="56">
        <v>447.59000000000003</v>
      </c>
    </row>
    <row r="1346" spans="22:32" ht="18" customHeight="1" x14ac:dyDescent="0.25">
      <c r="V1346" s="56" t="s">
        <v>105</v>
      </c>
      <c r="W1346" s="56">
        <v>2021</v>
      </c>
      <c r="X1346" s="56" t="s">
        <v>3</v>
      </c>
      <c r="Y1346" s="56" t="s">
        <v>111</v>
      </c>
      <c r="Z1346" s="56" t="s">
        <v>113</v>
      </c>
      <c r="AA1346" s="56" t="s">
        <v>114</v>
      </c>
      <c r="AB1346" s="56" t="s">
        <v>110</v>
      </c>
      <c r="AC1346" s="56" t="s">
        <v>103</v>
      </c>
      <c r="AD1346" s="56" t="s">
        <v>115</v>
      </c>
      <c r="AE1346" s="56">
        <v>832</v>
      </c>
      <c r="AF1346" s="56">
        <v>1189.76</v>
      </c>
    </row>
    <row r="1347" spans="22:32" ht="18" customHeight="1" x14ac:dyDescent="0.25">
      <c r="V1347" s="56" t="s">
        <v>98</v>
      </c>
      <c r="W1347" s="56">
        <v>2021</v>
      </c>
      <c r="X1347" s="56" t="s">
        <v>3</v>
      </c>
      <c r="Y1347" s="56" t="s">
        <v>111</v>
      </c>
      <c r="Z1347" s="56" t="s">
        <v>113</v>
      </c>
      <c r="AA1347" s="56" t="s">
        <v>114</v>
      </c>
      <c r="AB1347" s="56" t="s">
        <v>110</v>
      </c>
      <c r="AC1347" s="56" t="s">
        <v>103</v>
      </c>
      <c r="AD1347" s="56" t="s">
        <v>115</v>
      </c>
      <c r="AE1347" s="56">
        <v>865</v>
      </c>
      <c r="AF1347" s="56">
        <v>1236.95</v>
      </c>
    </row>
    <row r="1348" spans="22:32" ht="18" customHeight="1" x14ac:dyDescent="0.25">
      <c r="V1348" s="56" t="s">
        <v>98</v>
      </c>
      <c r="W1348" s="56">
        <v>2021</v>
      </c>
      <c r="X1348" s="56" t="s">
        <v>3</v>
      </c>
      <c r="Y1348" s="56" t="s">
        <v>111</v>
      </c>
      <c r="Z1348" s="56" t="s">
        <v>113</v>
      </c>
      <c r="AA1348" s="56" t="s">
        <v>114</v>
      </c>
      <c r="AB1348" s="56" t="s">
        <v>110</v>
      </c>
      <c r="AC1348" s="56" t="s">
        <v>103</v>
      </c>
      <c r="AD1348" s="56" t="s">
        <v>115</v>
      </c>
      <c r="AE1348" s="56">
        <v>317</v>
      </c>
      <c r="AF1348" s="56">
        <v>453.31</v>
      </c>
    </row>
    <row r="1349" spans="22:32" ht="18" customHeight="1" x14ac:dyDescent="0.25">
      <c r="V1349" s="56" t="s">
        <v>98</v>
      </c>
      <c r="W1349" s="56">
        <v>2021</v>
      </c>
      <c r="X1349" s="56" t="s">
        <v>7</v>
      </c>
      <c r="Y1349" s="56" t="s">
        <v>111</v>
      </c>
      <c r="Z1349" s="56" t="s">
        <v>113</v>
      </c>
      <c r="AA1349" s="56" t="s">
        <v>114</v>
      </c>
      <c r="AB1349" s="56" t="s">
        <v>110</v>
      </c>
      <c r="AC1349" s="56" t="s">
        <v>103</v>
      </c>
      <c r="AD1349" s="56" t="s">
        <v>115</v>
      </c>
      <c r="AE1349" s="56">
        <v>320</v>
      </c>
      <c r="AF1349" s="56">
        <v>457.6</v>
      </c>
    </row>
    <row r="1350" spans="22:32" ht="18" customHeight="1" x14ac:dyDescent="0.25">
      <c r="V1350" s="56" t="s">
        <v>105</v>
      </c>
      <c r="W1350" s="56">
        <v>2021</v>
      </c>
      <c r="X1350" s="56" t="s">
        <v>7</v>
      </c>
      <c r="Y1350" s="56" t="s">
        <v>111</v>
      </c>
      <c r="Z1350" s="56" t="s">
        <v>113</v>
      </c>
      <c r="AA1350" s="56" t="s">
        <v>114</v>
      </c>
      <c r="AB1350" s="56" t="s">
        <v>110</v>
      </c>
      <c r="AC1350" s="56" t="s">
        <v>103</v>
      </c>
      <c r="AD1350" s="56" t="s">
        <v>115</v>
      </c>
      <c r="AE1350" s="56">
        <v>368</v>
      </c>
      <c r="AF1350" s="56">
        <v>526.24</v>
      </c>
    </row>
    <row r="1351" spans="22:32" ht="18" customHeight="1" x14ac:dyDescent="0.25">
      <c r="V1351" s="56" t="s">
        <v>105</v>
      </c>
      <c r="W1351" s="56">
        <v>2021</v>
      </c>
      <c r="X1351" s="56" t="s">
        <v>7</v>
      </c>
      <c r="Y1351" s="56" t="s">
        <v>111</v>
      </c>
      <c r="Z1351" s="56" t="s">
        <v>113</v>
      </c>
      <c r="AA1351" s="56" t="s">
        <v>114</v>
      </c>
      <c r="AB1351" s="56" t="s">
        <v>110</v>
      </c>
      <c r="AC1351" s="56" t="s">
        <v>103</v>
      </c>
      <c r="AD1351" s="56" t="s">
        <v>115</v>
      </c>
      <c r="AE1351" s="56">
        <v>296</v>
      </c>
      <c r="AF1351" s="56">
        <v>423.28</v>
      </c>
    </row>
    <row r="1352" spans="22:32" ht="18" customHeight="1" x14ac:dyDescent="0.25">
      <c r="V1352" s="56" t="s">
        <v>109</v>
      </c>
      <c r="W1352" s="56">
        <v>2021</v>
      </c>
      <c r="X1352" s="56" t="s">
        <v>7</v>
      </c>
      <c r="Y1352" s="56" t="s">
        <v>99</v>
      </c>
      <c r="Z1352" s="56" t="s">
        <v>113</v>
      </c>
      <c r="AA1352" s="56" t="s">
        <v>114</v>
      </c>
      <c r="AB1352" s="56" t="s">
        <v>110</v>
      </c>
      <c r="AC1352" s="56" t="s">
        <v>103</v>
      </c>
      <c r="AD1352" s="56" t="s">
        <v>115</v>
      </c>
      <c r="AE1352" s="56">
        <v>322</v>
      </c>
      <c r="AF1352" s="56">
        <v>460.46000000000004</v>
      </c>
    </row>
    <row r="1353" spans="22:32" ht="18" customHeight="1" x14ac:dyDescent="0.25">
      <c r="V1353" s="56" t="s">
        <v>105</v>
      </c>
      <c r="W1353" s="56">
        <v>2021</v>
      </c>
      <c r="X1353" s="56" t="s">
        <v>7</v>
      </c>
      <c r="Y1353" s="56" t="s">
        <v>99</v>
      </c>
      <c r="Z1353" s="56" t="s">
        <v>113</v>
      </c>
      <c r="AA1353" s="56" t="s">
        <v>114</v>
      </c>
      <c r="AB1353" s="56" t="s">
        <v>110</v>
      </c>
      <c r="AC1353" s="56" t="s">
        <v>103</v>
      </c>
      <c r="AD1353" s="56" t="s">
        <v>115</v>
      </c>
      <c r="AE1353" s="56">
        <v>370</v>
      </c>
      <c r="AF1353" s="56">
        <v>529.1</v>
      </c>
    </row>
    <row r="1354" spans="22:32" ht="18" customHeight="1" x14ac:dyDescent="0.25">
      <c r="V1354" s="56" t="s">
        <v>105</v>
      </c>
      <c r="W1354" s="56">
        <v>2021</v>
      </c>
      <c r="X1354" s="56" t="s">
        <v>7</v>
      </c>
      <c r="Y1354" s="56" t="s">
        <v>99</v>
      </c>
      <c r="Z1354" s="56" t="s">
        <v>113</v>
      </c>
      <c r="AA1354" s="56" t="s">
        <v>114</v>
      </c>
      <c r="AB1354" s="56" t="s">
        <v>110</v>
      </c>
      <c r="AC1354" s="56" t="s">
        <v>103</v>
      </c>
      <c r="AD1354" s="56" t="s">
        <v>115</v>
      </c>
      <c r="AE1354" s="56">
        <v>292</v>
      </c>
      <c r="AF1354" s="56">
        <v>417.56</v>
      </c>
    </row>
    <row r="1355" spans="22:32" ht="18" customHeight="1" x14ac:dyDescent="0.25">
      <c r="V1355" s="56" t="s">
        <v>107</v>
      </c>
      <c r="W1355" s="56">
        <v>2021</v>
      </c>
      <c r="X1355" s="56" t="s">
        <v>7</v>
      </c>
      <c r="Y1355" s="56" t="s">
        <v>99</v>
      </c>
      <c r="Z1355" s="56" t="s">
        <v>113</v>
      </c>
      <c r="AA1355" s="56" t="s">
        <v>114</v>
      </c>
      <c r="AB1355" s="56" t="s">
        <v>110</v>
      </c>
      <c r="AC1355" s="56" t="s">
        <v>112</v>
      </c>
      <c r="AD1355" s="56" t="s">
        <v>115</v>
      </c>
      <c r="AE1355" s="56">
        <v>860</v>
      </c>
      <c r="AF1355" s="56">
        <v>1229.8</v>
      </c>
    </row>
    <row r="1356" spans="22:32" ht="18" customHeight="1" x14ac:dyDescent="0.25">
      <c r="V1356" s="56" t="s">
        <v>105</v>
      </c>
      <c r="W1356" s="56">
        <v>2021</v>
      </c>
      <c r="X1356" s="56" t="s">
        <v>7</v>
      </c>
      <c r="Y1356" s="56" t="s">
        <v>99</v>
      </c>
      <c r="Z1356" s="56" t="s">
        <v>113</v>
      </c>
      <c r="AA1356" s="56" t="s">
        <v>114</v>
      </c>
      <c r="AB1356" s="56" t="s">
        <v>110</v>
      </c>
      <c r="AC1356" s="56" t="s">
        <v>112</v>
      </c>
      <c r="AD1356" s="56" t="s">
        <v>115</v>
      </c>
      <c r="AE1356" s="56">
        <v>913</v>
      </c>
      <c r="AF1356" s="56">
        <v>1305.5899999999999</v>
      </c>
    </row>
    <row r="1357" spans="22:32" ht="18" customHeight="1" x14ac:dyDescent="0.25">
      <c r="V1357" s="56" t="s">
        <v>105</v>
      </c>
      <c r="W1357" s="56">
        <v>2021</v>
      </c>
      <c r="X1357" s="56" t="s">
        <v>7</v>
      </c>
      <c r="Y1357" s="56" t="s">
        <v>99</v>
      </c>
      <c r="Z1357" s="56" t="s">
        <v>113</v>
      </c>
      <c r="AA1357" s="56" t="s">
        <v>114</v>
      </c>
      <c r="AB1357" s="56" t="s">
        <v>110</v>
      </c>
      <c r="AC1357" s="56" t="s">
        <v>112</v>
      </c>
      <c r="AD1357" s="56" t="s">
        <v>115</v>
      </c>
      <c r="AE1357" s="56">
        <v>866</v>
      </c>
      <c r="AF1357" s="56">
        <v>526.24</v>
      </c>
    </row>
    <row r="1358" spans="22:32" ht="18" customHeight="1" x14ac:dyDescent="0.25">
      <c r="V1358" s="56" t="s">
        <v>107</v>
      </c>
      <c r="W1358" s="56">
        <v>2021</v>
      </c>
      <c r="X1358" s="56" t="s">
        <v>7</v>
      </c>
      <c r="Y1358" s="56" t="s">
        <v>99</v>
      </c>
      <c r="Z1358" s="56" t="s">
        <v>113</v>
      </c>
      <c r="AA1358" s="56" t="s">
        <v>114</v>
      </c>
      <c r="AB1358" s="56" t="s">
        <v>110</v>
      </c>
      <c r="AC1358" s="56" t="s">
        <v>112</v>
      </c>
      <c r="AD1358" s="56" t="s">
        <v>115</v>
      </c>
      <c r="AE1358" s="56">
        <v>369</v>
      </c>
      <c r="AF1358" s="56">
        <v>526.24</v>
      </c>
    </row>
    <row r="1359" spans="22:32" ht="18" customHeight="1" x14ac:dyDescent="0.25">
      <c r="V1359" s="56" t="s">
        <v>105</v>
      </c>
      <c r="W1359" s="56">
        <v>2021</v>
      </c>
      <c r="X1359" s="56" t="s">
        <v>7</v>
      </c>
      <c r="Y1359" s="56" t="s">
        <v>99</v>
      </c>
      <c r="Z1359" s="56" t="s">
        <v>113</v>
      </c>
      <c r="AA1359" s="56" t="s">
        <v>114</v>
      </c>
      <c r="AB1359" s="56" t="s">
        <v>110</v>
      </c>
      <c r="AC1359" s="56" t="s">
        <v>112</v>
      </c>
      <c r="AD1359" s="56" t="s">
        <v>115</v>
      </c>
      <c r="AE1359" s="56">
        <v>319</v>
      </c>
      <c r="AF1359" s="56">
        <v>456.16999999999996</v>
      </c>
    </row>
    <row r="1360" spans="22:32" ht="18" customHeight="1" x14ac:dyDescent="0.25">
      <c r="V1360" s="56" t="s">
        <v>105</v>
      </c>
      <c r="W1360" s="56">
        <v>2021</v>
      </c>
      <c r="X1360" s="56" t="s">
        <v>7</v>
      </c>
      <c r="Y1360" s="56" t="s">
        <v>99</v>
      </c>
      <c r="Z1360" s="56" t="s">
        <v>113</v>
      </c>
      <c r="AA1360" s="56" t="s">
        <v>114</v>
      </c>
      <c r="AB1360" s="56" t="s">
        <v>110</v>
      </c>
      <c r="AC1360" s="56" t="s">
        <v>112</v>
      </c>
      <c r="AD1360" s="56" t="s">
        <v>115</v>
      </c>
      <c r="AE1360" s="56">
        <v>367</v>
      </c>
      <c r="AF1360" s="56">
        <v>524.80999999999995</v>
      </c>
    </row>
    <row r="1361" spans="22:32" ht="18" customHeight="1" x14ac:dyDescent="0.25">
      <c r="V1361" s="56" t="s">
        <v>109</v>
      </c>
      <c r="W1361" s="56">
        <v>2021</v>
      </c>
      <c r="X1361" s="56" t="s">
        <v>7</v>
      </c>
      <c r="Y1361" s="56" t="s">
        <v>99</v>
      </c>
      <c r="Z1361" s="56" t="s">
        <v>113</v>
      </c>
      <c r="AA1361" s="56" t="s">
        <v>114</v>
      </c>
      <c r="AB1361" s="56" t="s">
        <v>110</v>
      </c>
      <c r="AC1361" s="56" t="s">
        <v>112</v>
      </c>
      <c r="AD1361" s="56" t="s">
        <v>115</v>
      </c>
      <c r="AE1361" s="56">
        <v>295</v>
      </c>
      <c r="AF1361" s="56">
        <v>421.85</v>
      </c>
    </row>
    <row r="1362" spans="22:32" ht="18" customHeight="1" x14ac:dyDescent="0.25">
      <c r="V1362" s="56" t="s">
        <v>105</v>
      </c>
      <c r="W1362" s="56">
        <v>2021</v>
      </c>
      <c r="X1362" s="56" t="s">
        <v>7</v>
      </c>
      <c r="Y1362" s="56" t="s">
        <v>99</v>
      </c>
      <c r="Z1362" s="56" t="s">
        <v>113</v>
      </c>
      <c r="AA1362" s="56" t="s">
        <v>114</v>
      </c>
      <c r="AB1362" s="56" t="s">
        <v>110</v>
      </c>
      <c r="AC1362" s="56" t="s">
        <v>112</v>
      </c>
      <c r="AD1362" s="56" t="s">
        <v>115</v>
      </c>
      <c r="AE1362" s="56">
        <v>835</v>
      </c>
      <c r="AF1362" s="56">
        <v>1194.05</v>
      </c>
    </row>
    <row r="1363" spans="22:32" ht="18" customHeight="1" x14ac:dyDescent="0.25">
      <c r="V1363" s="56" t="s">
        <v>98</v>
      </c>
      <c r="W1363" s="56">
        <v>2021</v>
      </c>
      <c r="X1363" s="56" t="s">
        <v>7</v>
      </c>
      <c r="Y1363" s="56" t="s">
        <v>99</v>
      </c>
      <c r="Z1363" s="56" t="s">
        <v>113</v>
      </c>
      <c r="AA1363" s="56" t="s">
        <v>114</v>
      </c>
      <c r="AB1363" s="56" t="s">
        <v>110</v>
      </c>
      <c r="AC1363" s="56" t="s">
        <v>112</v>
      </c>
      <c r="AD1363" s="56" t="s">
        <v>115</v>
      </c>
      <c r="AE1363" s="56">
        <v>293</v>
      </c>
      <c r="AF1363" s="56">
        <v>418.99</v>
      </c>
    </row>
    <row r="1364" spans="22:32" ht="18" customHeight="1" x14ac:dyDescent="0.25">
      <c r="V1364" s="56" t="s">
        <v>107</v>
      </c>
      <c r="W1364" s="56">
        <v>2021</v>
      </c>
      <c r="X1364" s="56" t="s">
        <v>11</v>
      </c>
      <c r="Y1364" s="56" t="s">
        <v>99</v>
      </c>
      <c r="Z1364" s="56" t="s">
        <v>113</v>
      </c>
      <c r="AA1364" s="56" t="s">
        <v>114</v>
      </c>
      <c r="AB1364" s="56" t="s">
        <v>110</v>
      </c>
      <c r="AC1364" s="56" t="s">
        <v>112</v>
      </c>
      <c r="AD1364" s="56" t="s">
        <v>115</v>
      </c>
      <c r="AE1364" s="56">
        <v>302</v>
      </c>
      <c r="AF1364" s="56">
        <v>431.86</v>
      </c>
    </row>
    <row r="1365" spans="22:32" ht="18" customHeight="1" x14ac:dyDescent="0.25">
      <c r="V1365" s="56" t="s">
        <v>98</v>
      </c>
      <c r="W1365" s="56">
        <v>2021</v>
      </c>
      <c r="X1365" s="56" t="s">
        <v>11</v>
      </c>
      <c r="Y1365" s="56" t="s">
        <v>99</v>
      </c>
      <c r="Z1365" s="56" t="s">
        <v>113</v>
      </c>
      <c r="AA1365" s="56" t="s">
        <v>114</v>
      </c>
      <c r="AB1365" s="56" t="s">
        <v>110</v>
      </c>
      <c r="AC1365" s="56" t="s">
        <v>112</v>
      </c>
      <c r="AD1365" s="56" t="s">
        <v>115</v>
      </c>
      <c r="AE1365" s="56">
        <v>344</v>
      </c>
      <c r="AF1365" s="56">
        <v>491.91999999999996</v>
      </c>
    </row>
    <row r="1366" spans="22:32" ht="18" customHeight="1" x14ac:dyDescent="0.25">
      <c r="V1366" s="56" t="s">
        <v>108</v>
      </c>
      <c r="W1366" s="56">
        <v>2021</v>
      </c>
      <c r="X1366" s="56" t="s">
        <v>11</v>
      </c>
      <c r="Y1366" s="56" t="s">
        <v>99</v>
      </c>
      <c r="Z1366" s="56" t="s">
        <v>113</v>
      </c>
      <c r="AA1366" s="56" t="s">
        <v>114</v>
      </c>
      <c r="AB1366" s="56" t="s">
        <v>110</v>
      </c>
      <c r="AC1366" s="56" t="s">
        <v>112</v>
      </c>
      <c r="AD1366" s="56" t="s">
        <v>115</v>
      </c>
      <c r="AE1366" s="56">
        <v>298</v>
      </c>
      <c r="AF1366" s="56">
        <v>426.14</v>
      </c>
    </row>
    <row r="1367" spans="22:32" ht="18" customHeight="1" x14ac:dyDescent="0.25">
      <c r="V1367" s="56" t="s">
        <v>105</v>
      </c>
      <c r="W1367" s="56">
        <v>2021</v>
      </c>
      <c r="X1367" s="56" t="s">
        <v>11</v>
      </c>
      <c r="Y1367" s="56" t="s">
        <v>99</v>
      </c>
      <c r="Z1367" s="56" t="s">
        <v>113</v>
      </c>
      <c r="AA1367" s="56" t="s">
        <v>114</v>
      </c>
      <c r="AB1367" s="56" t="s">
        <v>110</v>
      </c>
      <c r="AC1367" s="56" t="s">
        <v>112</v>
      </c>
      <c r="AD1367" s="56" t="s">
        <v>115</v>
      </c>
      <c r="AE1367" s="56">
        <v>346</v>
      </c>
      <c r="AF1367" s="56">
        <v>494.78</v>
      </c>
    </row>
    <row r="1368" spans="22:32" ht="18" customHeight="1" x14ac:dyDescent="0.25">
      <c r="V1368" s="56" t="s">
        <v>98</v>
      </c>
      <c r="W1368" s="56">
        <v>2021</v>
      </c>
      <c r="X1368" s="56" t="s">
        <v>11</v>
      </c>
      <c r="Y1368" s="56" t="s">
        <v>99</v>
      </c>
      <c r="Z1368" s="56" t="s">
        <v>113</v>
      </c>
      <c r="AA1368" s="56" t="s">
        <v>114</v>
      </c>
      <c r="AB1368" s="56" t="s">
        <v>110</v>
      </c>
      <c r="AC1368" s="56" t="s">
        <v>112</v>
      </c>
      <c r="AD1368" s="56" t="s">
        <v>115</v>
      </c>
      <c r="AE1368" s="56">
        <v>830</v>
      </c>
      <c r="AF1368" s="56">
        <v>1186.9000000000001</v>
      </c>
    </row>
    <row r="1369" spans="22:32" ht="18" customHeight="1" x14ac:dyDescent="0.25">
      <c r="V1369" s="56" t="s">
        <v>105</v>
      </c>
      <c r="W1369" s="56">
        <v>2021</v>
      </c>
      <c r="X1369" s="56" t="s">
        <v>11</v>
      </c>
      <c r="Y1369" s="56" t="s">
        <v>99</v>
      </c>
      <c r="Z1369" s="56" t="s">
        <v>113</v>
      </c>
      <c r="AA1369" s="56" t="s">
        <v>114</v>
      </c>
      <c r="AB1369" s="56" t="s">
        <v>110</v>
      </c>
      <c r="AC1369" s="56" t="s">
        <v>112</v>
      </c>
      <c r="AD1369" s="56" t="s">
        <v>115</v>
      </c>
      <c r="AE1369" s="56">
        <v>863</v>
      </c>
      <c r="AF1369" s="56">
        <v>1234.0899999999999</v>
      </c>
    </row>
    <row r="1370" spans="22:32" ht="18" customHeight="1" x14ac:dyDescent="0.25">
      <c r="V1370" s="56" t="s">
        <v>107</v>
      </c>
      <c r="W1370" s="56">
        <v>2021</v>
      </c>
      <c r="X1370" s="56" t="s">
        <v>11</v>
      </c>
      <c r="Y1370" s="56" t="s">
        <v>99</v>
      </c>
      <c r="Z1370" s="56" t="s">
        <v>113</v>
      </c>
      <c r="AA1370" s="56" t="s">
        <v>114</v>
      </c>
      <c r="AB1370" s="56" t="s">
        <v>110</v>
      </c>
      <c r="AC1370" s="56" t="s">
        <v>112</v>
      </c>
      <c r="AD1370" s="56" t="s">
        <v>115</v>
      </c>
      <c r="AE1370" s="56">
        <v>921</v>
      </c>
      <c r="AF1370" s="56">
        <v>1317.03</v>
      </c>
    </row>
    <row r="1371" spans="22:32" ht="18" customHeight="1" x14ac:dyDescent="0.25">
      <c r="V1371" s="56" t="s">
        <v>105</v>
      </c>
      <c r="W1371" s="56">
        <v>2021</v>
      </c>
      <c r="X1371" s="56" t="s">
        <v>11</v>
      </c>
      <c r="Y1371" s="56" t="s">
        <v>99</v>
      </c>
      <c r="Z1371" s="56" t="s">
        <v>113</v>
      </c>
      <c r="AA1371" s="56" t="s">
        <v>114</v>
      </c>
      <c r="AB1371" s="56" t="s">
        <v>110</v>
      </c>
      <c r="AC1371" s="56" t="s">
        <v>112</v>
      </c>
      <c r="AD1371" s="56" t="s">
        <v>115</v>
      </c>
      <c r="AE1371" s="56">
        <v>922</v>
      </c>
      <c r="AF1371" s="56">
        <v>1318.46</v>
      </c>
    </row>
    <row r="1372" spans="22:32" ht="18" customHeight="1" x14ac:dyDescent="0.25">
      <c r="V1372" s="56" t="s">
        <v>105</v>
      </c>
      <c r="W1372" s="56">
        <v>2021</v>
      </c>
      <c r="X1372" s="56" t="s">
        <v>11</v>
      </c>
      <c r="Y1372" s="56" t="s">
        <v>99</v>
      </c>
      <c r="Z1372" s="56" t="s">
        <v>113</v>
      </c>
      <c r="AA1372" s="56" t="s">
        <v>114</v>
      </c>
      <c r="AB1372" s="56" t="s">
        <v>110</v>
      </c>
      <c r="AC1372" s="56" t="s">
        <v>112</v>
      </c>
      <c r="AD1372" s="56" t="s">
        <v>115</v>
      </c>
      <c r="AE1372" s="56">
        <v>345</v>
      </c>
      <c r="AF1372" s="56">
        <v>493.35</v>
      </c>
    </row>
    <row r="1373" spans="22:32" ht="18" customHeight="1" x14ac:dyDescent="0.25">
      <c r="V1373" s="56" t="s">
        <v>107</v>
      </c>
      <c r="W1373" s="56">
        <v>2021</v>
      </c>
      <c r="X1373" s="56" t="s">
        <v>11</v>
      </c>
      <c r="Y1373" s="56" t="s">
        <v>99</v>
      </c>
      <c r="Z1373" s="56" t="s">
        <v>113</v>
      </c>
      <c r="AA1373" s="56" t="s">
        <v>114</v>
      </c>
      <c r="AB1373" s="56" t="s">
        <v>110</v>
      </c>
      <c r="AC1373" s="56" t="s">
        <v>112</v>
      </c>
      <c r="AD1373" s="56" t="s">
        <v>115</v>
      </c>
      <c r="AE1373" s="56">
        <v>249</v>
      </c>
      <c r="AF1373" s="56">
        <v>356.07</v>
      </c>
    </row>
    <row r="1374" spans="22:32" ht="18" customHeight="1" x14ac:dyDescent="0.25">
      <c r="V1374" s="56" t="s">
        <v>98</v>
      </c>
      <c r="W1374" s="56">
        <v>2021</v>
      </c>
      <c r="X1374" s="56" t="s">
        <v>11</v>
      </c>
      <c r="Y1374" s="56" t="s">
        <v>99</v>
      </c>
      <c r="Z1374" s="56" t="s">
        <v>113</v>
      </c>
      <c r="AA1374" s="56" t="s">
        <v>114</v>
      </c>
      <c r="AB1374" s="56" t="s">
        <v>110</v>
      </c>
      <c r="AC1374" s="56" t="s">
        <v>112</v>
      </c>
      <c r="AD1374" s="56" t="s">
        <v>115</v>
      </c>
      <c r="AE1374" s="56">
        <v>243</v>
      </c>
      <c r="AF1374" s="56">
        <v>347.49</v>
      </c>
    </row>
    <row r="1375" spans="22:32" ht="18" customHeight="1" x14ac:dyDescent="0.25">
      <c r="V1375" s="56" t="s">
        <v>108</v>
      </c>
      <c r="W1375" s="56">
        <v>2021</v>
      </c>
      <c r="X1375" s="56" t="s">
        <v>11</v>
      </c>
      <c r="Y1375" s="56" t="s">
        <v>99</v>
      </c>
      <c r="Z1375" s="56" t="s">
        <v>113</v>
      </c>
      <c r="AA1375" s="56" t="s">
        <v>114</v>
      </c>
      <c r="AB1375" s="56" t="s">
        <v>110</v>
      </c>
      <c r="AC1375" s="56" t="s">
        <v>112</v>
      </c>
      <c r="AD1375" s="56" t="s">
        <v>115</v>
      </c>
      <c r="AE1375" s="56">
        <v>237</v>
      </c>
      <c r="AF1375" s="56">
        <v>338.90999999999997</v>
      </c>
    </row>
    <row r="1376" spans="22:32" ht="18" customHeight="1" x14ac:dyDescent="0.25">
      <c r="V1376" s="56" t="s">
        <v>107</v>
      </c>
      <c r="W1376" s="56">
        <v>2021</v>
      </c>
      <c r="X1376" s="56" t="s">
        <v>11</v>
      </c>
      <c r="Y1376" s="56" t="s">
        <v>99</v>
      </c>
      <c r="Z1376" s="56" t="s">
        <v>113</v>
      </c>
      <c r="AA1376" s="56" t="s">
        <v>114</v>
      </c>
      <c r="AB1376" s="56" t="s">
        <v>110</v>
      </c>
      <c r="AC1376" s="56" t="s">
        <v>112</v>
      </c>
      <c r="AD1376" s="56" t="s">
        <v>115</v>
      </c>
      <c r="AE1376" s="56">
        <v>301</v>
      </c>
      <c r="AF1376" s="56">
        <v>430.43</v>
      </c>
    </row>
    <row r="1377" spans="22:32" ht="18" customHeight="1" x14ac:dyDescent="0.25">
      <c r="V1377" s="56" t="s">
        <v>107</v>
      </c>
      <c r="W1377" s="56">
        <v>2021</v>
      </c>
      <c r="X1377" s="56" t="s">
        <v>11</v>
      </c>
      <c r="Y1377" s="56" t="s">
        <v>99</v>
      </c>
      <c r="Z1377" s="56" t="s">
        <v>113</v>
      </c>
      <c r="AA1377" s="56" t="s">
        <v>114</v>
      </c>
      <c r="AB1377" s="56" t="s">
        <v>110</v>
      </c>
      <c r="AC1377" s="56" t="s">
        <v>112</v>
      </c>
      <c r="AD1377" s="56" t="s">
        <v>115</v>
      </c>
      <c r="AE1377" s="56">
        <v>349</v>
      </c>
      <c r="AF1377" s="56">
        <v>499.07</v>
      </c>
    </row>
    <row r="1378" spans="22:32" ht="18" customHeight="1" x14ac:dyDescent="0.25">
      <c r="V1378" s="56" t="s">
        <v>105</v>
      </c>
      <c r="W1378" s="56">
        <v>2021</v>
      </c>
      <c r="X1378" s="56" t="s">
        <v>11</v>
      </c>
      <c r="Y1378" s="56" t="s">
        <v>99</v>
      </c>
      <c r="Z1378" s="56" t="s">
        <v>113</v>
      </c>
      <c r="AA1378" s="56" t="s">
        <v>114</v>
      </c>
      <c r="AB1378" s="56" t="s">
        <v>110</v>
      </c>
      <c r="AC1378" s="56" t="s">
        <v>112</v>
      </c>
      <c r="AD1378" s="56" t="s">
        <v>115</v>
      </c>
      <c r="AE1378" s="56">
        <v>839</v>
      </c>
      <c r="AF1378" s="56">
        <v>1199.77</v>
      </c>
    </row>
    <row r="1379" spans="22:32" ht="18" customHeight="1" x14ac:dyDescent="0.25">
      <c r="V1379" s="56" t="s">
        <v>105</v>
      </c>
      <c r="W1379" s="56">
        <v>2021</v>
      </c>
      <c r="X1379" s="56" t="s">
        <v>11</v>
      </c>
      <c r="Y1379" s="56" t="s">
        <v>99</v>
      </c>
      <c r="Z1379" s="56" t="s">
        <v>113</v>
      </c>
      <c r="AA1379" s="56" t="s">
        <v>114</v>
      </c>
      <c r="AB1379" s="56" t="s">
        <v>110</v>
      </c>
      <c r="AC1379" s="56" t="s">
        <v>112</v>
      </c>
      <c r="AD1379" s="56" t="s">
        <v>115</v>
      </c>
      <c r="AE1379" s="56">
        <v>872</v>
      </c>
      <c r="AF1379" s="56">
        <v>1246.96</v>
      </c>
    </row>
    <row r="1380" spans="22:32" ht="18" customHeight="1" x14ac:dyDescent="0.25">
      <c r="V1380" s="56" t="s">
        <v>98</v>
      </c>
      <c r="W1380" s="56">
        <v>2021</v>
      </c>
      <c r="X1380" s="56" t="s">
        <v>1</v>
      </c>
      <c r="Y1380" s="56" t="s">
        <v>99</v>
      </c>
      <c r="Z1380" s="56" t="s">
        <v>113</v>
      </c>
      <c r="AA1380" s="56" t="s">
        <v>114</v>
      </c>
      <c r="AB1380" s="56" t="s">
        <v>110</v>
      </c>
      <c r="AC1380" s="56" t="s">
        <v>112</v>
      </c>
      <c r="AD1380" s="56" t="s">
        <v>115</v>
      </c>
      <c r="AE1380" s="56">
        <v>152</v>
      </c>
      <c r="AF1380" s="56">
        <v>217.36</v>
      </c>
    </row>
    <row r="1381" spans="22:32" ht="18" customHeight="1" x14ac:dyDescent="0.25">
      <c r="V1381" s="56" t="s">
        <v>98</v>
      </c>
      <c r="W1381" s="56">
        <v>2021</v>
      </c>
      <c r="X1381" s="56" t="s">
        <v>1</v>
      </c>
      <c r="Y1381" s="56" t="s">
        <v>99</v>
      </c>
      <c r="Z1381" s="56" t="s">
        <v>113</v>
      </c>
      <c r="AA1381" s="56" t="s">
        <v>114</v>
      </c>
      <c r="AB1381" s="56" t="s">
        <v>110</v>
      </c>
      <c r="AC1381" s="56" t="s">
        <v>112</v>
      </c>
      <c r="AD1381" s="56" t="s">
        <v>115</v>
      </c>
      <c r="AE1381" s="56">
        <v>326</v>
      </c>
      <c r="AF1381" s="56">
        <v>466.18</v>
      </c>
    </row>
    <row r="1382" spans="22:32" ht="18" customHeight="1" x14ac:dyDescent="0.25">
      <c r="V1382" s="56" t="s">
        <v>105</v>
      </c>
      <c r="W1382" s="56">
        <v>2021</v>
      </c>
      <c r="X1382" s="56" t="s">
        <v>1</v>
      </c>
      <c r="Y1382" s="56" t="s">
        <v>99</v>
      </c>
      <c r="Z1382" s="56" t="s">
        <v>113</v>
      </c>
      <c r="AA1382" s="56" t="s">
        <v>114</v>
      </c>
      <c r="AB1382" s="56" t="s">
        <v>110</v>
      </c>
      <c r="AC1382" s="56" t="s">
        <v>112</v>
      </c>
      <c r="AD1382" s="56" t="s">
        <v>115</v>
      </c>
      <c r="AE1382" s="56">
        <v>352</v>
      </c>
      <c r="AF1382" s="56">
        <v>503.36</v>
      </c>
    </row>
    <row r="1383" spans="22:32" ht="18" customHeight="1" x14ac:dyDescent="0.25">
      <c r="V1383" s="56" t="s">
        <v>107</v>
      </c>
      <c r="W1383" s="56">
        <v>2021</v>
      </c>
      <c r="X1383" s="56" t="s">
        <v>1</v>
      </c>
      <c r="Y1383" s="56" t="s">
        <v>99</v>
      </c>
      <c r="Z1383" s="56" t="s">
        <v>113</v>
      </c>
      <c r="AA1383" s="56" t="s">
        <v>114</v>
      </c>
      <c r="AB1383" s="56" t="s">
        <v>110</v>
      </c>
      <c r="AC1383" s="56" t="s">
        <v>112</v>
      </c>
      <c r="AD1383" s="56" t="s">
        <v>115</v>
      </c>
      <c r="AE1383" s="56">
        <v>154</v>
      </c>
      <c r="AF1383" s="56">
        <v>220.22</v>
      </c>
    </row>
    <row r="1384" spans="22:32" ht="18" customHeight="1" x14ac:dyDescent="0.25">
      <c r="V1384" s="56" t="s">
        <v>98</v>
      </c>
      <c r="W1384" s="56">
        <v>2021</v>
      </c>
      <c r="X1384" s="56" t="s">
        <v>1</v>
      </c>
      <c r="Y1384" s="56" t="s">
        <v>99</v>
      </c>
      <c r="Z1384" s="56" t="s">
        <v>113</v>
      </c>
      <c r="AA1384" s="56" t="s">
        <v>114</v>
      </c>
      <c r="AB1384" s="56" t="s">
        <v>110</v>
      </c>
      <c r="AC1384" s="56" t="s">
        <v>112</v>
      </c>
      <c r="AD1384" s="56" t="s">
        <v>115</v>
      </c>
      <c r="AE1384" s="56">
        <v>328</v>
      </c>
      <c r="AF1384" s="56">
        <v>469.03999999999996</v>
      </c>
    </row>
    <row r="1385" spans="22:32" ht="18" customHeight="1" x14ac:dyDescent="0.25">
      <c r="V1385" s="56" t="s">
        <v>105</v>
      </c>
      <c r="W1385" s="56">
        <v>2021</v>
      </c>
      <c r="X1385" s="56" t="s">
        <v>1</v>
      </c>
      <c r="Y1385" s="56" t="s">
        <v>99</v>
      </c>
      <c r="Z1385" s="56" t="s">
        <v>113</v>
      </c>
      <c r="AA1385" s="56" t="s">
        <v>114</v>
      </c>
      <c r="AB1385" s="56" t="s">
        <v>110</v>
      </c>
      <c r="AC1385" s="56" t="s">
        <v>112</v>
      </c>
      <c r="AD1385" s="56" t="s">
        <v>115</v>
      </c>
      <c r="AE1385" s="56">
        <v>821</v>
      </c>
      <c r="AF1385" s="56">
        <v>1174.03</v>
      </c>
    </row>
    <row r="1386" spans="22:32" ht="18" customHeight="1" x14ac:dyDescent="0.25">
      <c r="V1386" s="56" t="s">
        <v>107</v>
      </c>
      <c r="W1386" s="56">
        <v>2021</v>
      </c>
      <c r="X1386" s="56" t="s">
        <v>1</v>
      </c>
      <c r="Y1386" s="56" t="s">
        <v>99</v>
      </c>
      <c r="Z1386" s="56" t="s">
        <v>113</v>
      </c>
      <c r="AA1386" s="56" t="s">
        <v>114</v>
      </c>
      <c r="AB1386" s="56" t="s">
        <v>110</v>
      </c>
      <c r="AC1386" s="56" t="s">
        <v>112</v>
      </c>
      <c r="AD1386" s="56" t="s">
        <v>115</v>
      </c>
      <c r="AE1386" s="56">
        <v>854</v>
      </c>
      <c r="AF1386" s="56">
        <v>1221.22</v>
      </c>
    </row>
    <row r="1387" spans="22:32" ht="18" customHeight="1" x14ac:dyDescent="0.25">
      <c r="V1387" s="56" t="s">
        <v>108</v>
      </c>
      <c r="W1387" s="56">
        <v>2021</v>
      </c>
      <c r="X1387" s="56" t="s">
        <v>1</v>
      </c>
      <c r="Y1387" s="56" t="s">
        <v>99</v>
      </c>
      <c r="Z1387" s="56" t="s">
        <v>113</v>
      </c>
      <c r="AA1387" s="56" t="s">
        <v>114</v>
      </c>
      <c r="AB1387" s="56" t="s">
        <v>110</v>
      </c>
      <c r="AC1387" s="56" t="s">
        <v>112</v>
      </c>
      <c r="AD1387" s="56" t="s">
        <v>115</v>
      </c>
      <c r="AE1387" s="56">
        <v>908</v>
      </c>
      <c r="AF1387" s="56">
        <v>1298.44</v>
      </c>
    </row>
    <row r="1388" spans="22:32" ht="18" customHeight="1" x14ac:dyDescent="0.25">
      <c r="V1388" s="56" t="s">
        <v>108</v>
      </c>
      <c r="W1388" s="56">
        <v>2021</v>
      </c>
      <c r="X1388" s="56" t="s">
        <v>1</v>
      </c>
      <c r="Y1388" s="56" t="s">
        <v>99</v>
      </c>
      <c r="Z1388" s="56" t="s">
        <v>113</v>
      </c>
      <c r="AA1388" s="56" t="s">
        <v>114</v>
      </c>
      <c r="AB1388" s="56" t="s">
        <v>110</v>
      </c>
      <c r="AC1388" s="56" t="s">
        <v>112</v>
      </c>
      <c r="AD1388" s="56" t="s">
        <v>115</v>
      </c>
      <c r="AE1388" s="56">
        <v>861</v>
      </c>
      <c r="AF1388" s="56">
        <v>526.24</v>
      </c>
    </row>
    <row r="1389" spans="22:32" ht="18" customHeight="1" x14ac:dyDescent="0.25">
      <c r="V1389" s="56" t="s">
        <v>98</v>
      </c>
      <c r="W1389" s="56">
        <v>2021</v>
      </c>
      <c r="X1389" s="56" t="s">
        <v>1</v>
      </c>
      <c r="Y1389" s="56" t="s">
        <v>99</v>
      </c>
      <c r="Z1389" s="56" t="s">
        <v>113</v>
      </c>
      <c r="AA1389" s="56" t="s">
        <v>114</v>
      </c>
      <c r="AB1389" s="56" t="s">
        <v>110</v>
      </c>
      <c r="AC1389" s="56" t="s">
        <v>112</v>
      </c>
      <c r="AD1389" s="56" t="s">
        <v>115</v>
      </c>
      <c r="AE1389" s="56">
        <v>153</v>
      </c>
      <c r="AF1389" s="56">
        <v>526.24</v>
      </c>
    </row>
    <row r="1390" spans="22:32" ht="18" customHeight="1" x14ac:dyDescent="0.25">
      <c r="V1390" s="56" t="s">
        <v>105</v>
      </c>
      <c r="W1390" s="56">
        <v>2021</v>
      </c>
      <c r="X1390" s="56" t="s">
        <v>1</v>
      </c>
      <c r="Y1390" s="56" t="s">
        <v>99</v>
      </c>
      <c r="Z1390" s="56" t="s">
        <v>113</v>
      </c>
      <c r="AA1390" s="56" t="s">
        <v>114</v>
      </c>
      <c r="AB1390" s="56" t="s">
        <v>110</v>
      </c>
      <c r="AC1390" s="56" t="s">
        <v>112</v>
      </c>
      <c r="AD1390" s="56" t="s">
        <v>115</v>
      </c>
      <c r="AE1390" s="56">
        <v>327</v>
      </c>
      <c r="AF1390" s="56">
        <v>467.61</v>
      </c>
    </row>
    <row r="1391" spans="22:32" ht="18" customHeight="1" x14ac:dyDescent="0.25">
      <c r="V1391" s="56" t="s">
        <v>98</v>
      </c>
      <c r="W1391" s="56">
        <v>2021</v>
      </c>
      <c r="X1391" s="56" t="s">
        <v>1</v>
      </c>
      <c r="Y1391" s="56" t="s">
        <v>99</v>
      </c>
      <c r="Z1391" s="56" t="s">
        <v>113</v>
      </c>
      <c r="AA1391" s="56" t="s">
        <v>114</v>
      </c>
      <c r="AB1391" s="56" t="s">
        <v>110</v>
      </c>
      <c r="AC1391" s="56" t="s">
        <v>112</v>
      </c>
      <c r="AD1391" s="56" t="s">
        <v>115</v>
      </c>
      <c r="AE1391" s="56">
        <v>355</v>
      </c>
      <c r="AF1391" s="56">
        <v>507.65</v>
      </c>
    </row>
    <row r="1392" spans="22:32" ht="18" customHeight="1" x14ac:dyDescent="0.25">
      <c r="V1392" s="56" t="s">
        <v>105</v>
      </c>
      <c r="W1392" s="56">
        <v>2021</v>
      </c>
      <c r="X1392" s="56" t="s">
        <v>1</v>
      </c>
      <c r="Y1392" s="56" t="s">
        <v>99</v>
      </c>
      <c r="Z1392" s="56" t="s">
        <v>113</v>
      </c>
      <c r="AA1392" s="56" t="s">
        <v>114</v>
      </c>
      <c r="AB1392" s="56" t="s">
        <v>110</v>
      </c>
      <c r="AC1392" s="56" t="s">
        <v>103</v>
      </c>
      <c r="AD1392" s="56" t="s">
        <v>115</v>
      </c>
      <c r="AE1392" s="56">
        <v>325</v>
      </c>
      <c r="AF1392" s="56">
        <v>464.75</v>
      </c>
    </row>
    <row r="1393" spans="22:32" ht="18" customHeight="1" x14ac:dyDescent="0.25">
      <c r="V1393" s="56" t="s">
        <v>98</v>
      </c>
      <c r="W1393" s="56">
        <v>2021</v>
      </c>
      <c r="X1393" s="56" t="s">
        <v>1</v>
      </c>
      <c r="Y1393" s="56" t="s">
        <v>99</v>
      </c>
      <c r="Z1393" s="56" t="s">
        <v>113</v>
      </c>
      <c r="AA1393" s="56" t="s">
        <v>114</v>
      </c>
      <c r="AB1393" s="56" t="s">
        <v>110</v>
      </c>
      <c r="AC1393" s="56" t="s">
        <v>103</v>
      </c>
      <c r="AD1393" s="56" t="s">
        <v>115</v>
      </c>
      <c r="AE1393" s="56">
        <v>830</v>
      </c>
      <c r="AF1393" s="56">
        <v>1186.9000000000001</v>
      </c>
    </row>
    <row r="1394" spans="22:32" ht="18" customHeight="1" x14ac:dyDescent="0.25">
      <c r="V1394" s="56" t="s">
        <v>107</v>
      </c>
      <c r="W1394" s="56">
        <v>2021</v>
      </c>
      <c r="X1394" s="56" t="s">
        <v>1</v>
      </c>
      <c r="Y1394" s="56" t="s">
        <v>99</v>
      </c>
      <c r="Z1394" s="56" t="s">
        <v>113</v>
      </c>
      <c r="AA1394" s="56" t="s">
        <v>114</v>
      </c>
      <c r="AB1394" s="56" t="s">
        <v>110</v>
      </c>
      <c r="AC1394" s="56" t="s">
        <v>103</v>
      </c>
      <c r="AD1394" s="56" t="s">
        <v>115</v>
      </c>
      <c r="AE1394" s="56">
        <v>863</v>
      </c>
      <c r="AF1394" s="56">
        <v>1234.0899999999999</v>
      </c>
    </row>
    <row r="1395" spans="22:32" ht="18" customHeight="1" x14ac:dyDescent="0.25">
      <c r="V1395" s="56" t="s">
        <v>105</v>
      </c>
      <c r="W1395" s="56">
        <v>2021</v>
      </c>
      <c r="X1395" s="56" t="s">
        <v>0</v>
      </c>
      <c r="Y1395" s="56" t="s">
        <v>99</v>
      </c>
      <c r="Z1395" s="56" t="s">
        <v>113</v>
      </c>
      <c r="AA1395" s="56" t="s">
        <v>114</v>
      </c>
      <c r="AB1395" s="56" t="s">
        <v>110</v>
      </c>
      <c r="AC1395" s="56" t="s">
        <v>103</v>
      </c>
      <c r="AD1395" s="56" t="s">
        <v>115</v>
      </c>
      <c r="AE1395" s="56">
        <v>356</v>
      </c>
      <c r="AF1395" s="56">
        <v>509.08</v>
      </c>
    </row>
    <row r="1396" spans="22:32" ht="18" customHeight="1" x14ac:dyDescent="0.25">
      <c r="V1396" s="56" t="s">
        <v>98</v>
      </c>
      <c r="W1396" s="56">
        <v>2021</v>
      </c>
      <c r="X1396" s="56" t="s">
        <v>0</v>
      </c>
      <c r="Y1396" s="56" t="s">
        <v>99</v>
      </c>
      <c r="Z1396" s="56" t="s">
        <v>113</v>
      </c>
      <c r="AA1396" s="56" t="s">
        <v>114</v>
      </c>
      <c r="AB1396" s="56" t="s">
        <v>110</v>
      </c>
      <c r="AC1396" s="56" t="s">
        <v>103</v>
      </c>
      <c r="AD1396" s="56" t="s">
        <v>115</v>
      </c>
      <c r="AE1396" s="56">
        <v>158</v>
      </c>
      <c r="AF1396" s="56">
        <v>225.94</v>
      </c>
    </row>
    <row r="1397" spans="22:32" ht="18" customHeight="1" x14ac:dyDescent="0.25">
      <c r="V1397" s="56" t="s">
        <v>105</v>
      </c>
      <c r="W1397" s="56">
        <v>2021</v>
      </c>
      <c r="X1397" s="56" t="s">
        <v>0</v>
      </c>
      <c r="Y1397" s="56" t="s">
        <v>99</v>
      </c>
      <c r="Z1397" s="56" t="s">
        <v>113</v>
      </c>
      <c r="AA1397" s="56" t="s">
        <v>114</v>
      </c>
      <c r="AB1397" s="56" t="s">
        <v>110</v>
      </c>
      <c r="AC1397" s="56" t="s">
        <v>103</v>
      </c>
      <c r="AD1397" s="56" t="s">
        <v>115</v>
      </c>
      <c r="AE1397" s="56">
        <v>332</v>
      </c>
      <c r="AF1397" s="56">
        <v>474.76</v>
      </c>
    </row>
    <row r="1398" spans="22:32" ht="18" customHeight="1" x14ac:dyDescent="0.25">
      <c r="V1398" s="56" t="s">
        <v>105</v>
      </c>
      <c r="W1398" s="56">
        <v>2021</v>
      </c>
      <c r="X1398" s="56" t="s">
        <v>0</v>
      </c>
      <c r="Y1398" s="56" t="s">
        <v>99</v>
      </c>
      <c r="Z1398" s="56" t="s">
        <v>113</v>
      </c>
      <c r="AA1398" s="56" t="s">
        <v>114</v>
      </c>
      <c r="AB1398" s="56" t="s">
        <v>110</v>
      </c>
      <c r="AC1398" s="56" t="s">
        <v>103</v>
      </c>
      <c r="AD1398" s="56" t="s">
        <v>115</v>
      </c>
      <c r="AE1398" s="56">
        <v>358</v>
      </c>
      <c r="AF1398" s="56">
        <v>511.94</v>
      </c>
    </row>
    <row r="1399" spans="22:32" ht="18" customHeight="1" x14ac:dyDescent="0.25">
      <c r="V1399" s="56" t="s">
        <v>105</v>
      </c>
      <c r="W1399" s="56">
        <v>2021</v>
      </c>
      <c r="X1399" s="56" t="s">
        <v>0</v>
      </c>
      <c r="Y1399" s="56" t="s">
        <v>99</v>
      </c>
      <c r="Z1399" s="56" t="s">
        <v>113</v>
      </c>
      <c r="AA1399" s="56" t="s">
        <v>114</v>
      </c>
      <c r="AB1399" s="56" t="s">
        <v>110</v>
      </c>
      <c r="AC1399" s="56" t="s">
        <v>103</v>
      </c>
      <c r="AD1399" s="56" t="s">
        <v>115</v>
      </c>
      <c r="AE1399" s="56">
        <v>160</v>
      </c>
      <c r="AF1399" s="56">
        <v>228.8</v>
      </c>
    </row>
    <row r="1400" spans="22:32" ht="18" customHeight="1" x14ac:dyDescent="0.25">
      <c r="V1400" s="56" t="s">
        <v>108</v>
      </c>
      <c r="W1400" s="56">
        <v>2021</v>
      </c>
      <c r="X1400" s="56" t="s">
        <v>0</v>
      </c>
      <c r="Y1400" s="56" t="s">
        <v>99</v>
      </c>
      <c r="Z1400" s="56" t="s">
        <v>113</v>
      </c>
      <c r="AA1400" s="56" t="s">
        <v>114</v>
      </c>
      <c r="AB1400" s="56" t="s">
        <v>110</v>
      </c>
      <c r="AC1400" s="56" t="s">
        <v>103</v>
      </c>
      <c r="AD1400" s="56" t="s">
        <v>115</v>
      </c>
      <c r="AE1400" s="56">
        <v>334</v>
      </c>
      <c r="AF1400" s="56">
        <v>477.62</v>
      </c>
    </row>
    <row r="1401" spans="22:32" ht="18" customHeight="1" x14ac:dyDescent="0.25">
      <c r="V1401" s="56" t="s">
        <v>105</v>
      </c>
      <c r="W1401" s="56">
        <v>2021</v>
      </c>
      <c r="X1401" s="56" t="s">
        <v>0</v>
      </c>
      <c r="Y1401" s="56" t="s">
        <v>99</v>
      </c>
      <c r="Z1401" s="56" t="s">
        <v>113</v>
      </c>
      <c r="AA1401" s="56" t="s">
        <v>114</v>
      </c>
      <c r="AB1401" s="56" t="s">
        <v>110</v>
      </c>
      <c r="AC1401" s="56" t="s">
        <v>103</v>
      </c>
      <c r="AD1401" s="56" t="s">
        <v>115</v>
      </c>
      <c r="AE1401" s="56">
        <v>820</v>
      </c>
      <c r="AF1401" s="56">
        <v>1172.5999999999999</v>
      </c>
    </row>
    <row r="1402" spans="22:32" ht="18" customHeight="1" x14ac:dyDescent="0.25">
      <c r="V1402" s="56" t="s">
        <v>105</v>
      </c>
      <c r="W1402" s="56">
        <v>2021</v>
      </c>
      <c r="X1402" s="56" t="s">
        <v>0</v>
      </c>
      <c r="Y1402" s="56" t="s">
        <v>99</v>
      </c>
      <c r="Z1402" s="56" t="s">
        <v>113</v>
      </c>
      <c r="AA1402" s="56" t="s">
        <v>114</v>
      </c>
      <c r="AB1402" s="56" t="s">
        <v>110</v>
      </c>
      <c r="AC1402" s="56" t="s">
        <v>103</v>
      </c>
      <c r="AD1402" s="56" t="s">
        <v>115</v>
      </c>
      <c r="AE1402" s="56">
        <v>907</v>
      </c>
      <c r="AF1402" s="56">
        <v>1297.01</v>
      </c>
    </row>
    <row r="1403" spans="22:32" ht="18" customHeight="1" x14ac:dyDescent="0.25">
      <c r="V1403" s="56" t="s">
        <v>105</v>
      </c>
      <c r="W1403" s="56">
        <v>2021</v>
      </c>
      <c r="X1403" s="56" t="s">
        <v>0</v>
      </c>
      <c r="Y1403" s="56" t="s">
        <v>99</v>
      </c>
      <c r="Z1403" s="56" t="s">
        <v>113</v>
      </c>
      <c r="AA1403" s="56" t="s">
        <v>114</v>
      </c>
      <c r="AB1403" s="56" t="s">
        <v>110</v>
      </c>
      <c r="AC1403" s="56" t="s">
        <v>103</v>
      </c>
      <c r="AD1403" s="56" t="s">
        <v>115</v>
      </c>
      <c r="AE1403" s="56">
        <v>860</v>
      </c>
      <c r="AF1403" s="56">
        <v>526.24</v>
      </c>
    </row>
    <row r="1404" spans="22:32" ht="18" customHeight="1" x14ac:dyDescent="0.25">
      <c r="V1404" s="56" t="s">
        <v>98</v>
      </c>
      <c r="W1404" s="56">
        <v>2021</v>
      </c>
      <c r="X1404" s="56" t="s">
        <v>0</v>
      </c>
      <c r="Y1404" s="56" t="s">
        <v>99</v>
      </c>
      <c r="Z1404" s="56" t="s">
        <v>113</v>
      </c>
      <c r="AA1404" s="56" t="s">
        <v>114</v>
      </c>
      <c r="AB1404" s="56" t="s">
        <v>110</v>
      </c>
      <c r="AC1404" s="56" t="s">
        <v>103</v>
      </c>
      <c r="AD1404" s="56" t="s">
        <v>115</v>
      </c>
      <c r="AE1404" s="56">
        <v>159</v>
      </c>
      <c r="AF1404" s="56">
        <v>526.24</v>
      </c>
    </row>
    <row r="1405" spans="22:32" ht="18" customHeight="1" x14ac:dyDescent="0.25">
      <c r="V1405" s="56" t="s">
        <v>105</v>
      </c>
      <c r="W1405" s="56">
        <v>2021</v>
      </c>
      <c r="X1405" s="56" t="s">
        <v>0</v>
      </c>
      <c r="Y1405" s="56" t="s">
        <v>99</v>
      </c>
      <c r="Z1405" s="56" t="s">
        <v>113</v>
      </c>
      <c r="AA1405" s="56" t="s">
        <v>114</v>
      </c>
      <c r="AB1405" s="56" t="s">
        <v>110</v>
      </c>
      <c r="AC1405" s="56" t="s">
        <v>103</v>
      </c>
      <c r="AD1405" s="56" t="s">
        <v>115</v>
      </c>
      <c r="AE1405" s="56">
        <v>333</v>
      </c>
      <c r="AF1405" s="56">
        <v>476.19</v>
      </c>
    </row>
    <row r="1406" spans="22:32" ht="18" customHeight="1" x14ac:dyDescent="0.25">
      <c r="V1406" s="56" t="s">
        <v>108</v>
      </c>
      <c r="W1406" s="56">
        <v>2021</v>
      </c>
      <c r="X1406" s="56" t="s">
        <v>0</v>
      </c>
      <c r="Y1406" s="56" t="s">
        <v>99</v>
      </c>
      <c r="Z1406" s="56" t="s">
        <v>113</v>
      </c>
      <c r="AA1406" s="56" t="s">
        <v>114</v>
      </c>
      <c r="AB1406" s="56" t="s">
        <v>110</v>
      </c>
      <c r="AC1406" s="56" t="s">
        <v>103</v>
      </c>
      <c r="AD1406" s="56" t="s">
        <v>115</v>
      </c>
      <c r="AE1406" s="56">
        <v>361</v>
      </c>
      <c r="AF1406" s="56">
        <v>516.23</v>
      </c>
    </row>
    <row r="1407" spans="22:32" ht="18" customHeight="1" x14ac:dyDescent="0.25">
      <c r="V1407" s="56" t="s">
        <v>107</v>
      </c>
      <c r="W1407" s="56">
        <v>2021</v>
      </c>
      <c r="X1407" s="56" t="s">
        <v>0</v>
      </c>
      <c r="Y1407" s="56" t="s">
        <v>99</v>
      </c>
      <c r="Z1407" s="56" t="s">
        <v>113</v>
      </c>
      <c r="AA1407" s="56" t="s">
        <v>114</v>
      </c>
      <c r="AB1407" s="56" t="s">
        <v>110</v>
      </c>
      <c r="AC1407" s="56" t="s">
        <v>103</v>
      </c>
      <c r="AD1407" s="56" t="s">
        <v>115</v>
      </c>
      <c r="AE1407" s="56">
        <v>157</v>
      </c>
      <c r="AF1407" s="56">
        <v>224.51</v>
      </c>
    </row>
    <row r="1408" spans="22:32" ht="18" customHeight="1" x14ac:dyDescent="0.25">
      <c r="V1408" s="56" t="s">
        <v>105</v>
      </c>
      <c r="W1408" s="56">
        <v>2021</v>
      </c>
      <c r="X1408" s="56" t="s">
        <v>0</v>
      </c>
      <c r="Y1408" s="56" t="s">
        <v>99</v>
      </c>
      <c r="Z1408" s="56" t="s">
        <v>113</v>
      </c>
      <c r="AA1408" s="56" t="s">
        <v>114</v>
      </c>
      <c r="AB1408" s="56" t="s">
        <v>110</v>
      </c>
      <c r="AC1408" s="56" t="s">
        <v>103</v>
      </c>
      <c r="AD1408" s="56" t="s">
        <v>115</v>
      </c>
      <c r="AE1408" s="56">
        <v>331</v>
      </c>
      <c r="AF1408" s="56">
        <v>473.33</v>
      </c>
    </row>
    <row r="1409" spans="22:32" ht="18" customHeight="1" x14ac:dyDescent="0.25">
      <c r="V1409" s="56" t="s">
        <v>105</v>
      </c>
      <c r="W1409" s="56">
        <v>2021</v>
      </c>
      <c r="X1409" s="56" t="s">
        <v>0</v>
      </c>
      <c r="Y1409" s="56" t="s">
        <v>99</v>
      </c>
      <c r="Z1409" s="56" t="s">
        <v>113</v>
      </c>
      <c r="AA1409" s="56" t="s">
        <v>114</v>
      </c>
      <c r="AB1409" s="56" t="s">
        <v>110</v>
      </c>
      <c r="AC1409" s="56" t="s">
        <v>103</v>
      </c>
      <c r="AD1409" s="56" t="s">
        <v>115</v>
      </c>
      <c r="AE1409" s="56">
        <v>829</v>
      </c>
      <c r="AF1409" s="56">
        <v>1185.47</v>
      </c>
    </row>
    <row r="1410" spans="22:32" ht="18" customHeight="1" x14ac:dyDescent="0.25">
      <c r="V1410" s="56" t="s">
        <v>105</v>
      </c>
      <c r="W1410" s="56">
        <v>2021</v>
      </c>
      <c r="X1410" s="56" t="s">
        <v>0</v>
      </c>
      <c r="Y1410" s="56" t="s">
        <v>99</v>
      </c>
      <c r="Z1410" s="56" t="s">
        <v>113</v>
      </c>
      <c r="AA1410" s="56" t="s">
        <v>114</v>
      </c>
      <c r="AB1410" s="56" t="s">
        <v>110</v>
      </c>
      <c r="AC1410" s="56" t="s">
        <v>103</v>
      </c>
      <c r="AD1410" s="56" t="s">
        <v>115</v>
      </c>
      <c r="AE1410" s="56">
        <v>862</v>
      </c>
      <c r="AF1410" s="56">
        <v>1232.6599999999999</v>
      </c>
    </row>
    <row r="1411" spans="22:32" ht="18" customHeight="1" x14ac:dyDescent="0.25">
      <c r="V1411" s="56" t="s">
        <v>105</v>
      </c>
      <c r="W1411" s="56">
        <v>2021</v>
      </c>
      <c r="X1411" s="56" t="s">
        <v>0</v>
      </c>
      <c r="Y1411" s="56" t="s">
        <v>99</v>
      </c>
      <c r="Z1411" s="56" t="s">
        <v>113</v>
      </c>
      <c r="AA1411" s="56" t="s">
        <v>114</v>
      </c>
      <c r="AB1411" s="56" t="s">
        <v>110</v>
      </c>
      <c r="AC1411" s="56" t="s">
        <v>103</v>
      </c>
      <c r="AD1411" s="56" t="s">
        <v>115</v>
      </c>
      <c r="AE1411" s="56">
        <v>329</v>
      </c>
      <c r="AF1411" s="56">
        <v>470.47</v>
      </c>
    </row>
    <row r="1412" spans="22:32" ht="18" customHeight="1" x14ac:dyDescent="0.25">
      <c r="V1412" s="56" t="s">
        <v>105</v>
      </c>
      <c r="W1412" s="56">
        <v>2021</v>
      </c>
      <c r="X1412" s="56" t="s">
        <v>6</v>
      </c>
      <c r="Y1412" s="56" t="s">
        <v>99</v>
      </c>
      <c r="Z1412" s="56" t="s">
        <v>113</v>
      </c>
      <c r="AA1412" s="56" t="s">
        <v>114</v>
      </c>
      <c r="AB1412" s="56" t="s">
        <v>110</v>
      </c>
      <c r="AC1412" s="56" t="s">
        <v>103</v>
      </c>
      <c r="AD1412" s="56" t="s">
        <v>115</v>
      </c>
      <c r="AE1412" s="56">
        <v>326</v>
      </c>
      <c r="AF1412" s="56">
        <v>466.18</v>
      </c>
    </row>
    <row r="1413" spans="22:32" ht="18" customHeight="1" x14ac:dyDescent="0.25">
      <c r="V1413" s="56" t="s">
        <v>105</v>
      </c>
      <c r="W1413" s="56">
        <v>2021</v>
      </c>
      <c r="X1413" s="56" t="s">
        <v>6</v>
      </c>
      <c r="Y1413" s="56" t="s">
        <v>99</v>
      </c>
      <c r="Z1413" s="56" t="s">
        <v>113</v>
      </c>
      <c r="AA1413" s="56" t="s">
        <v>114</v>
      </c>
      <c r="AB1413" s="56" t="s">
        <v>110</v>
      </c>
      <c r="AC1413" s="56" t="s">
        <v>103</v>
      </c>
      <c r="AD1413" s="56" t="s">
        <v>115</v>
      </c>
      <c r="AE1413" s="56">
        <v>128</v>
      </c>
      <c r="AF1413" s="56">
        <v>183.04</v>
      </c>
    </row>
    <row r="1414" spans="22:32" ht="18" customHeight="1" x14ac:dyDescent="0.25">
      <c r="V1414" s="56" t="s">
        <v>98</v>
      </c>
      <c r="W1414" s="56">
        <v>2021</v>
      </c>
      <c r="X1414" s="56" t="s">
        <v>6</v>
      </c>
      <c r="Y1414" s="56" t="s">
        <v>99</v>
      </c>
      <c r="Z1414" s="56" t="s">
        <v>113</v>
      </c>
      <c r="AA1414" s="56" t="s">
        <v>114</v>
      </c>
      <c r="AB1414" s="56" t="s">
        <v>110</v>
      </c>
      <c r="AC1414" s="56" t="s">
        <v>103</v>
      </c>
      <c r="AD1414" s="56" t="s">
        <v>115</v>
      </c>
      <c r="AE1414" s="56">
        <v>302</v>
      </c>
      <c r="AF1414" s="56">
        <v>431.86</v>
      </c>
    </row>
    <row r="1415" spans="22:32" ht="18" customHeight="1" x14ac:dyDescent="0.25">
      <c r="V1415" s="56" t="s">
        <v>105</v>
      </c>
      <c r="W1415" s="56">
        <v>2021</v>
      </c>
      <c r="X1415" s="56" t="s">
        <v>6</v>
      </c>
      <c r="Y1415" s="56" t="s">
        <v>99</v>
      </c>
      <c r="Z1415" s="56" t="s">
        <v>113</v>
      </c>
      <c r="AA1415" s="56" t="s">
        <v>114</v>
      </c>
      <c r="AB1415" s="56" t="s">
        <v>110</v>
      </c>
      <c r="AC1415" s="56" t="s">
        <v>103</v>
      </c>
      <c r="AD1415" s="56" t="s">
        <v>115</v>
      </c>
      <c r="AE1415" s="56">
        <v>328</v>
      </c>
      <c r="AF1415" s="56">
        <v>469.03999999999996</v>
      </c>
    </row>
    <row r="1416" spans="22:32" ht="18" customHeight="1" x14ac:dyDescent="0.25">
      <c r="V1416" s="56" t="s">
        <v>107</v>
      </c>
      <c r="W1416" s="56">
        <v>2021</v>
      </c>
      <c r="X1416" s="56" t="s">
        <v>6</v>
      </c>
      <c r="Y1416" s="56" t="s">
        <v>99</v>
      </c>
      <c r="Z1416" s="56" t="s">
        <v>113</v>
      </c>
      <c r="AA1416" s="56" t="s">
        <v>114</v>
      </c>
      <c r="AB1416" s="56" t="s">
        <v>110</v>
      </c>
      <c r="AC1416" s="56" t="s">
        <v>103</v>
      </c>
      <c r="AD1416" s="56" t="s">
        <v>115</v>
      </c>
      <c r="AE1416" s="56">
        <v>298</v>
      </c>
      <c r="AF1416" s="56">
        <v>426.14</v>
      </c>
    </row>
    <row r="1417" spans="22:32" ht="18" customHeight="1" x14ac:dyDescent="0.25">
      <c r="V1417" s="56" t="s">
        <v>105</v>
      </c>
      <c r="W1417" s="56">
        <v>2021</v>
      </c>
      <c r="X1417" s="56" t="s">
        <v>6</v>
      </c>
      <c r="Y1417" s="56" t="s">
        <v>99</v>
      </c>
      <c r="Z1417" s="56" t="s">
        <v>113</v>
      </c>
      <c r="AA1417" s="56" t="s">
        <v>114</v>
      </c>
      <c r="AB1417" s="56" t="s">
        <v>110</v>
      </c>
      <c r="AC1417" s="56" t="s">
        <v>103</v>
      </c>
      <c r="AD1417" s="56" t="s">
        <v>115</v>
      </c>
      <c r="AE1417" s="56">
        <v>826</v>
      </c>
      <c r="AF1417" s="56">
        <v>1181.18</v>
      </c>
    </row>
    <row r="1418" spans="22:32" ht="18" customHeight="1" x14ac:dyDescent="0.25">
      <c r="V1418" s="56" t="s">
        <v>107</v>
      </c>
      <c r="W1418" s="56">
        <v>2021</v>
      </c>
      <c r="X1418" s="56" t="s">
        <v>6</v>
      </c>
      <c r="Y1418" s="56" t="s">
        <v>99</v>
      </c>
      <c r="Z1418" s="56" t="s">
        <v>113</v>
      </c>
      <c r="AA1418" s="56" t="s">
        <v>114</v>
      </c>
      <c r="AB1418" s="56" t="s">
        <v>110</v>
      </c>
      <c r="AC1418" s="56" t="s">
        <v>103</v>
      </c>
      <c r="AD1418" s="56" t="s">
        <v>115</v>
      </c>
      <c r="AE1418" s="56">
        <v>859</v>
      </c>
      <c r="AF1418" s="56">
        <v>1228.3699999999999</v>
      </c>
    </row>
    <row r="1419" spans="22:32" ht="18" customHeight="1" x14ac:dyDescent="0.25">
      <c r="V1419" s="56" t="s">
        <v>107</v>
      </c>
      <c r="W1419" s="56">
        <v>2021</v>
      </c>
      <c r="X1419" s="56" t="s">
        <v>6</v>
      </c>
      <c r="Y1419" s="56" t="s">
        <v>99</v>
      </c>
      <c r="Z1419" s="56" t="s">
        <v>113</v>
      </c>
      <c r="AA1419" s="56" t="s">
        <v>114</v>
      </c>
      <c r="AB1419" s="56" t="s">
        <v>110</v>
      </c>
      <c r="AC1419" s="56" t="s">
        <v>103</v>
      </c>
      <c r="AD1419" s="56" t="s">
        <v>115</v>
      </c>
      <c r="AE1419" s="56">
        <v>912</v>
      </c>
      <c r="AF1419" s="56">
        <v>1304.1599999999999</v>
      </c>
    </row>
    <row r="1420" spans="22:32" ht="18" customHeight="1" x14ac:dyDescent="0.25">
      <c r="V1420" s="56" t="s">
        <v>107</v>
      </c>
      <c r="W1420" s="56">
        <v>2021</v>
      </c>
      <c r="X1420" s="56" t="s">
        <v>6</v>
      </c>
      <c r="Y1420" s="56" t="s">
        <v>99</v>
      </c>
      <c r="Z1420" s="56" t="s">
        <v>113</v>
      </c>
      <c r="AA1420" s="56" t="s">
        <v>114</v>
      </c>
      <c r="AB1420" s="56" t="s">
        <v>110</v>
      </c>
      <c r="AC1420" s="56" t="s">
        <v>103</v>
      </c>
      <c r="AD1420" s="56" t="s">
        <v>115</v>
      </c>
      <c r="AE1420" s="56">
        <v>865</v>
      </c>
      <c r="AF1420" s="56">
        <v>526.24</v>
      </c>
    </row>
    <row r="1421" spans="22:32" ht="18" customHeight="1" x14ac:dyDescent="0.25">
      <c r="V1421" s="56" t="s">
        <v>108</v>
      </c>
      <c r="W1421" s="56">
        <v>2021</v>
      </c>
      <c r="X1421" s="56" t="s">
        <v>6</v>
      </c>
      <c r="Y1421" s="56" t="s">
        <v>99</v>
      </c>
      <c r="Z1421" s="56" t="s">
        <v>113</v>
      </c>
      <c r="AA1421" s="56" t="s">
        <v>114</v>
      </c>
      <c r="AB1421" s="56" t="s">
        <v>110</v>
      </c>
      <c r="AC1421" s="56" t="s">
        <v>103</v>
      </c>
      <c r="AD1421" s="56" t="s">
        <v>115</v>
      </c>
      <c r="AE1421" s="56">
        <v>129</v>
      </c>
      <c r="AF1421" s="56">
        <v>526.24</v>
      </c>
    </row>
    <row r="1422" spans="22:32" ht="18" customHeight="1" x14ac:dyDescent="0.25">
      <c r="V1422" s="56" t="s">
        <v>105</v>
      </c>
      <c r="W1422" s="56">
        <v>2021</v>
      </c>
      <c r="X1422" s="56" t="s">
        <v>6</v>
      </c>
      <c r="Y1422" s="56" t="s">
        <v>99</v>
      </c>
      <c r="Z1422" s="56" t="s">
        <v>113</v>
      </c>
      <c r="AA1422" s="56" t="s">
        <v>114</v>
      </c>
      <c r="AB1422" s="56" t="s">
        <v>110</v>
      </c>
      <c r="AC1422" s="56" t="s">
        <v>103</v>
      </c>
      <c r="AD1422" s="56" t="s">
        <v>115</v>
      </c>
      <c r="AE1422" s="56">
        <v>297</v>
      </c>
      <c r="AF1422" s="56">
        <v>424.71</v>
      </c>
    </row>
    <row r="1423" spans="22:32" ht="18" customHeight="1" x14ac:dyDescent="0.25">
      <c r="V1423" s="56" t="s">
        <v>107</v>
      </c>
      <c r="W1423" s="56">
        <v>2021</v>
      </c>
      <c r="X1423" s="56" t="s">
        <v>6</v>
      </c>
      <c r="Y1423" s="56" t="s">
        <v>99</v>
      </c>
      <c r="Z1423" s="56" t="s">
        <v>113</v>
      </c>
      <c r="AA1423" s="56" t="s">
        <v>114</v>
      </c>
      <c r="AB1423" s="56" t="s">
        <v>110</v>
      </c>
      <c r="AC1423" s="56" t="s">
        <v>103</v>
      </c>
      <c r="AD1423" s="56" t="s">
        <v>115</v>
      </c>
      <c r="AE1423" s="56">
        <v>325</v>
      </c>
      <c r="AF1423" s="56">
        <v>464.75</v>
      </c>
    </row>
    <row r="1424" spans="22:32" ht="18" customHeight="1" x14ac:dyDescent="0.25">
      <c r="V1424" s="56" t="s">
        <v>98</v>
      </c>
      <c r="W1424" s="56">
        <v>2021</v>
      </c>
      <c r="X1424" s="56" t="s">
        <v>6</v>
      </c>
      <c r="Y1424" s="56" t="s">
        <v>99</v>
      </c>
      <c r="Z1424" s="56" t="s">
        <v>113</v>
      </c>
      <c r="AA1424" s="56" t="s">
        <v>114</v>
      </c>
      <c r="AB1424" s="56" t="s">
        <v>110</v>
      </c>
      <c r="AC1424" s="56" t="s">
        <v>103</v>
      </c>
      <c r="AD1424" s="56" t="s">
        <v>115</v>
      </c>
      <c r="AE1424" s="56">
        <v>127</v>
      </c>
      <c r="AF1424" s="56">
        <v>181.61</v>
      </c>
    </row>
    <row r="1425" spans="22:32" ht="18" customHeight="1" x14ac:dyDescent="0.25">
      <c r="V1425" s="56" t="s">
        <v>105</v>
      </c>
      <c r="W1425" s="56">
        <v>2021</v>
      </c>
      <c r="X1425" s="56" t="s">
        <v>6</v>
      </c>
      <c r="Y1425" s="56" t="s">
        <v>99</v>
      </c>
      <c r="Z1425" s="56" t="s">
        <v>113</v>
      </c>
      <c r="AA1425" s="56" t="s">
        <v>114</v>
      </c>
      <c r="AB1425" s="56" t="s">
        <v>110</v>
      </c>
      <c r="AC1425" s="56" t="s">
        <v>103</v>
      </c>
      <c r="AD1425" s="56" t="s">
        <v>115</v>
      </c>
      <c r="AE1425" s="56">
        <v>301</v>
      </c>
      <c r="AF1425" s="56">
        <v>430.43</v>
      </c>
    </row>
    <row r="1426" spans="22:32" ht="18" customHeight="1" x14ac:dyDescent="0.25">
      <c r="V1426" s="56" t="s">
        <v>98</v>
      </c>
      <c r="W1426" s="56">
        <v>2021</v>
      </c>
      <c r="X1426" s="56" t="s">
        <v>6</v>
      </c>
      <c r="Y1426" s="56" t="s">
        <v>99</v>
      </c>
      <c r="Z1426" s="56" t="s">
        <v>113</v>
      </c>
      <c r="AA1426" s="56" t="s">
        <v>114</v>
      </c>
      <c r="AB1426" s="56" t="s">
        <v>110</v>
      </c>
      <c r="AC1426" s="56" t="s">
        <v>103</v>
      </c>
      <c r="AD1426" s="56" t="s">
        <v>115</v>
      </c>
      <c r="AE1426" s="56">
        <v>834</v>
      </c>
      <c r="AF1426" s="56">
        <v>1192.6199999999999</v>
      </c>
    </row>
    <row r="1427" spans="22:32" ht="18" customHeight="1" x14ac:dyDescent="0.25">
      <c r="V1427" s="56" t="s">
        <v>105</v>
      </c>
      <c r="W1427" s="56">
        <v>2021</v>
      </c>
      <c r="X1427" s="56" t="s">
        <v>6</v>
      </c>
      <c r="Y1427" s="56" t="s">
        <v>99</v>
      </c>
      <c r="Z1427" s="56" t="s">
        <v>113</v>
      </c>
      <c r="AA1427" s="56" t="s">
        <v>114</v>
      </c>
      <c r="AB1427" s="56" t="s">
        <v>110</v>
      </c>
      <c r="AC1427" s="56" t="s">
        <v>103</v>
      </c>
      <c r="AD1427" s="56" t="s">
        <v>115</v>
      </c>
      <c r="AE1427" s="56">
        <v>868</v>
      </c>
      <c r="AF1427" s="56">
        <v>1241.24</v>
      </c>
    </row>
    <row r="1428" spans="22:32" ht="18" customHeight="1" x14ac:dyDescent="0.25">
      <c r="V1428" s="56" t="s">
        <v>105</v>
      </c>
      <c r="W1428" s="56">
        <v>2021</v>
      </c>
      <c r="X1428" s="56" t="s">
        <v>6</v>
      </c>
      <c r="Y1428" s="56" t="s">
        <v>99</v>
      </c>
      <c r="Z1428" s="56" t="s">
        <v>113</v>
      </c>
      <c r="AA1428" s="56" t="s">
        <v>114</v>
      </c>
      <c r="AB1428" s="56" t="s">
        <v>110</v>
      </c>
      <c r="AC1428" s="56" t="s">
        <v>103</v>
      </c>
      <c r="AD1428" s="56" t="s">
        <v>115</v>
      </c>
      <c r="AE1428" s="56">
        <v>299</v>
      </c>
      <c r="AF1428" s="56">
        <v>427.57</v>
      </c>
    </row>
    <row r="1429" spans="22:32" ht="18" customHeight="1" x14ac:dyDescent="0.25">
      <c r="V1429" s="56" t="s">
        <v>109</v>
      </c>
      <c r="W1429" s="56">
        <v>2021</v>
      </c>
      <c r="X1429" s="56" t="s">
        <v>5</v>
      </c>
      <c r="Y1429" s="56" t="s">
        <v>99</v>
      </c>
      <c r="Z1429" s="56" t="s">
        <v>113</v>
      </c>
      <c r="AA1429" s="56" t="s">
        <v>114</v>
      </c>
      <c r="AB1429" s="56" t="s">
        <v>110</v>
      </c>
      <c r="AC1429" s="56" t="s">
        <v>103</v>
      </c>
      <c r="AD1429" s="56" t="s">
        <v>115</v>
      </c>
      <c r="AE1429" s="56">
        <v>332</v>
      </c>
      <c r="AF1429" s="56">
        <v>474.76</v>
      </c>
    </row>
    <row r="1430" spans="22:32" ht="18" customHeight="1" x14ac:dyDescent="0.25">
      <c r="V1430" s="56" t="s">
        <v>98</v>
      </c>
      <c r="W1430" s="56">
        <v>2021</v>
      </c>
      <c r="X1430" s="56" t="s">
        <v>5</v>
      </c>
      <c r="Y1430" s="56" t="s">
        <v>99</v>
      </c>
      <c r="Z1430" s="56" t="s">
        <v>113</v>
      </c>
      <c r="AA1430" s="56" t="s">
        <v>114</v>
      </c>
      <c r="AB1430" s="56" t="s">
        <v>110</v>
      </c>
      <c r="AC1430" s="56" t="s">
        <v>103</v>
      </c>
      <c r="AD1430" s="56" t="s">
        <v>115</v>
      </c>
      <c r="AE1430" s="56">
        <v>134</v>
      </c>
      <c r="AF1430" s="56">
        <v>191.62</v>
      </c>
    </row>
    <row r="1431" spans="22:32" ht="18" customHeight="1" x14ac:dyDescent="0.25">
      <c r="V1431" s="56" t="s">
        <v>108</v>
      </c>
      <c r="W1431" s="56">
        <v>2021</v>
      </c>
      <c r="X1431" s="56" t="s">
        <v>5</v>
      </c>
      <c r="Y1431" s="56" t="s">
        <v>99</v>
      </c>
      <c r="Z1431" s="56" t="s">
        <v>113</v>
      </c>
      <c r="AA1431" s="56" t="s">
        <v>114</v>
      </c>
      <c r="AB1431" s="56" t="s">
        <v>110</v>
      </c>
      <c r="AC1431" s="56" t="s">
        <v>103</v>
      </c>
      <c r="AD1431" s="56" t="s">
        <v>115</v>
      </c>
      <c r="AE1431" s="56">
        <v>334</v>
      </c>
      <c r="AF1431" s="56">
        <v>477.62</v>
      </c>
    </row>
    <row r="1432" spans="22:32" ht="18" customHeight="1" x14ac:dyDescent="0.25">
      <c r="V1432" s="56" t="s">
        <v>98</v>
      </c>
      <c r="W1432" s="56">
        <v>2021</v>
      </c>
      <c r="X1432" s="56" t="s">
        <v>5</v>
      </c>
      <c r="Y1432" s="56" t="s">
        <v>99</v>
      </c>
      <c r="Z1432" s="56" t="s">
        <v>113</v>
      </c>
      <c r="AA1432" s="56" t="s">
        <v>114</v>
      </c>
      <c r="AB1432" s="56" t="s">
        <v>110</v>
      </c>
      <c r="AC1432" s="56" t="s">
        <v>103</v>
      </c>
      <c r="AD1432" s="56" t="s">
        <v>115</v>
      </c>
      <c r="AE1432" s="56">
        <v>130</v>
      </c>
      <c r="AF1432" s="56">
        <v>185.9</v>
      </c>
    </row>
    <row r="1433" spans="22:32" ht="18" customHeight="1" x14ac:dyDescent="0.25">
      <c r="V1433" s="56" t="s">
        <v>105</v>
      </c>
      <c r="W1433" s="56">
        <v>2021</v>
      </c>
      <c r="X1433" s="56" t="s">
        <v>5</v>
      </c>
      <c r="Y1433" s="56" t="s">
        <v>99</v>
      </c>
      <c r="Z1433" s="56" t="s">
        <v>113</v>
      </c>
      <c r="AA1433" s="56" t="s">
        <v>114</v>
      </c>
      <c r="AB1433" s="56" t="s">
        <v>110</v>
      </c>
      <c r="AC1433" s="56" t="s">
        <v>103</v>
      </c>
      <c r="AD1433" s="56" t="s">
        <v>115</v>
      </c>
      <c r="AE1433" s="56">
        <v>304</v>
      </c>
      <c r="AF1433" s="56">
        <v>434.72</v>
      </c>
    </row>
    <row r="1434" spans="22:32" ht="18" customHeight="1" x14ac:dyDescent="0.25">
      <c r="V1434" s="56" t="s">
        <v>107</v>
      </c>
      <c r="W1434" s="56">
        <v>2021</v>
      </c>
      <c r="X1434" s="56" t="s">
        <v>5</v>
      </c>
      <c r="Y1434" s="56" t="s">
        <v>99</v>
      </c>
      <c r="Z1434" s="56" t="s">
        <v>113</v>
      </c>
      <c r="AA1434" s="56" t="s">
        <v>114</v>
      </c>
      <c r="AB1434" s="56" t="s">
        <v>110</v>
      </c>
      <c r="AC1434" s="56" t="s">
        <v>103</v>
      </c>
      <c r="AD1434" s="56" t="s">
        <v>115</v>
      </c>
      <c r="AE1434" s="56">
        <v>825</v>
      </c>
      <c r="AF1434" s="56">
        <v>1179.75</v>
      </c>
    </row>
    <row r="1435" spans="22:32" ht="18" customHeight="1" x14ac:dyDescent="0.25">
      <c r="V1435" s="56" t="s">
        <v>105</v>
      </c>
      <c r="W1435" s="56">
        <v>2021</v>
      </c>
      <c r="X1435" s="56" t="s">
        <v>5</v>
      </c>
      <c r="Y1435" s="56" t="s">
        <v>99</v>
      </c>
      <c r="Z1435" s="56" t="s">
        <v>113</v>
      </c>
      <c r="AA1435" s="56" t="s">
        <v>114</v>
      </c>
      <c r="AB1435" s="56" t="s">
        <v>110</v>
      </c>
      <c r="AC1435" s="56" t="s">
        <v>103</v>
      </c>
      <c r="AD1435" s="56" t="s">
        <v>115</v>
      </c>
      <c r="AE1435" s="56">
        <v>858</v>
      </c>
      <c r="AF1435" s="56">
        <v>1226.94</v>
      </c>
    </row>
    <row r="1436" spans="22:32" ht="18" customHeight="1" x14ac:dyDescent="0.25">
      <c r="V1436" s="56" t="s">
        <v>98</v>
      </c>
      <c r="W1436" s="56">
        <v>2021</v>
      </c>
      <c r="X1436" s="56" t="s">
        <v>5</v>
      </c>
      <c r="Y1436" s="56" t="s">
        <v>99</v>
      </c>
      <c r="Z1436" s="56" t="s">
        <v>113</v>
      </c>
      <c r="AA1436" s="56" t="s">
        <v>114</v>
      </c>
      <c r="AB1436" s="56" t="s">
        <v>110</v>
      </c>
      <c r="AC1436" s="56" t="s">
        <v>103</v>
      </c>
      <c r="AD1436" s="56" t="s">
        <v>115</v>
      </c>
      <c r="AE1436" s="56">
        <v>911</v>
      </c>
      <c r="AF1436" s="56">
        <v>1302.73</v>
      </c>
    </row>
    <row r="1437" spans="22:32" ht="18" customHeight="1" x14ac:dyDescent="0.25">
      <c r="V1437" s="56" t="s">
        <v>98</v>
      </c>
      <c r="W1437" s="56">
        <v>2021</v>
      </c>
      <c r="X1437" s="56" t="s">
        <v>5</v>
      </c>
      <c r="Y1437" s="56" t="s">
        <v>99</v>
      </c>
      <c r="Z1437" s="56" t="s">
        <v>113</v>
      </c>
      <c r="AA1437" s="56" t="s">
        <v>114</v>
      </c>
      <c r="AB1437" s="56" t="s">
        <v>110</v>
      </c>
      <c r="AC1437" s="56" t="s">
        <v>103</v>
      </c>
      <c r="AD1437" s="56" t="s">
        <v>115</v>
      </c>
      <c r="AE1437" s="56">
        <v>864</v>
      </c>
      <c r="AF1437" s="56">
        <v>526.24</v>
      </c>
    </row>
    <row r="1438" spans="22:32" ht="18" customHeight="1" x14ac:dyDescent="0.25">
      <c r="V1438" s="56" t="s">
        <v>105</v>
      </c>
      <c r="W1438" s="56">
        <v>2021</v>
      </c>
      <c r="X1438" s="56" t="s">
        <v>5</v>
      </c>
      <c r="Y1438" s="56" t="s">
        <v>99</v>
      </c>
      <c r="Z1438" s="56" t="s">
        <v>113</v>
      </c>
      <c r="AA1438" s="56" t="s">
        <v>114</v>
      </c>
      <c r="AB1438" s="56" t="s">
        <v>110</v>
      </c>
      <c r="AC1438" s="56" t="s">
        <v>103</v>
      </c>
      <c r="AD1438" s="56" t="s">
        <v>115</v>
      </c>
      <c r="AE1438" s="56">
        <v>135</v>
      </c>
      <c r="AF1438" s="56">
        <v>526.24</v>
      </c>
    </row>
    <row r="1439" spans="22:32" ht="18" customHeight="1" x14ac:dyDescent="0.25">
      <c r="V1439" s="56" t="s">
        <v>107</v>
      </c>
      <c r="W1439" s="56">
        <v>2021</v>
      </c>
      <c r="X1439" s="56" t="s">
        <v>5</v>
      </c>
      <c r="Y1439" s="56" t="s">
        <v>99</v>
      </c>
      <c r="Z1439" s="56" t="s">
        <v>113</v>
      </c>
      <c r="AA1439" s="56" t="s">
        <v>114</v>
      </c>
      <c r="AB1439" s="56" t="s">
        <v>110</v>
      </c>
      <c r="AC1439" s="56" t="s">
        <v>103</v>
      </c>
      <c r="AD1439" s="56" t="s">
        <v>115</v>
      </c>
      <c r="AE1439" s="56">
        <v>303</v>
      </c>
      <c r="AF1439" s="56">
        <v>433.28999999999996</v>
      </c>
    </row>
    <row r="1440" spans="22:32" ht="18" customHeight="1" x14ac:dyDescent="0.25">
      <c r="V1440" s="56" t="s">
        <v>105</v>
      </c>
      <c r="W1440" s="56">
        <v>2021</v>
      </c>
      <c r="X1440" s="56" t="s">
        <v>5</v>
      </c>
      <c r="Y1440" s="56" t="s">
        <v>99</v>
      </c>
      <c r="Z1440" s="56" t="s">
        <v>113</v>
      </c>
      <c r="AA1440" s="56" t="s">
        <v>114</v>
      </c>
      <c r="AB1440" s="56" t="s">
        <v>110</v>
      </c>
      <c r="AC1440" s="56" t="s">
        <v>103</v>
      </c>
      <c r="AD1440" s="56" t="s">
        <v>115</v>
      </c>
      <c r="AE1440" s="56">
        <v>331</v>
      </c>
      <c r="AF1440" s="56">
        <v>473.33</v>
      </c>
    </row>
    <row r="1441" spans="22:32" ht="18" customHeight="1" x14ac:dyDescent="0.25">
      <c r="V1441" s="56" t="s">
        <v>105</v>
      </c>
      <c r="W1441" s="56">
        <v>2021</v>
      </c>
      <c r="X1441" s="56" t="s">
        <v>5</v>
      </c>
      <c r="Y1441" s="56" t="s">
        <v>99</v>
      </c>
      <c r="Z1441" s="56" t="s">
        <v>113</v>
      </c>
      <c r="AA1441" s="56" t="s">
        <v>114</v>
      </c>
      <c r="AB1441" s="56" t="s">
        <v>110</v>
      </c>
      <c r="AC1441" s="56" t="s">
        <v>103</v>
      </c>
      <c r="AD1441" s="56" t="s">
        <v>115</v>
      </c>
      <c r="AE1441" s="56">
        <v>133</v>
      </c>
      <c r="AF1441" s="56">
        <v>190.19</v>
      </c>
    </row>
    <row r="1442" spans="22:32" ht="18" customHeight="1" x14ac:dyDescent="0.25">
      <c r="V1442" s="56" t="s">
        <v>108</v>
      </c>
      <c r="W1442" s="56">
        <v>2021</v>
      </c>
      <c r="X1442" s="56" t="s">
        <v>5</v>
      </c>
      <c r="Y1442" s="56" t="s">
        <v>99</v>
      </c>
      <c r="Z1442" s="56" t="s">
        <v>113</v>
      </c>
      <c r="AA1442" s="56" t="s">
        <v>114</v>
      </c>
      <c r="AB1442" s="56" t="s">
        <v>110</v>
      </c>
      <c r="AC1442" s="56" t="s">
        <v>103</v>
      </c>
      <c r="AD1442" s="56" t="s">
        <v>115</v>
      </c>
      <c r="AE1442" s="56">
        <v>307</v>
      </c>
      <c r="AF1442" s="56">
        <v>439.01</v>
      </c>
    </row>
    <row r="1443" spans="22:32" ht="18" customHeight="1" x14ac:dyDescent="0.25">
      <c r="V1443" s="56" t="s">
        <v>98</v>
      </c>
      <c r="W1443" s="56">
        <v>2021</v>
      </c>
      <c r="X1443" s="56" t="s">
        <v>5</v>
      </c>
      <c r="Y1443" s="56" t="s">
        <v>99</v>
      </c>
      <c r="Z1443" s="56" t="s">
        <v>113</v>
      </c>
      <c r="AA1443" s="56" t="s">
        <v>114</v>
      </c>
      <c r="AB1443" s="56" t="s">
        <v>110</v>
      </c>
      <c r="AC1443" s="56" t="s">
        <v>103</v>
      </c>
      <c r="AD1443" s="56" t="s">
        <v>115</v>
      </c>
      <c r="AE1443" s="56">
        <v>867</v>
      </c>
      <c r="AF1443" s="56">
        <v>1239.81</v>
      </c>
    </row>
    <row r="1444" spans="22:32" ht="18" customHeight="1" x14ac:dyDescent="0.25">
      <c r="V1444" s="56" t="s">
        <v>109</v>
      </c>
      <c r="W1444" s="56">
        <v>2021</v>
      </c>
      <c r="X1444" s="56" t="s">
        <v>5</v>
      </c>
      <c r="Y1444" s="56" t="s">
        <v>99</v>
      </c>
      <c r="Z1444" s="56" t="s">
        <v>113</v>
      </c>
      <c r="AA1444" s="56" t="s">
        <v>114</v>
      </c>
      <c r="AB1444" s="56" t="s">
        <v>110</v>
      </c>
      <c r="AC1444" s="56" t="s">
        <v>103</v>
      </c>
      <c r="AD1444" s="56" t="s">
        <v>115</v>
      </c>
      <c r="AE1444" s="56">
        <v>305</v>
      </c>
      <c r="AF1444" s="56">
        <v>436.15</v>
      </c>
    </row>
    <row r="1445" spans="22:32" ht="18" customHeight="1" x14ac:dyDescent="0.25">
      <c r="V1445" s="56" t="s">
        <v>109</v>
      </c>
      <c r="W1445" s="56">
        <v>2021</v>
      </c>
      <c r="X1445" s="56" t="s">
        <v>2</v>
      </c>
      <c r="Y1445" s="56" t="s">
        <v>99</v>
      </c>
      <c r="Z1445" s="56" t="s">
        <v>113</v>
      </c>
      <c r="AA1445" s="56" t="s">
        <v>114</v>
      </c>
      <c r="AB1445" s="56" t="s">
        <v>110</v>
      </c>
      <c r="AC1445" s="56" t="s">
        <v>103</v>
      </c>
      <c r="AD1445" s="56" t="s">
        <v>115</v>
      </c>
      <c r="AE1445" s="56">
        <v>350</v>
      </c>
      <c r="AF1445" s="56">
        <v>500.5</v>
      </c>
    </row>
    <row r="1446" spans="22:32" ht="18" customHeight="1" x14ac:dyDescent="0.25">
      <c r="V1446" s="56" t="s">
        <v>105</v>
      </c>
      <c r="W1446" s="56">
        <v>2021</v>
      </c>
      <c r="X1446" s="56" t="s">
        <v>2</v>
      </c>
      <c r="Y1446" s="56" t="s">
        <v>99</v>
      </c>
      <c r="Z1446" s="56" t="s">
        <v>113</v>
      </c>
      <c r="AA1446" s="56" t="s">
        <v>114</v>
      </c>
      <c r="AB1446" s="56" t="s">
        <v>110</v>
      </c>
      <c r="AC1446" s="56" t="s">
        <v>103</v>
      </c>
      <c r="AD1446" s="56" t="s">
        <v>115</v>
      </c>
      <c r="AE1446" s="56">
        <v>146</v>
      </c>
      <c r="AF1446" s="56">
        <v>208.78</v>
      </c>
    </row>
    <row r="1447" spans="22:32" ht="18" customHeight="1" x14ac:dyDescent="0.25">
      <c r="V1447" s="56" t="s">
        <v>107</v>
      </c>
      <c r="W1447" s="56">
        <v>2021</v>
      </c>
      <c r="X1447" s="56" t="s">
        <v>2</v>
      </c>
      <c r="Y1447" s="56" t="s">
        <v>99</v>
      </c>
      <c r="Z1447" s="56" t="s">
        <v>113</v>
      </c>
      <c r="AA1447" s="56" t="s">
        <v>114</v>
      </c>
      <c r="AB1447" s="56" t="s">
        <v>110</v>
      </c>
      <c r="AC1447" s="56" t="s">
        <v>103</v>
      </c>
      <c r="AD1447" s="56" t="s">
        <v>115</v>
      </c>
      <c r="AE1447" s="56">
        <v>320</v>
      </c>
      <c r="AF1447" s="56">
        <v>457.6</v>
      </c>
    </row>
    <row r="1448" spans="22:32" ht="18" customHeight="1" x14ac:dyDescent="0.25">
      <c r="V1448" s="56" t="s">
        <v>98</v>
      </c>
      <c r="W1448" s="56">
        <v>2021</v>
      </c>
      <c r="X1448" s="56" t="s">
        <v>2</v>
      </c>
      <c r="Y1448" s="56" t="s">
        <v>99</v>
      </c>
      <c r="Z1448" s="56" t="s">
        <v>113</v>
      </c>
      <c r="AA1448" s="56" t="s">
        <v>114</v>
      </c>
      <c r="AB1448" s="56" t="s">
        <v>110</v>
      </c>
      <c r="AC1448" s="56" t="s">
        <v>103</v>
      </c>
      <c r="AD1448" s="56" t="s">
        <v>115</v>
      </c>
      <c r="AE1448" s="56">
        <v>346</v>
      </c>
      <c r="AF1448" s="56">
        <v>494.78</v>
      </c>
    </row>
    <row r="1449" spans="22:32" ht="18" customHeight="1" x14ac:dyDescent="0.25">
      <c r="V1449" s="56" t="s">
        <v>98</v>
      </c>
      <c r="W1449" s="56">
        <v>2021</v>
      </c>
      <c r="X1449" s="56" t="s">
        <v>2</v>
      </c>
      <c r="Y1449" s="56" t="s">
        <v>99</v>
      </c>
      <c r="Z1449" s="56" t="s">
        <v>113</v>
      </c>
      <c r="AA1449" s="56" t="s">
        <v>114</v>
      </c>
      <c r="AB1449" s="56" t="s">
        <v>110</v>
      </c>
      <c r="AC1449" s="56" t="s">
        <v>103</v>
      </c>
      <c r="AD1449" s="56" t="s">
        <v>115</v>
      </c>
      <c r="AE1449" s="56">
        <v>148</v>
      </c>
      <c r="AF1449" s="56">
        <v>211.64</v>
      </c>
    </row>
    <row r="1450" spans="22:32" ht="18" customHeight="1" x14ac:dyDescent="0.25">
      <c r="V1450" s="56" t="s">
        <v>105</v>
      </c>
      <c r="W1450" s="56">
        <v>2021</v>
      </c>
      <c r="X1450" s="56" t="s">
        <v>2</v>
      </c>
      <c r="Y1450" s="56" t="s">
        <v>99</v>
      </c>
      <c r="Z1450" s="56" t="s">
        <v>113</v>
      </c>
      <c r="AA1450" s="56" t="s">
        <v>114</v>
      </c>
      <c r="AB1450" s="56" t="s">
        <v>110</v>
      </c>
      <c r="AC1450" s="56" t="s">
        <v>103</v>
      </c>
      <c r="AD1450" s="56" t="s">
        <v>115</v>
      </c>
      <c r="AE1450" s="56">
        <v>322</v>
      </c>
      <c r="AF1450" s="56">
        <v>460.46000000000004</v>
      </c>
    </row>
    <row r="1451" spans="22:32" ht="18" customHeight="1" x14ac:dyDescent="0.25">
      <c r="V1451" s="56" t="s">
        <v>105</v>
      </c>
      <c r="W1451" s="56">
        <v>2021</v>
      </c>
      <c r="X1451" s="56" t="s">
        <v>2</v>
      </c>
      <c r="Y1451" s="56" t="s">
        <v>99</v>
      </c>
      <c r="Z1451" s="56" t="s">
        <v>113</v>
      </c>
      <c r="AA1451" s="56" t="s">
        <v>114</v>
      </c>
      <c r="AB1451" s="56" t="s">
        <v>110</v>
      </c>
      <c r="AC1451" s="56" t="s">
        <v>112</v>
      </c>
      <c r="AD1451" s="56" t="s">
        <v>115</v>
      </c>
      <c r="AE1451" s="56">
        <v>822</v>
      </c>
      <c r="AF1451" s="56">
        <v>1175.46</v>
      </c>
    </row>
    <row r="1452" spans="22:32" ht="18" customHeight="1" x14ac:dyDescent="0.25">
      <c r="V1452" s="56" t="s">
        <v>105</v>
      </c>
      <c r="W1452" s="56">
        <v>2021</v>
      </c>
      <c r="X1452" s="56" t="s">
        <v>2</v>
      </c>
      <c r="Y1452" s="56" t="s">
        <v>99</v>
      </c>
      <c r="Z1452" s="56" t="s">
        <v>113</v>
      </c>
      <c r="AA1452" s="56" t="s">
        <v>114</v>
      </c>
      <c r="AB1452" s="56" t="s">
        <v>110</v>
      </c>
      <c r="AC1452" s="56" t="s">
        <v>112</v>
      </c>
      <c r="AD1452" s="56" t="s">
        <v>115</v>
      </c>
      <c r="AE1452" s="56">
        <v>855</v>
      </c>
      <c r="AF1452" s="56">
        <v>1222.6500000000001</v>
      </c>
    </row>
    <row r="1453" spans="22:32" ht="18" customHeight="1" x14ac:dyDescent="0.25">
      <c r="V1453" s="56" t="s">
        <v>108</v>
      </c>
      <c r="W1453" s="56">
        <v>2021</v>
      </c>
      <c r="X1453" s="56" t="s">
        <v>2</v>
      </c>
      <c r="Y1453" s="56" t="s">
        <v>99</v>
      </c>
      <c r="Z1453" s="56" t="s">
        <v>113</v>
      </c>
      <c r="AA1453" s="56" t="s">
        <v>114</v>
      </c>
      <c r="AB1453" s="56" t="s">
        <v>110</v>
      </c>
      <c r="AC1453" s="56" t="s">
        <v>112</v>
      </c>
      <c r="AD1453" s="56" t="s">
        <v>115</v>
      </c>
      <c r="AE1453" s="56">
        <v>147</v>
      </c>
      <c r="AF1453" s="56">
        <v>526.24</v>
      </c>
    </row>
    <row r="1454" spans="22:32" ht="18" customHeight="1" x14ac:dyDescent="0.25">
      <c r="V1454" s="56" t="s">
        <v>105</v>
      </c>
      <c r="W1454" s="56">
        <v>2021</v>
      </c>
      <c r="X1454" s="56" t="s">
        <v>2</v>
      </c>
      <c r="Y1454" s="56" t="s">
        <v>99</v>
      </c>
      <c r="Z1454" s="56" t="s">
        <v>113</v>
      </c>
      <c r="AA1454" s="56" t="s">
        <v>114</v>
      </c>
      <c r="AB1454" s="56" t="s">
        <v>110</v>
      </c>
      <c r="AC1454" s="56" t="s">
        <v>112</v>
      </c>
      <c r="AD1454" s="56" t="s">
        <v>115</v>
      </c>
      <c r="AE1454" s="56">
        <v>321</v>
      </c>
      <c r="AF1454" s="56">
        <v>459.03</v>
      </c>
    </row>
    <row r="1455" spans="22:32" ht="18" customHeight="1" x14ac:dyDescent="0.25">
      <c r="V1455" s="56" t="s">
        <v>105</v>
      </c>
      <c r="W1455" s="56">
        <v>2021</v>
      </c>
      <c r="X1455" s="56" t="s">
        <v>2</v>
      </c>
      <c r="Y1455" s="56" t="s">
        <v>99</v>
      </c>
      <c r="Z1455" s="56" t="s">
        <v>113</v>
      </c>
      <c r="AA1455" s="56" t="s">
        <v>114</v>
      </c>
      <c r="AB1455" s="56" t="s">
        <v>110</v>
      </c>
      <c r="AC1455" s="56" t="s">
        <v>112</v>
      </c>
      <c r="AD1455" s="56" t="s">
        <v>115</v>
      </c>
      <c r="AE1455" s="56">
        <v>349</v>
      </c>
      <c r="AF1455" s="56">
        <v>499.07</v>
      </c>
    </row>
    <row r="1456" spans="22:32" ht="18" customHeight="1" x14ac:dyDescent="0.25">
      <c r="V1456" s="56" t="s">
        <v>105</v>
      </c>
      <c r="W1456" s="56">
        <v>2021</v>
      </c>
      <c r="X1456" s="56" t="s">
        <v>2</v>
      </c>
      <c r="Y1456" s="56" t="s">
        <v>99</v>
      </c>
      <c r="Z1456" s="56" t="s">
        <v>113</v>
      </c>
      <c r="AA1456" s="56" t="s">
        <v>114</v>
      </c>
      <c r="AB1456" s="56" t="s">
        <v>110</v>
      </c>
      <c r="AC1456" s="56" t="s">
        <v>112</v>
      </c>
      <c r="AD1456" s="56" t="s">
        <v>115</v>
      </c>
      <c r="AE1456" s="56">
        <v>151</v>
      </c>
      <c r="AF1456" s="56">
        <v>215.93</v>
      </c>
    </row>
    <row r="1457" spans="22:32" ht="18" customHeight="1" x14ac:dyDescent="0.25">
      <c r="V1457" s="56" t="s">
        <v>98</v>
      </c>
      <c r="W1457" s="56">
        <v>2021</v>
      </c>
      <c r="X1457" s="56" t="s">
        <v>2</v>
      </c>
      <c r="Y1457" s="56" t="s">
        <v>99</v>
      </c>
      <c r="Z1457" s="56" t="s">
        <v>113</v>
      </c>
      <c r="AA1457" s="56" t="s">
        <v>114</v>
      </c>
      <c r="AB1457" s="56" t="s">
        <v>110</v>
      </c>
      <c r="AC1457" s="56" t="s">
        <v>112</v>
      </c>
      <c r="AD1457" s="56" t="s">
        <v>115</v>
      </c>
      <c r="AE1457" s="56">
        <v>319</v>
      </c>
      <c r="AF1457" s="56">
        <v>456.16999999999996</v>
      </c>
    </row>
    <row r="1458" spans="22:32" ht="18" customHeight="1" x14ac:dyDescent="0.25">
      <c r="V1458" s="56" t="s">
        <v>107</v>
      </c>
      <c r="W1458" s="56">
        <v>2021</v>
      </c>
      <c r="X1458" s="56" t="s">
        <v>2</v>
      </c>
      <c r="Y1458" s="56" t="s">
        <v>99</v>
      </c>
      <c r="Z1458" s="56" t="s">
        <v>113</v>
      </c>
      <c r="AA1458" s="56" t="s">
        <v>114</v>
      </c>
      <c r="AB1458" s="56" t="s">
        <v>110</v>
      </c>
      <c r="AC1458" s="56" t="s">
        <v>112</v>
      </c>
      <c r="AD1458" s="56" t="s">
        <v>115</v>
      </c>
      <c r="AE1458" s="56">
        <v>831</v>
      </c>
      <c r="AF1458" s="56">
        <v>1188.33</v>
      </c>
    </row>
    <row r="1459" spans="22:32" ht="18" customHeight="1" x14ac:dyDescent="0.25">
      <c r="V1459" s="56" t="s">
        <v>105</v>
      </c>
      <c r="W1459" s="56">
        <v>2021</v>
      </c>
      <c r="X1459" s="56" t="s">
        <v>2</v>
      </c>
      <c r="Y1459" s="56" t="s">
        <v>99</v>
      </c>
      <c r="Z1459" s="56" t="s">
        <v>113</v>
      </c>
      <c r="AA1459" s="56" t="s">
        <v>114</v>
      </c>
      <c r="AB1459" s="56" t="s">
        <v>110</v>
      </c>
      <c r="AC1459" s="56" t="s">
        <v>112</v>
      </c>
      <c r="AD1459" s="56" t="s">
        <v>115</v>
      </c>
      <c r="AE1459" s="56">
        <v>864</v>
      </c>
      <c r="AF1459" s="56">
        <v>1235.52</v>
      </c>
    </row>
    <row r="1460" spans="22:32" ht="18" customHeight="1" x14ac:dyDescent="0.25">
      <c r="V1460" s="56" t="s">
        <v>109</v>
      </c>
      <c r="W1460" s="56">
        <v>2021</v>
      </c>
      <c r="X1460" s="56" t="s">
        <v>2</v>
      </c>
      <c r="Y1460" s="56" t="s">
        <v>99</v>
      </c>
      <c r="Z1460" s="56" t="s">
        <v>113</v>
      </c>
      <c r="AA1460" s="56" t="s">
        <v>114</v>
      </c>
      <c r="AB1460" s="56" t="s">
        <v>110</v>
      </c>
      <c r="AC1460" s="56" t="s">
        <v>112</v>
      </c>
      <c r="AD1460" s="56" t="s">
        <v>115</v>
      </c>
      <c r="AE1460" s="56">
        <v>323</v>
      </c>
      <c r="AF1460" s="56">
        <v>461.89</v>
      </c>
    </row>
    <row r="1461" spans="22:32" ht="18" customHeight="1" x14ac:dyDescent="0.25">
      <c r="V1461" s="56" t="s">
        <v>105</v>
      </c>
      <c r="W1461" s="56">
        <v>2021</v>
      </c>
      <c r="X1461" s="56" t="s">
        <v>4</v>
      </c>
      <c r="Y1461" s="56" t="s">
        <v>99</v>
      </c>
      <c r="Z1461" s="56" t="s">
        <v>113</v>
      </c>
      <c r="AA1461" s="56" t="s">
        <v>114</v>
      </c>
      <c r="AB1461" s="56" t="s">
        <v>110</v>
      </c>
      <c r="AC1461" s="56" t="s">
        <v>112</v>
      </c>
      <c r="AD1461" s="56" t="s">
        <v>115</v>
      </c>
      <c r="AE1461" s="56">
        <v>338</v>
      </c>
      <c r="AF1461" s="56">
        <v>483.34000000000003</v>
      </c>
    </row>
    <row r="1462" spans="22:32" ht="18" customHeight="1" x14ac:dyDescent="0.25">
      <c r="V1462" s="56" t="s">
        <v>98</v>
      </c>
      <c r="W1462" s="56">
        <v>2021</v>
      </c>
      <c r="X1462" s="56" t="s">
        <v>4</v>
      </c>
      <c r="Y1462" s="56" t="s">
        <v>99</v>
      </c>
      <c r="Z1462" s="56" t="s">
        <v>113</v>
      </c>
      <c r="AA1462" s="56" t="s">
        <v>114</v>
      </c>
      <c r="AB1462" s="56" t="s">
        <v>110</v>
      </c>
      <c r="AC1462" s="56" t="s">
        <v>112</v>
      </c>
      <c r="AD1462" s="56" t="s">
        <v>115</v>
      </c>
      <c r="AE1462" s="56">
        <v>140</v>
      </c>
      <c r="AF1462" s="56">
        <v>200.2</v>
      </c>
    </row>
    <row r="1463" spans="22:32" ht="18" customHeight="1" x14ac:dyDescent="0.25">
      <c r="V1463" s="56" t="s">
        <v>98</v>
      </c>
      <c r="W1463" s="56">
        <v>2021</v>
      </c>
      <c r="X1463" s="56" t="s">
        <v>4</v>
      </c>
      <c r="Y1463" s="56" t="s">
        <v>99</v>
      </c>
      <c r="Z1463" s="56" t="s">
        <v>113</v>
      </c>
      <c r="AA1463" s="56" t="s">
        <v>114</v>
      </c>
      <c r="AB1463" s="56" t="s">
        <v>110</v>
      </c>
      <c r="AC1463" s="56" t="s">
        <v>112</v>
      </c>
      <c r="AD1463" s="56" t="s">
        <v>115</v>
      </c>
      <c r="AE1463" s="56">
        <v>308</v>
      </c>
      <c r="AF1463" s="56">
        <v>440.44</v>
      </c>
    </row>
    <row r="1464" spans="22:32" ht="18" customHeight="1" x14ac:dyDescent="0.25">
      <c r="V1464" s="56" t="s">
        <v>98</v>
      </c>
      <c r="W1464" s="56">
        <v>2021</v>
      </c>
      <c r="X1464" s="56" t="s">
        <v>4</v>
      </c>
      <c r="Y1464" s="56" t="s">
        <v>99</v>
      </c>
      <c r="Z1464" s="56" t="s">
        <v>113</v>
      </c>
      <c r="AA1464" s="56" t="s">
        <v>114</v>
      </c>
      <c r="AB1464" s="56" t="s">
        <v>110</v>
      </c>
      <c r="AC1464" s="56" t="s">
        <v>112</v>
      </c>
      <c r="AD1464" s="56" t="s">
        <v>115</v>
      </c>
      <c r="AE1464" s="56">
        <v>136</v>
      </c>
      <c r="AF1464" s="56">
        <v>194.48</v>
      </c>
    </row>
    <row r="1465" spans="22:32" ht="18" customHeight="1" x14ac:dyDescent="0.25">
      <c r="V1465" s="56" t="s">
        <v>107</v>
      </c>
      <c r="W1465" s="56">
        <v>2021</v>
      </c>
      <c r="X1465" s="56" t="s">
        <v>4</v>
      </c>
      <c r="Y1465" s="56" t="s">
        <v>99</v>
      </c>
      <c r="Z1465" s="56" t="s">
        <v>113</v>
      </c>
      <c r="AA1465" s="56" t="s">
        <v>114</v>
      </c>
      <c r="AB1465" s="56" t="s">
        <v>110</v>
      </c>
      <c r="AC1465" s="56" t="s">
        <v>112</v>
      </c>
      <c r="AD1465" s="56" t="s">
        <v>115</v>
      </c>
      <c r="AE1465" s="56">
        <v>310</v>
      </c>
      <c r="AF1465" s="56">
        <v>443.3</v>
      </c>
    </row>
    <row r="1466" spans="22:32" ht="18" customHeight="1" x14ac:dyDescent="0.25">
      <c r="V1466" s="56" t="s">
        <v>107</v>
      </c>
      <c r="W1466" s="56">
        <v>2021</v>
      </c>
      <c r="X1466" s="56" t="s">
        <v>4</v>
      </c>
      <c r="Y1466" s="56" t="s">
        <v>99</v>
      </c>
      <c r="Z1466" s="56" t="s">
        <v>113</v>
      </c>
      <c r="AA1466" s="56" t="s">
        <v>114</v>
      </c>
      <c r="AB1466" s="56" t="s">
        <v>110</v>
      </c>
      <c r="AC1466" s="56" t="s">
        <v>112</v>
      </c>
      <c r="AD1466" s="56" t="s">
        <v>115</v>
      </c>
      <c r="AE1466" s="56">
        <v>824</v>
      </c>
      <c r="AF1466" s="56">
        <v>1178.32</v>
      </c>
    </row>
    <row r="1467" spans="22:32" ht="18" customHeight="1" x14ac:dyDescent="0.25">
      <c r="V1467" s="56" t="s">
        <v>98</v>
      </c>
      <c r="W1467" s="56">
        <v>2021</v>
      </c>
      <c r="X1467" s="56" t="s">
        <v>4</v>
      </c>
      <c r="Y1467" s="56" t="s">
        <v>99</v>
      </c>
      <c r="Z1467" s="56" t="s">
        <v>113</v>
      </c>
      <c r="AA1467" s="56" t="s">
        <v>114</v>
      </c>
      <c r="AB1467" s="56" t="s">
        <v>110</v>
      </c>
      <c r="AC1467" s="56" t="s">
        <v>112</v>
      </c>
      <c r="AD1467" s="56" t="s">
        <v>115</v>
      </c>
      <c r="AE1467" s="56">
        <v>857</v>
      </c>
      <c r="AF1467" s="56">
        <v>1225.51</v>
      </c>
    </row>
    <row r="1468" spans="22:32" ht="18" customHeight="1" x14ac:dyDescent="0.25">
      <c r="V1468" s="56" t="s">
        <v>105</v>
      </c>
      <c r="W1468" s="56">
        <v>2021</v>
      </c>
      <c r="X1468" s="56" t="s">
        <v>4</v>
      </c>
      <c r="Y1468" s="56" t="s">
        <v>99</v>
      </c>
      <c r="Z1468" s="56" t="s">
        <v>113</v>
      </c>
      <c r="AA1468" s="56" t="s">
        <v>114</v>
      </c>
      <c r="AB1468" s="56" t="s">
        <v>110</v>
      </c>
      <c r="AC1468" s="56" t="s">
        <v>112</v>
      </c>
      <c r="AD1468" s="56" t="s">
        <v>115</v>
      </c>
      <c r="AE1468" s="56">
        <v>910</v>
      </c>
      <c r="AF1468" s="56">
        <v>1301.3</v>
      </c>
    </row>
    <row r="1469" spans="22:32" ht="18" customHeight="1" x14ac:dyDescent="0.25">
      <c r="V1469" s="56" t="s">
        <v>105</v>
      </c>
      <c r="W1469" s="56">
        <v>2021</v>
      </c>
      <c r="X1469" s="56" t="s">
        <v>4</v>
      </c>
      <c r="Y1469" s="56" t="s">
        <v>99</v>
      </c>
      <c r="Z1469" s="56" t="s">
        <v>113</v>
      </c>
      <c r="AA1469" s="56" t="s">
        <v>114</v>
      </c>
      <c r="AB1469" s="56" t="s">
        <v>110</v>
      </c>
      <c r="AC1469" s="56" t="s">
        <v>112</v>
      </c>
      <c r="AD1469" s="56" t="s">
        <v>115</v>
      </c>
      <c r="AE1469" s="56">
        <v>863</v>
      </c>
      <c r="AF1469" s="56">
        <v>526.24</v>
      </c>
    </row>
    <row r="1470" spans="22:32" ht="18" customHeight="1" x14ac:dyDescent="0.25">
      <c r="V1470" s="56" t="s">
        <v>107</v>
      </c>
      <c r="W1470" s="56">
        <v>2021</v>
      </c>
      <c r="X1470" s="56" t="s">
        <v>4</v>
      </c>
      <c r="Y1470" s="56" t="s">
        <v>99</v>
      </c>
      <c r="Z1470" s="56" t="s">
        <v>113</v>
      </c>
      <c r="AA1470" s="56" t="s">
        <v>114</v>
      </c>
      <c r="AB1470" s="56" t="s">
        <v>110</v>
      </c>
      <c r="AC1470" s="56" t="s">
        <v>112</v>
      </c>
      <c r="AD1470" s="56" t="s">
        <v>115</v>
      </c>
      <c r="AE1470" s="56">
        <v>309</v>
      </c>
      <c r="AF1470" s="56">
        <v>441.87</v>
      </c>
    </row>
    <row r="1471" spans="22:32" ht="18" customHeight="1" x14ac:dyDescent="0.25">
      <c r="V1471" s="56" t="s">
        <v>107</v>
      </c>
      <c r="W1471" s="56">
        <v>2021</v>
      </c>
      <c r="X1471" s="56" t="s">
        <v>4</v>
      </c>
      <c r="Y1471" s="56" t="s">
        <v>99</v>
      </c>
      <c r="Z1471" s="56" t="s">
        <v>113</v>
      </c>
      <c r="AA1471" s="56" t="s">
        <v>114</v>
      </c>
      <c r="AB1471" s="56" t="s">
        <v>110</v>
      </c>
      <c r="AC1471" s="56" t="s">
        <v>112</v>
      </c>
      <c r="AD1471" s="56" t="s">
        <v>115</v>
      </c>
      <c r="AE1471" s="56">
        <v>337</v>
      </c>
      <c r="AF1471" s="56">
        <v>481.90999999999997</v>
      </c>
    </row>
    <row r="1472" spans="22:32" ht="18" customHeight="1" x14ac:dyDescent="0.25">
      <c r="V1472" s="56" t="s">
        <v>108</v>
      </c>
      <c r="W1472" s="56">
        <v>2021</v>
      </c>
      <c r="X1472" s="56" t="s">
        <v>4</v>
      </c>
      <c r="Y1472" s="56" t="s">
        <v>99</v>
      </c>
      <c r="Z1472" s="56" t="s">
        <v>113</v>
      </c>
      <c r="AA1472" s="56" t="s">
        <v>114</v>
      </c>
      <c r="AB1472" s="56" t="s">
        <v>110</v>
      </c>
      <c r="AC1472" s="56" t="s">
        <v>112</v>
      </c>
      <c r="AD1472" s="56" t="s">
        <v>115</v>
      </c>
      <c r="AE1472" s="56">
        <v>139</v>
      </c>
      <c r="AF1472" s="56">
        <v>198.76999999999998</v>
      </c>
    </row>
    <row r="1473" spans="22:32" ht="18" customHeight="1" x14ac:dyDescent="0.25">
      <c r="V1473" s="56" t="s">
        <v>98</v>
      </c>
      <c r="W1473" s="56">
        <v>2021</v>
      </c>
      <c r="X1473" s="56" t="s">
        <v>4</v>
      </c>
      <c r="Y1473" s="56" t="s">
        <v>99</v>
      </c>
      <c r="Z1473" s="56" t="s">
        <v>113</v>
      </c>
      <c r="AA1473" s="56" t="s">
        <v>114</v>
      </c>
      <c r="AB1473" s="56" t="s">
        <v>110</v>
      </c>
      <c r="AC1473" s="56" t="s">
        <v>112</v>
      </c>
      <c r="AD1473" s="56" t="s">
        <v>115</v>
      </c>
      <c r="AE1473" s="56">
        <v>833</v>
      </c>
      <c r="AF1473" s="56">
        <v>1191.19</v>
      </c>
    </row>
    <row r="1474" spans="22:32" ht="18" customHeight="1" x14ac:dyDescent="0.25">
      <c r="V1474" s="56" t="s">
        <v>105</v>
      </c>
      <c r="W1474" s="56">
        <v>2021</v>
      </c>
      <c r="X1474" s="56" t="s">
        <v>4</v>
      </c>
      <c r="Y1474" s="56" t="s">
        <v>99</v>
      </c>
      <c r="Z1474" s="56" t="s">
        <v>113</v>
      </c>
      <c r="AA1474" s="56" t="s">
        <v>114</v>
      </c>
      <c r="AB1474" s="56" t="s">
        <v>110</v>
      </c>
      <c r="AC1474" s="56" t="s">
        <v>112</v>
      </c>
      <c r="AD1474" s="56" t="s">
        <v>115</v>
      </c>
      <c r="AE1474" s="56">
        <v>866</v>
      </c>
      <c r="AF1474" s="56">
        <v>1238.3800000000001</v>
      </c>
    </row>
    <row r="1475" spans="22:32" ht="18" customHeight="1" x14ac:dyDescent="0.25">
      <c r="V1475" s="56" t="s">
        <v>105</v>
      </c>
      <c r="W1475" s="56">
        <v>2021</v>
      </c>
      <c r="X1475" s="56" t="s">
        <v>4</v>
      </c>
      <c r="Y1475" s="56" t="s">
        <v>99</v>
      </c>
      <c r="Z1475" s="56" t="s">
        <v>113</v>
      </c>
      <c r="AA1475" s="56" t="s">
        <v>114</v>
      </c>
      <c r="AB1475" s="56" t="s">
        <v>110</v>
      </c>
      <c r="AC1475" s="56" t="s">
        <v>112</v>
      </c>
      <c r="AD1475" s="56" t="s">
        <v>115</v>
      </c>
      <c r="AE1475" s="56">
        <v>311</v>
      </c>
      <c r="AF1475" s="56">
        <v>444.73</v>
      </c>
    </row>
    <row r="1476" spans="22:32" ht="18" customHeight="1" x14ac:dyDescent="0.25">
      <c r="V1476" s="56" t="s">
        <v>105</v>
      </c>
      <c r="W1476" s="56">
        <v>2021</v>
      </c>
      <c r="X1476" s="56" t="s">
        <v>10</v>
      </c>
      <c r="Y1476" s="56" t="s">
        <v>111</v>
      </c>
      <c r="Z1476" s="56" t="s">
        <v>113</v>
      </c>
      <c r="AA1476" s="56" t="s">
        <v>114</v>
      </c>
      <c r="AB1476" s="56" t="s">
        <v>110</v>
      </c>
      <c r="AC1476" s="56" t="s">
        <v>112</v>
      </c>
      <c r="AD1476" s="56" t="s">
        <v>115</v>
      </c>
      <c r="AE1476" s="56">
        <v>350</v>
      </c>
      <c r="AF1476" s="56">
        <v>500.5</v>
      </c>
    </row>
    <row r="1477" spans="22:32" ht="18" customHeight="1" x14ac:dyDescent="0.25">
      <c r="V1477" s="56" t="s">
        <v>98</v>
      </c>
      <c r="W1477" s="56">
        <v>2021</v>
      </c>
      <c r="X1477" s="56" t="s">
        <v>10</v>
      </c>
      <c r="Y1477" s="56" t="s">
        <v>111</v>
      </c>
      <c r="Z1477" s="56" t="s">
        <v>113</v>
      </c>
      <c r="AA1477" s="56" t="s">
        <v>114</v>
      </c>
      <c r="AB1477" s="56" t="s">
        <v>110</v>
      </c>
      <c r="AC1477" s="56" t="s">
        <v>112</v>
      </c>
      <c r="AD1477" s="56" t="s">
        <v>115</v>
      </c>
      <c r="AE1477" s="56">
        <v>304</v>
      </c>
      <c r="AF1477" s="56">
        <v>434.72</v>
      </c>
    </row>
    <row r="1478" spans="22:32" ht="18" customHeight="1" x14ac:dyDescent="0.25">
      <c r="V1478" s="56" t="s">
        <v>98</v>
      </c>
      <c r="W1478" s="56">
        <v>2021</v>
      </c>
      <c r="X1478" s="56" t="s">
        <v>10</v>
      </c>
      <c r="Y1478" s="56" t="s">
        <v>111</v>
      </c>
      <c r="Z1478" s="56" t="s">
        <v>113</v>
      </c>
      <c r="AA1478" s="56" t="s">
        <v>114</v>
      </c>
      <c r="AB1478" s="56" t="s">
        <v>110</v>
      </c>
      <c r="AC1478" s="56" t="s">
        <v>112</v>
      </c>
      <c r="AD1478" s="56" t="s">
        <v>115</v>
      </c>
      <c r="AE1478" s="56">
        <v>352</v>
      </c>
      <c r="AF1478" s="56">
        <v>503.36</v>
      </c>
    </row>
    <row r="1479" spans="22:32" ht="18" customHeight="1" x14ac:dyDescent="0.25">
      <c r="V1479" s="56" t="s">
        <v>98</v>
      </c>
      <c r="W1479" s="56">
        <v>2021</v>
      </c>
      <c r="X1479" s="56" t="s">
        <v>10</v>
      </c>
      <c r="Y1479" s="56" t="s">
        <v>111</v>
      </c>
      <c r="Z1479" s="56" t="s">
        <v>113</v>
      </c>
      <c r="AA1479" s="56" t="s">
        <v>114</v>
      </c>
      <c r="AB1479" s="56" t="s">
        <v>110</v>
      </c>
      <c r="AC1479" s="56" t="s">
        <v>112</v>
      </c>
      <c r="AD1479" s="56" t="s">
        <v>115</v>
      </c>
      <c r="AE1479" s="56">
        <v>829</v>
      </c>
      <c r="AF1479" s="56">
        <v>1185.47</v>
      </c>
    </row>
    <row r="1480" spans="22:32" ht="18" customHeight="1" x14ac:dyDescent="0.25">
      <c r="V1480" s="56" t="s">
        <v>105</v>
      </c>
      <c r="W1480" s="56">
        <v>2021</v>
      </c>
      <c r="X1480" s="56" t="s">
        <v>10</v>
      </c>
      <c r="Y1480" s="56" t="s">
        <v>111</v>
      </c>
      <c r="Z1480" s="56" t="s">
        <v>113</v>
      </c>
      <c r="AA1480" s="56" t="s">
        <v>114</v>
      </c>
      <c r="AB1480" s="56" t="s">
        <v>110</v>
      </c>
      <c r="AC1480" s="56" t="s">
        <v>112</v>
      </c>
      <c r="AD1480" s="56" t="s">
        <v>115</v>
      </c>
      <c r="AE1480" s="56">
        <v>862</v>
      </c>
      <c r="AF1480" s="56">
        <v>1232.6599999999999</v>
      </c>
    </row>
    <row r="1481" spans="22:32" ht="18" customHeight="1" x14ac:dyDescent="0.25">
      <c r="V1481" s="56" t="s">
        <v>98</v>
      </c>
      <c r="W1481" s="56">
        <v>2021</v>
      </c>
      <c r="X1481" s="56" t="s">
        <v>10</v>
      </c>
      <c r="Y1481" s="56" t="s">
        <v>111</v>
      </c>
      <c r="Z1481" s="56" t="s">
        <v>113</v>
      </c>
      <c r="AA1481" s="56" t="s">
        <v>114</v>
      </c>
      <c r="AB1481" s="56" t="s">
        <v>110</v>
      </c>
      <c r="AC1481" s="56" t="s">
        <v>112</v>
      </c>
      <c r="AD1481" s="56" t="s">
        <v>115</v>
      </c>
      <c r="AE1481" s="56">
        <v>918</v>
      </c>
      <c r="AF1481" s="56">
        <v>1312.74</v>
      </c>
    </row>
    <row r="1482" spans="22:32" ht="18" customHeight="1" x14ac:dyDescent="0.25">
      <c r="V1482" s="56" t="s">
        <v>98</v>
      </c>
      <c r="W1482" s="56">
        <v>2021</v>
      </c>
      <c r="X1482" s="56" t="s">
        <v>10</v>
      </c>
      <c r="Y1482" s="56" t="s">
        <v>111</v>
      </c>
      <c r="Z1482" s="56" t="s">
        <v>113</v>
      </c>
      <c r="AA1482" s="56" t="s">
        <v>114</v>
      </c>
      <c r="AB1482" s="56" t="s">
        <v>110</v>
      </c>
      <c r="AC1482" s="56" t="s">
        <v>112</v>
      </c>
      <c r="AD1482" s="56" t="s">
        <v>115</v>
      </c>
      <c r="AE1482" s="56">
        <v>919</v>
      </c>
      <c r="AF1482" s="56">
        <v>1314.17</v>
      </c>
    </row>
    <row r="1483" spans="22:32" ht="18" customHeight="1" x14ac:dyDescent="0.25">
      <c r="V1483" s="56" t="s">
        <v>105</v>
      </c>
      <c r="W1483" s="56">
        <v>2021</v>
      </c>
      <c r="X1483" s="56" t="s">
        <v>10</v>
      </c>
      <c r="Y1483" s="56" t="s">
        <v>111</v>
      </c>
      <c r="Z1483" s="56" t="s">
        <v>113</v>
      </c>
      <c r="AA1483" s="56" t="s">
        <v>114</v>
      </c>
      <c r="AB1483" s="56" t="s">
        <v>110</v>
      </c>
      <c r="AC1483" s="56" t="s">
        <v>112</v>
      </c>
      <c r="AD1483" s="56" t="s">
        <v>115</v>
      </c>
      <c r="AE1483" s="56">
        <v>920</v>
      </c>
      <c r="AF1483" s="56">
        <v>1315.6</v>
      </c>
    </row>
    <row r="1484" spans="22:32" ht="18" customHeight="1" x14ac:dyDescent="0.25">
      <c r="V1484" s="56" t="s">
        <v>105</v>
      </c>
      <c r="W1484" s="56">
        <v>2021</v>
      </c>
      <c r="X1484" s="56" t="s">
        <v>10</v>
      </c>
      <c r="Y1484" s="56" t="s">
        <v>111</v>
      </c>
      <c r="Z1484" s="56" t="s">
        <v>113</v>
      </c>
      <c r="AA1484" s="56" t="s">
        <v>114</v>
      </c>
      <c r="AB1484" s="56" t="s">
        <v>110</v>
      </c>
      <c r="AC1484" s="56" t="s">
        <v>112</v>
      </c>
      <c r="AD1484" s="56" t="s">
        <v>115</v>
      </c>
      <c r="AE1484" s="56">
        <v>869</v>
      </c>
      <c r="AF1484" s="56">
        <v>526.24</v>
      </c>
    </row>
    <row r="1485" spans="22:32" ht="18" customHeight="1" x14ac:dyDescent="0.25">
      <c r="V1485" s="56" t="s">
        <v>105</v>
      </c>
      <c r="W1485" s="56">
        <v>2021</v>
      </c>
      <c r="X1485" s="56" t="s">
        <v>10</v>
      </c>
      <c r="Y1485" s="56" t="s">
        <v>111</v>
      </c>
      <c r="Z1485" s="56" t="s">
        <v>113</v>
      </c>
      <c r="AA1485" s="56" t="s">
        <v>114</v>
      </c>
      <c r="AB1485" s="56" t="s">
        <v>110</v>
      </c>
      <c r="AC1485" s="56" t="s">
        <v>112</v>
      </c>
      <c r="AD1485" s="56" t="s">
        <v>115</v>
      </c>
      <c r="AE1485" s="56">
        <v>351</v>
      </c>
      <c r="AF1485" s="56">
        <v>501.93</v>
      </c>
    </row>
    <row r="1486" spans="22:32" ht="18" customHeight="1" x14ac:dyDescent="0.25">
      <c r="V1486" s="56" t="s">
        <v>98</v>
      </c>
      <c r="W1486" s="56">
        <v>2021</v>
      </c>
      <c r="X1486" s="56" t="s">
        <v>10</v>
      </c>
      <c r="Y1486" s="56" t="s">
        <v>111</v>
      </c>
      <c r="Z1486" s="56" t="s">
        <v>113</v>
      </c>
      <c r="AA1486" s="56" t="s">
        <v>114</v>
      </c>
      <c r="AB1486" s="56" t="s">
        <v>110</v>
      </c>
      <c r="AC1486" s="56" t="s">
        <v>112</v>
      </c>
      <c r="AD1486" s="56" t="s">
        <v>115</v>
      </c>
      <c r="AE1486" s="56">
        <v>261</v>
      </c>
      <c r="AF1486" s="56">
        <v>373.23</v>
      </c>
    </row>
    <row r="1487" spans="22:32" ht="18" customHeight="1" x14ac:dyDescent="0.25">
      <c r="V1487" s="56" t="s">
        <v>98</v>
      </c>
      <c r="W1487" s="56">
        <v>2021</v>
      </c>
      <c r="X1487" s="56" t="s">
        <v>10</v>
      </c>
      <c r="Y1487" s="56" t="s">
        <v>111</v>
      </c>
      <c r="Z1487" s="56" t="s">
        <v>113</v>
      </c>
      <c r="AA1487" s="56" t="s">
        <v>114</v>
      </c>
      <c r="AB1487" s="56" t="s">
        <v>110</v>
      </c>
      <c r="AC1487" s="56" t="s">
        <v>112</v>
      </c>
      <c r="AD1487" s="56" t="s">
        <v>115</v>
      </c>
      <c r="AE1487" s="56">
        <v>255</v>
      </c>
      <c r="AF1487" s="56">
        <v>364.65</v>
      </c>
    </row>
    <row r="1488" spans="22:32" ht="18" customHeight="1" x14ac:dyDescent="0.25">
      <c r="V1488" s="56" t="s">
        <v>98</v>
      </c>
      <c r="W1488" s="56">
        <v>2021</v>
      </c>
      <c r="X1488" s="56" t="s">
        <v>10</v>
      </c>
      <c r="Y1488" s="56" t="s">
        <v>111</v>
      </c>
      <c r="Z1488" s="56" t="s">
        <v>113</v>
      </c>
      <c r="AA1488" s="56" t="s">
        <v>114</v>
      </c>
      <c r="AB1488" s="56" t="s">
        <v>110</v>
      </c>
      <c r="AC1488" s="56" t="s">
        <v>112</v>
      </c>
      <c r="AD1488" s="56" t="s">
        <v>115</v>
      </c>
      <c r="AE1488" s="56">
        <v>307</v>
      </c>
      <c r="AF1488" s="56">
        <v>439.01</v>
      </c>
    </row>
    <row r="1489" spans="22:32" ht="18" customHeight="1" x14ac:dyDescent="0.25">
      <c r="V1489" s="56" t="s">
        <v>98</v>
      </c>
      <c r="W1489" s="56">
        <v>2021</v>
      </c>
      <c r="X1489" s="56" t="s">
        <v>10</v>
      </c>
      <c r="Y1489" s="56" t="s">
        <v>111</v>
      </c>
      <c r="Z1489" s="56" t="s">
        <v>113</v>
      </c>
      <c r="AA1489" s="56" t="s">
        <v>114</v>
      </c>
      <c r="AB1489" s="56" t="s">
        <v>110</v>
      </c>
      <c r="AC1489" s="56" t="s">
        <v>112</v>
      </c>
      <c r="AD1489" s="56" t="s">
        <v>115</v>
      </c>
      <c r="AE1489" s="56">
        <v>838</v>
      </c>
      <c r="AF1489" s="56">
        <v>1198.3399999999999</v>
      </c>
    </row>
    <row r="1490" spans="22:32" ht="18" customHeight="1" x14ac:dyDescent="0.25">
      <c r="V1490" s="56" t="s">
        <v>105</v>
      </c>
      <c r="W1490" s="56">
        <v>2021</v>
      </c>
      <c r="X1490" s="56" t="s">
        <v>10</v>
      </c>
      <c r="Y1490" s="56" t="s">
        <v>111</v>
      </c>
      <c r="Z1490" s="56" t="s">
        <v>113</v>
      </c>
      <c r="AA1490" s="56" t="s">
        <v>114</v>
      </c>
      <c r="AB1490" s="56" t="s">
        <v>110</v>
      </c>
      <c r="AC1490" s="56" t="s">
        <v>112</v>
      </c>
      <c r="AD1490" s="56" t="s">
        <v>115</v>
      </c>
      <c r="AE1490" s="56">
        <v>871</v>
      </c>
      <c r="AF1490" s="56">
        <v>1245.53</v>
      </c>
    </row>
    <row r="1491" spans="22:32" ht="18" customHeight="1" x14ac:dyDescent="0.25">
      <c r="V1491" s="56" t="s">
        <v>105</v>
      </c>
      <c r="W1491" s="56">
        <v>2021</v>
      </c>
      <c r="X1491" s="56" t="s">
        <v>9</v>
      </c>
      <c r="Y1491" s="56" t="s">
        <v>111</v>
      </c>
      <c r="Z1491" s="56" t="s">
        <v>113</v>
      </c>
      <c r="AA1491" s="56" t="s">
        <v>114</v>
      </c>
      <c r="AB1491" s="56" t="s">
        <v>110</v>
      </c>
      <c r="AC1491" s="56" t="s">
        <v>112</v>
      </c>
      <c r="AD1491" s="56" t="s">
        <v>115</v>
      </c>
      <c r="AE1491" s="56">
        <v>308</v>
      </c>
      <c r="AF1491" s="56">
        <v>440.44</v>
      </c>
    </row>
    <row r="1492" spans="22:32" ht="18" customHeight="1" x14ac:dyDescent="0.25">
      <c r="V1492" s="56" t="s">
        <v>109</v>
      </c>
      <c r="W1492" s="56">
        <v>2021</v>
      </c>
      <c r="X1492" s="56" t="s">
        <v>9</v>
      </c>
      <c r="Y1492" s="56" t="s">
        <v>111</v>
      </c>
      <c r="Z1492" s="56" t="s">
        <v>113</v>
      </c>
      <c r="AA1492" s="56" t="s">
        <v>114</v>
      </c>
      <c r="AB1492" s="56" t="s">
        <v>110</v>
      </c>
      <c r="AC1492" s="56" t="s">
        <v>112</v>
      </c>
      <c r="AD1492" s="56" t="s">
        <v>115</v>
      </c>
      <c r="AE1492" s="56">
        <v>356</v>
      </c>
      <c r="AF1492" s="56">
        <v>509.08</v>
      </c>
    </row>
    <row r="1493" spans="22:32" ht="18" customHeight="1" x14ac:dyDescent="0.25">
      <c r="V1493" s="56" t="s">
        <v>105</v>
      </c>
      <c r="W1493" s="56">
        <v>2021</v>
      </c>
      <c r="X1493" s="56" t="s">
        <v>9</v>
      </c>
      <c r="Y1493" s="56" t="s">
        <v>111</v>
      </c>
      <c r="Z1493" s="56" t="s">
        <v>113</v>
      </c>
      <c r="AA1493" s="56" t="s">
        <v>114</v>
      </c>
      <c r="AB1493" s="56" t="s">
        <v>110</v>
      </c>
      <c r="AC1493" s="56" t="s">
        <v>112</v>
      </c>
      <c r="AD1493" s="56" t="s">
        <v>115</v>
      </c>
      <c r="AE1493" s="56">
        <v>310</v>
      </c>
      <c r="AF1493" s="56">
        <v>443.3</v>
      </c>
    </row>
    <row r="1494" spans="22:32" ht="18" customHeight="1" x14ac:dyDescent="0.25">
      <c r="V1494" s="56" t="s">
        <v>98</v>
      </c>
      <c r="W1494" s="56">
        <v>2021</v>
      </c>
      <c r="X1494" s="56" t="s">
        <v>9</v>
      </c>
      <c r="Y1494" s="56" t="s">
        <v>111</v>
      </c>
      <c r="Z1494" s="56" t="s">
        <v>113</v>
      </c>
      <c r="AA1494" s="56" t="s">
        <v>114</v>
      </c>
      <c r="AB1494" s="56" t="s">
        <v>110</v>
      </c>
      <c r="AC1494" s="56" t="s">
        <v>112</v>
      </c>
      <c r="AD1494" s="56" t="s">
        <v>115</v>
      </c>
      <c r="AE1494" s="56">
        <v>358</v>
      </c>
      <c r="AF1494" s="56">
        <v>511.94</v>
      </c>
    </row>
    <row r="1495" spans="22:32" ht="18" customHeight="1" x14ac:dyDescent="0.25">
      <c r="V1495" s="56" t="s">
        <v>98</v>
      </c>
      <c r="W1495" s="56">
        <v>2021</v>
      </c>
      <c r="X1495" s="56" t="s">
        <v>9</v>
      </c>
      <c r="Y1495" s="56" t="s">
        <v>111</v>
      </c>
      <c r="Z1495" s="56" t="s">
        <v>113</v>
      </c>
      <c r="AA1495" s="56" t="s">
        <v>114</v>
      </c>
      <c r="AB1495" s="56" t="s">
        <v>110</v>
      </c>
      <c r="AC1495" s="56" t="s">
        <v>112</v>
      </c>
      <c r="AD1495" s="56" t="s">
        <v>115</v>
      </c>
      <c r="AE1495" s="56">
        <v>828</v>
      </c>
      <c r="AF1495" s="56">
        <v>1184.04</v>
      </c>
    </row>
    <row r="1496" spans="22:32" ht="18" customHeight="1" x14ac:dyDescent="0.25">
      <c r="V1496" s="56" t="s">
        <v>108</v>
      </c>
      <c r="W1496" s="56">
        <v>2021</v>
      </c>
      <c r="X1496" s="56" t="s">
        <v>9</v>
      </c>
      <c r="Y1496" s="56" t="s">
        <v>111</v>
      </c>
      <c r="Z1496" s="56" t="s">
        <v>113</v>
      </c>
      <c r="AA1496" s="56" t="s">
        <v>114</v>
      </c>
      <c r="AB1496" s="56" t="s">
        <v>110</v>
      </c>
      <c r="AC1496" s="56" t="s">
        <v>112</v>
      </c>
      <c r="AD1496" s="56" t="s">
        <v>115</v>
      </c>
      <c r="AE1496" s="56">
        <v>915</v>
      </c>
      <c r="AF1496" s="56">
        <v>1308.45</v>
      </c>
    </row>
    <row r="1497" spans="22:32" ht="18" customHeight="1" x14ac:dyDescent="0.25">
      <c r="V1497" s="56" t="s">
        <v>105</v>
      </c>
      <c r="W1497" s="56">
        <v>2021</v>
      </c>
      <c r="X1497" s="56" t="s">
        <v>9</v>
      </c>
      <c r="Y1497" s="56" t="s">
        <v>111</v>
      </c>
      <c r="Z1497" s="56" t="s">
        <v>113</v>
      </c>
      <c r="AA1497" s="56" t="s">
        <v>114</v>
      </c>
      <c r="AB1497" s="56" t="s">
        <v>110</v>
      </c>
      <c r="AC1497" s="56" t="s">
        <v>112</v>
      </c>
      <c r="AD1497" s="56" t="s">
        <v>115</v>
      </c>
      <c r="AE1497" s="56">
        <v>916</v>
      </c>
      <c r="AF1497" s="56">
        <v>1309.8800000000001</v>
      </c>
    </row>
    <row r="1498" spans="22:32" ht="18" customHeight="1" x14ac:dyDescent="0.25">
      <c r="V1498" s="56" t="s">
        <v>105</v>
      </c>
      <c r="W1498" s="56">
        <v>2021</v>
      </c>
      <c r="X1498" s="56" t="s">
        <v>9</v>
      </c>
      <c r="Y1498" s="56" t="s">
        <v>111</v>
      </c>
      <c r="Z1498" s="56" t="s">
        <v>113</v>
      </c>
      <c r="AA1498" s="56" t="s">
        <v>114</v>
      </c>
      <c r="AB1498" s="56" t="s">
        <v>110</v>
      </c>
      <c r="AC1498" s="56" t="s">
        <v>112</v>
      </c>
      <c r="AD1498" s="56" t="s">
        <v>115</v>
      </c>
      <c r="AE1498" s="56">
        <v>917</v>
      </c>
      <c r="AF1498" s="56">
        <v>1311.31</v>
      </c>
    </row>
    <row r="1499" spans="22:32" ht="18" customHeight="1" x14ac:dyDescent="0.25">
      <c r="V1499" s="56" t="s">
        <v>105</v>
      </c>
      <c r="W1499" s="56">
        <v>2021</v>
      </c>
      <c r="X1499" s="56" t="s">
        <v>9</v>
      </c>
      <c r="Y1499" s="56" t="s">
        <v>111</v>
      </c>
      <c r="Z1499" s="56" t="s">
        <v>113</v>
      </c>
      <c r="AA1499" s="56" t="s">
        <v>114</v>
      </c>
      <c r="AB1499" s="56" t="s">
        <v>110</v>
      </c>
      <c r="AC1499" s="56" t="s">
        <v>112</v>
      </c>
      <c r="AD1499" s="56" t="s">
        <v>115</v>
      </c>
      <c r="AE1499" s="56">
        <v>868</v>
      </c>
      <c r="AF1499" s="56">
        <v>526.24</v>
      </c>
    </row>
    <row r="1500" spans="22:32" ht="18" customHeight="1" x14ac:dyDescent="0.25">
      <c r="V1500" s="56" t="s">
        <v>107</v>
      </c>
      <c r="W1500" s="56">
        <v>2021</v>
      </c>
      <c r="X1500" s="56" t="s">
        <v>9</v>
      </c>
      <c r="Y1500" s="56" t="s">
        <v>111</v>
      </c>
      <c r="Z1500" s="56" t="s">
        <v>113</v>
      </c>
      <c r="AA1500" s="56" t="s">
        <v>114</v>
      </c>
      <c r="AB1500" s="56" t="s">
        <v>110</v>
      </c>
      <c r="AC1500" s="56" t="s">
        <v>112</v>
      </c>
      <c r="AD1500" s="56" t="s">
        <v>115</v>
      </c>
      <c r="AE1500" s="56">
        <v>357</v>
      </c>
      <c r="AF1500" s="56">
        <v>526.24</v>
      </c>
    </row>
    <row r="1501" spans="22:32" ht="18" customHeight="1" x14ac:dyDescent="0.25">
      <c r="V1501" s="56" t="s">
        <v>98</v>
      </c>
      <c r="W1501" s="56">
        <v>2021</v>
      </c>
      <c r="X1501" s="56" t="s">
        <v>9</v>
      </c>
      <c r="Y1501" s="56" t="s">
        <v>111</v>
      </c>
      <c r="Z1501" s="56" t="s">
        <v>113</v>
      </c>
      <c r="AA1501" s="56" t="s">
        <v>114</v>
      </c>
      <c r="AB1501" s="56" t="s">
        <v>110</v>
      </c>
      <c r="AC1501" s="56" t="s">
        <v>112</v>
      </c>
      <c r="AD1501" s="56" t="s">
        <v>115</v>
      </c>
      <c r="AE1501" s="56">
        <v>279</v>
      </c>
      <c r="AF1501" s="56">
        <v>398.97</v>
      </c>
    </row>
    <row r="1502" spans="22:32" ht="18" customHeight="1" x14ac:dyDescent="0.25">
      <c r="V1502" s="56" t="s">
        <v>105</v>
      </c>
      <c r="W1502" s="56">
        <v>2021</v>
      </c>
      <c r="X1502" s="56" t="s">
        <v>9</v>
      </c>
      <c r="Y1502" s="56" t="s">
        <v>111</v>
      </c>
      <c r="Z1502" s="56" t="s">
        <v>113</v>
      </c>
      <c r="AA1502" s="56" t="s">
        <v>114</v>
      </c>
      <c r="AB1502" s="56" t="s">
        <v>110</v>
      </c>
      <c r="AC1502" s="56" t="s">
        <v>112</v>
      </c>
      <c r="AD1502" s="56" t="s">
        <v>115</v>
      </c>
      <c r="AE1502" s="56">
        <v>273</v>
      </c>
      <c r="AF1502" s="56">
        <v>390.39</v>
      </c>
    </row>
    <row r="1503" spans="22:32" ht="18" customHeight="1" x14ac:dyDescent="0.25">
      <c r="V1503" s="56" t="s">
        <v>105</v>
      </c>
      <c r="W1503" s="56">
        <v>2021</v>
      </c>
      <c r="X1503" s="56" t="s">
        <v>9</v>
      </c>
      <c r="Y1503" s="56" t="s">
        <v>111</v>
      </c>
      <c r="Z1503" s="56" t="s">
        <v>113</v>
      </c>
      <c r="AA1503" s="56" t="s">
        <v>114</v>
      </c>
      <c r="AB1503" s="56" t="s">
        <v>110</v>
      </c>
      <c r="AC1503" s="56" t="s">
        <v>112</v>
      </c>
      <c r="AD1503" s="56" t="s">
        <v>115</v>
      </c>
      <c r="AE1503" s="56">
        <v>267</v>
      </c>
      <c r="AF1503" s="56">
        <v>381.81</v>
      </c>
    </row>
    <row r="1504" spans="22:32" ht="18" customHeight="1" x14ac:dyDescent="0.25">
      <c r="V1504" s="56" t="s">
        <v>108</v>
      </c>
      <c r="W1504" s="56">
        <v>2021</v>
      </c>
      <c r="X1504" s="56" t="s">
        <v>9</v>
      </c>
      <c r="Y1504" s="56" t="s">
        <v>111</v>
      </c>
      <c r="Z1504" s="56" t="s">
        <v>113</v>
      </c>
      <c r="AA1504" s="56" t="s">
        <v>114</v>
      </c>
      <c r="AB1504" s="56" t="s">
        <v>110</v>
      </c>
      <c r="AC1504" s="56" t="s">
        <v>112</v>
      </c>
      <c r="AD1504" s="56" t="s">
        <v>115</v>
      </c>
      <c r="AE1504" s="56">
        <v>313</v>
      </c>
      <c r="AF1504" s="56">
        <v>447.59000000000003</v>
      </c>
    </row>
    <row r="1505" spans="22:32" ht="18" customHeight="1" x14ac:dyDescent="0.25">
      <c r="V1505" s="56" t="s">
        <v>98</v>
      </c>
      <c r="W1505" s="56">
        <v>2021</v>
      </c>
      <c r="X1505" s="56" t="s">
        <v>9</v>
      </c>
      <c r="Y1505" s="56" t="s">
        <v>111</v>
      </c>
      <c r="Z1505" s="56" t="s">
        <v>113</v>
      </c>
      <c r="AA1505" s="56" t="s">
        <v>114</v>
      </c>
      <c r="AB1505" s="56" t="s">
        <v>110</v>
      </c>
      <c r="AC1505" s="56" t="s">
        <v>112</v>
      </c>
      <c r="AD1505" s="56" t="s">
        <v>115</v>
      </c>
      <c r="AE1505" s="56">
        <v>355</v>
      </c>
      <c r="AF1505" s="56">
        <v>507.65</v>
      </c>
    </row>
    <row r="1506" spans="22:32" ht="18" customHeight="1" x14ac:dyDescent="0.25">
      <c r="V1506" s="56" t="s">
        <v>105</v>
      </c>
      <c r="W1506" s="56">
        <v>2021</v>
      </c>
      <c r="X1506" s="56" t="s">
        <v>9</v>
      </c>
      <c r="Y1506" s="56" t="s">
        <v>111</v>
      </c>
      <c r="Z1506" s="56" t="s">
        <v>113</v>
      </c>
      <c r="AA1506" s="56" t="s">
        <v>114</v>
      </c>
      <c r="AB1506" s="56" t="s">
        <v>110</v>
      </c>
      <c r="AC1506" s="56" t="s">
        <v>112</v>
      </c>
      <c r="AD1506" s="56" t="s">
        <v>115</v>
      </c>
      <c r="AE1506" s="56">
        <v>837</v>
      </c>
      <c r="AF1506" s="56">
        <v>1196.9099999999999</v>
      </c>
    </row>
    <row r="1507" spans="22:32" ht="18" customHeight="1" x14ac:dyDescent="0.25">
      <c r="V1507" s="56" t="s">
        <v>105</v>
      </c>
      <c r="W1507" s="56">
        <v>2021</v>
      </c>
      <c r="X1507" s="56" t="s">
        <v>9</v>
      </c>
      <c r="Y1507" s="56" t="s">
        <v>111</v>
      </c>
      <c r="Z1507" s="56" t="s">
        <v>113</v>
      </c>
      <c r="AA1507" s="56" t="s">
        <v>114</v>
      </c>
      <c r="AB1507" s="56" t="s">
        <v>110</v>
      </c>
      <c r="AC1507" s="56" t="s">
        <v>112</v>
      </c>
      <c r="AD1507" s="56" t="s">
        <v>115</v>
      </c>
      <c r="AE1507" s="56">
        <v>870</v>
      </c>
      <c r="AF1507" s="56">
        <v>1244.0999999999999</v>
      </c>
    </row>
    <row r="1508" spans="22:32" ht="18" customHeight="1" x14ac:dyDescent="0.25">
      <c r="V1508" s="56" t="s">
        <v>98</v>
      </c>
      <c r="W1508" s="56">
        <v>2021</v>
      </c>
      <c r="X1508" s="56" t="s">
        <v>8</v>
      </c>
      <c r="Y1508" s="56" t="s">
        <v>111</v>
      </c>
      <c r="Z1508" s="56" t="s">
        <v>113</v>
      </c>
      <c r="AA1508" s="56" t="s">
        <v>114</v>
      </c>
      <c r="AB1508" s="56" t="s">
        <v>110</v>
      </c>
      <c r="AC1508" s="56" t="s">
        <v>112</v>
      </c>
      <c r="AD1508" s="56" t="s">
        <v>115</v>
      </c>
      <c r="AE1508" s="56">
        <v>314</v>
      </c>
      <c r="AF1508" s="56">
        <v>449.02</v>
      </c>
    </row>
    <row r="1509" spans="22:32" ht="18" customHeight="1" x14ac:dyDescent="0.25">
      <c r="V1509" s="56" t="s">
        <v>107</v>
      </c>
      <c r="W1509" s="56">
        <v>2021</v>
      </c>
      <c r="X1509" s="56" t="s">
        <v>8</v>
      </c>
      <c r="Y1509" s="56" t="s">
        <v>111</v>
      </c>
      <c r="Z1509" s="56" t="s">
        <v>113</v>
      </c>
      <c r="AA1509" s="56" t="s">
        <v>114</v>
      </c>
      <c r="AB1509" s="56" t="s">
        <v>110</v>
      </c>
      <c r="AC1509" s="56" t="s">
        <v>112</v>
      </c>
      <c r="AD1509" s="56" t="s">
        <v>115</v>
      </c>
      <c r="AE1509" s="56">
        <v>362</v>
      </c>
      <c r="AF1509" s="56">
        <v>517.66</v>
      </c>
    </row>
    <row r="1510" spans="22:32" ht="18" customHeight="1" x14ac:dyDescent="0.25">
      <c r="V1510" s="56" t="s">
        <v>98</v>
      </c>
      <c r="W1510" s="56">
        <v>2021</v>
      </c>
      <c r="X1510" s="56" t="s">
        <v>8</v>
      </c>
      <c r="Y1510" s="56" t="s">
        <v>111</v>
      </c>
      <c r="Z1510" s="56" t="s">
        <v>113</v>
      </c>
      <c r="AA1510" s="56" t="s">
        <v>114</v>
      </c>
      <c r="AB1510" s="56" t="s">
        <v>110</v>
      </c>
      <c r="AC1510" s="56" t="s">
        <v>112</v>
      </c>
      <c r="AD1510" s="56" t="s">
        <v>115</v>
      </c>
      <c r="AE1510" s="56">
        <v>290</v>
      </c>
      <c r="AF1510" s="56">
        <v>414.7</v>
      </c>
    </row>
    <row r="1511" spans="22:32" ht="18" customHeight="1" x14ac:dyDescent="0.25">
      <c r="V1511" s="56" t="s">
        <v>98</v>
      </c>
      <c r="W1511" s="56">
        <v>2021</v>
      </c>
      <c r="X1511" s="56" t="s">
        <v>8</v>
      </c>
      <c r="Y1511" s="56" t="s">
        <v>111</v>
      </c>
      <c r="Z1511" s="56" t="s">
        <v>113</v>
      </c>
      <c r="AA1511" s="56" t="s">
        <v>114</v>
      </c>
      <c r="AB1511" s="56" t="s">
        <v>110</v>
      </c>
      <c r="AC1511" s="56" t="s">
        <v>112</v>
      </c>
      <c r="AD1511" s="56" t="s">
        <v>115</v>
      </c>
      <c r="AE1511" s="56">
        <v>316</v>
      </c>
      <c r="AF1511" s="56">
        <v>451.88</v>
      </c>
    </row>
    <row r="1512" spans="22:32" ht="18" customHeight="1" x14ac:dyDescent="0.25">
      <c r="V1512" s="56" t="s">
        <v>105</v>
      </c>
      <c r="W1512" s="56">
        <v>2021</v>
      </c>
      <c r="X1512" s="56" t="s">
        <v>8</v>
      </c>
      <c r="Y1512" s="56" t="s">
        <v>111</v>
      </c>
      <c r="Z1512" s="56" t="s">
        <v>113</v>
      </c>
      <c r="AA1512" s="56" t="s">
        <v>114</v>
      </c>
      <c r="AB1512" s="56" t="s">
        <v>110</v>
      </c>
      <c r="AC1512" s="56" t="s">
        <v>112</v>
      </c>
      <c r="AD1512" s="56" t="s">
        <v>115</v>
      </c>
      <c r="AE1512" s="56">
        <v>364</v>
      </c>
      <c r="AF1512" s="56">
        <v>520.52</v>
      </c>
    </row>
    <row r="1513" spans="22:32" ht="18" customHeight="1" x14ac:dyDescent="0.25">
      <c r="V1513" s="56" t="s">
        <v>105</v>
      </c>
      <c r="W1513" s="56">
        <v>2021</v>
      </c>
      <c r="X1513" s="56" t="s">
        <v>8</v>
      </c>
      <c r="Y1513" s="56" t="s">
        <v>111</v>
      </c>
      <c r="Z1513" s="56" t="s">
        <v>113</v>
      </c>
      <c r="AA1513" s="56" t="s">
        <v>114</v>
      </c>
      <c r="AB1513" s="56" t="s">
        <v>110</v>
      </c>
      <c r="AC1513" s="56" t="s">
        <v>112</v>
      </c>
      <c r="AD1513" s="56" t="s">
        <v>115</v>
      </c>
      <c r="AE1513" s="56">
        <v>827</v>
      </c>
      <c r="AF1513" s="56">
        <v>1182.6100000000001</v>
      </c>
    </row>
    <row r="1514" spans="22:32" ht="18" customHeight="1" x14ac:dyDescent="0.25">
      <c r="V1514" s="56" t="s">
        <v>98</v>
      </c>
      <c r="W1514" s="56">
        <v>2021</v>
      </c>
      <c r="X1514" s="56" t="s">
        <v>8</v>
      </c>
      <c r="Y1514" s="56" t="s">
        <v>111</v>
      </c>
      <c r="Z1514" s="56" t="s">
        <v>113</v>
      </c>
      <c r="AA1514" s="56" t="s">
        <v>114</v>
      </c>
      <c r="AB1514" s="56" t="s">
        <v>110</v>
      </c>
      <c r="AC1514" s="56" t="s">
        <v>112</v>
      </c>
      <c r="AD1514" s="56" t="s">
        <v>115</v>
      </c>
      <c r="AE1514" s="56">
        <v>861</v>
      </c>
      <c r="AF1514" s="56">
        <v>1231.23</v>
      </c>
    </row>
    <row r="1515" spans="22:32" ht="18" customHeight="1" x14ac:dyDescent="0.25">
      <c r="V1515" s="56" t="s">
        <v>98</v>
      </c>
      <c r="W1515" s="56">
        <v>2021</v>
      </c>
      <c r="X1515" s="56" t="s">
        <v>8</v>
      </c>
      <c r="Y1515" s="56" t="s">
        <v>111</v>
      </c>
      <c r="Z1515" s="56" t="s">
        <v>113</v>
      </c>
      <c r="AA1515" s="56" t="s">
        <v>114</v>
      </c>
      <c r="AB1515" s="56" t="s">
        <v>110</v>
      </c>
      <c r="AC1515" s="56" t="s">
        <v>112</v>
      </c>
      <c r="AD1515" s="56" t="s">
        <v>115</v>
      </c>
      <c r="AE1515" s="56">
        <v>914</v>
      </c>
      <c r="AF1515" s="56">
        <v>1307.02</v>
      </c>
    </row>
    <row r="1516" spans="22:32" ht="18" customHeight="1" x14ac:dyDescent="0.25">
      <c r="V1516" s="56" t="s">
        <v>98</v>
      </c>
      <c r="W1516" s="56">
        <v>2021</v>
      </c>
      <c r="X1516" s="56" t="s">
        <v>8</v>
      </c>
      <c r="Y1516" s="56" t="s">
        <v>111</v>
      </c>
      <c r="Z1516" s="56" t="s">
        <v>113</v>
      </c>
      <c r="AA1516" s="56" t="s">
        <v>114</v>
      </c>
      <c r="AB1516" s="56" t="s">
        <v>110</v>
      </c>
      <c r="AC1516" s="56" t="s">
        <v>112</v>
      </c>
      <c r="AD1516" s="56" t="s">
        <v>115</v>
      </c>
      <c r="AE1516" s="56">
        <v>867</v>
      </c>
      <c r="AF1516" s="56">
        <v>526.24</v>
      </c>
    </row>
    <row r="1517" spans="22:32" ht="18" customHeight="1" x14ac:dyDescent="0.25">
      <c r="V1517" s="56" t="s">
        <v>105</v>
      </c>
      <c r="W1517" s="56">
        <v>2021</v>
      </c>
      <c r="X1517" s="56" t="s">
        <v>8</v>
      </c>
      <c r="Y1517" s="56" t="s">
        <v>111</v>
      </c>
      <c r="Z1517" s="56" t="s">
        <v>113</v>
      </c>
      <c r="AA1517" s="56" t="s">
        <v>114</v>
      </c>
      <c r="AB1517" s="56" t="s">
        <v>110</v>
      </c>
      <c r="AC1517" s="56" t="s">
        <v>112</v>
      </c>
      <c r="AD1517" s="56" t="s">
        <v>115</v>
      </c>
      <c r="AE1517" s="56">
        <v>363</v>
      </c>
      <c r="AF1517" s="56">
        <v>526.24</v>
      </c>
    </row>
    <row r="1518" spans="22:32" ht="18" customHeight="1" x14ac:dyDescent="0.25">
      <c r="V1518" s="56" t="s">
        <v>105</v>
      </c>
      <c r="W1518" s="56">
        <v>2021</v>
      </c>
      <c r="X1518" s="56" t="s">
        <v>8</v>
      </c>
      <c r="Y1518" s="56" t="s">
        <v>111</v>
      </c>
      <c r="Z1518" s="56" t="s">
        <v>113</v>
      </c>
      <c r="AA1518" s="56" t="s">
        <v>114</v>
      </c>
      <c r="AB1518" s="56" t="s">
        <v>110</v>
      </c>
      <c r="AC1518" s="56" t="s">
        <v>112</v>
      </c>
      <c r="AD1518" s="56" t="s">
        <v>115</v>
      </c>
      <c r="AE1518" s="56">
        <v>291</v>
      </c>
      <c r="AF1518" s="56">
        <v>416.13</v>
      </c>
    </row>
    <row r="1519" spans="22:32" ht="18" customHeight="1" x14ac:dyDescent="0.25">
      <c r="V1519" s="56" t="s">
        <v>98</v>
      </c>
      <c r="W1519" s="56">
        <v>2021</v>
      </c>
      <c r="X1519" s="56" t="s">
        <v>8</v>
      </c>
      <c r="Y1519" s="56" t="s">
        <v>111</v>
      </c>
      <c r="Z1519" s="56" t="s">
        <v>113</v>
      </c>
      <c r="AA1519" s="56" t="s">
        <v>114</v>
      </c>
      <c r="AB1519" s="56" t="s">
        <v>110</v>
      </c>
      <c r="AC1519" s="56" t="s">
        <v>112</v>
      </c>
      <c r="AD1519" s="56" t="s">
        <v>115</v>
      </c>
      <c r="AE1519" s="56">
        <v>285</v>
      </c>
      <c r="AF1519" s="56">
        <v>407.55</v>
      </c>
    </row>
    <row r="1520" spans="22:32" ht="18" customHeight="1" x14ac:dyDescent="0.25">
      <c r="V1520" s="56" t="s">
        <v>98</v>
      </c>
      <c r="W1520" s="56">
        <v>2021</v>
      </c>
      <c r="X1520" s="56" t="s">
        <v>8</v>
      </c>
      <c r="Y1520" s="56" t="s">
        <v>111</v>
      </c>
      <c r="Z1520" s="56" t="s">
        <v>113</v>
      </c>
      <c r="AA1520" s="56" t="s">
        <v>114</v>
      </c>
      <c r="AB1520" s="56" t="s">
        <v>110</v>
      </c>
      <c r="AC1520" s="56" t="s">
        <v>112</v>
      </c>
      <c r="AD1520" s="56" t="s">
        <v>115</v>
      </c>
      <c r="AE1520" s="56">
        <v>361</v>
      </c>
      <c r="AF1520" s="56">
        <v>516.23</v>
      </c>
    </row>
    <row r="1521" spans="22:32" ht="18" customHeight="1" x14ac:dyDescent="0.25">
      <c r="V1521" s="56" t="s">
        <v>98</v>
      </c>
      <c r="W1521" s="56">
        <v>2021</v>
      </c>
      <c r="X1521" s="56" t="s">
        <v>8</v>
      </c>
      <c r="Y1521" s="56" t="s">
        <v>111</v>
      </c>
      <c r="Z1521" s="56" t="s">
        <v>113</v>
      </c>
      <c r="AA1521" s="56" t="s">
        <v>114</v>
      </c>
      <c r="AB1521" s="56" t="s">
        <v>110</v>
      </c>
      <c r="AC1521" s="56" t="s">
        <v>112</v>
      </c>
      <c r="AD1521" s="56" t="s">
        <v>115</v>
      </c>
      <c r="AE1521" s="56">
        <v>289</v>
      </c>
      <c r="AF1521" s="56">
        <v>413.27</v>
      </c>
    </row>
    <row r="1522" spans="22:32" ht="18" customHeight="1" x14ac:dyDescent="0.25">
      <c r="V1522" s="56" t="s">
        <v>98</v>
      </c>
      <c r="W1522" s="56">
        <v>2021</v>
      </c>
      <c r="X1522" s="56" t="s">
        <v>8</v>
      </c>
      <c r="Y1522" s="56" t="s">
        <v>111</v>
      </c>
      <c r="Z1522" s="56" t="s">
        <v>113</v>
      </c>
      <c r="AA1522" s="56" t="s">
        <v>114</v>
      </c>
      <c r="AB1522" s="56" t="s">
        <v>110</v>
      </c>
      <c r="AC1522" s="56" t="s">
        <v>112</v>
      </c>
      <c r="AD1522" s="56" t="s">
        <v>115</v>
      </c>
      <c r="AE1522" s="56">
        <v>836</v>
      </c>
      <c r="AF1522" s="56">
        <v>1195.48</v>
      </c>
    </row>
    <row r="1523" spans="22:32" ht="18" customHeight="1" x14ac:dyDescent="0.25">
      <c r="V1523" s="56" t="s">
        <v>98</v>
      </c>
      <c r="W1523" s="56">
        <v>2021</v>
      </c>
      <c r="X1523" s="56" t="s">
        <v>8</v>
      </c>
      <c r="Y1523" s="56" t="s">
        <v>111</v>
      </c>
      <c r="Z1523" s="56" t="s">
        <v>113</v>
      </c>
      <c r="AA1523" s="56" t="s">
        <v>114</v>
      </c>
      <c r="AB1523" s="56" t="s">
        <v>110</v>
      </c>
      <c r="AC1523" s="56" t="s">
        <v>112</v>
      </c>
      <c r="AD1523" s="56" t="s">
        <v>115</v>
      </c>
      <c r="AE1523" s="56">
        <v>869</v>
      </c>
      <c r="AF1523" s="56">
        <v>1242.67</v>
      </c>
    </row>
    <row r="1524" spans="22:32" ht="18" customHeight="1" x14ac:dyDescent="0.25">
      <c r="V1524" s="56" t="s">
        <v>107</v>
      </c>
      <c r="W1524" s="56">
        <v>2021</v>
      </c>
      <c r="X1524" s="56" t="s">
        <v>7</v>
      </c>
      <c r="Y1524" s="56" t="s">
        <v>99</v>
      </c>
      <c r="Z1524" s="56" t="s">
        <v>113</v>
      </c>
      <c r="AA1524" s="56" t="s">
        <v>114</v>
      </c>
      <c r="AB1524" s="56" t="s">
        <v>102</v>
      </c>
      <c r="AC1524" s="56" t="s">
        <v>112</v>
      </c>
      <c r="AD1524" s="56" t="s">
        <v>104</v>
      </c>
      <c r="AE1524" s="56">
        <v>340</v>
      </c>
      <c r="AF1524" s="56">
        <v>486.2</v>
      </c>
    </row>
    <row r="1525" spans="22:32" ht="18" customHeight="1" x14ac:dyDescent="0.25">
      <c r="V1525" s="56" t="s">
        <v>105</v>
      </c>
      <c r="W1525" s="56">
        <v>2021</v>
      </c>
      <c r="X1525" s="56" t="s">
        <v>7</v>
      </c>
      <c r="Y1525" s="56" t="s">
        <v>99</v>
      </c>
      <c r="Z1525" s="56" t="s">
        <v>113</v>
      </c>
      <c r="AA1525" s="56" t="s">
        <v>114</v>
      </c>
      <c r="AB1525" s="56" t="s">
        <v>102</v>
      </c>
      <c r="AC1525" s="56" t="s">
        <v>112</v>
      </c>
      <c r="AD1525" s="56" t="s">
        <v>104</v>
      </c>
      <c r="AE1525" s="56">
        <v>334</v>
      </c>
      <c r="AF1525" s="56">
        <v>477.62</v>
      </c>
    </row>
    <row r="1526" spans="22:32" ht="18" customHeight="1" x14ac:dyDescent="0.25">
      <c r="V1526" s="56" t="s">
        <v>105</v>
      </c>
      <c r="W1526" s="56">
        <v>2021</v>
      </c>
      <c r="X1526" s="56" t="s">
        <v>7</v>
      </c>
      <c r="Y1526" s="56" t="s">
        <v>99</v>
      </c>
      <c r="Z1526" s="56" t="s">
        <v>113</v>
      </c>
      <c r="AA1526" s="56" t="s">
        <v>114</v>
      </c>
      <c r="AB1526" s="56" t="s">
        <v>102</v>
      </c>
      <c r="AC1526" s="56" t="s">
        <v>112</v>
      </c>
      <c r="AD1526" s="56" t="s">
        <v>104</v>
      </c>
      <c r="AE1526" s="56">
        <v>337</v>
      </c>
      <c r="AF1526" s="56">
        <v>481.90999999999997</v>
      </c>
    </row>
    <row r="1527" spans="22:32" ht="18" customHeight="1" x14ac:dyDescent="0.25">
      <c r="V1527" s="56" t="s">
        <v>107</v>
      </c>
      <c r="W1527" s="56">
        <v>2021</v>
      </c>
      <c r="X1527" s="56" t="s">
        <v>7</v>
      </c>
      <c r="Y1527" s="56" t="s">
        <v>99</v>
      </c>
      <c r="Z1527" s="56" t="s">
        <v>113</v>
      </c>
      <c r="AA1527" s="56" t="s">
        <v>114</v>
      </c>
      <c r="AB1527" s="56" t="s">
        <v>102</v>
      </c>
      <c r="AC1527" s="56" t="s">
        <v>112</v>
      </c>
      <c r="AD1527" s="56" t="s">
        <v>104</v>
      </c>
      <c r="AE1527" s="56">
        <v>331</v>
      </c>
      <c r="AF1527" s="56">
        <v>473.33</v>
      </c>
    </row>
    <row r="1528" spans="22:32" ht="18" customHeight="1" x14ac:dyDescent="0.25">
      <c r="V1528" s="56" t="s">
        <v>98</v>
      </c>
      <c r="W1528" s="56">
        <v>2021</v>
      </c>
      <c r="X1528" s="56" t="s">
        <v>8</v>
      </c>
      <c r="Y1528" s="56" t="s">
        <v>99</v>
      </c>
      <c r="Z1528" s="56" t="s">
        <v>113</v>
      </c>
      <c r="AA1528" s="56" t="s">
        <v>114</v>
      </c>
      <c r="AB1528" s="56" t="s">
        <v>102</v>
      </c>
      <c r="AC1528" s="56" t="s">
        <v>112</v>
      </c>
      <c r="AD1528" s="56" t="s">
        <v>104</v>
      </c>
      <c r="AE1528" s="56">
        <v>328</v>
      </c>
      <c r="AF1528" s="56">
        <v>469.03999999999996</v>
      </c>
    </row>
    <row r="1529" spans="22:32" ht="18" customHeight="1" x14ac:dyDescent="0.25">
      <c r="V1529" s="56" t="s">
        <v>105</v>
      </c>
      <c r="W1529" s="56">
        <v>2021</v>
      </c>
      <c r="X1529" s="56" t="s">
        <v>8</v>
      </c>
      <c r="Y1529" s="56" t="s">
        <v>99</v>
      </c>
      <c r="Z1529" s="56" t="s">
        <v>113</v>
      </c>
      <c r="AA1529" s="56" t="s">
        <v>114</v>
      </c>
      <c r="AB1529" s="56" t="s">
        <v>102</v>
      </c>
      <c r="AC1529" s="56" t="s">
        <v>112</v>
      </c>
      <c r="AD1529" s="56" t="s">
        <v>104</v>
      </c>
      <c r="AE1529" s="56">
        <v>322</v>
      </c>
      <c r="AF1529" s="56">
        <v>460.46000000000004</v>
      </c>
    </row>
    <row r="1530" spans="22:32" ht="18" customHeight="1" x14ac:dyDescent="0.25">
      <c r="V1530" s="56" t="s">
        <v>98</v>
      </c>
      <c r="W1530" s="56">
        <v>2021</v>
      </c>
      <c r="X1530" s="56" t="s">
        <v>8</v>
      </c>
      <c r="Y1530" s="56" t="s">
        <v>99</v>
      </c>
      <c r="Z1530" s="56" t="s">
        <v>113</v>
      </c>
      <c r="AA1530" s="56" t="s">
        <v>114</v>
      </c>
      <c r="AB1530" s="56" t="s">
        <v>102</v>
      </c>
      <c r="AC1530" s="56" t="s">
        <v>112</v>
      </c>
      <c r="AD1530" s="56" t="s">
        <v>104</v>
      </c>
      <c r="AE1530" s="56">
        <v>316</v>
      </c>
      <c r="AF1530" s="56">
        <v>451.88</v>
      </c>
    </row>
    <row r="1531" spans="22:32" ht="18" customHeight="1" x14ac:dyDescent="0.25">
      <c r="V1531" s="56" t="s">
        <v>105</v>
      </c>
      <c r="W1531" s="56">
        <v>2021</v>
      </c>
      <c r="X1531" s="56" t="s">
        <v>8</v>
      </c>
      <c r="Y1531" s="56" t="s">
        <v>99</v>
      </c>
      <c r="Z1531" s="56" t="s">
        <v>113</v>
      </c>
      <c r="AA1531" s="56" t="s">
        <v>114</v>
      </c>
      <c r="AB1531" s="56" t="s">
        <v>102</v>
      </c>
      <c r="AC1531" s="56" t="s">
        <v>112</v>
      </c>
      <c r="AD1531" s="56" t="s">
        <v>104</v>
      </c>
      <c r="AE1531" s="56">
        <v>325</v>
      </c>
      <c r="AF1531" s="56">
        <v>464.75</v>
      </c>
    </row>
    <row r="1532" spans="22:32" ht="18" customHeight="1" x14ac:dyDescent="0.25">
      <c r="V1532" s="56" t="s">
        <v>107</v>
      </c>
      <c r="W1532" s="56">
        <v>2021</v>
      </c>
      <c r="X1532" s="56" t="s">
        <v>8</v>
      </c>
      <c r="Y1532" s="56" t="s">
        <v>99</v>
      </c>
      <c r="Z1532" s="56" t="s">
        <v>113</v>
      </c>
      <c r="AA1532" s="56" t="s">
        <v>114</v>
      </c>
      <c r="AB1532" s="56" t="s">
        <v>102</v>
      </c>
      <c r="AC1532" s="56" t="s">
        <v>112</v>
      </c>
      <c r="AD1532" s="56" t="s">
        <v>104</v>
      </c>
      <c r="AE1532" s="56">
        <v>319</v>
      </c>
      <c r="AF1532" s="56">
        <v>456.16999999999996</v>
      </c>
    </row>
    <row r="1533" spans="22:32" ht="18" customHeight="1" x14ac:dyDescent="0.25">
      <c r="V1533" s="56" t="s">
        <v>98</v>
      </c>
      <c r="W1533" s="56">
        <v>2021</v>
      </c>
      <c r="X1533" s="56" t="s">
        <v>8</v>
      </c>
      <c r="Y1533" s="56" t="s">
        <v>99</v>
      </c>
      <c r="Z1533" s="56" t="s">
        <v>113</v>
      </c>
      <c r="AA1533" s="56" t="s">
        <v>114</v>
      </c>
      <c r="AB1533" s="56" t="s">
        <v>102</v>
      </c>
      <c r="AC1533" s="56" t="s">
        <v>112</v>
      </c>
      <c r="AD1533" s="56" t="s">
        <v>104</v>
      </c>
      <c r="AE1533" s="56">
        <v>313</v>
      </c>
      <c r="AF1533" s="56">
        <v>447.59000000000003</v>
      </c>
    </row>
    <row r="1534" spans="22:32" ht="18" customHeight="1" x14ac:dyDescent="0.25">
      <c r="V1534" s="56" t="s">
        <v>107</v>
      </c>
      <c r="W1534" s="56">
        <v>2022</v>
      </c>
      <c r="X1534" s="56" t="s">
        <v>3</v>
      </c>
      <c r="Y1534" s="56" t="s">
        <v>99</v>
      </c>
      <c r="Z1534" s="56" t="s">
        <v>100</v>
      </c>
      <c r="AA1534" s="56" t="s">
        <v>101</v>
      </c>
      <c r="AB1534" s="56" t="s">
        <v>110</v>
      </c>
      <c r="AC1534" s="56" t="s">
        <v>103</v>
      </c>
      <c r="AD1534" s="56" t="s">
        <v>104</v>
      </c>
      <c r="AE1534" s="56">
        <v>212</v>
      </c>
      <c r="AF1534" s="56">
        <v>303.15999999999997</v>
      </c>
    </row>
    <row r="1535" spans="22:32" ht="18" customHeight="1" x14ac:dyDescent="0.25">
      <c r="V1535" s="56" t="s">
        <v>105</v>
      </c>
      <c r="W1535" s="56">
        <v>2022</v>
      </c>
      <c r="X1535" s="56" t="s">
        <v>3</v>
      </c>
      <c r="Y1535" s="56" t="s">
        <v>99</v>
      </c>
      <c r="Z1535" s="56" t="s">
        <v>100</v>
      </c>
      <c r="AA1535" s="56" t="s">
        <v>101</v>
      </c>
      <c r="AB1535" s="56" t="s">
        <v>110</v>
      </c>
      <c r="AC1535" s="56" t="s">
        <v>103</v>
      </c>
      <c r="AD1535" s="56" t="s">
        <v>104</v>
      </c>
      <c r="AE1535" s="56">
        <v>206</v>
      </c>
      <c r="AF1535" s="56">
        <v>294.58</v>
      </c>
    </row>
    <row r="1536" spans="22:32" ht="18" customHeight="1" x14ac:dyDescent="0.25">
      <c r="V1536" s="56" t="s">
        <v>107</v>
      </c>
      <c r="W1536" s="56">
        <v>2022</v>
      </c>
      <c r="X1536" s="56" t="s">
        <v>3</v>
      </c>
      <c r="Y1536" s="56" t="s">
        <v>99</v>
      </c>
      <c r="Z1536" s="56" t="s">
        <v>100</v>
      </c>
      <c r="AA1536" s="56" t="s">
        <v>101</v>
      </c>
      <c r="AB1536" s="56" t="s">
        <v>110</v>
      </c>
      <c r="AC1536" s="56" t="s">
        <v>103</v>
      </c>
      <c r="AD1536" s="56" t="s">
        <v>106</v>
      </c>
      <c r="AE1536" s="56">
        <v>216</v>
      </c>
      <c r="AF1536" s="56">
        <v>308.88</v>
      </c>
    </row>
    <row r="1537" spans="22:32" ht="18" customHeight="1" x14ac:dyDescent="0.25">
      <c r="V1537" s="56" t="s">
        <v>105</v>
      </c>
      <c r="W1537" s="56">
        <v>2022</v>
      </c>
      <c r="X1537" s="56" t="s">
        <v>3</v>
      </c>
      <c r="Y1537" s="56" t="s">
        <v>99</v>
      </c>
      <c r="Z1537" s="56" t="s">
        <v>100</v>
      </c>
      <c r="AA1537" s="56" t="s">
        <v>101</v>
      </c>
      <c r="AB1537" s="56" t="s">
        <v>110</v>
      </c>
      <c r="AC1537" s="56" t="s">
        <v>103</v>
      </c>
      <c r="AD1537" s="56" t="s">
        <v>106</v>
      </c>
      <c r="AE1537" s="56">
        <v>210</v>
      </c>
      <c r="AF1537" s="56">
        <v>300.3</v>
      </c>
    </row>
    <row r="1538" spans="22:32" ht="18" customHeight="1" x14ac:dyDescent="0.25">
      <c r="V1538" s="56" t="s">
        <v>107</v>
      </c>
      <c r="W1538" s="56">
        <v>2022</v>
      </c>
      <c r="X1538" s="56" t="s">
        <v>3</v>
      </c>
      <c r="Y1538" s="56" t="s">
        <v>99</v>
      </c>
      <c r="Z1538" s="56" t="s">
        <v>100</v>
      </c>
      <c r="AA1538" s="56" t="s">
        <v>101</v>
      </c>
      <c r="AB1538" s="56" t="s">
        <v>110</v>
      </c>
      <c r="AC1538" s="56" t="s">
        <v>103</v>
      </c>
      <c r="AD1538" s="56" t="s">
        <v>106</v>
      </c>
      <c r="AE1538" s="56">
        <v>204</v>
      </c>
      <c r="AF1538" s="56">
        <v>291.72000000000003</v>
      </c>
    </row>
    <row r="1539" spans="22:32" ht="18" customHeight="1" x14ac:dyDescent="0.25">
      <c r="V1539" s="56" t="s">
        <v>107</v>
      </c>
      <c r="W1539" s="56">
        <v>2022</v>
      </c>
      <c r="X1539" s="56" t="s">
        <v>3</v>
      </c>
      <c r="Y1539" s="56" t="s">
        <v>99</v>
      </c>
      <c r="Z1539" s="56" t="s">
        <v>100</v>
      </c>
      <c r="AA1539" s="56" t="s">
        <v>101</v>
      </c>
      <c r="AB1539" s="56" t="s">
        <v>110</v>
      </c>
      <c r="AC1539" s="56" t="s">
        <v>103</v>
      </c>
      <c r="AD1539" s="56" t="s">
        <v>106</v>
      </c>
      <c r="AE1539" s="56">
        <v>213</v>
      </c>
      <c r="AF1539" s="56">
        <v>304.59000000000003</v>
      </c>
    </row>
    <row r="1540" spans="22:32" ht="18" customHeight="1" x14ac:dyDescent="0.25">
      <c r="V1540" s="56" t="s">
        <v>98</v>
      </c>
      <c r="W1540" s="56">
        <v>2022</v>
      </c>
      <c r="X1540" s="56" t="s">
        <v>3</v>
      </c>
      <c r="Y1540" s="56" t="s">
        <v>99</v>
      </c>
      <c r="Z1540" s="56" t="s">
        <v>100</v>
      </c>
      <c r="AA1540" s="56" t="s">
        <v>101</v>
      </c>
      <c r="AB1540" s="56" t="s">
        <v>110</v>
      </c>
      <c r="AC1540" s="56" t="s">
        <v>103</v>
      </c>
      <c r="AD1540" s="56" t="s">
        <v>106</v>
      </c>
      <c r="AE1540" s="56">
        <v>207</v>
      </c>
      <c r="AF1540" s="56">
        <v>296.01</v>
      </c>
    </row>
    <row r="1541" spans="22:32" ht="18" customHeight="1" x14ac:dyDescent="0.25">
      <c r="V1541" s="56" t="s">
        <v>105</v>
      </c>
      <c r="W1541" s="56">
        <v>2022</v>
      </c>
      <c r="X1541" s="56" t="s">
        <v>3</v>
      </c>
      <c r="Y1541" s="56" t="s">
        <v>99</v>
      </c>
      <c r="Z1541" s="56" t="s">
        <v>100</v>
      </c>
      <c r="AA1541" s="56" t="s">
        <v>101</v>
      </c>
      <c r="AB1541" s="56" t="s">
        <v>110</v>
      </c>
      <c r="AC1541" s="56" t="s">
        <v>103</v>
      </c>
      <c r="AD1541" s="56" t="s">
        <v>106</v>
      </c>
      <c r="AE1541" s="56">
        <v>201</v>
      </c>
      <c r="AF1541" s="56">
        <v>287.43</v>
      </c>
    </row>
    <row r="1542" spans="22:32" ht="18" customHeight="1" x14ac:dyDescent="0.25">
      <c r="V1542" s="56" t="s">
        <v>105</v>
      </c>
      <c r="W1542" s="56">
        <v>2022</v>
      </c>
      <c r="X1542" s="56" t="s">
        <v>3</v>
      </c>
      <c r="Y1542" s="56" t="s">
        <v>99</v>
      </c>
      <c r="Z1542" s="56" t="s">
        <v>100</v>
      </c>
      <c r="AA1542" s="56" t="s">
        <v>101</v>
      </c>
      <c r="AB1542" s="56" t="s">
        <v>110</v>
      </c>
      <c r="AC1542" s="56" t="s">
        <v>103</v>
      </c>
      <c r="AD1542" s="56" t="s">
        <v>104</v>
      </c>
      <c r="AE1542" s="56">
        <v>215</v>
      </c>
      <c r="AF1542" s="56">
        <v>307.45</v>
      </c>
    </row>
    <row r="1543" spans="22:32" ht="18" customHeight="1" x14ac:dyDescent="0.25">
      <c r="V1543" s="56" t="s">
        <v>105</v>
      </c>
      <c r="W1543" s="56">
        <v>2022</v>
      </c>
      <c r="X1543" s="56" t="s">
        <v>3</v>
      </c>
      <c r="Y1543" s="56" t="s">
        <v>99</v>
      </c>
      <c r="Z1543" s="56" t="s">
        <v>100</v>
      </c>
      <c r="AA1543" s="56" t="s">
        <v>101</v>
      </c>
      <c r="AB1543" s="56" t="s">
        <v>110</v>
      </c>
      <c r="AC1543" s="56" t="s">
        <v>103</v>
      </c>
      <c r="AD1543" s="56" t="s">
        <v>104</v>
      </c>
      <c r="AE1543" s="56">
        <v>209</v>
      </c>
      <c r="AF1543" s="56">
        <v>298.87</v>
      </c>
    </row>
    <row r="1544" spans="22:32" ht="18" customHeight="1" x14ac:dyDescent="0.25">
      <c r="V1544" s="56" t="s">
        <v>108</v>
      </c>
      <c r="W1544" s="56">
        <v>2022</v>
      </c>
      <c r="X1544" s="56" t="s">
        <v>3</v>
      </c>
      <c r="Y1544" s="56" t="s">
        <v>99</v>
      </c>
      <c r="Z1544" s="56" t="s">
        <v>100</v>
      </c>
      <c r="AA1544" s="56" t="s">
        <v>101</v>
      </c>
      <c r="AB1544" s="56" t="s">
        <v>110</v>
      </c>
      <c r="AC1544" s="56" t="s">
        <v>103</v>
      </c>
      <c r="AD1544" s="56" t="s">
        <v>104</v>
      </c>
      <c r="AE1544" s="56">
        <v>203</v>
      </c>
      <c r="AF1544" s="56">
        <v>290.28999999999996</v>
      </c>
    </row>
    <row r="1545" spans="22:32" ht="18" customHeight="1" x14ac:dyDescent="0.25">
      <c r="V1545" s="56" t="s">
        <v>105</v>
      </c>
      <c r="W1545" s="56">
        <v>2022</v>
      </c>
      <c r="X1545" s="56" t="s">
        <v>7</v>
      </c>
      <c r="Y1545" s="56" t="s">
        <v>99</v>
      </c>
      <c r="Z1545" s="56" t="s">
        <v>100</v>
      </c>
      <c r="AA1545" s="56" t="s">
        <v>101</v>
      </c>
      <c r="AB1545" s="56" t="s">
        <v>110</v>
      </c>
      <c r="AC1545" s="56" t="s">
        <v>103</v>
      </c>
      <c r="AD1545" s="56" t="s">
        <v>106</v>
      </c>
      <c r="AE1545" s="56">
        <v>158</v>
      </c>
      <c r="AF1545" s="56">
        <v>225.94</v>
      </c>
    </row>
    <row r="1546" spans="22:32" ht="18" customHeight="1" x14ac:dyDescent="0.25">
      <c r="V1546" s="56" t="s">
        <v>105</v>
      </c>
      <c r="W1546" s="56">
        <v>2022</v>
      </c>
      <c r="X1546" s="56" t="s">
        <v>7</v>
      </c>
      <c r="Y1546" s="56" t="s">
        <v>99</v>
      </c>
      <c r="Z1546" s="56" t="s">
        <v>100</v>
      </c>
      <c r="AA1546" s="56" t="s">
        <v>101</v>
      </c>
      <c r="AB1546" s="56" t="s">
        <v>110</v>
      </c>
      <c r="AC1546" s="56" t="s">
        <v>103</v>
      </c>
      <c r="AD1546" s="56" t="s">
        <v>106</v>
      </c>
      <c r="AE1546" s="56">
        <v>160</v>
      </c>
      <c r="AF1546" s="56">
        <v>228.8</v>
      </c>
    </row>
    <row r="1547" spans="22:32" ht="18" customHeight="1" x14ac:dyDescent="0.25">
      <c r="V1547" s="56" t="s">
        <v>109</v>
      </c>
      <c r="W1547" s="56">
        <v>2022</v>
      </c>
      <c r="X1547" s="56" t="s">
        <v>7</v>
      </c>
      <c r="Y1547" s="56" t="s">
        <v>99</v>
      </c>
      <c r="Z1547" s="56" t="s">
        <v>100</v>
      </c>
      <c r="AA1547" s="56" t="s">
        <v>101</v>
      </c>
      <c r="AB1547" s="56" t="s">
        <v>110</v>
      </c>
      <c r="AC1547" s="56" t="s">
        <v>103</v>
      </c>
      <c r="AD1547" s="56" t="s">
        <v>106</v>
      </c>
      <c r="AE1547" s="56">
        <v>162</v>
      </c>
      <c r="AF1547" s="56">
        <v>231.66</v>
      </c>
    </row>
    <row r="1548" spans="22:32" ht="18" customHeight="1" x14ac:dyDescent="0.25">
      <c r="V1548" s="56" t="s">
        <v>98</v>
      </c>
      <c r="W1548" s="56">
        <v>2022</v>
      </c>
      <c r="X1548" s="56" t="s">
        <v>7</v>
      </c>
      <c r="Y1548" s="56" t="s">
        <v>99</v>
      </c>
      <c r="Z1548" s="56" t="s">
        <v>100</v>
      </c>
      <c r="AA1548" s="56" t="s">
        <v>101</v>
      </c>
      <c r="AB1548" s="56" t="s">
        <v>110</v>
      </c>
      <c r="AC1548" s="56" t="s">
        <v>103</v>
      </c>
      <c r="AD1548" s="56" t="s">
        <v>106</v>
      </c>
      <c r="AE1548" s="56">
        <v>159</v>
      </c>
      <c r="AF1548" s="56">
        <v>227.37</v>
      </c>
    </row>
    <row r="1549" spans="22:32" ht="18" customHeight="1" x14ac:dyDescent="0.25">
      <c r="V1549" s="56" t="s">
        <v>105</v>
      </c>
      <c r="W1549" s="56">
        <v>2022</v>
      </c>
      <c r="X1549" s="56" t="s">
        <v>7</v>
      </c>
      <c r="Y1549" s="56" t="s">
        <v>99</v>
      </c>
      <c r="Z1549" s="56" t="s">
        <v>100</v>
      </c>
      <c r="AA1549" s="56" t="s">
        <v>101</v>
      </c>
      <c r="AB1549" s="56" t="s">
        <v>110</v>
      </c>
      <c r="AC1549" s="56" t="s">
        <v>103</v>
      </c>
      <c r="AD1549" s="56" t="s">
        <v>106</v>
      </c>
      <c r="AE1549" s="56">
        <v>161</v>
      </c>
      <c r="AF1549" s="56">
        <v>230.23000000000002</v>
      </c>
    </row>
    <row r="1550" spans="22:32" ht="18" customHeight="1" x14ac:dyDescent="0.25">
      <c r="V1550" s="56" t="s">
        <v>108</v>
      </c>
      <c r="W1550" s="56">
        <v>2022</v>
      </c>
      <c r="X1550" s="56" t="s">
        <v>1</v>
      </c>
      <c r="Y1550" s="56" t="s">
        <v>99</v>
      </c>
      <c r="Z1550" s="56" t="s">
        <v>100</v>
      </c>
      <c r="AA1550" s="56" t="s">
        <v>101</v>
      </c>
      <c r="AB1550" s="56" t="s">
        <v>110</v>
      </c>
      <c r="AC1550" s="56" t="s">
        <v>103</v>
      </c>
      <c r="AD1550" s="56" t="s">
        <v>104</v>
      </c>
      <c r="AE1550" s="56">
        <v>248</v>
      </c>
      <c r="AF1550" s="56">
        <v>354.64</v>
      </c>
    </row>
    <row r="1551" spans="22:32" ht="18" customHeight="1" x14ac:dyDescent="0.25">
      <c r="V1551" s="56" t="s">
        <v>105</v>
      </c>
      <c r="W1551" s="56">
        <v>2022</v>
      </c>
      <c r="X1551" s="56" t="s">
        <v>1</v>
      </c>
      <c r="Y1551" s="56" t="s">
        <v>99</v>
      </c>
      <c r="Z1551" s="56" t="s">
        <v>100</v>
      </c>
      <c r="AA1551" s="56" t="s">
        <v>101</v>
      </c>
      <c r="AB1551" s="56" t="s">
        <v>110</v>
      </c>
      <c r="AC1551" s="56" t="s">
        <v>103</v>
      </c>
      <c r="AD1551" s="56" t="s">
        <v>104</v>
      </c>
      <c r="AE1551" s="56">
        <v>242</v>
      </c>
      <c r="AF1551" s="56">
        <v>346.06</v>
      </c>
    </row>
    <row r="1552" spans="22:32" ht="18" customHeight="1" x14ac:dyDescent="0.25">
      <c r="V1552" s="56" t="s">
        <v>107</v>
      </c>
      <c r="W1552" s="56">
        <v>2022</v>
      </c>
      <c r="X1552" s="56" t="s">
        <v>1</v>
      </c>
      <c r="Y1552" s="56" t="s">
        <v>99</v>
      </c>
      <c r="Z1552" s="56" t="s">
        <v>100</v>
      </c>
      <c r="AA1552" s="56" t="s">
        <v>101</v>
      </c>
      <c r="AB1552" s="56" t="s">
        <v>110</v>
      </c>
      <c r="AC1552" s="56" t="s">
        <v>103</v>
      </c>
      <c r="AD1552" s="56" t="s">
        <v>104</v>
      </c>
      <c r="AE1552" s="56">
        <v>236</v>
      </c>
      <c r="AF1552" s="56">
        <v>337.48</v>
      </c>
    </row>
    <row r="1553" spans="22:32" ht="18" customHeight="1" x14ac:dyDescent="0.25">
      <c r="V1553" s="56" t="s">
        <v>107</v>
      </c>
      <c r="W1553" s="56">
        <v>2022</v>
      </c>
      <c r="X1553" s="56" t="s">
        <v>1</v>
      </c>
      <c r="Y1553" s="56" t="s">
        <v>99</v>
      </c>
      <c r="Z1553" s="56" t="s">
        <v>100</v>
      </c>
      <c r="AA1553" s="56" t="s">
        <v>101</v>
      </c>
      <c r="AB1553" s="56" t="s">
        <v>110</v>
      </c>
      <c r="AC1553" s="56" t="s">
        <v>103</v>
      </c>
      <c r="AD1553" s="56" t="s">
        <v>106</v>
      </c>
      <c r="AE1553" s="56">
        <v>246</v>
      </c>
      <c r="AF1553" s="56">
        <v>351.78</v>
      </c>
    </row>
    <row r="1554" spans="22:32" ht="18" customHeight="1" x14ac:dyDescent="0.25">
      <c r="V1554" s="56" t="s">
        <v>98</v>
      </c>
      <c r="W1554" s="56">
        <v>2022</v>
      </c>
      <c r="X1554" s="56" t="s">
        <v>1</v>
      </c>
      <c r="Y1554" s="56" t="s">
        <v>99</v>
      </c>
      <c r="Z1554" s="56" t="s">
        <v>100</v>
      </c>
      <c r="AA1554" s="56" t="s">
        <v>101</v>
      </c>
      <c r="AB1554" s="56" t="s">
        <v>110</v>
      </c>
      <c r="AC1554" s="56" t="s">
        <v>103</v>
      </c>
      <c r="AD1554" s="56" t="s">
        <v>106</v>
      </c>
      <c r="AE1554" s="56">
        <v>240</v>
      </c>
      <c r="AF1554" s="56">
        <v>343.2</v>
      </c>
    </row>
    <row r="1555" spans="22:32" ht="18" customHeight="1" x14ac:dyDescent="0.25">
      <c r="V1555" s="56" t="s">
        <v>107</v>
      </c>
      <c r="W1555" s="56">
        <v>2022</v>
      </c>
      <c r="X1555" s="56" t="s">
        <v>1</v>
      </c>
      <c r="Y1555" s="56" t="s">
        <v>99</v>
      </c>
      <c r="Z1555" s="56" t="s">
        <v>100</v>
      </c>
      <c r="AA1555" s="56" t="s">
        <v>101</v>
      </c>
      <c r="AB1555" s="56" t="s">
        <v>110</v>
      </c>
      <c r="AC1555" s="56" t="s">
        <v>103</v>
      </c>
      <c r="AD1555" s="56" t="s">
        <v>106</v>
      </c>
      <c r="AE1555" s="56">
        <v>234</v>
      </c>
      <c r="AF1555" s="56">
        <v>334.62</v>
      </c>
    </row>
    <row r="1556" spans="22:32" ht="18" customHeight="1" x14ac:dyDescent="0.25">
      <c r="V1556" s="56" t="s">
        <v>98</v>
      </c>
      <c r="W1556" s="56">
        <v>2022</v>
      </c>
      <c r="X1556" s="56" t="s">
        <v>1</v>
      </c>
      <c r="Y1556" s="56" t="s">
        <v>99</v>
      </c>
      <c r="Z1556" s="56" t="s">
        <v>100</v>
      </c>
      <c r="AA1556" s="56" t="s">
        <v>101</v>
      </c>
      <c r="AB1556" s="56" t="s">
        <v>110</v>
      </c>
      <c r="AC1556" s="56" t="s">
        <v>103</v>
      </c>
      <c r="AD1556" s="56" t="s">
        <v>106</v>
      </c>
      <c r="AE1556" s="56">
        <v>243</v>
      </c>
      <c r="AF1556" s="56">
        <v>347.49</v>
      </c>
    </row>
    <row r="1557" spans="22:32" ht="18" customHeight="1" x14ac:dyDescent="0.25">
      <c r="V1557" s="56" t="s">
        <v>105</v>
      </c>
      <c r="W1557" s="56">
        <v>2022</v>
      </c>
      <c r="X1557" s="56" t="s">
        <v>1</v>
      </c>
      <c r="Y1557" s="56" t="s">
        <v>99</v>
      </c>
      <c r="Z1557" s="56" t="s">
        <v>100</v>
      </c>
      <c r="AA1557" s="56" t="s">
        <v>101</v>
      </c>
      <c r="AB1557" s="56" t="s">
        <v>110</v>
      </c>
      <c r="AC1557" s="56" t="s">
        <v>103</v>
      </c>
      <c r="AD1557" s="56" t="s">
        <v>106</v>
      </c>
      <c r="AE1557" s="56">
        <v>237</v>
      </c>
      <c r="AF1557" s="56">
        <v>338.90999999999997</v>
      </c>
    </row>
    <row r="1558" spans="22:32" ht="18" customHeight="1" x14ac:dyDescent="0.25">
      <c r="V1558" s="56" t="s">
        <v>107</v>
      </c>
      <c r="W1558" s="56">
        <v>2022</v>
      </c>
      <c r="X1558" s="56" t="s">
        <v>1</v>
      </c>
      <c r="Y1558" s="56" t="s">
        <v>99</v>
      </c>
      <c r="Z1558" s="56" t="s">
        <v>100</v>
      </c>
      <c r="AA1558" s="56" t="s">
        <v>101</v>
      </c>
      <c r="AB1558" s="56" t="s">
        <v>110</v>
      </c>
      <c r="AC1558" s="56" t="s">
        <v>103</v>
      </c>
      <c r="AD1558" s="56" t="s">
        <v>104</v>
      </c>
      <c r="AE1558" s="56">
        <v>245</v>
      </c>
      <c r="AF1558" s="56">
        <v>350.35</v>
      </c>
    </row>
    <row r="1559" spans="22:32" ht="18" customHeight="1" x14ac:dyDescent="0.25">
      <c r="V1559" s="56" t="s">
        <v>105</v>
      </c>
      <c r="W1559" s="56">
        <v>2022</v>
      </c>
      <c r="X1559" s="56" t="s">
        <v>1</v>
      </c>
      <c r="Y1559" s="56" t="s">
        <v>99</v>
      </c>
      <c r="Z1559" s="56" t="s">
        <v>100</v>
      </c>
      <c r="AA1559" s="56" t="s">
        <v>101</v>
      </c>
      <c r="AB1559" s="56" t="s">
        <v>110</v>
      </c>
      <c r="AC1559" s="56" t="s">
        <v>103</v>
      </c>
      <c r="AD1559" s="56" t="s">
        <v>104</v>
      </c>
      <c r="AE1559" s="56">
        <v>239</v>
      </c>
      <c r="AF1559" s="56">
        <v>341.77</v>
      </c>
    </row>
    <row r="1560" spans="22:32" ht="18" customHeight="1" x14ac:dyDescent="0.25">
      <c r="V1560" s="56" t="s">
        <v>105</v>
      </c>
      <c r="W1560" s="56">
        <v>2022</v>
      </c>
      <c r="X1560" s="56" t="s">
        <v>1</v>
      </c>
      <c r="Y1560" s="56" t="s">
        <v>99</v>
      </c>
      <c r="Z1560" s="56" t="s">
        <v>100</v>
      </c>
      <c r="AA1560" s="56" t="s">
        <v>101</v>
      </c>
      <c r="AB1560" s="56" t="s">
        <v>110</v>
      </c>
      <c r="AC1560" s="56" t="s">
        <v>103</v>
      </c>
      <c r="AD1560" s="56" t="s">
        <v>104</v>
      </c>
      <c r="AE1560" s="56">
        <v>233</v>
      </c>
      <c r="AF1560" s="56">
        <v>333.19</v>
      </c>
    </row>
    <row r="1561" spans="22:32" ht="18" customHeight="1" x14ac:dyDescent="0.25">
      <c r="V1561" s="56" t="s">
        <v>105</v>
      </c>
      <c r="W1561" s="56">
        <v>2022</v>
      </c>
      <c r="X1561" s="56" t="s">
        <v>0</v>
      </c>
      <c r="Y1561" s="56" t="s">
        <v>99</v>
      </c>
      <c r="Z1561" s="56" t="s">
        <v>100</v>
      </c>
      <c r="AA1561" s="56" t="s">
        <v>101</v>
      </c>
      <c r="AB1561" s="56" t="s">
        <v>110</v>
      </c>
      <c r="AC1561" s="56" t="s">
        <v>103</v>
      </c>
      <c r="AD1561" s="56" t="s">
        <v>104</v>
      </c>
      <c r="AE1561" s="56">
        <v>260</v>
      </c>
      <c r="AF1561" s="56">
        <v>371.8</v>
      </c>
    </row>
    <row r="1562" spans="22:32" ht="18" customHeight="1" x14ac:dyDescent="0.25">
      <c r="V1562" s="56" t="s">
        <v>107</v>
      </c>
      <c r="W1562" s="56">
        <v>2022</v>
      </c>
      <c r="X1562" s="56" t="s">
        <v>0</v>
      </c>
      <c r="Y1562" s="56" t="s">
        <v>99</v>
      </c>
      <c r="Z1562" s="56" t="s">
        <v>100</v>
      </c>
      <c r="AA1562" s="56" t="s">
        <v>101</v>
      </c>
      <c r="AB1562" s="56" t="s">
        <v>110</v>
      </c>
      <c r="AC1562" s="56" t="s">
        <v>103</v>
      </c>
      <c r="AD1562" s="56" t="s">
        <v>104</v>
      </c>
      <c r="AE1562" s="56">
        <v>254</v>
      </c>
      <c r="AF1562" s="56">
        <v>363.22</v>
      </c>
    </row>
    <row r="1563" spans="22:32" ht="18" customHeight="1" x14ac:dyDescent="0.25">
      <c r="V1563" s="56" t="s">
        <v>98</v>
      </c>
      <c r="W1563" s="56">
        <v>2022</v>
      </c>
      <c r="X1563" s="56" t="s">
        <v>0</v>
      </c>
      <c r="Y1563" s="56" t="s">
        <v>99</v>
      </c>
      <c r="Z1563" s="56" t="s">
        <v>100</v>
      </c>
      <c r="AA1563" s="56" t="s">
        <v>101</v>
      </c>
      <c r="AB1563" s="56" t="s">
        <v>110</v>
      </c>
      <c r="AC1563" s="56" t="s">
        <v>103</v>
      </c>
      <c r="AD1563" s="56" t="s">
        <v>104</v>
      </c>
      <c r="AE1563" s="56">
        <v>264</v>
      </c>
      <c r="AF1563" s="56">
        <v>526.24</v>
      </c>
    </row>
    <row r="1564" spans="22:32" ht="18" customHeight="1" x14ac:dyDescent="0.25">
      <c r="V1564" s="56" t="s">
        <v>107</v>
      </c>
      <c r="W1564" s="56">
        <v>2022</v>
      </c>
      <c r="X1564" s="56" t="s">
        <v>0</v>
      </c>
      <c r="Y1564" s="56" t="s">
        <v>99</v>
      </c>
      <c r="Z1564" s="56" t="s">
        <v>100</v>
      </c>
      <c r="AA1564" s="56" t="s">
        <v>101</v>
      </c>
      <c r="AB1564" s="56" t="s">
        <v>110</v>
      </c>
      <c r="AC1564" s="56" t="s">
        <v>103</v>
      </c>
      <c r="AD1564" s="56" t="s">
        <v>106</v>
      </c>
      <c r="AE1564" s="56">
        <v>258</v>
      </c>
      <c r="AF1564" s="56">
        <v>526.24</v>
      </c>
    </row>
    <row r="1565" spans="22:32" ht="18" customHeight="1" x14ac:dyDescent="0.25">
      <c r="V1565" s="56" t="s">
        <v>105</v>
      </c>
      <c r="W1565" s="56">
        <v>2022</v>
      </c>
      <c r="X1565" s="56" t="s">
        <v>0</v>
      </c>
      <c r="Y1565" s="56" t="s">
        <v>99</v>
      </c>
      <c r="Z1565" s="56" t="s">
        <v>100</v>
      </c>
      <c r="AA1565" s="56" t="s">
        <v>101</v>
      </c>
      <c r="AB1565" s="56" t="s">
        <v>110</v>
      </c>
      <c r="AC1565" s="56" t="s">
        <v>103</v>
      </c>
      <c r="AD1565" s="56" t="s">
        <v>106</v>
      </c>
      <c r="AE1565" s="56">
        <v>252</v>
      </c>
      <c r="AF1565" s="56">
        <v>360.36</v>
      </c>
    </row>
    <row r="1566" spans="22:32" ht="18" customHeight="1" x14ac:dyDescent="0.25">
      <c r="V1566" s="56" t="s">
        <v>98</v>
      </c>
      <c r="W1566" s="56">
        <v>2022</v>
      </c>
      <c r="X1566" s="56" t="s">
        <v>0</v>
      </c>
      <c r="Y1566" s="56" t="s">
        <v>99</v>
      </c>
      <c r="Z1566" s="56" t="s">
        <v>100</v>
      </c>
      <c r="AA1566" s="56" t="s">
        <v>101</v>
      </c>
      <c r="AB1566" s="56" t="s">
        <v>110</v>
      </c>
      <c r="AC1566" s="56" t="s">
        <v>103</v>
      </c>
      <c r="AD1566" s="56" t="s">
        <v>104</v>
      </c>
      <c r="AE1566" s="56">
        <v>261</v>
      </c>
      <c r="AF1566" s="56">
        <v>373.23</v>
      </c>
    </row>
    <row r="1567" spans="22:32" ht="18" customHeight="1" x14ac:dyDescent="0.25">
      <c r="V1567" s="56" t="s">
        <v>105</v>
      </c>
      <c r="W1567" s="56">
        <v>2022</v>
      </c>
      <c r="X1567" s="56" t="s">
        <v>0</v>
      </c>
      <c r="Y1567" s="56" t="s">
        <v>99</v>
      </c>
      <c r="Z1567" s="56" t="s">
        <v>100</v>
      </c>
      <c r="AA1567" s="56" t="s">
        <v>101</v>
      </c>
      <c r="AB1567" s="56" t="s">
        <v>110</v>
      </c>
      <c r="AC1567" s="56" t="s">
        <v>103</v>
      </c>
      <c r="AD1567" s="56" t="s">
        <v>106</v>
      </c>
      <c r="AE1567" s="56">
        <v>255</v>
      </c>
      <c r="AF1567" s="56">
        <v>364.65</v>
      </c>
    </row>
    <row r="1568" spans="22:32" ht="18" customHeight="1" x14ac:dyDescent="0.25">
      <c r="V1568" s="56" t="s">
        <v>98</v>
      </c>
      <c r="W1568" s="56">
        <v>2022</v>
      </c>
      <c r="X1568" s="56" t="s">
        <v>0</v>
      </c>
      <c r="Y1568" s="56" t="s">
        <v>99</v>
      </c>
      <c r="Z1568" s="56" t="s">
        <v>100</v>
      </c>
      <c r="AA1568" s="56" t="s">
        <v>101</v>
      </c>
      <c r="AB1568" s="56" t="s">
        <v>110</v>
      </c>
      <c r="AC1568" s="56" t="s">
        <v>103</v>
      </c>
      <c r="AD1568" s="56" t="s">
        <v>106</v>
      </c>
      <c r="AE1568" s="56">
        <v>249</v>
      </c>
      <c r="AF1568" s="56">
        <v>356.07</v>
      </c>
    </row>
    <row r="1569" spans="22:32" ht="18" customHeight="1" x14ac:dyDescent="0.25">
      <c r="V1569" s="56" t="s">
        <v>108</v>
      </c>
      <c r="W1569" s="56">
        <v>2022</v>
      </c>
      <c r="X1569" s="56" t="s">
        <v>0</v>
      </c>
      <c r="Y1569" s="56" t="s">
        <v>99</v>
      </c>
      <c r="Z1569" s="56" t="s">
        <v>100</v>
      </c>
      <c r="AA1569" s="56" t="s">
        <v>101</v>
      </c>
      <c r="AB1569" s="56" t="s">
        <v>110</v>
      </c>
      <c r="AC1569" s="56" t="s">
        <v>103</v>
      </c>
      <c r="AD1569" s="56" t="s">
        <v>104</v>
      </c>
      <c r="AE1569" s="56">
        <v>263</v>
      </c>
      <c r="AF1569" s="56">
        <v>376.09000000000003</v>
      </c>
    </row>
    <row r="1570" spans="22:32" ht="18" customHeight="1" x14ac:dyDescent="0.25">
      <c r="V1570" s="56" t="s">
        <v>105</v>
      </c>
      <c r="W1570" s="56">
        <v>2022</v>
      </c>
      <c r="X1570" s="56" t="s">
        <v>0</v>
      </c>
      <c r="Y1570" s="56" t="s">
        <v>99</v>
      </c>
      <c r="Z1570" s="56" t="s">
        <v>100</v>
      </c>
      <c r="AA1570" s="56" t="s">
        <v>101</v>
      </c>
      <c r="AB1570" s="56" t="s">
        <v>110</v>
      </c>
      <c r="AC1570" s="56" t="s">
        <v>103</v>
      </c>
      <c r="AD1570" s="56" t="s">
        <v>104</v>
      </c>
      <c r="AE1570" s="56">
        <v>257</v>
      </c>
      <c r="AF1570" s="56">
        <v>367.51</v>
      </c>
    </row>
    <row r="1571" spans="22:32" ht="18" customHeight="1" x14ac:dyDescent="0.25">
      <c r="V1571" s="56" t="s">
        <v>98</v>
      </c>
      <c r="W1571" s="56">
        <v>2022</v>
      </c>
      <c r="X1571" s="56" t="s">
        <v>0</v>
      </c>
      <c r="Y1571" s="56" t="s">
        <v>99</v>
      </c>
      <c r="Z1571" s="56" t="s">
        <v>100</v>
      </c>
      <c r="AA1571" s="56" t="s">
        <v>101</v>
      </c>
      <c r="AB1571" s="56" t="s">
        <v>110</v>
      </c>
      <c r="AC1571" s="56" t="s">
        <v>103</v>
      </c>
      <c r="AD1571" s="56" t="s">
        <v>104</v>
      </c>
      <c r="AE1571" s="56">
        <v>251</v>
      </c>
      <c r="AF1571" s="56">
        <v>358.93</v>
      </c>
    </row>
    <row r="1572" spans="22:32" ht="18" customHeight="1" x14ac:dyDescent="0.25">
      <c r="V1572" s="56" t="s">
        <v>109</v>
      </c>
      <c r="W1572" s="56">
        <v>2022</v>
      </c>
      <c r="X1572" s="56" t="s">
        <v>6</v>
      </c>
      <c r="Y1572" s="56" t="s">
        <v>99</v>
      </c>
      <c r="Z1572" s="56" t="s">
        <v>100</v>
      </c>
      <c r="AA1572" s="56" t="s">
        <v>101</v>
      </c>
      <c r="AB1572" s="56" t="s">
        <v>110</v>
      </c>
      <c r="AC1572" s="56" t="s">
        <v>103</v>
      </c>
      <c r="AD1572" s="56" t="s">
        <v>106</v>
      </c>
      <c r="AE1572" s="56">
        <v>164</v>
      </c>
      <c r="AF1572" s="56">
        <v>234.51999999999998</v>
      </c>
    </row>
    <row r="1573" spans="22:32" ht="18" customHeight="1" x14ac:dyDescent="0.25">
      <c r="V1573" s="56" t="s">
        <v>105</v>
      </c>
      <c r="W1573" s="56">
        <v>2022</v>
      </c>
      <c r="X1573" s="56" t="s">
        <v>6</v>
      </c>
      <c r="Y1573" s="56" t="s">
        <v>99</v>
      </c>
      <c r="Z1573" s="56" t="s">
        <v>100</v>
      </c>
      <c r="AA1573" s="56" t="s">
        <v>101</v>
      </c>
      <c r="AB1573" s="56" t="s">
        <v>110</v>
      </c>
      <c r="AC1573" s="56" t="s">
        <v>103</v>
      </c>
      <c r="AD1573" s="56" t="s">
        <v>106</v>
      </c>
      <c r="AE1573" s="56">
        <v>166</v>
      </c>
      <c r="AF1573" s="56">
        <v>237.38</v>
      </c>
    </row>
    <row r="1574" spans="22:32" ht="18" customHeight="1" x14ac:dyDescent="0.25">
      <c r="V1574" s="56" t="s">
        <v>105</v>
      </c>
      <c r="W1574" s="56">
        <v>2022</v>
      </c>
      <c r="X1574" s="56" t="s">
        <v>6</v>
      </c>
      <c r="Y1574" s="56" t="s">
        <v>99</v>
      </c>
      <c r="Z1574" s="56" t="s">
        <v>100</v>
      </c>
      <c r="AA1574" s="56" t="s">
        <v>101</v>
      </c>
      <c r="AB1574" s="56" t="s">
        <v>110</v>
      </c>
      <c r="AC1574" s="56" t="s">
        <v>103</v>
      </c>
      <c r="AD1574" s="56" t="s">
        <v>106</v>
      </c>
      <c r="AE1574" s="56">
        <v>168</v>
      </c>
      <c r="AF1574" s="56">
        <v>240.24</v>
      </c>
    </row>
    <row r="1575" spans="22:32" ht="18" customHeight="1" x14ac:dyDescent="0.25">
      <c r="V1575" s="56" t="s">
        <v>107</v>
      </c>
      <c r="W1575" s="56">
        <v>2022</v>
      </c>
      <c r="X1575" s="56" t="s">
        <v>6</v>
      </c>
      <c r="Y1575" s="56" t="s">
        <v>99</v>
      </c>
      <c r="Z1575" s="56" t="s">
        <v>100</v>
      </c>
      <c r="AA1575" s="56" t="s">
        <v>101</v>
      </c>
      <c r="AB1575" s="56" t="s">
        <v>110</v>
      </c>
      <c r="AC1575" s="56" t="s">
        <v>103</v>
      </c>
      <c r="AD1575" s="56" t="s">
        <v>106</v>
      </c>
      <c r="AE1575" s="56">
        <v>165</v>
      </c>
      <c r="AF1575" s="56">
        <v>235.95</v>
      </c>
    </row>
    <row r="1576" spans="22:32" ht="18" customHeight="1" x14ac:dyDescent="0.25">
      <c r="V1576" s="56" t="s">
        <v>105</v>
      </c>
      <c r="W1576" s="56">
        <v>2022</v>
      </c>
      <c r="X1576" s="56" t="s">
        <v>6</v>
      </c>
      <c r="Y1576" s="56" t="s">
        <v>99</v>
      </c>
      <c r="Z1576" s="56" t="s">
        <v>100</v>
      </c>
      <c r="AA1576" s="56" t="s">
        <v>101</v>
      </c>
      <c r="AB1576" s="56" t="s">
        <v>110</v>
      </c>
      <c r="AC1576" s="56" t="s">
        <v>103</v>
      </c>
      <c r="AD1576" s="56" t="s">
        <v>106</v>
      </c>
      <c r="AE1576" s="56">
        <v>163</v>
      </c>
      <c r="AF1576" s="56">
        <v>233.09</v>
      </c>
    </row>
    <row r="1577" spans="22:32" ht="18" customHeight="1" x14ac:dyDescent="0.25">
      <c r="V1577" s="56" t="s">
        <v>109</v>
      </c>
      <c r="W1577" s="56">
        <v>2022</v>
      </c>
      <c r="X1577" s="56" t="s">
        <v>6</v>
      </c>
      <c r="Y1577" s="56" t="s">
        <v>99</v>
      </c>
      <c r="Z1577" s="56" t="s">
        <v>100</v>
      </c>
      <c r="AA1577" s="56" t="s">
        <v>101</v>
      </c>
      <c r="AB1577" s="56" t="s">
        <v>110</v>
      </c>
      <c r="AC1577" s="56" t="s">
        <v>103</v>
      </c>
      <c r="AD1577" s="56" t="s">
        <v>106</v>
      </c>
      <c r="AE1577" s="56">
        <v>167</v>
      </c>
      <c r="AF1577" s="56">
        <v>238.81</v>
      </c>
    </row>
    <row r="1578" spans="22:32" ht="18" customHeight="1" x14ac:dyDescent="0.25">
      <c r="V1578" s="56" t="s">
        <v>105</v>
      </c>
      <c r="W1578" s="56">
        <v>2022</v>
      </c>
      <c r="X1578" s="56" t="s">
        <v>5</v>
      </c>
      <c r="Y1578" s="56" t="s">
        <v>99</v>
      </c>
      <c r="Z1578" s="56" t="s">
        <v>100</v>
      </c>
      <c r="AA1578" s="56" t="s">
        <v>101</v>
      </c>
      <c r="AB1578" s="56" t="s">
        <v>110</v>
      </c>
      <c r="AC1578" s="56" t="s">
        <v>103</v>
      </c>
      <c r="AD1578" s="56" t="s">
        <v>104</v>
      </c>
      <c r="AE1578" s="56">
        <v>182</v>
      </c>
      <c r="AF1578" s="56">
        <v>260.26</v>
      </c>
    </row>
    <row r="1579" spans="22:32" ht="18" customHeight="1" x14ac:dyDescent="0.25">
      <c r="V1579" s="56" t="s">
        <v>105</v>
      </c>
      <c r="W1579" s="56">
        <v>2022</v>
      </c>
      <c r="X1579" s="56" t="s">
        <v>5</v>
      </c>
      <c r="Y1579" s="56" t="s">
        <v>99</v>
      </c>
      <c r="Z1579" s="56" t="s">
        <v>100</v>
      </c>
      <c r="AA1579" s="56" t="s">
        <v>101</v>
      </c>
      <c r="AB1579" s="56" t="s">
        <v>110</v>
      </c>
      <c r="AC1579" s="56" t="s">
        <v>103</v>
      </c>
      <c r="AD1579" s="56" t="s">
        <v>104</v>
      </c>
      <c r="AE1579" s="56">
        <v>176</v>
      </c>
      <c r="AF1579" s="56">
        <v>251.68</v>
      </c>
    </row>
    <row r="1580" spans="22:32" ht="18" customHeight="1" x14ac:dyDescent="0.25">
      <c r="V1580" s="56" t="s">
        <v>105</v>
      </c>
      <c r="W1580" s="56">
        <v>2022</v>
      </c>
      <c r="X1580" s="56" t="s">
        <v>5</v>
      </c>
      <c r="Y1580" s="56" t="s">
        <v>99</v>
      </c>
      <c r="Z1580" s="56" t="s">
        <v>100</v>
      </c>
      <c r="AA1580" s="56" t="s">
        <v>101</v>
      </c>
      <c r="AB1580" s="56" t="s">
        <v>110</v>
      </c>
      <c r="AC1580" s="56" t="s">
        <v>103</v>
      </c>
      <c r="AD1580" s="56" t="s">
        <v>104</v>
      </c>
      <c r="AE1580" s="56">
        <v>170</v>
      </c>
      <c r="AF1580" s="56">
        <v>243.1</v>
      </c>
    </row>
    <row r="1581" spans="22:32" ht="18" customHeight="1" x14ac:dyDescent="0.25">
      <c r="V1581" s="56" t="s">
        <v>105</v>
      </c>
      <c r="W1581" s="56">
        <v>2022</v>
      </c>
      <c r="X1581" s="56" t="s">
        <v>5</v>
      </c>
      <c r="Y1581" s="56" t="s">
        <v>99</v>
      </c>
      <c r="Z1581" s="56" t="s">
        <v>100</v>
      </c>
      <c r="AA1581" s="56" t="s">
        <v>101</v>
      </c>
      <c r="AB1581" s="56" t="s">
        <v>110</v>
      </c>
      <c r="AC1581" s="56" t="s">
        <v>103</v>
      </c>
      <c r="AD1581" s="56" t="s">
        <v>106</v>
      </c>
      <c r="AE1581" s="56">
        <v>180</v>
      </c>
      <c r="AF1581" s="56">
        <v>257.39999999999998</v>
      </c>
    </row>
    <row r="1582" spans="22:32" ht="18" customHeight="1" x14ac:dyDescent="0.25">
      <c r="V1582" s="56" t="s">
        <v>98</v>
      </c>
      <c r="W1582" s="56">
        <v>2022</v>
      </c>
      <c r="X1582" s="56" t="s">
        <v>5</v>
      </c>
      <c r="Y1582" s="56" t="s">
        <v>99</v>
      </c>
      <c r="Z1582" s="56" t="s">
        <v>100</v>
      </c>
      <c r="AA1582" s="56" t="s">
        <v>101</v>
      </c>
      <c r="AB1582" s="56" t="s">
        <v>110</v>
      </c>
      <c r="AC1582" s="56" t="s">
        <v>103</v>
      </c>
      <c r="AD1582" s="56" t="s">
        <v>106</v>
      </c>
      <c r="AE1582" s="56">
        <v>174</v>
      </c>
      <c r="AF1582" s="56">
        <v>248.82</v>
      </c>
    </row>
    <row r="1583" spans="22:32" ht="18" customHeight="1" x14ac:dyDescent="0.25">
      <c r="V1583" s="56" t="s">
        <v>98</v>
      </c>
      <c r="W1583" s="56">
        <v>2022</v>
      </c>
      <c r="X1583" s="56" t="s">
        <v>5</v>
      </c>
      <c r="Y1583" s="56" t="s">
        <v>99</v>
      </c>
      <c r="Z1583" s="56" t="s">
        <v>100</v>
      </c>
      <c r="AA1583" s="56" t="s">
        <v>101</v>
      </c>
      <c r="AB1583" s="56" t="s">
        <v>110</v>
      </c>
      <c r="AC1583" s="56" t="s">
        <v>103</v>
      </c>
      <c r="AD1583" s="56" t="s">
        <v>106</v>
      </c>
      <c r="AE1583" s="56">
        <v>183</v>
      </c>
      <c r="AF1583" s="56">
        <v>261.69</v>
      </c>
    </row>
    <row r="1584" spans="22:32" ht="18" customHeight="1" x14ac:dyDescent="0.25">
      <c r="V1584" s="56" t="s">
        <v>105</v>
      </c>
      <c r="W1584" s="56">
        <v>2022</v>
      </c>
      <c r="X1584" s="56" t="s">
        <v>5</v>
      </c>
      <c r="Y1584" s="56" t="s">
        <v>99</v>
      </c>
      <c r="Z1584" s="56" t="s">
        <v>100</v>
      </c>
      <c r="AA1584" s="56" t="s">
        <v>101</v>
      </c>
      <c r="AB1584" s="56" t="s">
        <v>110</v>
      </c>
      <c r="AC1584" s="56" t="s">
        <v>103</v>
      </c>
      <c r="AD1584" s="56" t="s">
        <v>106</v>
      </c>
      <c r="AE1584" s="56">
        <v>177</v>
      </c>
      <c r="AF1584" s="56">
        <v>253.11</v>
      </c>
    </row>
    <row r="1585" spans="22:32" ht="18" customHeight="1" x14ac:dyDescent="0.25">
      <c r="V1585" s="56" t="s">
        <v>105</v>
      </c>
      <c r="W1585" s="56">
        <v>2022</v>
      </c>
      <c r="X1585" s="56" t="s">
        <v>5</v>
      </c>
      <c r="Y1585" s="56" t="s">
        <v>99</v>
      </c>
      <c r="Z1585" s="56" t="s">
        <v>100</v>
      </c>
      <c r="AA1585" s="56" t="s">
        <v>101</v>
      </c>
      <c r="AB1585" s="56" t="s">
        <v>110</v>
      </c>
      <c r="AC1585" s="56" t="s">
        <v>103</v>
      </c>
      <c r="AD1585" s="56" t="s">
        <v>106</v>
      </c>
      <c r="AE1585" s="56">
        <v>171</v>
      </c>
      <c r="AF1585" s="56">
        <v>244.53</v>
      </c>
    </row>
    <row r="1586" spans="22:32" ht="18" customHeight="1" x14ac:dyDescent="0.25">
      <c r="V1586" s="56" t="s">
        <v>108</v>
      </c>
      <c r="W1586" s="56">
        <v>2022</v>
      </c>
      <c r="X1586" s="56" t="s">
        <v>5</v>
      </c>
      <c r="Y1586" s="56" t="s">
        <v>99</v>
      </c>
      <c r="Z1586" s="56" t="s">
        <v>100</v>
      </c>
      <c r="AA1586" s="56" t="s">
        <v>101</v>
      </c>
      <c r="AB1586" s="56" t="s">
        <v>110</v>
      </c>
      <c r="AC1586" s="56" t="s">
        <v>103</v>
      </c>
      <c r="AD1586" s="56" t="s">
        <v>104</v>
      </c>
      <c r="AE1586" s="56">
        <v>179</v>
      </c>
      <c r="AF1586" s="56">
        <v>255.97</v>
      </c>
    </row>
    <row r="1587" spans="22:32" ht="18" customHeight="1" x14ac:dyDescent="0.25">
      <c r="V1587" s="56" t="s">
        <v>98</v>
      </c>
      <c r="W1587" s="56">
        <v>2022</v>
      </c>
      <c r="X1587" s="56" t="s">
        <v>5</v>
      </c>
      <c r="Y1587" s="56" t="s">
        <v>99</v>
      </c>
      <c r="Z1587" s="56" t="s">
        <v>100</v>
      </c>
      <c r="AA1587" s="56" t="s">
        <v>101</v>
      </c>
      <c r="AB1587" s="56" t="s">
        <v>110</v>
      </c>
      <c r="AC1587" s="56" t="s">
        <v>103</v>
      </c>
      <c r="AD1587" s="56" t="s">
        <v>104</v>
      </c>
      <c r="AE1587" s="56">
        <v>173</v>
      </c>
      <c r="AF1587" s="56">
        <v>247.39</v>
      </c>
    </row>
    <row r="1588" spans="22:32" ht="18" customHeight="1" x14ac:dyDescent="0.25">
      <c r="V1588" s="56" t="s">
        <v>98</v>
      </c>
      <c r="W1588" s="56">
        <v>2022</v>
      </c>
      <c r="X1588" s="56" t="s">
        <v>2</v>
      </c>
      <c r="Y1588" s="56" t="s">
        <v>99</v>
      </c>
      <c r="Z1588" s="56" t="s">
        <v>100</v>
      </c>
      <c r="AA1588" s="56" t="s">
        <v>101</v>
      </c>
      <c r="AB1588" s="56" t="s">
        <v>110</v>
      </c>
      <c r="AC1588" s="56" t="s">
        <v>103</v>
      </c>
      <c r="AD1588" s="56" t="s">
        <v>104</v>
      </c>
      <c r="AE1588" s="56">
        <v>230</v>
      </c>
      <c r="AF1588" s="56">
        <v>328.9</v>
      </c>
    </row>
    <row r="1589" spans="22:32" ht="18" customHeight="1" x14ac:dyDescent="0.25">
      <c r="V1589" s="56" t="s">
        <v>105</v>
      </c>
      <c r="W1589" s="56">
        <v>2022</v>
      </c>
      <c r="X1589" s="56" t="s">
        <v>2</v>
      </c>
      <c r="Y1589" s="56" t="s">
        <v>99</v>
      </c>
      <c r="Z1589" s="56" t="s">
        <v>100</v>
      </c>
      <c r="AA1589" s="56" t="s">
        <v>101</v>
      </c>
      <c r="AB1589" s="56" t="s">
        <v>110</v>
      </c>
      <c r="AC1589" s="56" t="s">
        <v>103</v>
      </c>
      <c r="AD1589" s="56" t="s">
        <v>104</v>
      </c>
      <c r="AE1589" s="56">
        <v>224</v>
      </c>
      <c r="AF1589" s="56">
        <v>320.32</v>
      </c>
    </row>
    <row r="1590" spans="22:32" ht="18" customHeight="1" x14ac:dyDescent="0.25">
      <c r="V1590" s="56" t="s">
        <v>108</v>
      </c>
      <c r="W1590" s="56">
        <v>2022</v>
      </c>
      <c r="X1590" s="56" t="s">
        <v>2</v>
      </c>
      <c r="Y1590" s="56" t="s">
        <v>99</v>
      </c>
      <c r="Z1590" s="56" t="s">
        <v>100</v>
      </c>
      <c r="AA1590" s="56" t="s">
        <v>101</v>
      </c>
      <c r="AB1590" s="56" t="s">
        <v>110</v>
      </c>
      <c r="AC1590" s="56" t="s">
        <v>103</v>
      </c>
      <c r="AD1590" s="56" t="s">
        <v>104</v>
      </c>
      <c r="AE1590" s="56">
        <v>218</v>
      </c>
      <c r="AF1590" s="56">
        <v>311.74</v>
      </c>
    </row>
    <row r="1591" spans="22:32" ht="18" customHeight="1" x14ac:dyDescent="0.25">
      <c r="V1591" s="56" t="s">
        <v>105</v>
      </c>
      <c r="W1591" s="56">
        <v>2022</v>
      </c>
      <c r="X1591" s="56" t="s">
        <v>2</v>
      </c>
      <c r="Y1591" s="56" t="s">
        <v>99</v>
      </c>
      <c r="Z1591" s="56" t="s">
        <v>100</v>
      </c>
      <c r="AA1591" s="56" t="s">
        <v>101</v>
      </c>
      <c r="AB1591" s="56" t="s">
        <v>110</v>
      </c>
      <c r="AC1591" s="56" t="s">
        <v>103</v>
      </c>
      <c r="AD1591" s="56" t="s">
        <v>106</v>
      </c>
      <c r="AE1591" s="56">
        <v>228</v>
      </c>
      <c r="AF1591" s="56">
        <v>326.03999999999996</v>
      </c>
    </row>
    <row r="1592" spans="22:32" ht="18" customHeight="1" x14ac:dyDescent="0.25">
      <c r="V1592" s="56" t="s">
        <v>105</v>
      </c>
      <c r="W1592" s="56">
        <v>2022</v>
      </c>
      <c r="X1592" s="56" t="s">
        <v>2</v>
      </c>
      <c r="Y1592" s="56" t="s">
        <v>99</v>
      </c>
      <c r="Z1592" s="56" t="s">
        <v>100</v>
      </c>
      <c r="AA1592" s="56" t="s">
        <v>101</v>
      </c>
      <c r="AB1592" s="56" t="s">
        <v>110</v>
      </c>
      <c r="AC1592" s="56" t="s">
        <v>103</v>
      </c>
      <c r="AD1592" s="56" t="s">
        <v>106</v>
      </c>
      <c r="AE1592" s="56">
        <v>222</v>
      </c>
      <c r="AF1592" s="56">
        <v>317.45999999999998</v>
      </c>
    </row>
    <row r="1593" spans="22:32" ht="18" customHeight="1" x14ac:dyDescent="0.25">
      <c r="V1593" s="56" t="s">
        <v>108</v>
      </c>
      <c r="W1593" s="56">
        <v>2022</v>
      </c>
      <c r="X1593" s="56" t="s">
        <v>2</v>
      </c>
      <c r="Y1593" s="56" t="s">
        <v>99</v>
      </c>
      <c r="Z1593" s="56" t="s">
        <v>100</v>
      </c>
      <c r="AA1593" s="56" t="s">
        <v>101</v>
      </c>
      <c r="AB1593" s="56" t="s">
        <v>110</v>
      </c>
      <c r="AC1593" s="56" t="s">
        <v>103</v>
      </c>
      <c r="AD1593" s="56" t="s">
        <v>106</v>
      </c>
      <c r="AE1593" s="56">
        <v>231</v>
      </c>
      <c r="AF1593" s="56">
        <v>330.33</v>
      </c>
    </row>
    <row r="1594" spans="22:32" ht="18" customHeight="1" x14ac:dyDescent="0.25">
      <c r="V1594" s="56" t="s">
        <v>107</v>
      </c>
      <c r="W1594" s="56">
        <v>2022</v>
      </c>
      <c r="X1594" s="56" t="s">
        <v>2</v>
      </c>
      <c r="Y1594" s="56" t="s">
        <v>99</v>
      </c>
      <c r="Z1594" s="56" t="s">
        <v>100</v>
      </c>
      <c r="AA1594" s="56" t="s">
        <v>101</v>
      </c>
      <c r="AB1594" s="56" t="s">
        <v>110</v>
      </c>
      <c r="AC1594" s="56" t="s">
        <v>103</v>
      </c>
      <c r="AD1594" s="56" t="s">
        <v>106</v>
      </c>
      <c r="AE1594" s="56">
        <v>225</v>
      </c>
      <c r="AF1594" s="56">
        <v>321.75</v>
      </c>
    </row>
    <row r="1595" spans="22:32" ht="18" customHeight="1" x14ac:dyDescent="0.25">
      <c r="V1595" s="56" t="s">
        <v>109</v>
      </c>
      <c r="W1595" s="56">
        <v>2022</v>
      </c>
      <c r="X1595" s="56" t="s">
        <v>2</v>
      </c>
      <c r="Y1595" s="56" t="s">
        <v>99</v>
      </c>
      <c r="Z1595" s="56" t="s">
        <v>100</v>
      </c>
      <c r="AA1595" s="56" t="s">
        <v>101</v>
      </c>
      <c r="AB1595" s="56" t="s">
        <v>110</v>
      </c>
      <c r="AC1595" s="56" t="s">
        <v>103</v>
      </c>
      <c r="AD1595" s="56" t="s">
        <v>106</v>
      </c>
      <c r="AE1595" s="56">
        <v>219</v>
      </c>
      <c r="AF1595" s="56">
        <v>526.24</v>
      </c>
    </row>
    <row r="1596" spans="22:32" ht="18" customHeight="1" x14ac:dyDescent="0.25">
      <c r="V1596" s="56" t="s">
        <v>98</v>
      </c>
      <c r="W1596" s="56">
        <v>2022</v>
      </c>
      <c r="X1596" s="56" t="s">
        <v>2</v>
      </c>
      <c r="Y1596" s="56" t="s">
        <v>99</v>
      </c>
      <c r="Z1596" s="56" t="s">
        <v>100</v>
      </c>
      <c r="AA1596" s="56" t="s">
        <v>101</v>
      </c>
      <c r="AB1596" s="56" t="s">
        <v>110</v>
      </c>
      <c r="AC1596" s="56" t="s">
        <v>103</v>
      </c>
      <c r="AD1596" s="56" t="s">
        <v>104</v>
      </c>
      <c r="AE1596" s="56">
        <v>227</v>
      </c>
      <c r="AF1596" s="56">
        <v>324.61</v>
      </c>
    </row>
    <row r="1597" spans="22:32" ht="18" customHeight="1" x14ac:dyDescent="0.25">
      <c r="V1597" s="56" t="s">
        <v>98</v>
      </c>
      <c r="W1597" s="56">
        <v>2022</v>
      </c>
      <c r="X1597" s="56" t="s">
        <v>2</v>
      </c>
      <c r="Y1597" s="56" t="s">
        <v>99</v>
      </c>
      <c r="Z1597" s="56" t="s">
        <v>100</v>
      </c>
      <c r="AA1597" s="56" t="s">
        <v>101</v>
      </c>
      <c r="AB1597" s="56" t="s">
        <v>110</v>
      </c>
      <c r="AC1597" s="56" t="s">
        <v>103</v>
      </c>
      <c r="AD1597" s="56" t="s">
        <v>104</v>
      </c>
      <c r="AE1597" s="56">
        <v>221</v>
      </c>
      <c r="AF1597" s="56">
        <v>316.02999999999997</v>
      </c>
    </row>
    <row r="1598" spans="22:32" ht="18" customHeight="1" x14ac:dyDescent="0.25">
      <c r="V1598" s="56" t="s">
        <v>98</v>
      </c>
      <c r="W1598" s="56">
        <v>2022</v>
      </c>
      <c r="X1598" s="56" t="s">
        <v>4</v>
      </c>
      <c r="Y1598" s="56" t="s">
        <v>99</v>
      </c>
      <c r="Z1598" s="56" t="s">
        <v>100</v>
      </c>
      <c r="AA1598" s="56" t="s">
        <v>101</v>
      </c>
      <c r="AB1598" s="56" t="s">
        <v>110</v>
      </c>
      <c r="AC1598" s="56" t="s">
        <v>103</v>
      </c>
      <c r="AD1598" s="56" t="s">
        <v>104</v>
      </c>
      <c r="AE1598" s="56">
        <v>200</v>
      </c>
      <c r="AF1598" s="56">
        <v>286</v>
      </c>
    </row>
    <row r="1599" spans="22:32" ht="18" customHeight="1" x14ac:dyDescent="0.25">
      <c r="V1599" s="56" t="s">
        <v>105</v>
      </c>
      <c r="W1599" s="56">
        <v>2022</v>
      </c>
      <c r="X1599" s="56" t="s">
        <v>4</v>
      </c>
      <c r="Y1599" s="56" t="s">
        <v>99</v>
      </c>
      <c r="Z1599" s="56" t="s">
        <v>100</v>
      </c>
      <c r="AA1599" s="56" t="s">
        <v>101</v>
      </c>
      <c r="AB1599" s="56" t="s">
        <v>110</v>
      </c>
      <c r="AC1599" s="56" t="s">
        <v>103</v>
      </c>
      <c r="AD1599" s="56" t="s">
        <v>104</v>
      </c>
      <c r="AE1599" s="56">
        <v>194</v>
      </c>
      <c r="AF1599" s="56">
        <v>277.42</v>
      </c>
    </row>
    <row r="1600" spans="22:32" ht="18" customHeight="1" x14ac:dyDescent="0.25">
      <c r="V1600" s="56" t="s">
        <v>105</v>
      </c>
      <c r="W1600" s="56">
        <v>2022</v>
      </c>
      <c r="X1600" s="56" t="s">
        <v>4</v>
      </c>
      <c r="Y1600" s="56" t="s">
        <v>99</v>
      </c>
      <c r="Z1600" s="56" t="s">
        <v>100</v>
      </c>
      <c r="AA1600" s="56" t="s">
        <v>101</v>
      </c>
      <c r="AB1600" s="56" t="s">
        <v>110</v>
      </c>
      <c r="AC1600" s="56" t="s">
        <v>103</v>
      </c>
      <c r="AD1600" s="56" t="s">
        <v>104</v>
      </c>
      <c r="AE1600" s="56">
        <v>188</v>
      </c>
      <c r="AF1600" s="56">
        <v>268.84000000000003</v>
      </c>
    </row>
    <row r="1601" spans="22:32" ht="18" customHeight="1" x14ac:dyDescent="0.25">
      <c r="V1601" s="56" t="s">
        <v>105</v>
      </c>
      <c r="W1601" s="56">
        <v>2022</v>
      </c>
      <c r="X1601" s="56" t="s">
        <v>4</v>
      </c>
      <c r="Y1601" s="56" t="s">
        <v>99</v>
      </c>
      <c r="Z1601" s="56" t="s">
        <v>100</v>
      </c>
      <c r="AA1601" s="56" t="s">
        <v>101</v>
      </c>
      <c r="AB1601" s="56" t="s">
        <v>110</v>
      </c>
      <c r="AC1601" s="56" t="s">
        <v>103</v>
      </c>
      <c r="AD1601" s="56" t="s">
        <v>106</v>
      </c>
      <c r="AE1601" s="56">
        <v>198</v>
      </c>
      <c r="AF1601" s="56">
        <v>283.14</v>
      </c>
    </row>
    <row r="1602" spans="22:32" ht="18" customHeight="1" x14ac:dyDescent="0.25">
      <c r="V1602" s="56" t="s">
        <v>105</v>
      </c>
      <c r="W1602" s="56">
        <v>2022</v>
      </c>
      <c r="X1602" s="56" t="s">
        <v>4</v>
      </c>
      <c r="Y1602" s="56" t="s">
        <v>99</v>
      </c>
      <c r="Z1602" s="56" t="s">
        <v>100</v>
      </c>
      <c r="AA1602" s="56" t="s">
        <v>101</v>
      </c>
      <c r="AB1602" s="56" t="s">
        <v>110</v>
      </c>
      <c r="AC1602" s="56" t="s">
        <v>103</v>
      </c>
      <c r="AD1602" s="56" t="s">
        <v>106</v>
      </c>
      <c r="AE1602" s="56">
        <v>192</v>
      </c>
      <c r="AF1602" s="56">
        <v>274.56</v>
      </c>
    </row>
    <row r="1603" spans="22:32" ht="18" customHeight="1" x14ac:dyDescent="0.25">
      <c r="V1603" s="56" t="s">
        <v>105</v>
      </c>
      <c r="W1603" s="56">
        <v>2022</v>
      </c>
      <c r="X1603" s="56" t="s">
        <v>4</v>
      </c>
      <c r="Y1603" s="56" t="s">
        <v>99</v>
      </c>
      <c r="Z1603" s="56" t="s">
        <v>100</v>
      </c>
      <c r="AA1603" s="56" t="s">
        <v>101</v>
      </c>
      <c r="AB1603" s="56" t="s">
        <v>110</v>
      </c>
      <c r="AC1603" s="56" t="s">
        <v>103</v>
      </c>
      <c r="AD1603" s="56" t="s">
        <v>106</v>
      </c>
      <c r="AE1603" s="56">
        <v>186</v>
      </c>
      <c r="AF1603" s="56">
        <v>265.98</v>
      </c>
    </row>
    <row r="1604" spans="22:32" ht="18" customHeight="1" x14ac:dyDescent="0.25">
      <c r="V1604" s="56" t="s">
        <v>98</v>
      </c>
      <c r="W1604" s="56">
        <v>2022</v>
      </c>
      <c r="X1604" s="56" t="s">
        <v>4</v>
      </c>
      <c r="Y1604" s="56" t="s">
        <v>99</v>
      </c>
      <c r="Z1604" s="56" t="s">
        <v>100</v>
      </c>
      <c r="AA1604" s="56" t="s">
        <v>101</v>
      </c>
      <c r="AB1604" s="56" t="s">
        <v>110</v>
      </c>
      <c r="AC1604" s="56" t="s">
        <v>103</v>
      </c>
      <c r="AD1604" s="56" t="s">
        <v>106</v>
      </c>
      <c r="AE1604" s="56">
        <v>195</v>
      </c>
      <c r="AF1604" s="56">
        <v>278.85000000000002</v>
      </c>
    </row>
    <row r="1605" spans="22:32" ht="18" customHeight="1" x14ac:dyDescent="0.25">
      <c r="V1605" s="56" t="s">
        <v>107</v>
      </c>
      <c r="W1605" s="56">
        <v>2022</v>
      </c>
      <c r="X1605" s="56" t="s">
        <v>4</v>
      </c>
      <c r="Y1605" s="56" t="s">
        <v>99</v>
      </c>
      <c r="Z1605" s="56" t="s">
        <v>100</v>
      </c>
      <c r="AA1605" s="56" t="s">
        <v>101</v>
      </c>
      <c r="AB1605" s="56" t="s">
        <v>110</v>
      </c>
      <c r="AC1605" s="56" t="s">
        <v>103</v>
      </c>
      <c r="AD1605" s="56" t="s">
        <v>106</v>
      </c>
      <c r="AE1605" s="56">
        <v>189</v>
      </c>
      <c r="AF1605" s="56">
        <v>270.27</v>
      </c>
    </row>
    <row r="1606" spans="22:32" ht="18" customHeight="1" x14ac:dyDescent="0.25">
      <c r="V1606" s="56" t="s">
        <v>107</v>
      </c>
      <c r="W1606" s="56">
        <v>2022</v>
      </c>
      <c r="X1606" s="56" t="s">
        <v>4</v>
      </c>
      <c r="Y1606" s="56" t="s">
        <v>99</v>
      </c>
      <c r="Z1606" s="56" t="s">
        <v>100</v>
      </c>
      <c r="AA1606" s="56" t="s">
        <v>101</v>
      </c>
      <c r="AB1606" s="56" t="s">
        <v>110</v>
      </c>
      <c r="AC1606" s="56" t="s">
        <v>103</v>
      </c>
      <c r="AD1606" s="56" t="s">
        <v>104</v>
      </c>
      <c r="AE1606" s="56">
        <v>197</v>
      </c>
      <c r="AF1606" s="56">
        <v>281.70999999999998</v>
      </c>
    </row>
    <row r="1607" spans="22:32" ht="18" customHeight="1" x14ac:dyDescent="0.25">
      <c r="V1607" s="56" t="s">
        <v>107</v>
      </c>
      <c r="W1607" s="56">
        <v>2022</v>
      </c>
      <c r="X1607" s="56" t="s">
        <v>4</v>
      </c>
      <c r="Y1607" s="56" t="s">
        <v>99</v>
      </c>
      <c r="Z1607" s="56" t="s">
        <v>100</v>
      </c>
      <c r="AA1607" s="56" t="s">
        <v>101</v>
      </c>
      <c r="AB1607" s="56" t="s">
        <v>110</v>
      </c>
      <c r="AC1607" s="56" t="s">
        <v>103</v>
      </c>
      <c r="AD1607" s="56" t="s">
        <v>104</v>
      </c>
      <c r="AE1607" s="56">
        <v>191</v>
      </c>
      <c r="AF1607" s="56">
        <v>273.13</v>
      </c>
    </row>
    <row r="1608" spans="22:32" ht="18" customHeight="1" x14ac:dyDescent="0.25">
      <c r="V1608" s="56" t="s">
        <v>107</v>
      </c>
      <c r="W1608" s="56">
        <v>2022</v>
      </c>
      <c r="X1608" s="56" t="s">
        <v>4</v>
      </c>
      <c r="Y1608" s="56" t="s">
        <v>99</v>
      </c>
      <c r="Z1608" s="56" t="s">
        <v>100</v>
      </c>
      <c r="AA1608" s="56" t="s">
        <v>101</v>
      </c>
      <c r="AB1608" s="56" t="s">
        <v>110</v>
      </c>
      <c r="AC1608" s="56" t="s">
        <v>103</v>
      </c>
      <c r="AD1608" s="56" t="s">
        <v>104</v>
      </c>
      <c r="AE1608" s="56">
        <v>185</v>
      </c>
      <c r="AF1608" s="56">
        <v>264.55</v>
      </c>
    </row>
    <row r="1609" spans="22:32" ht="18" customHeight="1" x14ac:dyDescent="0.25">
      <c r="V1609" s="56" t="s">
        <v>98</v>
      </c>
      <c r="W1609" s="56">
        <v>2022</v>
      </c>
      <c r="X1609" s="56" t="s">
        <v>8</v>
      </c>
      <c r="Y1609" s="56" t="s">
        <v>99</v>
      </c>
      <c r="Z1609" s="56" t="s">
        <v>100</v>
      </c>
      <c r="AA1609" s="56" t="s">
        <v>101</v>
      </c>
      <c r="AB1609" s="56" t="s">
        <v>110</v>
      </c>
      <c r="AC1609" s="56" t="s">
        <v>103</v>
      </c>
      <c r="AD1609" s="56" t="s">
        <v>106</v>
      </c>
      <c r="AE1609" s="56">
        <v>154</v>
      </c>
      <c r="AF1609" s="56">
        <v>220.22</v>
      </c>
    </row>
    <row r="1610" spans="22:32" ht="18" customHeight="1" x14ac:dyDescent="0.25">
      <c r="V1610" s="56" t="s">
        <v>105</v>
      </c>
      <c r="W1610" s="56">
        <v>2022</v>
      </c>
      <c r="X1610" s="56" t="s">
        <v>8</v>
      </c>
      <c r="Y1610" s="56" t="s">
        <v>99</v>
      </c>
      <c r="Z1610" s="56" t="s">
        <v>100</v>
      </c>
      <c r="AA1610" s="56" t="s">
        <v>101</v>
      </c>
      <c r="AB1610" s="56" t="s">
        <v>110</v>
      </c>
      <c r="AC1610" s="56" t="s">
        <v>103</v>
      </c>
      <c r="AD1610" s="56" t="s">
        <v>106</v>
      </c>
      <c r="AE1610" s="56">
        <v>156</v>
      </c>
      <c r="AF1610" s="56">
        <v>223.07999999999998</v>
      </c>
    </row>
    <row r="1611" spans="22:32" ht="18" customHeight="1" x14ac:dyDescent="0.25">
      <c r="V1611" s="56" t="s">
        <v>105</v>
      </c>
      <c r="W1611" s="56">
        <v>2022</v>
      </c>
      <c r="X1611" s="56" t="s">
        <v>8</v>
      </c>
      <c r="Y1611" s="56" t="s">
        <v>99</v>
      </c>
      <c r="Z1611" s="56" t="s">
        <v>100</v>
      </c>
      <c r="AA1611" s="56" t="s">
        <v>101</v>
      </c>
      <c r="AB1611" s="56" t="s">
        <v>110</v>
      </c>
      <c r="AC1611" s="56" t="s">
        <v>103</v>
      </c>
      <c r="AD1611" s="56" t="s">
        <v>106</v>
      </c>
      <c r="AE1611" s="56">
        <v>153</v>
      </c>
      <c r="AF1611" s="56">
        <v>218.79</v>
      </c>
    </row>
    <row r="1612" spans="22:32" ht="18" customHeight="1" x14ac:dyDescent="0.25">
      <c r="V1612" s="56" t="s">
        <v>98</v>
      </c>
      <c r="W1612" s="56">
        <v>2022</v>
      </c>
      <c r="X1612" s="56" t="s">
        <v>8</v>
      </c>
      <c r="Y1612" s="56" t="s">
        <v>99</v>
      </c>
      <c r="Z1612" s="56" t="s">
        <v>100</v>
      </c>
      <c r="AA1612" s="56" t="s">
        <v>101</v>
      </c>
      <c r="AB1612" s="56" t="s">
        <v>110</v>
      </c>
      <c r="AC1612" s="56" t="s">
        <v>103</v>
      </c>
      <c r="AD1612" s="56" t="s">
        <v>106</v>
      </c>
      <c r="AE1612" s="56">
        <v>157</v>
      </c>
      <c r="AF1612" s="56">
        <v>224.51</v>
      </c>
    </row>
    <row r="1613" spans="22:32" ht="18" customHeight="1" x14ac:dyDescent="0.25">
      <c r="V1613" s="56" t="s">
        <v>108</v>
      </c>
      <c r="W1613" s="56">
        <v>2022</v>
      </c>
      <c r="X1613" s="56" t="s">
        <v>8</v>
      </c>
      <c r="Y1613" s="56" t="s">
        <v>99</v>
      </c>
      <c r="Z1613" s="56" t="s">
        <v>100</v>
      </c>
      <c r="AA1613" s="56" t="s">
        <v>101</v>
      </c>
      <c r="AB1613" s="56" t="s">
        <v>110</v>
      </c>
      <c r="AC1613" s="56" t="s">
        <v>103</v>
      </c>
      <c r="AD1613" s="56" t="s">
        <v>106</v>
      </c>
      <c r="AE1613" s="56">
        <v>155</v>
      </c>
      <c r="AF1613" s="56">
        <v>221.65</v>
      </c>
    </row>
    <row r="1614" spans="22:32" ht="18" customHeight="1" x14ac:dyDescent="0.25">
      <c r="V1614" s="56" t="s">
        <v>98</v>
      </c>
      <c r="W1614" s="56">
        <v>2022</v>
      </c>
      <c r="X1614" s="56" t="s">
        <v>8</v>
      </c>
      <c r="Y1614" s="56" t="s">
        <v>99</v>
      </c>
      <c r="Z1614" s="56" t="s">
        <v>100</v>
      </c>
      <c r="AA1614" s="56" t="s">
        <v>101</v>
      </c>
      <c r="AB1614" s="56" t="s">
        <v>110</v>
      </c>
      <c r="AC1614" s="56" t="s">
        <v>103</v>
      </c>
      <c r="AD1614" s="56" t="s">
        <v>104</v>
      </c>
      <c r="AE1614" s="56">
        <v>341</v>
      </c>
      <c r="AF1614" s="56">
        <v>487.63</v>
      </c>
    </row>
    <row r="1615" spans="22:32" ht="18" customHeight="1" x14ac:dyDescent="0.25">
      <c r="V1615" s="56" t="s">
        <v>98</v>
      </c>
      <c r="W1615" s="56">
        <v>2022</v>
      </c>
      <c r="X1615" s="56" t="s">
        <v>7</v>
      </c>
      <c r="Y1615" s="56" t="s">
        <v>111</v>
      </c>
      <c r="Z1615" s="56" t="s">
        <v>100</v>
      </c>
      <c r="AA1615" s="56" t="s">
        <v>101</v>
      </c>
      <c r="AB1615" s="56" t="s">
        <v>110</v>
      </c>
      <c r="AC1615" s="56" t="s">
        <v>103</v>
      </c>
      <c r="AD1615" s="56" t="s">
        <v>104</v>
      </c>
      <c r="AE1615" s="56">
        <v>254</v>
      </c>
      <c r="AF1615" s="56">
        <v>363.22</v>
      </c>
    </row>
    <row r="1616" spans="22:32" ht="18" customHeight="1" x14ac:dyDescent="0.25">
      <c r="V1616" s="56" t="s">
        <v>105</v>
      </c>
      <c r="W1616" s="56">
        <v>2022</v>
      </c>
      <c r="X1616" s="56" t="s">
        <v>7</v>
      </c>
      <c r="Y1616" s="56" t="s">
        <v>111</v>
      </c>
      <c r="Z1616" s="56" t="s">
        <v>100</v>
      </c>
      <c r="AA1616" s="56" t="s">
        <v>101</v>
      </c>
      <c r="AB1616" s="56" t="s">
        <v>110</v>
      </c>
      <c r="AC1616" s="56" t="s">
        <v>103</v>
      </c>
      <c r="AD1616" s="56" t="s">
        <v>104</v>
      </c>
      <c r="AE1616" s="56">
        <v>256</v>
      </c>
      <c r="AF1616" s="56">
        <v>366.08</v>
      </c>
    </row>
    <row r="1617" spans="22:32" ht="18" customHeight="1" x14ac:dyDescent="0.25">
      <c r="V1617" s="56" t="s">
        <v>105</v>
      </c>
      <c r="W1617" s="56">
        <v>2022</v>
      </c>
      <c r="X1617" s="56" t="s">
        <v>7</v>
      </c>
      <c r="Y1617" s="56" t="s">
        <v>111</v>
      </c>
      <c r="Z1617" s="56" t="s">
        <v>100</v>
      </c>
      <c r="AA1617" s="56" t="s">
        <v>101</v>
      </c>
      <c r="AB1617" s="56" t="s">
        <v>110</v>
      </c>
      <c r="AC1617" s="56" t="s">
        <v>103</v>
      </c>
      <c r="AD1617" s="56" t="s">
        <v>104</v>
      </c>
      <c r="AE1617" s="56">
        <v>961</v>
      </c>
      <c r="AF1617" s="56">
        <v>1374.23</v>
      </c>
    </row>
    <row r="1618" spans="22:32" ht="18" customHeight="1" x14ac:dyDescent="0.25">
      <c r="V1618" s="56" t="s">
        <v>105</v>
      </c>
      <c r="W1618" s="56">
        <v>2022</v>
      </c>
      <c r="X1618" s="56" t="s">
        <v>7</v>
      </c>
      <c r="Y1618" s="56" t="s">
        <v>111</v>
      </c>
      <c r="Z1618" s="56" t="s">
        <v>100</v>
      </c>
      <c r="AA1618" s="56" t="s">
        <v>101</v>
      </c>
      <c r="AB1618" s="56" t="s">
        <v>110</v>
      </c>
      <c r="AC1618" s="56" t="s">
        <v>103</v>
      </c>
      <c r="AD1618" s="56" t="s">
        <v>104</v>
      </c>
      <c r="AE1618" s="56">
        <v>255</v>
      </c>
      <c r="AF1618" s="56">
        <v>364.65</v>
      </c>
    </row>
    <row r="1619" spans="22:32" ht="18" customHeight="1" x14ac:dyDescent="0.25">
      <c r="V1619" s="56" t="s">
        <v>107</v>
      </c>
      <c r="W1619" s="56">
        <v>2022</v>
      </c>
      <c r="X1619" s="56" t="s">
        <v>7</v>
      </c>
      <c r="Y1619" s="56" t="s">
        <v>111</v>
      </c>
      <c r="Z1619" s="56" t="s">
        <v>100</v>
      </c>
      <c r="AA1619" s="56" t="s">
        <v>101</v>
      </c>
      <c r="AB1619" s="56" t="s">
        <v>110</v>
      </c>
      <c r="AC1619" s="56" t="s">
        <v>103</v>
      </c>
      <c r="AD1619" s="56" t="s">
        <v>104</v>
      </c>
      <c r="AE1619" s="56">
        <v>253</v>
      </c>
      <c r="AF1619" s="56">
        <v>361.78999999999996</v>
      </c>
    </row>
    <row r="1620" spans="22:32" ht="18" customHeight="1" x14ac:dyDescent="0.25">
      <c r="V1620" s="56" t="s">
        <v>107</v>
      </c>
      <c r="W1620" s="56">
        <v>2022</v>
      </c>
      <c r="X1620" s="56" t="s">
        <v>7</v>
      </c>
      <c r="Y1620" s="56" t="s">
        <v>111</v>
      </c>
      <c r="Z1620" s="56" t="s">
        <v>100</v>
      </c>
      <c r="AA1620" s="56" t="s">
        <v>101</v>
      </c>
      <c r="AB1620" s="56" t="s">
        <v>110</v>
      </c>
      <c r="AC1620" s="56" t="s">
        <v>103</v>
      </c>
      <c r="AD1620" s="56" t="s">
        <v>104</v>
      </c>
      <c r="AE1620" s="56">
        <v>251</v>
      </c>
      <c r="AF1620" s="56">
        <v>358.93</v>
      </c>
    </row>
    <row r="1621" spans="22:32" ht="18" customHeight="1" x14ac:dyDescent="0.25">
      <c r="V1621" s="56" t="s">
        <v>105</v>
      </c>
      <c r="W1621" s="56">
        <v>2022</v>
      </c>
      <c r="X1621" s="56" t="s">
        <v>6</v>
      </c>
      <c r="Y1621" s="56" t="s">
        <v>111</v>
      </c>
      <c r="Z1621" s="56" t="s">
        <v>100</v>
      </c>
      <c r="AA1621" s="56" t="s">
        <v>101</v>
      </c>
      <c r="AB1621" s="56" t="s">
        <v>110</v>
      </c>
      <c r="AC1621" s="56" t="s">
        <v>103</v>
      </c>
      <c r="AD1621" s="56" t="s">
        <v>104</v>
      </c>
      <c r="AE1621" s="56">
        <v>260</v>
      </c>
      <c r="AF1621" s="56">
        <v>371.8</v>
      </c>
    </row>
    <row r="1622" spans="22:32" ht="18" customHeight="1" x14ac:dyDescent="0.25">
      <c r="V1622" s="56" t="s">
        <v>105</v>
      </c>
      <c r="W1622" s="56">
        <v>2022</v>
      </c>
      <c r="X1622" s="56" t="s">
        <v>6</v>
      </c>
      <c r="Y1622" s="56" t="s">
        <v>111</v>
      </c>
      <c r="Z1622" s="56" t="s">
        <v>100</v>
      </c>
      <c r="AA1622" s="56" t="s">
        <v>101</v>
      </c>
      <c r="AB1622" s="56" t="s">
        <v>110</v>
      </c>
      <c r="AC1622" s="56" t="s">
        <v>103</v>
      </c>
      <c r="AD1622" s="56" t="s">
        <v>104</v>
      </c>
      <c r="AE1622" s="56">
        <v>960</v>
      </c>
      <c r="AF1622" s="56">
        <v>1372.8</v>
      </c>
    </row>
    <row r="1623" spans="22:32" ht="18" customHeight="1" x14ac:dyDescent="0.25">
      <c r="V1623" s="56" t="s">
        <v>108</v>
      </c>
      <c r="W1623" s="56">
        <v>2022</v>
      </c>
      <c r="X1623" s="56" t="s">
        <v>6</v>
      </c>
      <c r="Y1623" s="56" t="s">
        <v>111</v>
      </c>
      <c r="Z1623" s="56" t="s">
        <v>100</v>
      </c>
      <c r="AA1623" s="56" t="s">
        <v>101</v>
      </c>
      <c r="AB1623" s="56" t="s">
        <v>110</v>
      </c>
      <c r="AC1623" s="56" t="s">
        <v>103</v>
      </c>
      <c r="AD1623" s="56" t="s">
        <v>104</v>
      </c>
      <c r="AE1623" s="56">
        <v>261</v>
      </c>
      <c r="AF1623" s="56">
        <v>373.23</v>
      </c>
    </row>
    <row r="1624" spans="22:32" ht="18" customHeight="1" x14ac:dyDescent="0.25">
      <c r="V1624" s="56" t="s">
        <v>105</v>
      </c>
      <c r="W1624" s="56">
        <v>2022</v>
      </c>
      <c r="X1624" s="56" t="s">
        <v>6</v>
      </c>
      <c r="Y1624" s="56" t="s">
        <v>111</v>
      </c>
      <c r="Z1624" s="56" t="s">
        <v>100</v>
      </c>
      <c r="AA1624" s="56" t="s">
        <v>101</v>
      </c>
      <c r="AB1624" s="56" t="s">
        <v>110</v>
      </c>
      <c r="AC1624" s="56" t="s">
        <v>103</v>
      </c>
      <c r="AD1624" s="56" t="s">
        <v>104</v>
      </c>
      <c r="AE1624" s="56">
        <v>259</v>
      </c>
      <c r="AF1624" s="56">
        <v>370.37</v>
      </c>
    </row>
    <row r="1625" spans="22:32" ht="18" customHeight="1" x14ac:dyDescent="0.25">
      <c r="V1625" s="56" t="s">
        <v>105</v>
      </c>
      <c r="W1625" s="56">
        <v>2022</v>
      </c>
      <c r="X1625" s="56" t="s">
        <v>6</v>
      </c>
      <c r="Y1625" s="56" t="s">
        <v>111</v>
      </c>
      <c r="Z1625" s="56" t="s">
        <v>100</v>
      </c>
      <c r="AA1625" s="56" t="s">
        <v>101</v>
      </c>
      <c r="AB1625" s="56" t="s">
        <v>110</v>
      </c>
      <c r="AC1625" s="56" t="s">
        <v>103</v>
      </c>
      <c r="AD1625" s="56" t="s">
        <v>104</v>
      </c>
      <c r="AE1625" s="56">
        <v>257</v>
      </c>
      <c r="AF1625" s="56">
        <v>367.51</v>
      </c>
    </row>
    <row r="1626" spans="22:32" ht="18" customHeight="1" x14ac:dyDescent="0.25">
      <c r="V1626" s="56" t="s">
        <v>98</v>
      </c>
      <c r="W1626" s="56">
        <v>2022</v>
      </c>
      <c r="X1626" s="56" t="s">
        <v>8</v>
      </c>
      <c r="Y1626" s="56" t="s">
        <v>111</v>
      </c>
      <c r="Z1626" s="56" t="s">
        <v>100</v>
      </c>
      <c r="AA1626" s="56" t="s">
        <v>101</v>
      </c>
      <c r="AB1626" s="56" t="s">
        <v>110</v>
      </c>
      <c r="AC1626" s="56" t="s">
        <v>103</v>
      </c>
      <c r="AD1626" s="56" t="s">
        <v>104</v>
      </c>
      <c r="AE1626" s="56">
        <v>248</v>
      </c>
      <c r="AF1626" s="56">
        <v>354.64</v>
      </c>
    </row>
    <row r="1627" spans="22:32" ht="18" customHeight="1" x14ac:dyDescent="0.25">
      <c r="V1627" s="56" t="s">
        <v>107</v>
      </c>
      <c r="W1627" s="56">
        <v>2022</v>
      </c>
      <c r="X1627" s="56" t="s">
        <v>8</v>
      </c>
      <c r="Y1627" s="56" t="s">
        <v>111</v>
      </c>
      <c r="Z1627" s="56" t="s">
        <v>100</v>
      </c>
      <c r="AA1627" s="56" t="s">
        <v>101</v>
      </c>
      <c r="AB1627" s="56" t="s">
        <v>110</v>
      </c>
      <c r="AC1627" s="56" t="s">
        <v>103</v>
      </c>
      <c r="AD1627" s="56" t="s">
        <v>104</v>
      </c>
      <c r="AE1627" s="56">
        <v>250</v>
      </c>
      <c r="AF1627" s="56">
        <v>526.24</v>
      </c>
    </row>
    <row r="1628" spans="22:32" ht="18" customHeight="1" x14ac:dyDescent="0.25">
      <c r="V1628" s="56" t="s">
        <v>105</v>
      </c>
      <c r="W1628" s="56">
        <v>2022</v>
      </c>
      <c r="X1628" s="56" t="s">
        <v>8</v>
      </c>
      <c r="Y1628" s="56" t="s">
        <v>111</v>
      </c>
      <c r="Z1628" s="56" t="s">
        <v>100</v>
      </c>
      <c r="AA1628" s="56" t="s">
        <v>101</v>
      </c>
      <c r="AB1628" s="56" t="s">
        <v>110</v>
      </c>
      <c r="AC1628" s="56" t="s">
        <v>103</v>
      </c>
      <c r="AD1628" s="56" t="s">
        <v>104</v>
      </c>
      <c r="AE1628" s="56">
        <v>249</v>
      </c>
      <c r="AF1628" s="56">
        <v>356.07</v>
      </c>
    </row>
    <row r="1629" spans="22:32" ht="18" customHeight="1" x14ac:dyDescent="0.25">
      <c r="V1629" s="56" t="s">
        <v>98</v>
      </c>
      <c r="W1629" s="56">
        <v>2022</v>
      </c>
      <c r="X1629" s="56" t="s">
        <v>8</v>
      </c>
      <c r="Y1629" s="56" t="s">
        <v>111</v>
      </c>
      <c r="Z1629" s="56" t="s">
        <v>100</v>
      </c>
      <c r="AA1629" s="56" t="s">
        <v>101</v>
      </c>
      <c r="AB1629" s="56" t="s">
        <v>110</v>
      </c>
      <c r="AC1629" s="56" t="s">
        <v>103</v>
      </c>
      <c r="AD1629" s="56" t="s">
        <v>104</v>
      </c>
      <c r="AE1629" s="56">
        <v>247</v>
      </c>
      <c r="AF1629" s="56">
        <v>353.21</v>
      </c>
    </row>
    <row r="1630" spans="22:32" ht="18" customHeight="1" x14ac:dyDescent="0.25">
      <c r="V1630" s="56" t="s">
        <v>98</v>
      </c>
      <c r="W1630" s="56">
        <v>2022</v>
      </c>
      <c r="X1630" s="56" t="s">
        <v>3</v>
      </c>
      <c r="Y1630" s="56" t="s">
        <v>99</v>
      </c>
      <c r="Z1630" s="56" t="s">
        <v>100</v>
      </c>
      <c r="AA1630" s="56" t="s">
        <v>101</v>
      </c>
      <c r="AB1630" s="56" t="s">
        <v>102</v>
      </c>
      <c r="AC1630" s="56" t="s">
        <v>103</v>
      </c>
      <c r="AD1630" s="56" t="s">
        <v>106</v>
      </c>
      <c r="AE1630" s="56">
        <v>356</v>
      </c>
      <c r="AF1630" s="56">
        <v>484.15999999999997</v>
      </c>
    </row>
    <row r="1631" spans="22:32" ht="18" customHeight="1" x14ac:dyDescent="0.25">
      <c r="V1631" s="56" t="s">
        <v>105</v>
      </c>
      <c r="W1631" s="56">
        <v>2022</v>
      </c>
      <c r="X1631" s="56" t="s">
        <v>3</v>
      </c>
      <c r="Y1631" s="56" t="s">
        <v>99</v>
      </c>
      <c r="Z1631" s="56" t="s">
        <v>100</v>
      </c>
      <c r="AA1631" s="56" t="s">
        <v>101</v>
      </c>
      <c r="AB1631" s="56" t="s">
        <v>102</v>
      </c>
      <c r="AC1631" s="56" t="s">
        <v>103</v>
      </c>
      <c r="AD1631" s="56" t="s">
        <v>106</v>
      </c>
      <c r="AE1631" s="56">
        <v>152</v>
      </c>
      <c r="AF1631" s="56">
        <v>217.36</v>
      </c>
    </row>
    <row r="1632" spans="22:32" ht="18" customHeight="1" x14ac:dyDescent="0.25">
      <c r="V1632" s="56" t="s">
        <v>107</v>
      </c>
      <c r="W1632" s="56">
        <v>2022</v>
      </c>
      <c r="X1632" s="56" t="s">
        <v>3</v>
      </c>
      <c r="Y1632" s="56" t="s">
        <v>99</v>
      </c>
      <c r="Z1632" s="56" t="s">
        <v>113</v>
      </c>
      <c r="AA1632" s="56" t="s">
        <v>101</v>
      </c>
      <c r="AB1632" s="56" t="s">
        <v>102</v>
      </c>
      <c r="AC1632" s="56" t="s">
        <v>103</v>
      </c>
      <c r="AD1632" s="56" t="s">
        <v>106</v>
      </c>
      <c r="AE1632" s="56">
        <v>352</v>
      </c>
      <c r="AF1632" s="56">
        <v>503.36</v>
      </c>
    </row>
    <row r="1633" spans="22:32" ht="18" customHeight="1" x14ac:dyDescent="0.25">
      <c r="V1633" s="56" t="s">
        <v>98</v>
      </c>
      <c r="W1633" s="56">
        <v>2022</v>
      </c>
      <c r="X1633" s="56" t="s">
        <v>3</v>
      </c>
      <c r="Y1633" s="56" t="s">
        <v>99</v>
      </c>
      <c r="Z1633" s="56" t="s">
        <v>113</v>
      </c>
      <c r="AA1633" s="56" t="s">
        <v>101</v>
      </c>
      <c r="AB1633" s="56" t="s">
        <v>102</v>
      </c>
      <c r="AC1633" s="56" t="s">
        <v>103</v>
      </c>
      <c r="AD1633" s="56" t="s">
        <v>106</v>
      </c>
      <c r="AE1633" s="56">
        <v>154</v>
      </c>
      <c r="AF1633" s="56">
        <v>220.22</v>
      </c>
    </row>
    <row r="1634" spans="22:32" ht="18" customHeight="1" x14ac:dyDescent="0.25">
      <c r="V1634" s="56" t="s">
        <v>109</v>
      </c>
      <c r="W1634" s="56">
        <v>2022</v>
      </c>
      <c r="X1634" s="56" t="s">
        <v>3</v>
      </c>
      <c r="Y1634" s="56" t="s">
        <v>99</v>
      </c>
      <c r="Z1634" s="56" t="s">
        <v>113</v>
      </c>
      <c r="AA1634" s="56" t="s">
        <v>101</v>
      </c>
      <c r="AB1634" s="56" t="s">
        <v>102</v>
      </c>
      <c r="AC1634" s="56" t="s">
        <v>103</v>
      </c>
      <c r="AD1634" s="56" t="s">
        <v>106</v>
      </c>
      <c r="AE1634" s="56">
        <v>698</v>
      </c>
      <c r="AF1634" s="56">
        <v>998.14</v>
      </c>
    </row>
    <row r="1635" spans="22:32" ht="18" customHeight="1" x14ac:dyDescent="0.25">
      <c r="V1635" s="56" t="s">
        <v>107</v>
      </c>
      <c r="W1635" s="56">
        <v>2022</v>
      </c>
      <c r="X1635" s="56" t="s">
        <v>3</v>
      </c>
      <c r="Y1635" s="56" t="s">
        <v>99</v>
      </c>
      <c r="Z1635" s="56" t="s">
        <v>113</v>
      </c>
      <c r="AA1635" s="56" t="s">
        <v>101</v>
      </c>
      <c r="AB1635" s="56" t="s">
        <v>102</v>
      </c>
      <c r="AC1635" s="56" t="s">
        <v>103</v>
      </c>
      <c r="AD1635" s="56" t="s">
        <v>106</v>
      </c>
      <c r="AE1635" s="56">
        <v>731</v>
      </c>
      <c r="AF1635" s="56">
        <v>1045.33</v>
      </c>
    </row>
    <row r="1636" spans="22:32" ht="18" customHeight="1" x14ac:dyDescent="0.25">
      <c r="V1636" s="56" t="s">
        <v>107</v>
      </c>
      <c r="W1636" s="56">
        <v>2022</v>
      </c>
      <c r="X1636" s="56" t="s">
        <v>3</v>
      </c>
      <c r="Y1636" s="56" t="s">
        <v>99</v>
      </c>
      <c r="Z1636" s="56" t="s">
        <v>113</v>
      </c>
      <c r="AA1636" s="56" t="s">
        <v>101</v>
      </c>
      <c r="AB1636" s="56" t="s">
        <v>102</v>
      </c>
      <c r="AC1636" s="56" t="s">
        <v>103</v>
      </c>
      <c r="AD1636" s="56" t="s">
        <v>106</v>
      </c>
      <c r="AE1636" s="56">
        <v>771</v>
      </c>
      <c r="AF1636" s="56">
        <v>526.24</v>
      </c>
    </row>
    <row r="1637" spans="22:32" ht="18" customHeight="1" x14ac:dyDescent="0.25">
      <c r="V1637" s="56" t="s">
        <v>107</v>
      </c>
      <c r="W1637" s="56">
        <v>2022</v>
      </c>
      <c r="X1637" s="56" t="s">
        <v>3</v>
      </c>
      <c r="Y1637" s="56" t="s">
        <v>99</v>
      </c>
      <c r="Z1637" s="56" t="s">
        <v>113</v>
      </c>
      <c r="AA1637" s="56" t="s">
        <v>101</v>
      </c>
      <c r="AB1637" s="56" t="s">
        <v>102</v>
      </c>
      <c r="AC1637" s="56" t="s">
        <v>103</v>
      </c>
      <c r="AD1637" s="56" t="s">
        <v>106</v>
      </c>
      <c r="AE1637" s="56">
        <v>355</v>
      </c>
      <c r="AF1637" s="56">
        <v>507.65</v>
      </c>
    </row>
    <row r="1638" spans="22:32" ht="18" customHeight="1" x14ac:dyDescent="0.25">
      <c r="V1638" s="56" t="s">
        <v>107</v>
      </c>
      <c r="W1638" s="56">
        <v>2022</v>
      </c>
      <c r="X1638" s="56" t="s">
        <v>3</v>
      </c>
      <c r="Y1638" s="56" t="s">
        <v>99</v>
      </c>
      <c r="Z1638" s="56" t="s">
        <v>113</v>
      </c>
      <c r="AA1638" s="56" t="s">
        <v>101</v>
      </c>
      <c r="AB1638" s="56" t="s">
        <v>102</v>
      </c>
      <c r="AC1638" s="56" t="s">
        <v>103</v>
      </c>
      <c r="AD1638" s="56" t="s">
        <v>106</v>
      </c>
      <c r="AE1638" s="56">
        <v>157</v>
      </c>
      <c r="AF1638" s="56">
        <v>224.51</v>
      </c>
    </row>
    <row r="1639" spans="22:32" ht="18" customHeight="1" x14ac:dyDescent="0.25">
      <c r="V1639" s="56" t="s">
        <v>105</v>
      </c>
      <c r="W1639" s="56">
        <v>2022</v>
      </c>
      <c r="X1639" s="56" t="s">
        <v>3</v>
      </c>
      <c r="Y1639" s="56" t="s">
        <v>99</v>
      </c>
      <c r="Z1639" s="56" t="s">
        <v>113</v>
      </c>
      <c r="AA1639" s="56" t="s">
        <v>101</v>
      </c>
      <c r="AB1639" s="56" t="s">
        <v>102</v>
      </c>
      <c r="AC1639" s="56" t="s">
        <v>103</v>
      </c>
      <c r="AD1639" s="56" t="s">
        <v>106</v>
      </c>
      <c r="AE1639" s="56">
        <v>353</v>
      </c>
      <c r="AF1639" s="56">
        <v>504.78999999999996</v>
      </c>
    </row>
    <row r="1640" spans="22:32" ht="18" customHeight="1" x14ac:dyDescent="0.25">
      <c r="V1640" s="56" t="s">
        <v>105</v>
      </c>
      <c r="W1640" s="56">
        <v>2022</v>
      </c>
      <c r="X1640" s="56" t="s">
        <v>3</v>
      </c>
      <c r="Y1640" s="56" t="s">
        <v>99</v>
      </c>
      <c r="Z1640" s="56" t="s">
        <v>113</v>
      </c>
      <c r="AA1640" s="56" t="s">
        <v>101</v>
      </c>
      <c r="AB1640" s="56" t="s">
        <v>102</v>
      </c>
      <c r="AC1640" s="56" t="s">
        <v>103</v>
      </c>
      <c r="AD1640" s="56" t="s">
        <v>106</v>
      </c>
      <c r="AE1640" s="56">
        <v>155</v>
      </c>
      <c r="AF1640" s="56">
        <v>221.65</v>
      </c>
    </row>
    <row r="1641" spans="22:32" ht="18" customHeight="1" x14ac:dyDescent="0.25">
      <c r="V1641" s="56" t="s">
        <v>105</v>
      </c>
      <c r="W1641" s="56">
        <v>2022</v>
      </c>
      <c r="X1641" s="56" t="s">
        <v>7</v>
      </c>
      <c r="Y1641" s="56" t="s">
        <v>99</v>
      </c>
      <c r="Z1641" s="56" t="s">
        <v>113</v>
      </c>
      <c r="AA1641" s="56" t="s">
        <v>101</v>
      </c>
      <c r="AB1641" s="56" t="s">
        <v>102</v>
      </c>
      <c r="AC1641" s="56" t="s">
        <v>103</v>
      </c>
      <c r="AD1641" s="56" t="s">
        <v>106</v>
      </c>
      <c r="AE1641" s="56">
        <v>332</v>
      </c>
      <c r="AF1641" s="56">
        <v>451.52</v>
      </c>
    </row>
    <row r="1642" spans="22:32" ht="18" customHeight="1" x14ac:dyDescent="0.25">
      <c r="V1642" s="56" t="s">
        <v>105</v>
      </c>
      <c r="W1642" s="56">
        <v>2022</v>
      </c>
      <c r="X1642" s="56" t="s">
        <v>7</v>
      </c>
      <c r="Y1642" s="56" t="s">
        <v>99</v>
      </c>
      <c r="Z1642" s="56" t="s">
        <v>113</v>
      </c>
      <c r="AA1642" s="56" t="s">
        <v>101</v>
      </c>
      <c r="AB1642" s="56" t="s">
        <v>102</v>
      </c>
      <c r="AC1642" s="56" t="s">
        <v>103</v>
      </c>
      <c r="AD1642" s="56" t="s">
        <v>106</v>
      </c>
      <c r="AE1642" s="56">
        <v>134</v>
      </c>
      <c r="AF1642" s="56">
        <v>191.62</v>
      </c>
    </row>
    <row r="1643" spans="22:32" ht="18" customHeight="1" x14ac:dyDescent="0.25">
      <c r="V1643" s="56" t="s">
        <v>98</v>
      </c>
      <c r="W1643" s="56">
        <v>2022</v>
      </c>
      <c r="X1643" s="56" t="s">
        <v>7</v>
      </c>
      <c r="Y1643" s="56" t="s">
        <v>99</v>
      </c>
      <c r="Z1643" s="56" t="s">
        <v>113</v>
      </c>
      <c r="AA1643" s="56" t="s">
        <v>101</v>
      </c>
      <c r="AB1643" s="56" t="s">
        <v>102</v>
      </c>
      <c r="AC1643" s="56" t="s">
        <v>103</v>
      </c>
      <c r="AD1643" s="56" t="s">
        <v>106</v>
      </c>
      <c r="AE1643" s="56">
        <v>334</v>
      </c>
      <c r="AF1643" s="56">
        <v>477.62</v>
      </c>
    </row>
    <row r="1644" spans="22:32" ht="18" customHeight="1" x14ac:dyDescent="0.25">
      <c r="V1644" s="56" t="s">
        <v>105</v>
      </c>
      <c r="W1644" s="56">
        <v>2022</v>
      </c>
      <c r="X1644" s="56" t="s">
        <v>7</v>
      </c>
      <c r="Y1644" s="56" t="s">
        <v>99</v>
      </c>
      <c r="Z1644" s="56" t="s">
        <v>113</v>
      </c>
      <c r="AA1644" s="56" t="s">
        <v>101</v>
      </c>
      <c r="AB1644" s="56" t="s">
        <v>102</v>
      </c>
      <c r="AC1644" s="56" t="s">
        <v>103</v>
      </c>
      <c r="AD1644" s="56" t="s">
        <v>106</v>
      </c>
      <c r="AE1644" s="56">
        <v>702</v>
      </c>
      <c r="AF1644" s="56">
        <v>1003.86</v>
      </c>
    </row>
    <row r="1645" spans="22:32" ht="18" customHeight="1" x14ac:dyDescent="0.25">
      <c r="V1645" s="56" t="s">
        <v>98</v>
      </c>
      <c r="W1645" s="56">
        <v>2022</v>
      </c>
      <c r="X1645" s="56" t="s">
        <v>7</v>
      </c>
      <c r="Y1645" s="56" t="s">
        <v>99</v>
      </c>
      <c r="Z1645" s="56" t="s">
        <v>113</v>
      </c>
      <c r="AA1645" s="56" t="s">
        <v>101</v>
      </c>
      <c r="AB1645" s="56" t="s">
        <v>102</v>
      </c>
      <c r="AC1645" s="56" t="s">
        <v>103</v>
      </c>
      <c r="AD1645" s="56" t="s">
        <v>106</v>
      </c>
      <c r="AE1645" s="56">
        <v>735</v>
      </c>
      <c r="AF1645" s="56">
        <v>1051.05</v>
      </c>
    </row>
    <row r="1646" spans="22:32" ht="18" customHeight="1" x14ac:dyDescent="0.25">
      <c r="V1646" s="56" t="s">
        <v>105</v>
      </c>
      <c r="W1646" s="56">
        <v>2022</v>
      </c>
      <c r="X1646" s="56" t="s">
        <v>7</v>
      </c>
      <c r="Y1646" s="56" t="s">
        <v>99</v>
      </c>
      <c r="Z1646" s="56" t="s">
        <v>113</v>
      </c>
      <c r="AA1646" s="56" t="s">
        <v>101</v>
      </c>
      <c r="AB1646" s="56" t="s">
        <v>102</v>
      </c>
      <c r="AC1646" s="56" t="s">
        <v>103</v>
      </c>
      <c r="AD1646" s="56" t="s">
        <v>106</v>
      </c>
      <c r="AE1646" s="56">
        <v>333</v>
      </c>
      <c r="AF1646" s="56">
        <v>526.24</v>
      </c>
    </row>
    <row r="1647" spans="22:32" ht="18" customHeight="1" x14ac:dyDescent="0.25">
      <c r="V1647" s="56" t="s">
        <v>109</v>
      </c>
      <c r="W1647" s="56">
        <v>2022</v>
      </c>
      <c r="X1647" s="56" t="s">
        <v>7</v>
      </c>
      <c r="Y1647" s="56" t="s">
        <v>99</v>
      </c>
      <c r="Z1647" s="56" t="s">
        <v>113</v>
      </c>
      <c r="AA1647" s="56" t="s">
        <v>101</v>
      </c>
      <c r="AB1647" s="56" t="s">
        <v>102</v>
      </c>
      <c r="AC1647" s="56" t="s">
        <v>103</v>
      </c>
      <c r="AD1647" s="56" t="s">
        <v>106</v>
      </c>
      <c r="AE1647" s="56">
        <v>774</v>
      </c>
      <c r="AF1647" s="56">
        <v>526.24</v>
      </c>
    </row>
    <row r="1648" spans="22:32" ht="18" customHeight="1" x14ac:dyDescent="0.25">
      <c r="V1648" s="56" t="s">
        <v>105</v>
      </c>
      <c r="W1648" s="56">
        <v>2022</v>
      </c>
      <c r="X1648" s="56" t="s">
        <v>7</v>
      </c>
      <c r="Y1648" s="56" t="s">
        <v>99</v>
      </c>
      <c r="Z1648" s="56" t="s">
        <v>113</v>
      </c>
      <c r="AA1648" s="56" t="s">
        <v>101</v>
      </c>
      <c r="AB1648" s="56" t="s">
        <v>102</v>
      </c>
      <c r="AC1648" s="56" t="s">
        <v>103</v>
      </c>
      <c r="AD1648" s="56" t="s">
        <v>106</v>
      </c>
      <c r="AE1648" s="56">
        <v>331</v>
      </c>
      <c r="AF1648" s="56">
        <v>473.33</v>
      </c>
    </row>
    <row r="1649" spans="22:32" ht="18" customHeight="1" x14ac:dyDescent="0.25">
      <c r="V1649" s="56" t="s">
        <v>105</v>
      </c>
      <c r="W1649" s="56">
        <v>2022</v>
      </c>
      <c r="X1649" s="56" t="s">
        <v>7</v>
      </c>
      <c r="Y1649" s="56" t="s">
        <v>99</v>
      </c>
      <c r="Z1649" s="56" t="s">
        <v>113</v>
      </c>
      <c r="AA1649" s="56" t="s">
        <v>101</v>
      </c>
      <c r="AB1649" s="56" t="s">
        <v>102</v>
      </c>
      <c r="AC1649" s="56" t="s">
        <v>103</v>
      </c>
      <c r="AD1649" s="56" t="s">
        <v>106</v>
      </c>
      <c r="AE1649" s="56">
        <v>133</v>
      </c>
      <c r="AF1649" s="56">
        <v>190.19</v>
      </c>
    </row>
    <row r="1650" spans="22:32" ht="18" customHeight="1" x14ac:dyDescent="0.25">
      <c r="V1650" s="56" t="s">
        <v>108</v>
      </c>
      <c r="W1650" s="56">
        <v>2022</v>
      </c>
      <c r="X1650" s="56" t="s">
        <v>7</v>
      </c>
      <c r="Y1650" s="56" t="s">
        <v>99</v>
      </c>
      <c r="Z1650" s="56" t="s">
        <v>113</v>
      </c>
      <c r="AA1650" s="56" t="s">
        <v>101</v>
      </c>
      <c r="AB1650" s="56" t="s">
        <v>102</v>
      </c>
      <c r="AC1650" s="56" t="s">
        <v>103</v>
      </c>
      <c r="AD1650" s="56" t="s">
        <v>106</v>
      </c>
      <c r="AE1650" s="56">
        <v>335</v>
      </c>
      <c r="AF1650" s="56">
        <v>479.05</v>
      </c>
    </row>
    <row r="1651" spans="22:32" ht="18" customHeight="1" x14ac:dyDescent="0.25">
      <c r="V1651" s="56" t="s">
        <v>105</v>
      </c>
      <c r="W1651" s="56">
        <v>2022</v>
      </c>
      <c r="X1651" s="56" t="s">
        <v>7</v>
      </c>
      <c r="Y1651" s="56" t="s">
        <v>99</v>
      </c>
      <c r="Z1651" s="56" t="s">
        <v>113</v>
      </c>
      <c r="AA1651" s="56" t="s">
        <v>101</v>
      </c>
      <c r="AB1651" s="56" t="s">
        <v>102</v>
      </c>
      <c r="AC1651" s="56" t="s">
        <v>103</v>
      </c>
      <c r="AD1651" s="56" t="s">
        <v>106</v>
      </c>
      <c r="AE1651" s="56">
        <v>131</v>
      </c>
      <c r="AF1651" s="56">
        <v>187.32999999999998</v>
      </c>
    </row>
    <row r="1652" spans="22:32" ht="18" customHeight="1" x14ac:dyDescent="0.25">
      <c r="V1652" s="56" t="s">
        <v>108</v>
      </c>
      <c r="W1652" s="56">
        <v>2022</v>
      </c>
      <c r="X1652" s="56" t="s">
        <v>11</v>
      </c>
      <c r="Y1652" s="56" t="s">
        <v>99</v>
      </c>
      <c r="Z1652" s="56" t="s">
        <v>113</v>
      </c>
      <c r="AA1652" s="56" t="s">
        <v>101</v>
      </c>
      <c r="AB1652" s="56" t="s">
        <v>102</v>
      </c>
      <c r="AC1652" s="56" t="s">
        <v>103</v>
      </c>
      <c r="AD1652" s="56" t="s">
        <v>106</v>
      </c>
      <c r="AE1652" s="56">
        <v>140</v>
      </c>
      <c r="AF1652" s="56">
        <v>200.2</v>
      </c>
    </row>
    <row r="1653" spans="22:32" ht="18" customHeight="1" x14ac:dyDescent="0.25">
      <c r="V1653" s="56" t="s">
        <v>105</v>
      </c>
      <c r="W1653" s="56">
        <v>2022</v>
      </c>
      <c r="X1653" s="56" t="s">
        <v>11</v>
      </c>
      <c r="Y1653" s="56" t="s">
        <v>99</v>
      </c>
      <c r="Z1653" s="56" t="s">
        <v>113</v>
      </c>
      <c r="AA1653" s="56" t="s">
        <v>101</v>
      </c>
      <c r="AB1653" s="56" t="s">
        <v>102</v>
      </c>
      <c r="AC1653" s="56" t="s">
        <v>103</v>
      </c>
      <c r="AD1653" s="56" t="s">
        <v>106</v>
      </c>
      <c r="AE1653" s="56">
        <v>356</v>
      </c>
      <c r="AF1653" s="56">
        <v>509.08</v>
      </c>
    </row>
    <row r="1654" spans="22:32" ht="18" customHeight="1" x14ac:dyDescent="0.25">
      <c r="V1654" s="56" t="s">
        <v>105</v>
      </c>
      <c r="W1654" s="56">
        <v>2022</v>
      </c>
      <c r="X1654" s="56" t="s">
        <v>11</v>
      </c>
      <c r="Y1654" s="56" t="s">
        <v>99</v>
      </c>
      <c r="Z1654" s="56" t="s">
        <v>113</v>
      </c>
      <c r="AA1654" s="56" t="s">
        <v>101</v>
      </c>
      <c r="AB1654" s="56" t="s">
        <v>102</v>
      </c>
      <c r="AC1654" s="56" t="s">
        <v>103</v>
      </c>
      <c r="AD1654" s="56" t="s">
        <v>106</v>
      </c>
      <c r="AE1654" s="56">
        <v>310</v>
      </c>
      <c r="AF1654" s="56">
        <v>443.3</v>
      </c>
    </row>
    <row r="1655" spans="22:32" ht="18" customHeight="1" x14ac:dyDescent="0.25">
      <c r="V1655" s="56" t="s">
        <v>98</v>
      </c>
      <c r="W1655" s="56">
        <v>2022</v>
      </c>
      <c r="X1655" s="56" t="s">
        <v>11</v>
      </c>
      <c r="Y1655" s="56" t="s">
        <v>99</v>
      </c>
      <c r="Z1655" s="56" t="s">
        <v>113</v>
      </c>
      <c r="AA1655" s="56" t="s">
        <v>101</v>
      </c>
      <c r="AB1655" s="56" t="s">
        <v>102</v>
      </c>
      <c r="AC1655" s="56" t="s">
        <v>103</v>
      </c>
      <c r="AD1655" s="56" t="s">
        <v>106</v>
      </c>
      <c r="AE1655" s="56">
        <v>358</v>
      </c>
      <c r="AF1655" s="56">
        <v>511.94</v>
      </c>
    </row>
    <row r="1656" spans="22:32" ht="18" customHeight="1" x14ac:dyDescent="0.25">
      <c r="V1656" s="56" t="s">
        <v>109</v>
      </c>
      <c r="W1656" s="56">
        <v>2022</v>
      </c>
      <c r="X1656" s="56" t="s">
        <v>11</v>
      </c>
      <c r="Y1656" s="56" t="s">
        <v>99</v>
      </c>
      <c r="Z1656" s="56" t="s">
        <v>113</v>
      </c>
      <c r="AA1656" s="56" t="s">
        <v>101</v>
      </c>
      <c r="AB1656" s="56" t="s">
        <v>102</v>
      </c>
      <c r="AC1656" s="56" t="s">
        <v>103</v>
      </c>
      <c r="AD1656" s="56" t="s">
        <v>106</v>
      </c>
      <c r="AE1656" s="56">
        <v>138</v>
      </c>
      <c r="AF1656" s="56">
        <v>197.34</v>
      </c>
    </row>
    <row r="1657" spans="22:32" ht="18" customHeight="1" x14ac:dyDescent="0.25">
      <c r="V1657" s="56" t="s">
        <v>107</v>
      </c>
      <c r="W1657" s="56">
        <v>2022</v>
      </c>
      <c r="X1657" s="56" t="s">
        <v>11</v>
      </c>
      <c r="Y1657" s="56" t="s">
        <v>99</v>
      </c>
      <c r="Z1657" s="56" t="s">
        <v>113</v>
      </c>
      <c r="AA1657" s="56" t="s">
        <v>101</v>
      </c>
      <c r="AB1657" s="56" t="s">
        <v>102</v>
      </c>
      <c r="AC1657" s="56" t="s">
        <v>103</v>
      </c>
      <c r="AD1657" s="56" t="s">
        <v>106</v>
      </c>
      <c r="AE1657" s="56">
        <v>705</v>
      </c>
      <c r="AF1657" s="56">
        <v>1008.15</v>
      </c>
    </row>
    <row r="1658" spans="22:32" ht="18" customHeight="1" x14ac:dyDescent="0.25">
      <c r="V1658" s="56" t="s">
        <v>98</v>
      </c>
      <c r="W1658" s="56">
        <v>2022</v>
      </c>
      <c r="X1658" s="56" t="s">
        <v>11</v>
      </c>
      <c r="Y1658" s="56" t="s">
        <v>99</v>
      </c>
      <c r="Z1658" s="56" t="s">
        <v>113</v>
      </c>
      <c r="AA1658" s="56" t="s">
        <v>101</v>
      </c>
      <c r="AB1658" s="56" t="s">
        <v>102</v>
      </c>
      <c r="AC1658" s="56" t="s">
        <v>103</v>
      </c>
      <c r="AD1658" s="56" t="s">
        <v>106</v>
      </c>
      <c r="AE1658" s="56">
        <v>738</v>
      </c>
      <c r="AF1658" s="56">
        <v>1055.3399999999999</v>
      </c>
    </row>
    <row r="1659" spans="22:32" ht="18" customHeight="1" x14ac:dyDescent="0.25">
      <c r="V1659" s="56" t="s">
        <v>98</v>
      </c>
      <c r="W1659" s="56">
        <v>2022</v>
      </c>
      <c r="X1659" s="56" t="s">
        <v>11</v>
      </c>
      <c r="Y1659" s="56" t="s">
        <v>99</v>
      </c>
      <c r="Z1659" s="56" t="s">
        <v>113</v>
      </c>
      <c r="AA1659" s="56" t="s">
        <v>101</v>
      </c>
      <c r="AB1659" s="56" t="s">
        <v>102</v>
      </c>
      <c r="AC1659" s="56" t="s">
        <v>103</v>
      </c>
      <c r="AD1659" s="56" t="s">
        <v>106</v>
      </c>
      <c r="AE1659" s="56">
        <v>141</v>
      </c>
      <c r="AF1659" s="56">
        <v>201.63</v>
      </c>
    </row>
    <row r="1660" spans="22:32" ht="18" customHeight="1" x14ac:dyDescent="0.25">
      <c r="V1660" s="56" t="s">
        <v>107</v>
      </c>
      <c r="W1660" s="56">
        <v>2022</v>
      </c>
      <c r="X1660" s="56" t="s">
        <v>11</v>
      </c>
      <c r="Y1660" s="56" t="s">
        <v>99</v>
      </c>
      <c r="Z1660" s="56" t="s">
        <v>113</v>
      </c>
      <c r="AA1660" s="56" t="s">
        <v>101</v>
      </c>
      <c r="AB1660" s="56" t="s">
        <v>102</v>
      </c>
      <c r="AC1660" s="56" t="s">
        <v>103</v>
      </c>
      <c r="AD1660" s="56" t="s">
        <v>106</v>
      </c>
      <c r="AE1660" s="56">
        <v>309</v>
      </c>
      <c r="AF1660" s="56">
        <v>526.24</v>
      </c>
    </row>
    <row r="1661" spans="22:32" ht="18" customHeight="1" x14ac:dyDescent="0.25">
      <c r="V1661" s="56" t="s">
        <v>109</v>
      </c>
      <c r="W1661" s="56">
        <v>2022</v>
      </c>
      <c r="X1661" s="56" t="s">
        <v>11</v>
      </c>
      <c r="Y1661" s="56" t="s">
        <v>99</v>
      </c>
      <c r="Z1661" s="56" t="s">
        <v>113</v>
      </c>
      <c r="AA1661" s="56" t="s">
        <v>101</v>
      </c>
      <c r="AB1661" s="56" t="s">
        <v>102</v>
      </c>
      <c r="AC1661" s="56" t="s">
        <v>103</v>
      </c>
      <c r="AD1661" s="56" t="s">
        <v>106</v>
      </c>
      <c r="AE1661" s="56">
        <v>778</v>
      </c>
      <c r="AF1661" s="56">
        <v>526.24</v>
      </c>
    </row>
    <row r="1662" spans="22:32" ht="18" customHeight="1" x14ac:dyDescent="0.25">
      <c r="V1662" s="56" t="s">
        <v>98</v>
      </c>
      <c r="W1662" s="56">
        <v>2022</v>
      </c>
      <c r="X1662" s="56" t="s">
        <v>11</v>
      </c>
      <c r="Y1662" s="56" t="s">
        <v>99</v>
      </c>
      <c r="Z1662" s="56" t="s">
        <v>113</v>
      </c>
      <c r="AA1662" s="56" t="s">
        <v>101</v>
      </c>
      <c r="AB1662" s="56" t="s">
        <v>102</v>
      </c>
      <c r="AC1662" s="56" t="s">
        <v>103</v>
      </c>
      <c r="AD1662" s="56" t="s">
        <v>106</v>
      </c>
      <c r="AE1662" s="56">
        <v>139</v>
      </c>
      <c r="AF1662" s="56">
        <v>198.76999999999998</v>
      </c>
    </row>
    <row r="1663" spans="22:32" ht="18" customHeight="1" x14ac:dyDescent="0.25">
      <c r="V1663" s="56" t="s">
        <v>105</v>
      </c>
      <c r="W1663" s="56">
        <v>2022</v>
      </c>
      <c r="X1663" s="56" t="s">
        <v>11</v>
      </c>
      <c r="Y1663" s="56" t="s">
        <v>99</v>
      </c>
      <c r="Z1663" s="56" t="s">
        <v>113</v>
      </c>
      <c r="AA1663" s="56" t="s">
        <v>101</v>
      </c>
      <c r="AB1663" s="56" t="s">
        <v>102</v>
      </c>
      <c r="AC1663" s="56" t="s">
        <v>103</v>
      </c>
      <c r="AD1663" s="56" t="s">
        <v>106</v>
      </c>
      <c r="AE1663" s="56">
        <v>313</v>
      </c>
      <c r="AF1663" s="56">
        <v>447.59000000000003</v>
      </c>
    </row>
    <row r="1664" spans="22:32" ht="18" customHeight="1" x14ac:dyDescent="0.25">
      <c r="V1664" s="56" t="s">
        <v>105</v>
      </c>
      <c r="W1664" s="56">
        <v>2022</v>
      </c>
      <c r="X1664" s="56" t="s">
        <v>11</v>
      </c>
      <c r="Y1664" s="56" t="s">
        <v>99</v>
      </c>
      <c r="Z1664" s="56" t="s">
        <v>113</v>
      </c>
      <c r="AA1664" s="56" t="s">
        <v>101</v>
      </c>
      <c r="AB1664" s="56" t="s">
        <v>102</v>
      </c>
      <c r="AC1664" s="56" t="s">
        <v>103</v>
      </c>
      <c r="AD1664" s="56" t="s">
        <v>106</v>
      </c>
      <c r="AE1664" s="56">
        <v>137</v>
      </c>
      <c r="AF1664" s="56">
        <v>195.91</v>
      </c>
    </row>
    <row r="1665" spans="22:32" ht="18" customHeight="1" x14ac:dyDescent="0.25">
      <c r="V1665" s="56" t="s">
        <v>98</v>
      </c>
      <c r="W1665" s="56">
        <v>2022</v>
      </c>
      <c r="X1665" s="56" t="s">
        <v>11</v>
      </c>
      <c r="Y1665" s="56" t="s">
        <v>99</v>
      </c>
      <c r="Z1665" s="56" t="s">
        <v>113</v>
      </c>
      <c r="AA1665" s="56" t="s">
        <v>101</v>
      </c>
      <c r="AB1665" s="56" t="s">
        <v>102</v>
      </c>
      <c r="AC1665" s="56" t="s">
        <v>103</v>
      </c>
      <c r="AD1665" s="56" t="s">
        <v>106</v>
      </c>
      <c r="AE1665" s="56">
        <v>311</v>
      </c>
      <c r="AF1665" s="56">
        <v>444.73</v>
      </c>
    </row>
    <row r="1666" spans="22:32" ht="18" customHeight="1" x14ac:dyDescent="0.25">
      <c r="V1666" s="56" t="s">
        <v>108</v>
      </c>
      <c r="W1666" s="56">
        <v>2022</v>
      </c>
      <c r="X1666" s="56" t="s">
        <v>11</v>
      </c>
      <c r="Y1666" s="56" t="s">
        <v>99</v>
      </c>
      <c r="Z1666" s="56" t="s">
        <v>113</v>
      </c>
      <c r="AA1666" s="56" t="s">
        <v>101</v>
      </c>
      <c r="AB1666" s="56" t="s">
        <v>102</v>
      </c>
      <c r="AC1666" s="56" t="s">
        <v>103</v>
      </c>
      <c r="AD1666" s="56" t="s">
        <v>106</v>
      </c>
      <c r="AE1666" s="56">
        <v>747</v>
      </c>
      <c r="AF1666" s="56">
        <v>1068.21</v>
      </c>
    </row>
    <row r="1667" spans="22:32" ht="18" customHeight="1" x14ac:dyDescent="0.25">
      <c r="V1667" s="56" t="s">
        <v>98</v>
      </c>
      <c r="W1667" s="56">
        <v>2022</v>
      </c>
      <c r="X1667" s="56" t="s">
        <v>1</v>
      </c>
      <c r="Y1667" s="56" t="s">
        <v>99</v>
      </c>
      <c r="Z1667" s="56" t="s">
        <v>113</v>
      </c>
      <c r="AA1667" s="56" t="s">
        <v>101</v>
      </c>
      <c r="AB1667" s="56" t="s">
        <v>102</v>
      </c>
      <c r="AC1667" s="56" t="s">
        <v>103</v>
      </c>
      <c r="AD1667" s="56" t="s">
        <v>106</v>
      </c>
      <c r="AE1667" s="56">
        <v>362</v>
      </c>
      <c r="AF1667" s="56">
        <v>492.32</v>
      </c>
    </row>
    <row r="1668" spans="22:32" ht="18" customHeight="1" x14ac:dyDescent="0.25">
      <c r="V1668" s="56" t="s">
        <v>105</v>
      </c>
      <c r="W1668" s="56">
        <v>2022</v>
      </c>
      <c r="X1668" s="56" t="s">
        <v>1</v>
      </c>
      <c r="Y1668" s="56" t="s">
        <v>99</v>
      </c>
      <c r="Z1668" s="56" t="s">
        <v>113</v>
      </c>
      <c r="AA1668" s="56" t="s">
        <v>101</v>
      </c>
      <c r="AB1668" s="56" t="s">
        <v>102</v>
      </c>
      <c r="AC1668" s="56" t="s">
        <v>103</v>
      </c>
      <c r="AD1668" s="56" t="s">
        <v>106</v>
      </c>
      <c r="AE1668" s="56">
        <v>164</v>
      </c>
      <c r="AF1668" s="56">
        <v>234.51999999999998</v>
      </c>
    </row>
    <row r="1669" spans="22:32" ht="18" customHeight="1" x14ac:dyDescent="0.25">
      <c r="V1669" s="56" t="s">
        <v>107</v>
      </c>
      <c r="W1669" s="56">
        <v>2022</v>
      </c>
      <c r="X1669" s="56" t="s">
        <v>1</v>
      </c>
      <c r="Y1669" s="56" t="s">
        <v>99</v>
      </c>
      <c r="Z1669" s="56" t="s">
        <v>113</v>
      </c>
      <c r="AA1669" s="56" t="s">
        <v>101</v>
      </c>
      <c r="AB1669" s="56" t="s">
        <v>102</v>
      </c>
      <c r="AC1669" s="56" t="s">
        <v>103</v>
      </c>
      <c r="AD1669" s="56" t="s">
        <v>106</v>
      </c>
      <c r="AE1669" s="56">
        <v>364</v>
      </c>
      <c r="AF1669" s="56">
        <v>520.52</v>
      </c>
    </row>
    <row r="1670" spans="22:32" ht="18" customHeight="1" x14ac:dyDescent="0.25">
      <c r="V1670" s="56" t="s">
        <v>98</v>
      </c>
      <c r="W1670" s="56">
        <v>2022</v>
      </c>
      <c r="X1670" s="56" t="s">
        <v>1</v>
      </c>
      <c r="Y1670" s="56" t="s">
        <v>99</v>
      </c>
      <c r="Z1670" s="56" t="s">
        <v>113</v>
      </c>
      <c r="AA1670" s="56" t="s">
        <v>101</v>
      </c>
      <c r="AB1670" s="56" t="s">
        <v>102</v>
      </c>
      <c r="AC1670" s="56" t="s">
        <v>103</v>
      </c>
      <c r="AD1670" s="56" t="s">
        <v>106</v>
      </c>
      <c r="AE1670" s="56">
        <v>166</v>
      </c>
      <c r="AF1670" s="56">
        <v>237.38</v>
      </c>
    </row>
    <row r="1671" spans="22:32" ht="18" customHeight="1" x14ac:dyDescent="0.25">
      <c r="V1671" s="56" t="s">
        <v>98</v>
      </c>
      <c r="W1671" s="56">
        <v>2022</v>
      </c>
      <c r="X1671" s="56" t="s">
        <v>1</v>
      </c>
      <c r="Y1671" s="56" t="s">
        <v>99</v>
      </c>
      <c r="Z1671" s="56" t="s">
        <v>113</v>
      </c>
      <c r="AA1671" s="56" t="s">
        <v>101</v>
      </c>
      <c r="AB1671" s="56" t="s">
        <v>102</v>
      </c>
      <c r="AC1671" s="56" t="s">
        <v>103</v>
      </c>
      <c r="AD1671" s="56" t="s">
        <v>106</v>
      </c>
      <c r="AE1671" s="56">
        <v>696</v>
      </c>
      <c r="AF1671" s="56">
        <v>995.28</v>
      </c>
    </row>
    <row r="1672" spans="22:32" ht="18" customHeight="1" x14ac:dyDescent="0.25">
      <c r="V1672" s="56" t="s">
        <v>107</v>
      </c>
      <c r="W1672" s="56">
        <v>2022</v>
      </c>
      <c r="X1672" s="56" t="s">
        <v>1</v>
      </c>
      <c r="Y1672" s="56" t="s">
        <v>99</v>
      </c>
      <c r="Z1672" s="56" t="s">
        <v>113</v>
      </c>
      <c r="AA1672" s="56" t="s">
        <v>101</v>
      </c>
      <c r="AB1672" s="56" t="s">
        <v>102</v>
      </c>
      <c r="AC1672" s="56" t="s">
        <v>103</v>
      </c>
      <c r="AD1672" s="56" t="s">
        <v>106</v>
      </c>
      <c r="AE1672" s="56">
        <v>363</v>
      </c>
      <c r="AF1672" s="56">
        <v>519.09</v>
      </c>
    </row>
    <row r="1673" spans="22:32" ht="18" customHeight="1" x14ac:dyDescent="0.25">
      <c r="V1673" s="56" t="s">
        <v>98</v>
      </c>
      <c r="W1673" s="56">
        <v>2022</v>
      </c>
      <c r="X1673" s="56" t="s">
        <v>1</v>
      </c>
      <c r="Y1673" s="56" t="s">
        <v>99</v>
      </c>
      <c r="Z1673" s="56" t="s">
        <v>113</v>
      </c>
      <c r="AA1673" s="56" t="s">
        <v>101</v>
      </c>
      <c r="AB1673" s="56" t="s">
        <v>102</v>
      </c>
      <c r="AC1673" s="56" t="s">
        <v>103</v>
      </c>
      <c r="AD1673" s="56" t="s">
        <v>106</v>
      </c>
      <c r="AE1673" s="56">
        <v>769</v>
      </c>
      <c r="AF1673" s="56">
        <v>526.24</v>
      </c>
    </row>
    <row r="1674" spans="22:32" ht="18" customHeight="1" x14ac:dyDescent="0.25">
      <c r="V1674" s="56" t="s">
        <v>98</v>
      </c>
      <c r="W1674" s="56">
        <v>2022</v>
      </c>
      <c r="X1674" s="56" t="s">
        <v>1</v>
      </c>
      <c r="Y1674" s="56" t="s">
        <v>99</v>
      </c>
      <c r="Z1674" s="56" t="s">
        <v>113</v>
      </c>
      <c r="AA1674" s="56" t="s">
        <v>101</v>
      </c>
      <c r="AB1674" s="56" t="s">
        <v>102</v>
      </c>
      <c r="AC1674" s="56" t="s">
        <v>103</v>
      </c>
      <c r="AD1674" s="56" t="s">
        <v>106</v>
      </c>
      <c r="AE1674" s="56">
        <v>367</v>
      </c>
      <c r="AF1674" s="56">
        <v>524.80999999999995</v>
      </c>
    </row>
    <row r="1675" spans="22:32" ht="18" customHeight="1" x14ac:dyDescent="0.25">
      <c r="V1675" s="56" t="s">
        <v>107</v>
      </c>
      <c r="W1675" s="56">
        <v>2022</v>
      </c>
      <c r="X1675" s="56" t="s">
        <v>1</v>
      </c>
      <c r="Y1675" s="56" t="s">
        <v>99</v>
      </c>
      <c r="Z1675" s="56" t="s">
        <v>113</v>
      </c>
      <c r="AA1675" s="56" t="s">
        <v>101</v>
      </c>
      <c r="AB1675" s="56" t="s">
        <v>102</v>
      </c>
      <c r="AC1675" s="56" t="s">
        <v>103</v>
      </c>
      <c r="AD1675" s="56" t="s">
        <v>106</v>
      </c>
      <c r="AE1675" s="56">
        <v>163</v>
      </c>
      <c r="AF1675" s="56">
        <v>233.09</v>
      </c>
    </row>
    <row r="1676" spans="22:32" ht="18" customHeight="1" x14ac:dyDescent="0.25">
      <c r="V1676" s="56" t="s">
        <v>105</v>
      </c>
      <c r="W1676" s="56">
        <v>2022</v>
      </c>
      <c r="X1676" s="56" t="s">
        <v>1</v>
      </c>
      <c r="Y1676" s="56" t="s">
        <v>99</v>
      </c>
      <c r="Z1676" s="56" t="s">
        <v>113</v>
      </c>
      <c r="AA1676" s="56" t="s">
        <v>101</v>
      </c>
      <c r="AB1676" s="56" t="s">
        <v>102</v>
      </c>
      <c r="AC1676" s="56" t="s">
        <v>103</v>
      </c>
      <c r="AD1676" s="56" t="s">
        <v>106</v>
      </c>
      <c r="AE1676" s="56">
        <v>365</v>
      </c>
      <c r="AF1676" s="56">
        <v>521.95000000000005</v>
      </c>
    </row>
    <row r="1677" spans="22:32" ht="18" customHeight="1" x14ac:dyDescent="0.25">
      <c r="V1677" s="56" t="s">
        <v>107</v>
      </c>
      <c r="W1677" s="56">
        <v>2022</v>
      </c>
      <c r="X1677" s="56" t="s">
        <v>1</v>
      </c>
      <c r="Y1677" s="56" t="s">
        <v>99</v>
      </c>
      <c r="Z1677" s="56" t="s">
        <v>113</v>
      </c>
      <c r="AA1677" s="56" t="s">
        <v>101</v>
      </c>
      <c r="AB1677" s="56" t="s">
        <v>102</v>
      </c>
      <c r="AC1677" s="56" t="s">
        <v>103</v>
      </c>
      <c r="AD1677" s="56" t="s">
        <v>106</v>
      </c>
      <c r="AE1677" s="56">
        <v>167</v>
      </c>
      <c r="AF1677" s="56">
        <v>238.81</v>
      </c>
    </row>
    <row r="1678" spans="22:32" ht="18" customHeight="1" x14ac:dyDescent="0.25">
      <c r="V1678" s="56" t="s">
        <v>98</v>
      </c>
      <c r="W1678" s="56">
        <v>2022</v>
      </c>
      <c r="X1678" s="56" t="s">
        <v>0</v>
      </c>
      <c r="Y1678" s="56" t="s">
        <v>99</v>
      </c>
      <c r="Z1678" s="56" t="s">
        <v>113</v>
      </c>
      <c r="AA1678" s="56" t="s">
        <v>101</v>
      </c>
      <c r="AB1678" s="56" t="s">
        <v>102</v>
      </c>
      <c r="AC1678" s="56" t="s">
        <v>103</v>
      </c>
      <c r="AD1678" s="56" t="s">
        <v>106</v>
      </c>
      <c r="AE1678" s="56">
        <v>368</v>
      </c>
      <c r="AF1678" s="56">
        <v>500.48</v>
      </c>
    </row>
    <row r="1679" spans="22:32" ht="18" customHeight="1" x14ac:dyDescent="0.25">
      <c r="V1679" s="56" t="s">
        <v>105</v>
      </c>
      <c r="W1679" s="56">
        <v>2022</v>
      </c>
      <c r="X1679" s="56" t="s">
        <v>0</v>
      </c>
      <c r="Y1679" s="56" t="s">
        <v>99</v>
      </c>
      <c r="Z1679" s="56" t="s">
        <v>113</v>
      </c>
      <c r="AA1679" s="56" t="s">
        <v>101</v>
      </c>
      <c r="AB1679" s="56" t="s">
        <v>102</v>
      </c>
      <c r="AC1679" s="56" t="s">
        <v>103</v>
      </c>
      <c r="AD1679" s="56" t="s">
        <v>106</v>
      </c>
      <c r="AE1679" s="56">
        <v>170</v>
      </c>
      <c r="AF1679" s="56">
        <v>243.1</v>
      </c>
    </row>
    <row r="1680" spans="22:32" ht="18" customHeight="1" x14ac:dyDescent="0.25">
      <c r="V1680" s="56" t="s">
        <v>105</v>
      </c>
      <c r="W1680" s="56">
        <v>2022</v>
      </c>
      <c r="X1680" s="56" t="s">
        <v>0</v>
      </c>
      <c r="Y1680" s="56" t="s">
        <v>99</v>
      </c>
      <c r="Z1680" s="56" t="s">
        <v>113</v>
      </c>
      <c r="AA1680" s="56" t="s">
        <v>101</v>
      </c>
      <c r="AB1680" s="56" t="s">
        <v>102</v>
      </c>
      <c r="AC1680" s="56" t="s">
        <v>103</v>
      </c>
      <c r="AD1680" s="56" t="s">
        <v>106</v>
      </c>
      <c r="AE1680" s="56">
        <v>370</v>
      </c>
      <c r="AF1680" s="56">
        <v>529.1</v>
      </c>
    </row>
    <row r="1681" spans="22:32" ht="18" customHeight="1" x14ac:dyDescent="0.25">
      <c r="V1681" s="56" t="s">
        <v>98</v>
      </c>
      <c r="W1681" s="56">
        <v>2022</v>
      </c>
      <c r="X1681" s="56" t="s">
        <v>0</v>
      </c>
      <c r="Y1681" s="56" t="s">
        <v>99</v>
      </c>
      <c r="Z1681" s="56" t="s">
        <v>113</v>
      </c>
      <c r="AA1681" s="56" t="s">
        <v>101</v>
      </c>
      <c r="AB1681" s="56" t="s">
        <v>102</v>
      </c>
      <c r="AC1681" s="56" t="s">
        <v>103</v>
      </c>
      <c r="AD1681" s="56" t="s">
        <v>106</v>
      </c>
      <c r="AE1681" s="56">
        <v>172</v>
      </c>
      <c r="AF1681" s="56">
        <v>245.95999999999998</v>
      </c>
    </row>
    <row r="1682" spans="22:32" ht="18" customHeight="1" x14ac:dyDescent="0.25">
      <c r="V1682" s="56" t="s">
        <v>105</v>
      </c>
      <c r="W1682" s="56">
        <v>2022</v>
      </c>
      <c r="X1682" s="56" t="s">
        <v>0</v>
      </c>
      <c r="Y1682" s="56" t="s">
        <v>99</v>
      </c>
      <c r="Z1682" s="56" t="s">
        <v>113</v>
      </c>
      <c r="AA1682" s="56" t="s">
        <v>101</v>
      </c>
      <c r="AB1682" s="56" t="s">
        <v>102</v>
      </c>
      <c r="AC1682" s="56" t="s">
        <v>103</v>
      </c>
      <c r="AD1682" s="56" t="s">
        <v>106</v>
      </c>
      <c r="AE1682" s="56">
        <v>695</v>
      </c>
      <c r="AF1682" s="56">
        <v>993.85</v>
      </c>
    </row>
    <row r="1683" spans="22:32" ht="18" customHeight="1" x14ac:dyDescent="0.25">
      <c r="V1683" s="56" t="s">
        <v>98</v>
      </c>
      <c r="W1683" s="56">
        <v>2022</v>
      </c>
      <c r="X1683" s="56" t="s">
        <v>0</v>
      </c>
      <c r="Y1683" s="56" t="s">
        <v>99</v>
      </c>
      <c r="Z1683" s="56" t="s">
        <v>113</v>
      </c>
      <c r="AA1683" s="56" t="s">
        <v>101</v>
      </c>
      <c r="AB1683" s="56" t="s">
        <v>102</v>
      </c>
      <c r="AC1683" s="56" t="s">
        <v>103</v>
      </c>
      <c r="AD1683" s="56" t="s">
        <v>106</v>
      </c>
      <c r="AE1683" s="56">
        <v>729</v>
      </c>
      <c r="AF1683" s="56">
        <v>1042.47</v>
      </c>
    </row>
    <row r="1684" spans="22:32" ht="18" customHeight="1" x14ac:dyDescent="0.25">
      <c r="V1684" s="56" t="s">
        <v>98</v>
      </c>
      <c r="W1684" s="56">
        <v>2022</v>
      </c>
      <c r="X1684" s="56" t="s">
        <v>0</v>
      </c>
      <c r="Y1684" s="56" t="s">
        <v>99</v>
      </c>
      <c r="Z1684" s="56" t="s">
        <v>113</v>
      </c>
      <c r="AA1684" s="56" t="s">
        <v>101</v>
      </c>
      <c r="AB1684" s="56" t="s">
        <v>102</v>
      </c>
      <c r="AC1684" s="56" t="s">
        <v>103</v>
      </c>
      <c r="AD1684" s="56" t="s">
        <v>106</v>
      </c>
      <c r="AE1684" s="56">
        <v>369</v>
      </c>
      <c r="AF1684" s="56">
        <v>527.66999999999996</v>
      </c>
    </row>
    <row r="1685" spans="22:32" ht="18" customHeight="1" x14ac:dyDescent="0.25">
      <c r="V1685" s="56" t="s">
        <v>107</v>
      </c>
      <c r="W1685" s="56">
        <v>2022</v>
      </c>
      <c r="X1685" s="56" t="s">
        <v>0</v>
      </c>
      <c r="Y1685" s="56" t="s">
        <v>99</v>
      </c>
      <c r="Z1685" s="56" t="s">
        <v>113</v>
      </c>
      <c r="AA1685" s="56" t="s">
        <v>101</v>
      </c>
      <c r="AB1685" s="56" t="s">
        <v>102</v>
      </c>
      <c r="AC1685" s="56" t="s">
        <v>103</v>
      </c>
      <c r="AD1685" s="56" t="s">
        <v>106</v>
      </c>
      <c r="AE1685" s="56">
        <v>768</v>
      </c>
      <c r="AF1685" s="56">
        <v>526.24</v>
      </c>
    </row>
    <row r="1686" spans="22:32" ht="18" customHeight="1" x14ac:dyDescent="0.25">
      <c r="V1686" s="56" t="s">
        <v>105</v>
      </c>
      <c r="W1686" s="56">
        <v>2022</v>
      </c>
      <c r="X1686" s="56" t="s">
        <v>0</v>
      </c>
      <c r="Y1686" s="56" t="s">
        <v>99</v>
      </c>
      <c r="Z1686" s="56" t="s">
        <v>113</v>
      </c>
      <c r="AA1686" s="56" t="s">
        <v>101</v>
      </c>
      <c r="AB1686" s="56" t="s">
        <v>102</v>
      </c>
      <c r="AC1686" s="56" t="s">
        <v>103</v>
      </c>
      <c r="AD1686" s="56" t="s">
        <v>106</v>
      </c>
      <c r="AE1686" s="56">
        <v>169</v>
      </c>
      <c r="AF1686" s="56">
        <v>241.67000000000002</v>
      </c>
    </row>
    <row r="1687" spans="22:32" ht="18" customHeight="1" x14ac:dyDescent="0.25">
      <c r="V1687" s="56" t="s">
        <v>105</v>
      </c>
      <c r="W1687" s="56">
        <v>2022</v>
      </c>
      <c r="X1687" s="56" t="s">
        <v>0</v>
      </c>
      <c r="Y1687" s="56" t="s">
        <v>99</v>
      </c>
      <c r="Z1687" s="56" t="s">
        <v>113</v>
      </c>
      <c r="AA1687" s="56" t="s">
        <v>101</v>
      </c>
      <c r="AB1687" s="56" t="s">
        <v>102</v>
      </c>
      <c r="AC1687" s="56" t="s">
        <v>103</v>
      </c>
      <c r="AD1687" s="56" t="s">
        <v>106</v>
      </c>
      <c r="AE1687" s="56">
        <v>371</v>
      </c>
      <c r="AF1687" s="56">
        <v>530.53</v>
      </c>
    </row>
    <row r="1688" spans="22:32" ht="18" customHeight="1" x14ac:dyDescent="0.25">
      <c r="V1688" s="56" t="s">
        <v>98</v>
      </c>
      <c r="W1688" s="56">
        <v>2022</v>
      </c>
      <c r="X1688" s="56" t="s">
        <v>0</v>
      </c>
      <c r="Y1688" s="56" t="s">
        <v>99</v>
      </c>
      <c r="Z1688" s="56" t="s">
        <v>113</v>
      </c>
      <c r="AA1688" s="56" t="s">
        <v>101</v>
      </c>
      <c r="AB1688" s="56" t="s">
        <v>102</v>
      </c>
      <c r="AC1688" s="56" t="s">
        <v>103</v>
      </c>
      <c r="AD1688" s="56" t="s">
        <v>106</v>
      </c>
      <c r="AE1688" s="56">
        <v>173</v>
      </c>
      <c r="AF1688" s="56">
        <v>247.39</v>
      </c>
    </row>
    <row r="1689" spans="22:32" ht="18" customHeight="1" x14ac:dyDescent="0.25">
      <c r="V1689" s="56" t="s">
        <v>98</v>
      </c>
      <c r="W1689" s="56">
        <v>2022</v>
      </c>
      <c r="X1689" s="56" t="s">
        <v>6</v>
      </c>
      <c r="Y1689" s="56" t="s">
        <v>99</v>
      </c>
      <c r="Z1689" s="56" t="s">
        <v>113</v>
      </c>
      <c r="AA1689" s="56" t="s">
        <v>101</v>
      </c>
      <c r="AB1689" s="56" t="s">
        <v>102</v>
      </c>
      <c r="AC1689" s="56" t="s">
        <v>103</v>
      </c>
      <c r="AD1689" s="56" t="s">
        <v>106</v>
      </c>
      <c r="AE1689" s="56">
        <v>338</v>
      </c>
      <c r="AF1689" s="56">
        <v>459.68</v>
      </c>
    </row>
    <row r="1690" spans="22:32" ht="18" customHeight="1" x14ac:dyDescent="0.25">
      <c r="V1690" s="56" t="s">
        <v>109</v>
      </c>
      <c r="W1690" s="56">
        <v>2022</v>
      </c>
      <c r="X1690" s="56" t="s">
        <v>6</v>
      </c>
      <c r="Y1690" s="56" t="s">
        <v>99</v>
      </c>
      <c r="Z1690" s="56" t="s">
        <v>113</v>
      </c>
      <c r="AA1690" s="56" t="s">
        <v>101</v>
      </c>
      <c r="AB1690" s="56" t="s">
        <v>102</v>
      </c>
      <c r="AC1690" s="56" t="s">
        <v>103</v>
      </c>
      <c r="AD1690" s="56" t="s">
        <v>106</v>
      </c>
      <c r="AE1690" s="56">
        <v>140</v>
      </c>
      <c r="AF1690" s="56">
        <v>200.2</v>
      </c>
    </row>
    <row r="1691" spans="22:32" ht="18" customHeight="1" x14ac:dyDescent="0.25">
      <c r="V1691" s="56" t="s">
        <v>105</v>
      </c>
      <c r="W1691" s="56">
        <v>2022</v>
      </c>
      <c r="X1691" s="56" t="s">
        <v>6</v>
      </c>
      <c r="Y1691" s="56" t="s">
        <v>99</v>
      </c>
      <c r="Z1691" s="56" t="s">
        <v>113</v>
      </c>
      <c r="AA1691" s="56" t="s">
        <v>101</v>
      </c>
      <c r="AB1691" s="56" t="s">
        <v>102</v>
      </c>
      <c r="AC1691" s="56" t="s">
        <v>103</v>
      </c>
      <c r="AD1691" s="56" t="s">
        <v>106</v>
      </c>
      <c r="AE1691" s="56">
        <v>340</v>
      </c>
      <c r="AF1691" s="56">
        <v>486.2</v>
      </c>
    </row>
    <row r="1692" spans="22:32" ht="18" customHeight="1" x14ac:dyDescent="0.25">
      <c r="V1692" s="56" t="s">
        <v>105</v>
      </c>
      <c r="W1692" s="56">
        <v>2022</v>
      </c>
      <c r="X1692" s="56" t="s">
        <v>6</v>
      </c>
      <c r="Y1692" s="56" t="s">
        <v>99</v>
      </c>
      <c r="Z1692" s="56" t="s">
        <v>113</v>
      </c>
      <c r="AA1692" s="56" t="s">
        <v>101</v>
      </c>
      <c r="AB1692" s="56" t="s">
        <v>102</v>
      </c>
      <c r="AC1692" s="56" t="s">
        <v>103</v>
      </c>
      <c r="AD1692" s="56" t="s">
        <v>106</v>
      </c>
      <c r="AE1692" s="56">
        <v>136</v>
      </c>
      <c r="AF1692" s="56">
        <v>194.48</v>
      </c>
    </row>
    <row r="1693" spans="22:32" ht="18" customHeight="1" x14ac:dyDescent="0.25">
      <c r="V1693" s="56" t="s">
        <v>98</v>
      </c>
      <c r="W1693" s="56">
        <v>2022</v>
      </c>
      <c r="X1693" s="56" t="s">
        <v>6</v>
      </c>
      <c r="Y1693" s="56" t="s">
        <v>99</v>
      </c>
      <c r="Z1693" s="56" t="s">
        <v>113</v>
      </c>
      <c r="AA1693" s="56" t="s">
        <v>101</v>
      </c>
      <c r="AB1693" s="56" t="s">
        <v>102</v>
      </c>
      <c r="AC1693" s="56" t="s">
        <v>103</v>
      </c>
      <c r="AD1693" s="56" t="s">
        <v>106</v>
      </c>
      <c r="AE1693" s="56">
        <v>701</v>
      </c>
      <c r="AF1693" s="56">
        <v>1002.4300000000001</v>
      </c>
    </row>
    <row r="1694" spans="22:32" ht="18" customHeight="1" x14ac:dyDescent="0.25">
      <c r="V1694" s="56" t="s">
        <v>107</v>
      </c>
      <c r="W1694" s="56">
        <v>2022</v>
      </c>
      <c r="X1694" s="56" t="s">
        <v>6</v>
      </c>
      <c r="Y1694" s="56" t="s">
        <v>99</v>
      </c>
      <c r="Z1694" s="56" t="s">
        <v>113</v>
      </c>
      <c r="AA1694" s="56" t="s">
        <v>101</v>
      </c>
      <c r="AB1694" s="56" t="s">
        <v>102</v>
      </c>
      <c r="AC1694" s="56" t="s">
        <v>103</v>
      </c>
      <c r="AD1694" s="56" t="s">
        <v>106</v>
      </c>
      <c r="AE1694" s="56">
        <v>734</v>
      </c>
      <c r="AF1694" s="56">
        <v>1049.6199999999999</v>
      </c>
    </row>
    <row r="1695" spans="22:32" ht="18" customHeight="1" x14ac:dyDescent="0.25">
      <c r="V1695" s="56" t="s">
        <v>98</v>
      </c>
      <c r="W1695" s="56">
        <v>2022</v>
      </c>
      <c r="X1695" s="56" t="s">
        <v>6</v>
      </c>
      <c r="Y1695" s="56" t="s">
        <v>99</v>
      </c>
      <c r="Z1695" s="56" t="s">
        <v>113</v>
      </c>
      <c r="AA1695" s="56" t="s">
        <v>101</v>
      </c>
      <c r="AB1695" s="56" t="s">
        <v>102</v>
      </c>
      <c r="AC1695" s="56" t="s">
        <v>103</v>
      </c>
      <c r="AD1695" s="56" t="s">
        <v>106</v>
      </c>
      <c r="AE1695" s="56">
        <v>339</v>
      </c>
      <c r="AF1695" s="56">
        <v>526.24</v>
      </c>
    </row>
    <row r="1696" spans="22:32" ht="18" customHeight="1" x14ac:dyDescent="0.25">
      <c r="V1696" s="56" t="s">
        <v>105</v>
      </c>
      <c r="W1696" s="56">
        <v>2022</v>
      </c>
      <c r="X1696" s="56" t="s">
        <v>6</v>
      </c>
      <c r="Y1696" s="56" t="s">
        <v>99</v>
      </c>
      <c r="Z1696" s="56" t="s">
        <v>113</v>
      </c>
      <c r="AA1696" s="56" t="s">
        <v>101</v>
      </c>
      <c r="AB1696" s="56" t="s">
        <v>102</v>
      </c>
      <c r="AC1696" s="56" t="s">
        <v>103</v>
      </c>
      <c r="AD1696" s="56" t="s">
        <v>106</v>
      </c>
      <c r="AE1696" s="56">
        <v>773</v>
      </c>
      <c r="AF1696" s="56">
        <v>526.24</v>
      </c>
    </row>
    <row r="1697" spans="22:32" ht="18" customHeight="1" x14ac:dyDescent="0.25">
      <c r="V1697" s="56" t="s">
        <v>98</v>
      </c>
      <c r="W1697" s="56">
        <v>2022</v>
      </c>
      <c r="X1697" s="56" t="s">
        <v>6</v>
      </c>
      <c r="Y1697" s="56" t="s">
        <v>99</v>
      </c>
      <c r="Z1697" s="56" t="s">
        <v>113</v>
      </c>
      <c r="AA1697" s="56" t="s">
        <v>101</v>
      </c>
      <c r="AB1697" s="56" t="s">
        <v>102</v>
      </c>
      <c r="AC1697" s="56" t="s">
        <v>103</v>
      </c>
      <c r="AD1697" s="56" t="s">
        <v>106</v>
      </c>
      <c r="AE1697" s="56">
        <v>337</v>
      </c>
      <c r="AF1697" s="56">
        <v>481.90999999999997</v>
      </c>
    </row>
    <row r="1698" spans="22:32" ht="18" customHeight="1" x14ac:dyDescent="0.25">
      <c r="V1698" s="56" t="s">
        <v>105</v>
      </c>
      <c r="W1698" s="56">
        <v>2022</v>
      </c>
      <c r="X1698" s="56" t="s">
        <v>6</v>
      </c>
      <c r="Y1698" s="56" t="s">
        <v>99</v>
      </c>
      <c r="Z1698" s="56" t="s">
        <v>113</v>
      </c>
      <c r="AA1698" s="56" t="s">
        <v>101</v>
      </c>
      <c r="AB1698" s="56" t="s">
        <v>102</v>
      </c>
      <c r="AC1698" s="56" t="s">
        <v>103</v>
      </c>
      <c r="AD1698" s="56" t="s">
        <v>106</v>
      </c>
      <c r="AE1698" s="56">
        <v>139</v>
      </c>
      <c r="AF1698" s="56">
        <v>198.76999999999998</v>
      </c>
    </row>
    <row r="1699" spans="22:32" ht="18" customHeight="1" x14ac:dyDescent="0.25">
      <c r="V1699" s="56" t="s">
        <v>109</v>
      </c>
      <c r="W1699" s="56">
        <v>2022</v>
      </c>
      <c r="X1699" s="56" t="s">
        <v>6</v>
      </c>
      <c r="Y1699" s="56" t="s">
        <v>99</v>
      </c>
      <c r="Z1699" s="56" t="s">
        <v>113</v>
      </c>
      <c r="AA1699" s="56" t="s">
        <v>101</v>
      </c>
      <c r="AB1699" s="56" t="s">
        <v>102</v>
      </c>
      <c r="AC1699" s="56" t="s">
        <v>103</v>
      </c>
      <c r="AD1699" s="56" t="s">
        <v>106</v>
      </c>
      <c r="AE1699" s="56">
        <v>137</v>
      </c>
      <c r="AF1699" s="56">
        <v>195.91</v>
      </c>
    </row>
    <row r="1700" spans="22:32" ht="18" customHeight="1" x14ac:dyDescent="0.25">
      <c r="V1700" s="56" t="s">
        <v>109</v>
      </c>
      <c r="W1700" s="56">
        <v>2022</v>
      </c>
      <c r="X1700" s="56" t="s">
        <v>5</v>
      </c>
      <c r="Y1700" s="56" t="s">
        <v>99</v>
      </c>
      <c r="Z1700" s="56" t="s">
        <v>113</v>
      </c>
      <c r="AA1700" s="56" t="s">
        <v>101</v>
      </c>
      <c r="AB1700" s="56" t="s">
        <v>102</v>
      </c>
      <c r="AC1700" s="56" t="s">
        <v>103</v>
      </c>
      <c r="AD1700" s="56" t="s">
        <v>106</v>
      </c>
      <c r="AE1700" s="56">
        <v>344</v>
      </c>
      <c r="AF1700" s="56">
        <v>467.84</v>
      </c>
    </row>
    <row r="1701" spans="22:32" ht="18" customHeight="1" x14ac:dyDescent="0.25">
      <c r="V1701" s="56" t="s">
        <v>98</v>
      </c>
      <c r="W1701" s="56">
        <v>2022</v>
      </c>
      <c r="X1701" s="56" t="s">
        <v>5</v>
      </c>
      <c r="Y1701" s="56" t="s">
        <v>99</v>
      </c>
      <c r="Z1701" s="56" t="s">
        <v>113</v>
      </c>
      <c r="AA1701" s="56" t="s">
        <v>101</v>
      </c>
      <c r="AB1701" s="56" t="s">
        <v>102</v>
      </c>
      <c r="AC1701" s="56" t="s">
        <v>103</v>
      </c>
      <c r="AD1701" s="56" t="s">
        <v>106</v>
      </c>
      <c r="AE1701" s="56">
        <v>146</v>
      </c>
      <c r="AF1701" s="56">
        <v>208.78</v>
      </c>
    </row>
    <row r="1702" spans="22:32" ht="18" customHeight="1" x14ac:dyDescent="0.25">
      <c r="V1702" s="56" t="s">
        <v>105</v>
      </c>
      <c r="W1702" s="56">
        <v>2022</v>
      </c>
      <c r="X1702" s="56" t="s">
        <v>5</v>
      </c>
      <c r="Y1702" s="56" t="s">
        <v>99</v>
      </c>
      <c r="Z1702" s="56" t="s">
        <v>113</v>
      </c>
      <c r="AA1702" s="56" t="s">
        <v>101</v>
      </c>
      <c r="AB1702" s="56" t="s">
        <v>102</v>
      </c>
      <c r="AC1702" s="56" t="s">
        <v>103</v>
      </c>
      <c r="AD1702" s="56" t="s">
        <v>106</v>
      </c>
      <c r="AE1702" s="56">
        <v>142</v>
      </c>
      <c r="AF1702" s="56">
        <v>203.06</v>
      </c>
    </row>
    <row r="1703" spans="22:32" ht="18" customHeight="1" x14ac:dyDescent="0.25">
      <c r="V1703" s="56" t="s">
        <v>98</v>
      </c>
      <c r="W1703" s="56">
        <v>2022</v>
      </c>
      <c r="X1703" s="56" t="s">
        <v>5</v>
      </c>
      <c r="Y1703" s="56" t="s">
        <v>99</v>
      </c>
      <c r="Z1703" s="56" t="s">
        <v>113</v>
      </c>
      <c r="AA1703" s="56" t="s">
        <v>101</v>
      </c>
      <c r="AB1703" s="56" t="s">
        <v>102</v>
      </c>
      <c r="AC1703" s="56" t="s">
        <v>103</v>
      </c>
      <c r="AD1703" s="56" t="s">
        <v>106</v>
      </c>
      <c r="AE1703" s="56">
        <v>700</v>
      </c>
      <c r="AF1703" s="56">
        <v>1001</v>
      </c>
    </row>
    <row r="1704" spans="22:32" ht="18" customHeight="1" x14ac:dyDescent="0.25">
      <c r="V1704" s="56" t="s">
        <v>105</v>
      </c>
      <c r="W1704" s="56">
        <v>2022</v>
      </c>
      <c r="X1704" s="56" t="s">
        <v>5</v>
      </c>
      <c r="Y1704" s="56" t="s">
        <v>99</v>
      </c>
      <c r="Z1704" s="56" t="s">
        <v>113</v>
      </c>
      <c r="AA1704" s="56" t="s">
        <v>101</v>
      </c>
      <c r="AB1704" s="56" t="s">
        <v>102</v>
      </c>
      <c r="AC1704" s="56" t="s">
        <v>103</v>
      </c>
      <c r="AD1704" s="56" t="s">
        <v>106</v>
      </c>
      <c r="AE1704" s="56">
        <v>733</v>
      </c>
      <c r="AF1704" s="56">
        <v>1048.19</v>
      </c>
    </row>
    <row r="1705" spans="22:32" ht="18" customHeight="1" x14ac:dyDescent="0.25">
      <c r="V1705" s="56" t="s">
        <v>105</v>
      </c>
      <c r="W1705" s="56">
        <v>2022</v>
      </c>
      <c r="X1705" s="56" t="s">
        <v>5</v>
      </c>
      <c r="Y1705" s="56" t="s">
        <v>99</v>
      </c>
      <c r="Z1705" s="56" t="s">
        <v>113</v>
      </c>
      <c r="AA1705" s="56" t="s">
        <v>101</v>
      </c>
      <c r="AB1705" s="56" t="s">
        <v>102</v>
      </c>
      <c r="AC1705" s="56" t="s">
        <v>103</v>
      </c>
      <c r="AD1705" s="56" t="s">
        <v>106</v>
      </c>
      <c r="AE1705" s="56">
        <v>345</v>
      </c>
      <c r="AF1705" s="56">
        <v>526.24</v>
      </c>
    </row>
    <row r="1706" spans="22:32" ht="18" customHeight="1" x14ac:dyDescent="0.25">
      <c r="V1706" s="56" t="s">
        <v>105</v>
      </c>
      <c r="W1706" s="56">
        <v>2022</v>
      </c>
      <c r="X1706" s="56" t="s">
        <v>5</v>
      </c>
      <c r="Y1706" s="56" t="s">
        <v>99</v>
      </c>
      <c r="Z1706" s="56" t="s">
        <v>113</v>
      </c>
      <c r="AA1706" s="56" t="s">
        <v>101</v>
      </c>
      <c r="AB1706" s="56" t="s">
        <v>102</v>
      </c>
      <c r="AC1706" s="56" t="s">
        <v>103</v>
      </c>
      <c r="AD1706" s="56" t="s">
        <v>106</v>
      </c>
      <c r="AE1706" s="56">
        <v>343</v>
      </c>
      <c r="AF1706" s="56">
        <v>490.49</v>
      </c>
    </row>
    <row r="1707" spans="22:32" ht="18" customHeight="1" x14ac:dyDescent="0.25">
      <c r="V1707" s="56" t="s">
        <v>105</v>
      </c>
      <c r="W1707" s="56">
        <v>2022</v>
      </c>
      <c r="X1707" s="56" t="s">
        <v>5</v>
      </c>
      <c r="Y1707" s="56" t="s">
        <v>99</v>
      </c>
      <c r="Z1707" s="56" t="s">
        <v>113</v>
      </c>
      <c r="AA1707" s="56" t="s">
        <v>101</v>
      </c>
      <c r="AB1707" s="56" t="s">
        <v>102</v>
      </c>
      <c r="AC1707" s="56" t="s">
        <v>103</v>
      </c>
      <c r="AD1707" s="56" t="s">
        <v>106</v>
      </c>
      <c r="AE1707" s="56">
        <v>145</v>
      </c>
      <c r="AF1707" s="56">
        <v>207.35</v>
      </c>
    </row>
    <row r="1708" spans="22:32" ht="18" customHeight="1" x14ac:dyDescent="0.25">
      <c r="V1708" s="56" t="s">
        <v>105</v>
      </c>
      <c r="W1708" s="56">
        <v>2022</v>
      </c>
      <c r="X1708" s="56" t="s">
        <v>5</v>
      </c>
      <c r="Y1708" s="56" t="s">
        <v>99</v>
      </c>
      <c r="Z1708" s="56" t="s">
        <v>113</v>
      </c>
      <c r="AA1708" s="56" t="s">
        <v>101</v>
      </c>
      <c r="AB1708" s="56" t="s">
        <v>102</v>
      </c>
      <c r="AC1708" s="56" t="s">
        <v>103</v>
      </c>
      <c r="AD1708" s="56" t="s">
        <v>106</v>
      </c>
      <c r="AE1708" s="56">
        <v>341</v>
      </c>
      <c r="AF1708" s="56">
        <v>487.63</v>
      </c>
    </row>
    <row r="1709" spans="22:32" ht="18" customHeight="1" x14ac:dyDescent="0.25">
      <c r="V1709" s="56" t="s">
        <v>98</v>
      </c>
      <c r="W1709" s="56">
        <v>2022</v>
      </c>
      <c r="X1709" s="56" t="s">
        <v>5</v>
      </c>
      <c r="Y1709" s="56" t="s">
        <v>99</v>
      </c>
      <c r="Z1709" s="56" t="s">
        <v>113</v>
      </c>
      <c r="AA1709" s="56" t="s">
        <v>101</v>
      </c>
      <c r="AB1709" s="56" t="s">
        <v>102</v>
      </c>
      <c r="AC1709" s="56" t="s">
        <v>103</v>
      </c>
      <c r="AD1709" s="56" t="s">
        <v>106</v>
      </c>
      <c r="AE1709" s="56">
        <v>143</v>
      </c>
      <c r="AF1709" s="56">
        <v>204.49</v>
      </c>
    </row>
    <row r="1710" spans="22:32" ht="18" customHeight="1" x14ac:dyDescent="0.25">
      <c r="V1710" s="56" t="s">
        <v>109</v>
      </c>
      <c r="W1710" s="56">
        <v>2022</v>
      </c>
      <c r="X1710" s="56" t="s">
        <v>2</v>
      </c>
      <c r="Y1710" s="56" t="s">
        <v>99</v>
      </c>
      <c r="Z1710" s="56" t="s">
        <v>113</v>
      </c>
      <c r="AA1710" s="56" t="s">
        <v>101</v>
      </c>
      <c r="AB1710" s="56" t="s">
        <v>102</v>
      </c>
      <c r="AC1710" s="56" t="s">
        <v>103</v>
      </c>
      <c r="AD1710" s="56" t="s">
        <v>106</v>
      </c>
      <c r="AE1710" s="56">
        <v>158</v>
      </c>
      <c r="AF1710" s="56">
        <v>225.94</v>
      </c>
    </row>
    <row r="1711" spans="22:32" ht="18" customHeight="1" x14ac:dyDescent="0.25">
      <c r="V1711" s="56" t="s">
        <v>107</v>
      </c>
      <c r="W1711" s="56">
        <v>2022</v>
      </c>
      <c r="X1711" s="56" t="s">
        <v>2</v>
      </c>
      <c r="Y1711" s="56" t="s">
        <v>99</v>
      </c>
      <c r="Z1711" s="56" t="s">
        <v>113</v>
      </c>
      <c r="AA1711" s="56" t="s">
        <v>101</v>
      </c>
      <c r="AB1711" s="56" t="s">
        <v>102</v>
      </c>
      <c r="AC1711" s="56" t="s">
        <v>103</v>
      </c>
      <c r="AD1711" s="56" t="s">
        <v>106</v>
      </c>
      <c r="AE1711" s="56">
        <v>358</v>
      </c>
      <c r="AF1711" s="56">
        <v>511.94</v>
      </c>
    </row>
    <row r="1712" spans="22:32" ht="18" customHeight="1" x14ac:dyDescent="0.25">
      <c r="V1712" s="56" t="s">
        <v>107</v>
      </c>
      <c r="W1712" s="56">
        <v>2022</v>
      </c>
      <c r="X1712" s="56" t="s">
        <v>2</v>
      </c>
      <c r="Y1712" s="56" t="s">
        <v>99</v>
      </c>
      <c r="Z1712" s="56" t="s">
        <v>113</v>
      </c>
      <c r="AA1712" s="56" t="s">
        <v>101</v>
      </c>
      <c r="AB1712" s="56" t="s">
        <v>102</v>
      </c>
      <c r="AC1712" s="56" t="s">
        <v>103</v>
      </c>
      <c r="AD1712" s="56" t="s">
        <v>106</v>
      </c>
      <c r="AE1712" s="56">
        <v>160</v>
      </c>
      <c r="AF1712" s="56">
        <v>228.8</v>
      </c>
    </row>
    <row r="1713" spans="22:32" ht="18" customHeight="1" x14ac:dyDescent="0.25">
      <c r="V1713" s="56" t="s">
        <v>108</v>
      </c>
      <c r="W1713" s="56">
        <v>2022</v>
      </c>
      <c r="X1713" s="56" t="s">
        <v>2</v>
      </c>
      <c r="Y1713" s="56" t="s">
        <v>99</v>
      </c>
      <c r="Z1713" s="56" t="s">
        <v>113</v>
      </c>
      <c r="AA1713" s="56" t="s">
        <v>101</v>
      </c>
      <c r="AB1713" s="56" t="s">
        <v>102</v>
      </c>
      <c r="AC1713" s="56" t="s">
        <v>103</v>
      </c>
      <c r="AD1713" s="56" t="s">
        <v>106</v>
      </c>
      <c r="AE1713" s="56">
        <v>697</v>
      </c>
      <c r="AF1713" s="56">
        <v>996.71</v>
      </c>
    </row>
    <row r="1714" spans="22:32" ht="18" customHeight="1" x14ac:dyDescent="0.25">
      <c r="V1714" s="56" t="s">
        <v>108</v>
      </c>
      <c r="W1714" s="56">
        <v>2022</v>
      </c>
      <c r="X1714" s="56" t="s">
        <v>2</v>
      </c>
      <c r="Y1714" s="56" t="s">
        <v>99</v>
      </c>
      <c r="Z1714" s="56" t="s">
        <v>113</v>
      </c>
      <c r="AA1714" s="56" t="s">
        <v>101</v>
      </c>
      <c r="AB1714" s="56" t="s">
        <v>102</v>
      </c>
      <c r="AC1714" s="56" t="s">
        <v>103</v>
      </c>
      <c r="AD1714" s="56" t="s">
        <v>106</v>
      </c>
      <c r="AE1714" s="56">
        <v>730</v>
      </c>
      <c r="AF1714" s="56">
        <v>1043.9000000000001</v>
      </c>
    </row>
    <row r="1715" spans="22:32" ht="18" customHeight="1" x14ac:dyDescent="0.25">
      <c r="V1715" s="56" t="s">
        <v>98</v>
      </c>
      <c r="W1715" s="56">
        <v>2022</v>
      </c>
      <c r="X1715" s="56" t="s">
        <v>2</v>
      </c>
      <c r="Y1715" s="56" t="s">
        <v>99</v>
      </c>
      <c r="Z1715" s="56" t="s">
        <v>113</v>
      </c>
      <c r="AA1715" s="56" t="s">
        <v>101</v>
      </c>
      <c r="AB1715" s="56" t="s">
        <v>102</v>
      </c>
      <c r="AC1715" s="56" t="s">
        <v>103</v>
      </c>
      <c r="AD1715" s="56" t="s">
        <v>106</v>
      </c>
      <c r="AE1715" s="56">
        <v>357</v>
      </c>
      <c r="AF1715" s="56">
        <v>510.51</v>
      </c>
    </row>
    <row r="1716" spans="22:32" ht="18" customHeight="1" x14ac:dyDescent="0.25">
      <c r="V1716" s="56" t="s">
        <v>105</v>
      </c>
      <c r="W1716" s="56">
        <v>2022</v>
      </c>
      <c r="X1716" s="56" t="s">
        <v>2</v>
      </c>
      <c r="Y1716" s="56" t="s">
        <v>99</v>
      </c>
      <c r="Z1716" s="56" t="s">
        <v>113</v>
      </c>
      <c r="AA1716" s="56" t="s">
        <v>101</v>
      </c>
      <c r="AB1716" s="56" t="s">
        <v>102</v>
      </c>
      <c r="AC1716" s="56" t="s">
        <v>103</v>
      </c>
      <c r="AD1716" s="56" t="s">
        <v>106</v>
      </c>
      <c r="AE1716" s="56">
        <v>770</v>
      </c>
      <c r="AF1716" s="56">
        <v>526.24</v>
      </c>
    </row>
    <row r="1717" spans="22:32" ht="18" customHeight="1" x14ac:dyDescent="0.25">
      <c r="V1717" s="56" t="s">
        <v>105</v>
      </c>
      <c r="W1717" s="56">
        <v>2022</v>
      </c>
      <c r="X1717" s="56" t="s">
        <v>2</v>
      </c>
      <c r="Y1717" s="56" t="s">
        <v>99</v>
      </c>
      <c r="Z1717" s="56" t="s">
        <v>113</v>
      </c>
      <c r="AA1717" s="56" t="s">
        <v>101</v>
      </c>
      <c r="AB1717" s="56" t="s">
        <v>102</v>
      </c>
      <c r="AC1717" s="56" t="s">
        <v>103</v>
      </c>
      <c r="AD1717" s="56" t="s">
        <v>106</v>
      </c>
      <c r="AE1717" s="56">
        <v>361</v>
      </c>
      <c r="AF1717" s="56">
        <v>516.23</v>
      </c>
    </row>
    <row r="1718" spans="22:32" ht="18" customHeight="1" x14ac:dyDescent="0.25">
      <c r="V1718" s="56" t="s">
        <v>105</v>
      </c>
      <c r="W1718" s="56">
        <v>2022</v>
      </c>
      <c r="X1718" s="56" t="s">
        <v>2</v>
      </c>
      <c r="Y1718" s="56" t="s">
        <v>99</v>
      </c>
      <c r="Z1718" s="56" t="s">
        <v>113</v>
      </c>
      <c r="AA1718" s="56" t="s">
        <v>101</v>
      </c>
      <c r="AB1718" s="56" t="s">
        <v>102</v>
      </c>
      <c r="AC1718" s="56" t="s">
        <v>103</v>
      </c>
      <c r="AD1718" s="56" t="s">
        <v>106</v>
      </c>
      <c r="AE1718" s="56">
        <v>359</v>
      </c>
      <c r="AF1718" s="56">
        <v>513.37</v>
      </c>
    </row>
    <row r="1719" spans="22:32" ht="18" customHeight="1" x14ac:dyDescent="0.25">
      <c r="V1719" s="56" t="s">
        <v>105</v>
      </c>
      <c r="W1719" s="56">
        <v>2022</v>
      </c>
      <c r="X1719" s="56" t="s">
        <v>2</v>
      </c>
      <c r="Y1719" s="56" t="s">
        <v>99</v>
      </c>
      <c r="Z1719" s="56" t="s">
        <v>113</v>
      </c>
      <c r="AA1719" s="56" t="s">
        <v>101</v>
      </c>
      <c r="AB1719" s="56" t="s">
        <v>102</v>
      </c>
      <c r="AC1719" s="56" t="s">
        <v>103</v>
      </c>
      <c r="AD1719" s="56" t="s">
        <v>106</v>
      </c>
      <c r="AE1719" s="56">
        <v>161</v>
      </c>
      <c r="AF1719" s="56">
        <v>230.23000000000002</v>
      </c>
    </row>
    <row r="1720" spans="22:32" ht="18" customHeight="1" x14ac:dyDescent="0.25">
      <c r="V1720" s="56" t="s">
        <v>105</v>
      </c>
      <c r="W1720" s="56">
        <v>2022</v>
      </c>
      <c r="X1720" s="56" t="s">
        <v>4</v>
      </c>
      <c r="Y1720" s="56" t="s">
        <v>99</v>
      </c>
      <c r="Z1720" s="56" t="s">
        <v>113</v>
      </c>
      <c r="AA1720" s="56" t="s">
        <v>101</v>
      </c>
      <c r="AB1720" s="56" t="s">
        <v>102</v>
      </c>
      <c r="AC1720" s="56" t="s">
        <v>103</v>
      </c>
      <c r="AD1720" s="56" t="s">
        <v>106</v>
      </c>
      <c r="AE1720" s="56">
        <v>350</v>
      </c>
      <c r="AF1720" s="56">
        <v>476</v>
      </c>
    </row>
    <row r="1721" spans="22:32" ht="18" customHeight="1" x14ac:dyDescent="0.25">
      <c r="V1721" s="56" t="s">
        <v>105</v>
      </c>
      <c r="W1721" s="56">
        <v>2022</v>
      </c>
      <c r="X1721" s="56" t="s">
        <v>4</v>
      </c>
      <c r="Y1721" s="56" t="s">
        <v>99</v>
      </c>
      <c r="Z1721" s="56" t="s">
        <v>113</v>
      </c>
      <c r="AA1721" s="56" t="s">
        <v>101</v>
      </c>
      <c r="AB1721" s="56" t="s">
        <v>102</v>
      </c>
      <c r="AC1721" s="56" t="s">
        <v>103</v>
      </c>
      <c r="AD1721" s="56" t="s">
        <v>106</v>
      </c>
      <c r="AE1721" s="56">
        <v>346</v>
      </c>
      <c r="AF1721" s="56">
        <v>494.78</v>
      </c>
    </row>
    <row r="1722" spans="22:32" ht="18" customHeight="1" x14ac:dyDescent="0.25">
      <c r="V1722" s="56" t="s">
        <v>107</v>
      </c>
      <c r="W1722" s="56">
        <v>2022</v>
      </c>
      <c r="X1722" s="56" t="s">
        <v>4</v>
      </c>
      <c r="Y1722" s="56" t="s">
        <v>99</v>
      </c>
      <c r="Z1722" s="56" t="s">
        <v>113</v>
      </c>
      <c r="AA1722" s="56" t="s">
        <v>101</v>
      </c>
      <c r="AB1722" s="56" t="s">
        <v>102</v>
      </c>
      <c r="AC1722" s="56" t="s">
        <v>103</v>
      </c>
      <c r="AD1722" s="56" t="s">
        <v>106</v>
      </c>
      <c r="AE1722" s="56">
        <v>148</v>
      </c>
      <c r="AF1722" s="56">
        <v>211.64</v>
      </c>
    </row>
    <row r="1723" spans="22:32" ht="18" customHeight="1" x14ac:dyDescent="0.25">
      <c r="V1723" s="56" t="s">
        <v>105</v>
      </c>
      <c r="W1723" s="56">
        <v>2022</v>
      </c>
      <c r="X1723" s="56" t="s">
        <v>4</v>
      </c>
      <c r="Y1723" s="56" t="s">
        <v>99</v>
      </c>
      <c r="Z1723" s="56" t="s">
        <v>113</v>
      </c>
      <c r="AA1723" s="56" t="s">
        <v>101</v>
      </c>
      <c r="AB1723" s="56" t="s">
        <v>102</v>
      </c>
      <c r="AC1723" s="56" t="s">
        <v>103</v>
      </c>
      <c r="AD1723" s="56" t="s">
        <v>106</v>
      </c>
      <c r="AE1723" s="56">
        <v>699</v>
      </c>
      <c r="AF1723" s="56">
        <v>999.56999999999994</v>
      </c>
    </row>
    <row r="1724" spans="22:32" ht="18" customHeight="1" x14ac:dyDescent="0.25">
      <c r="V1724" s="56" t="s">
        <v>98</v>
      </c>
      <c r="W1724" s="56">
        <v>2022</v>
      </c>
      <c r="X1724" s="56" t="s">
        <v>4</v>
      </c>
      <c r="Y1724" s="56" t="s">
        <v>99</v>
      </c>
      <c r="Z1724" s="56" t="s">
        <v>113</v>
      </c>
      <c r="AA1724" s="56" t="s">
        <v>101</v>
      </c>
      <c r="AB1724" s="56" t="s">
        <v>102</v>
      </c>
      <c r="AC1724" s="56" t="s">
        <v>103</v>
      </c>
      <c r="AD1724" s="56" t="s">
        <v>106</v>
      </c>
      <c r="AE1724" s="56">
        <v>732</v>
      </c>
      <c r="AF1724" s="56">
        <v>1046.76</v>
      </c>
    </row>
    <row r="1725" spans="22:32" ht="18" customHeight="1" x14ac:dyDescent="0.25">
      <c r="V1725" s="56" t="s">
        <v>98</v>
      </c>
      <c r="W1725" s="56">
        <v>2022</v>
      </c>
      <c r="X1725" s="56" t="s">
        <v>4</v>
      </c>
      <c r="Y1725" s="56" t="s">
        <v>99</v>
      </c>
      <c r="Z1725" s="56" t="s">
        <v>113</v>
      </c>
      <c r="AA1725" s="56" t="s">
        <v>101</v>
      </c>
      <c r="AB1725" s="56" t="s">
        <v>102</v>
      </c>
      <c r="AC1725" s="56" t="s">
        <v>103</v>
      </c>
      <c r="AD1725" s="56" t="s">
        <v>106</v>
      </c>
      <c r="AE1725" s="56">
        <v>351</v>
      </c>
      <c r="AF1725" s="56">
        <v>526.24</v>
      </c>
    </row>
    <row r="1726" spans="22:32" ht="18" customHeight="1" x14ac:dyDescent="0.25">
      <c r="V1726" s="56" t="s">
        <v>105</v>
      </c>
      <c r="W1726" s="56">
        <v>2022</v>
      </c>
      <c r="X1726" s="56" t="s">
        <v>4</v>
      </c>
      <c r="Y1726" s="56" t="s">
        <v>99</v>
      </c>
      <c r="Z1726" s="56" t="s">
        <v>113</v>
      </c>
      <c r="AA1726" s="56" t="s">
        <v>101</v>
      </c>
      <c r="AB1726" s="56" t="s">
        <v>102</v>
      </c>
      <c r="AC1726" s="56" t="s">
        <v>103</v>
      </c>
      <c r="AD1726" s="56" t="s">
        <v>106</v>
      </c>
      <c r="AE1726" s="56">
        <v>772</v>
      </c>
      <c r="AF1726" s="56">
        <v>526.24</v>
      </c>
    </row>
    <row r="1727" spans="22:32" ht="18" customHeight="1" x14ac:dyDescent="0.25">
      <c r="V1727" s="56" t="s">
        <v>107</v>
      </c>
      <c r="W1727" s="56">
        <v>2022</v>
      </c>
      <c r="X1727" s="56" t="s">
        <v>4</v>
      </c>
      <c r="Y1727" s="56" t="s">
        <v>99</v>
      </c>
      <c r="Z1727" s="56" t="s">
        <v>113</v>
      </c>
      <c r="AA1727" s="56" t="s">
        <v>101</v>
      </c>
      <c r="AB1727" s="56" t="s">
        <v>102</v>
      </c>
      <c r="AC1727" s="56" t="s">
        <v>103</v>
      </c>
      <c r="AD1727" s="56" t="s">
        <v>106</v>
      </c>
      <c r="AE1727" s="56">
        <v>349</v>
      </c>
      <c r="AF1727" s="56">
        <v>499.07</v>
      </c>
    </row>
    <row r="1728" spans="22:32" ht="18" customHeight="1" x14ac:dyDescent="0.25">
      <c r="V1728" s="56" t="s">
        <v>105</v>
      </c>
      <c r="W1728" s="56">
        <v>2022</v>
      </c>
      <c r="X1728" s="56" t="s">
        <v>4</v>
      </c>
      <c r="Y1728" s="56" t="s">
        <v>99</v>
      </c>
      <c r="Z1728" s="56" t="s">
        <v>113</v>
      </c>
      <c r="AA1728" s="56" t="s">
        <v>101</v>
      </c>
      <c r="AB1728" s="56" t="s">
        <v>102</v>
      </c>
      <c r="AC1728" s="56" t="s">
        <v>103</v>
      </c>
      <c r="AD1728" s="56" t="s">
        <v>106</v>
      </c>
      <c r="AE1728" s="56">
        <v>151</v>
      </c>
      <c r="AF1728" s="56">
        <v>215.93</v>
      </c>
    </row>
    <row r="1729" spans="22:32" ht="18" customHeight="1" x14ac:dyDescent="0.25">
      <c r="V1729" s="56" t="s">
        <v>107</v>
      </c>
      <c r="W1729" s="56">
        <v>2022</v>
      </c>
      <c r="X1729" s="56" t="s">
        <v>4</v>
      </c>
      <c r="Y1729" s="56" t="s">
        <v>99</v>
      </c>
      <c r="Z1729" s="56" t="s">
        <v>113</v>
      </c>
      <c r="AA1729" s="56" t="s">
        <v>101</v>
      </c>
      <c r="AB1729" s="56" t="s">
        <v>102</v>
      </c>
      <c r="AC1729" s="56" t="s">
        <v>103</v>
      </c>
      <c r="AD1729" s="56" t="s">
        <v>106</v>
      </c>
      <c r="AE1729" s="56">
        <v>347</v>
      </c>
      <c r="AF1729" s="56">
        <v>496.21000000000004</v>
      </c>
    </row>
    <row r="1730" spans="22:32" ht="18" customHeight="1" x14ac:dyDescent="0.25">
      <c r="V1730" s="56" t="s">
        <v>105</v>
      </c>
      <c r="W1730" s="56">
        <v>2022</v>
      </c>
      <c r="X1730" s="56" t="s">
        <v>4</v>
      </c>
      <c r="Y1730" s="56" t="s">
        <v>99</v>
      </c>
      <c r="Z1730" s="56" t="s">
        <v>113</v>
      </c>
      <c r="AA1730" s="56" t="s">
        <v>101</v>
      </c>
      <c r="AB1730" s="56" t="s">
        <v>102</v>
      </c>
      <c r="AC1730" s="56" t="s">
        <v>103</v>
      </c>
      <c r="AD1730" s="56" t="s">
        <v>106</v>
      </c>
      <c r="AE1730" s="56">
        <v>149</v>
      </c>
      <c r="AF1730" s="56">
        <v>213.07</v>
      </c>
    </row>
    <row r="1731" spans="22:32" ht="18" customHeight="1" x14ac:dyDescent="0.25">
      <c r="V1731" s="56" t="s">
        <v>107</v>
      </c>
      <c r="W1731" s="56">
        <v>2022</v>
      </c>
      <c r="X1731" s="56" t="s">
        <v>10</v>
      </c>
      <c r="Y1731" s="56" t="s">
        <v>99</v>
      </c>
      <c r="Z1731" s="56" t="s">
        <v>113</v>
      </c>
      <c r="AA1731" s="56" t="s">
        <v>101</v>
      </c>
      <c r="AB1731" s="56" t="s">
        <v>102</v>
      </c>
      <c r="AC1731" s="56" t="s">
        <v>103</v>
      </c>
      <c r="AD1731" s="56" t="s">
        <v>106</v>
      </c>
      <c r="AE1731" s="56">
        <v>146</v>
      </c>
      <c r="AF1731" s="56">
        <v>208.78</v>
      </c>
    </row>
    <row r="1732" spans="22:32" ht="18" customHeight="1" x14ac:dyDescent="0.25">
      <c r="V1732" s="56" t="s">
        <v>109</v>
      </c>
      <c r="W1732" s="56">
        <v>2022</v>
      </c>
      <c r="X1732" s="56" t="s">
        <v>10</v>
      </c>
      <c r="Y1732" s="56" t="s">
        <v>99</v>
      </c>
      <c r="Z1732" s="56" t="s">
        <v>113</v>
      </c>
      <c r="AA1732" s="56" t="s">
        <v>101</v>
      </c>
      <c r="AB1732" s="56" t="s">
        <v>102</v>
      </c>
      <c r="AC1732" s="56" t="s">
        <v>103</v>
      </c>
      <c r="AD1732" s="56" t="s">
        <v>106</v>
      </c>
      <c r="AE1732" s="56">
        <v>314</v>
      </c>
      <c r="AF1732" s="56">
        <v>449.02</v>
      </c>
    </row>
    <row r="1733" spans="22:32" ht="18" customHeight="1" x14ac:dyDescent="0.25">
      <c r="V1733" s="56" t="s">
        <v>98</v>
      </c>
      <c r="W1733" s="56">
        <v>2022</v>
      </c>
      <c r="X1733" s="56" t="s">
        <v>10</v>
      </c>
      <c r="Y1733" s="56" t="s">
        <v>99</v>
      </c>
      <c r="Z1733" s="56" t="s">
        <v>113</v>
      </c>
      <c r="AA1733" s="56" t="s">
        <v>101</v>
      </c>
      <c r="AB1733" s="56" t="s">
        <v>102</v>
      </c>
      <c r="AC1733" s="56" t="s">
        <v>103</v>
      </c>
      <c r="AD1733" s="56" t="s">
        <v>106</v>
      </c>
      <c r="AE1733" s="56">
        <v>362</v>
      </c>
      <c r="AF1733" s="56">
        <v>517.66</v>
      </c>
    </row>
    <row r="1734" spans="22:32" ht="18" customHeight="1" x14ac:dyDescent="0.25">
      <c r="V1734" s="56" t="s">
        <v>107</v>
      </c>
      <c r="W1734" s="56">
        <v>2022</v>
      </c>
      <c r="X1734" s="56" t="s">
        <v>10</v>
      </c>
      <c r="Y1734" s="56" t="s">
        <v>99</v>
      </c>
      <c r="Z1734" s="56" t="s">
        <v>113</v>
      </c>
      <c r="AA1734" s="56" t="s">
        <v>101</v>
      </c>
      <c r="AB1734" s="56" t="s">
        <v>102</v>
      </c>
      <c r="AC1734" s="56" t="s">
        <v>103</v>
      </c>
      <c r="AD1734" s="56" t="s">
        <v>106</v>
      </c>
      <c r="AE1734" s="56">
        <v>142</v>
      </c>
      <c r="AF1734" s="56">
        <v>203.06</v>
      </c>
    </row>
    <row r="1735" spans="22:32" ht="18" customHeight="1" x14ac:dyDescent="0.25">
      <c r="V1735" s="56" t="s">
        <v>98</v>
      </c>
      <c r="W1735" s="56">
        <v>2022</v>
      </c>
      <c r="X1735" s="56" t="s">
        <v>10</v>
      </c>
      <c r="Y1735" s="56" t="s">
        <v>99</v>
      </c>
      <c r="Z1735" s="56" t="s">
        <v>113</v>
      </c>
      <c r="AA1735" s="56" t="s">
        <v>101</v>
      </c>
      <c r="AB1735" s="56" t="s">
        <v>102</v>
      </c>
      <c r="AC1735" s="56" t="s">
        <v>103</v>
      </c>
      <c r="AD1735" s="56" t="s">
        <v>106</v>
      </c>
      <c r="AE1735" s="56">
        <v>316</v>
      </c>
      <c r="AF1735" s="56">
        <v>451.88</v>
      </c>
    </row>
    <row r="1736" spans="22:32" ht="18" customHeight="1" x14ac:dyDescent="0.25">
      <c r="V1736" s="56" t="s">
        <v>105</v>
      </c>
      <c r="W1736" s="56">
        <v>2022</v>
      </c>
      <c r="X1736" s="56" t="s">
        <v>10</v>
      </c>
      <c r="Y1736" s="56" t="s">
        <v>99</v>
      </c>
      <c r="Z1736" s="56" t="s">
        <v>113</v>
      </c>
      <c r="AA1736" s="56" t="s">
        <v>101</v>
      </c>
      <c r="AB1736" s="56" t="s">
        <v>102</v>
      </c>
      <c r="AC1736" s="56" t="s">
        <v>103</v>
      </c>
      <c r="AD1736" s="56" t="s">
        <v>106</v>
      </c>
      <c r="AE1736" s="56">
        <v>364</v>
      </c>
      <c r="AF1736" s="56">
        <v>520.52</v>
      </c>
    </row>
    <row r="1737" spans="22:32" ht="18" customHeight="1" x14ac:dyDescent="0.25">
      <c r="V1737" s="56" t="s">
        <v>98</v>
      </c>
      <c r="W1737" s="56">
        <v>2022</v>
      </c>
      <c r="X1737" s="56" t="s">
        <v>10</v>
      </c>
      <c r="Y1737" s="56" t="s">
        <v>99</v>
      </c>
      <c r="Z1737" s="56" t="s">
        <v>113</v>
      </c>
      <c r="AA1737" s="56" t="s">
        <v>101</v>
      </c>
      <c r="AB1737" s="56" t="s">
        <v>102</v>
      </c>
      <c r="AC1737" s="56" t="s">
        <v>103</v>
      </c>
      <c r="AD1737" s="56" t="s">
        <v>106</v>
      </c>
      <c r="AE1737" s="56">
        <v>144</v>
      </c>
      <c r="AF1737" s="56">
        <v>205.92000000000002</v>
      </c>
    </row>
    <row r="1738" spans="22:32" ht="18" customHeight="1" x14ac:dyDescent="0.25">
      <c r="V1738" s="56" t="s">
        <v>107</v>
      </c>
      <c r="W1738" s="56">
        <v>2022</v>
      </c>
      <c r="X1738" s="56" t="s">
        <v>10</v>
      </c>
      <c r="Y1738" s="56" t="s">
        <v>99</v>
      </c>
      <c r="Z1738" s="56" t="s">
        <v>113</v>
      </c>
      <c r="AA1738" s="56" t="s">
        <v>101</v>
      </c>
      <c r="AB1738" s="56" t="s">
        <v>102</v>
      </c>
      <c r="AC1738" s="56" t="s">
        <v>103</v>
      </c>
      <c r="AD1738" s="56" t="s">
        <v>106</v>
      </c>
      <c r="AE1738" s="56">
        <v>704</v>
      </c>
      <c r="AF1738" s="56">
        <v>1006.72</v>
      </c>
    </row>
    <row r="1739" spans="22:32" ht="18" customHeight="1" x14ac:dyDescent="0.25">
      <c r="V1739" s="56" t="s">
        <v>107</v>
      </c>
      <c r="W1739" s="56">
        <v>2022</v>
      </c>
      <c r="X1739" s="56" t="s">
        <v>10</v>
      </c>
      <c r="Y1739" s="56" t="s">
        <v>99</v>
      </c>
      <c r="Z1739" s="56" t="s">
        <v>113</v>
      </c>
      <c r="AA1739" s="56" t="s">
        <v>101</v>
      </c>
      <c r="AB1739" s="56" t="s">
        <v>102</v>
      </c>
      <c r="AC1739" s="56" t="s">
        <v>103</v>
      </c>
      <c r="AD1739" s="56" t="s">
        <v>106</v>
      </c>
      <c r="AE1739" s="56">
        <v>315</v>
      </c>
      <c r="AF1739" s="56">
        <v>526.24</v>
      </c>
    </row>
    <row r="1740" spans="22:32" ht="18" customHeight="1" x14ac:dyDescent="0.25">
      <c r="V1740" s="56" t="s">
        <v>98</v>
      </c>
      <c r="W1740" s="56">
        <v>2022</v>
      </c>
      <c r="X1740" s="56" t="s">
        <v>10</v>
      </c>
      <c r="Y1740" s="56" t="s">
        <v>99</v>
      </c>
      <c r="Z1740" s="56" t="s">
        <v>113</v>
      </c>
      <c r="AA1740" s="56" t="s">
        <v>101</v>
      </c>
      <c r="AB1740" s="56" t="s">
        <v>102</v>
      </c>
      <c r="AC1740" s="56" t="s">
        <v>103</v>
      </c>
      <c r="AD1740" s="56" t="s">
        <v>106</v>
      </c>
      <c r="AE1740" s="56">
        <v>777</v>
      </c>
      <c r="AF1740" s="56">
        <v>526.24</v>
      </c>
    </row>
    <row r="1741" spans="22:32" ht="18" customHeight="1" x14ac:dyDescent="0.25">
      <c r="V1741" s="56" t="s">
        <v>105</v>
      </c>
      <c r="W1741" s="56">
        <v>2022</v>
      </c>
      <c r="X1741" s="56" t="s">
        <v>10</v>
      </c>
      <c r="Y1741" s="56" t="s">
        <v>99</v>
      </c>
      <c r="Z1741" s="56" t="s">
        <v>113</v>
      </c>
      <c r="AA1741" s="56" t="s">
        <v>101</v>
      </c>
      <c r="AB1741" s="56" t="s">
        <v>102</v>
      </c>
      <c r="AC1741" s="56" t="s">
        <v>103</v>
      </c>
      <c r="AD1741" s="56" t="s">
        <v>106</v>
      </c>
      <c r="AE1741" s="56">
        <v>145</v>
      </c>
      <c r="AF1741" s="56">
        <v>207.35</v>
      </c>
    </row>
    <row r="1742" spans="22:32" ht="18" customHeight="1" x14ac:dyDescent="0.25">
      <c r="V1742" s="56" t="s">
        <v>105</v>
      </c>
      <c r="W1742" s="56">
        <v>2022</v>
      </c>
      <c r="X1742" s="56" t="s">
        <v>10</v>
      </c>
      <c r="Y1742" s="56" t="s">
        <v>99</v>
      </c>
      <c r="Z1742" s="56" t="s">
        <v>113</v>
      </c>
      <c r="AA1742" s="56" t="s">
        <v>101</v>
      </c>
      <c r="AB1742" s="56" t="s">
        <v>102</v>
      </c>
      <c r="AC1742" s="56" t="s">
        <v>103</v>
      </c>
      <c r="AD1742" s="56" t="s">
        <v>106</v>
      </c>
      <c r="AE1742" s="56">
        <v>319</v>
      </c>
      <c r="AF1742" s="56">
        <v>456.16999999999996</v>
      </c>
    </row>
    <row r="1743" spans="22:32" ht="18" customHeight="1" x14ac:dyDescent="0.25">
      <c r="V1743" s="56" t="s">
        <v>107</v>
      </c>
      <c r="W1743" s="56">
        <v>2022</v>
      </c>
      <c r="X1743" s="56" t="s">
        <v>10</v>
      </c>
      <c r="Y1743" s="56" t="s">
        <v>99</v>
      </c>
      <c r="Z1743" s="56" t="s">
        <v>113</v>
      </c>
      <c r="AA1743" s="56" t="s">
        <v>101</v>
      </c>
      <c r="AB1743" s="56" t="s">
        <v>102</v>
      </c>
      <c r="AC1743" s="56" t="s">
        <v>103</v>
      </c>
      <c r="AD1743" s="56" t="s">
        <v>106</v>
      </c>
      <c r="AE1743" s="56">
        <v>361</v>
      </c>
      <c r="AF1743" s="56">
        <v>516.23</v>
      </c>
    </row>
    <row r="1744" spans="22:32" ht="18" customHeight="1" x14ac:dyDescent="0.25">
      <c r="V1744" s="56" t="s">
        <v>98</v>
      </c>
      <c r="W1744" s="56">
        <v>2022</v>
      </c>
      <c r="X1744" s="56" t="s">
        <v>10</v>
      </c>
      <c r="Y1744" s="56" t="s">
        <v>99</v>
      </c>
      <c r="Z1744" s="56" t="s">
        <v>113</v>
      </c>
      <c r="AA1744" s="56" t="s">
        <v>101</v>
      </c>
      <c r="AB1744" s="56" t="s">
        <v>102</v>
      </c>
      <c r="AC1744" s="56" t="s">
        <v>103</v>
      </c>
      <c r="AD1744" s="56" t="s">
        <v>106</v>
      </c>
      <c r="AE1744" s="56">
        <v>143</v>
      </c>
      <c r="AF1744" s="56">
        <v>204.49</v>
      </c>
    </row>
    <row r="1745" spans="22:32" ht="18" customHeight="1" x14ac:dyDescent="0.25">
      <c r="V1745" s="56" t="s">
        <v>98</v>
      </c>
      <c r="W1745" s="56">
        <v>2022</v>
      </c>
      <c r="X1745" s="56" t="s">
        <v>10</v>
      </c>
      <c r="Y1745" s="56" t="s">
        <v>99</v>
      </c>
      <c r="Z1745" s="56" t="s">
        <v>113</v>
      </c>
      <c r="AA1745" s="56" t="s">
        <v>101</v>
      </c>
      <c r="AB1745" s="56" t="s">
        <v>102</v>
      </c>
      <c r="AC1745" s="56" t="s">
        <v>103</v>
      </c>
      <c r="AD1745" s="56" t="s">
        <v>106</v>
      </c>
      <c r="AE1745" s="56">
        <v>317</v>
      </c>
      <c r="AF1745" s="56">
        <v>453.31</v>
      </c>
    </row>
    <row r="1746" spans="22:32" ht="18" customHeight="1" x14ac:dyDescent="0.25">
      <c r="V1746" s="56" t="s">
        <v>107</v>
      </c>
      <c r="W1746" s="56">
        <v>2022</v>
      </c>
      <c r="X1746" s="56" t="s">
        <v>10</v>
      </c>
      <c r="Y1746" s="56" t="s">
        <v>99</v>
      </c>
      <c r="Z1746" s="56" t="s">
        <v>113</v>
      </c>
      <c r="AA1746" s="56" t="s">
        <v>101</v>
      </c>
      <c r="AB1746" s="56" t="s">
        <v>102</v>
      </c>
      <c r="AC1746" s="56" t="s">
        <v>103</v>
      </c>
      <c r="AD1746" s="56" t="s">
        <v>106</v>
      </c>
      <c r="AE1746" s="56">
        <v>746</v>
      </c>
      <c r="AF1746" s="56">
        <v>1066.78</v>
      </c>
    </row>
    <row r="1747" spans="22:32" ht="18" customHeight="1" x14ac:dyDescent="0.25">
      <c r="V1747" s="56" t="s">
        <v>105</v>
      </c>
      <c r="W1747" s="56">
        <v>2022</v>
      </c>
      <c r="X1747" s="56" t="s">
        <v>9</v>
      </c>
      <c r="Y1747" s="56" t="s">
        <v>99</v>
      </c>
      <c r="Z1747" s="56" t="s">
        <v>113</v>
      </c>
      <c r="AA1747" s="56" t="s">
        <v>101</v>
      </c>
      <c r="AB1747" s="56" t="s">
        <v>102</v>
      </c>
      <c r="AC1747" s="56" t="s">
        <v>103</v>
      </c>
      <c r="AD1747" s="56" t="s">
        <v>106</v>
      </c>
      <c r="AE1747" s="56">
        <v>152</v>
      </c>
      <c r="AF1747" s="56">
        <v>217.36</v>
      </c>
    </row>
    <row r="1748" spans="22:32" ht="18" customHeight="1" x14ac:dyDescent="0.25">
      <c r="V1748" s="56" t="s">
        <v>108</v>
      </c>
      <c r="W1748" s="56">
        <v>2022</v>
      </c>
      <c r="X1748" s="56" t="s">
        <v>9</v>
      </c>
      <c r="Y1748" s="56" t="s">
        <v>99</v>
      </c>
      <c r="Z1748" s="56" t="s">
        <v>113</v>
      </c>
      <c r="AA1748" s="56" t="s">
        <v>101</v>
      </c>
      <c r="AB1748" s="56" t="s">
        <v>102</v>
      </c>
      <c r="AC1748" s="56" t="s">
        <v>103</v>
      </c>
      <c r="AD1748" s="56" t="s">
        <v>106</v>
      </c>
      <c r="AE1748" s="56">
        <v>320</v>
      </c>
      <c r="AF1748" s="56">
        <v>457.6</v>
      </c>
    </row>
    <row r="1749" spans="22:32" ht="18" customHeight="1" x14ac:dyDescent="0.25">
      <c r="V1749" s="56" t="s">
        <v>107</v>
      </c>
      <c r="W1749" s="56">
        <v>2022</v>
      </c>
      <c r="X1749" s="56" t="s">
        <v>9</v>
      </c>
      <c r="Y1749" s="56" t="s">
        <v>99</v>
      </c>
      <c r="Z1749" s="56" t="s">
        <v>113</v>
      </c>
      <c r="AA1749" s="56" t="s">
        <v>101</v>
      </c>
      <c r="AB1749" s="56" t="s">
        <v>102</v>
      </c>
      <c r="AC1749" s="56" t="s">
        <v>103</v>
      </c>
      <c r="AD1749" s="56" t="s">
        <v>106</v>
      </c>
      <c r="AE1749" s="56">
        <v>368</v>
      </c>
      <c r="AF1749" s="56">
        <v>526.24</v>
      </c>
    </row>
    <row r="1750" spans="22:32" ht="18" customHeight="1" x14ac:dyDescent="0.25">
      <c r="V1750" s="56" t="s">
        <v>98</v>
      </c>
      <c r="W1750" s="56">
        <v>2022</v>
      </c>
      <c r="X1750" s="56" t="s">
        <v>9</v>
      </c>
      <c r="Y1750" s="56" t="s">
        <v>99</v>
      </c>
      <c r="Z1750" s="56" t="s">
        <v>113</v>
      </c>
      <c r="AA1750" s="56" t="s">
        <v>101</v>
      </c>
      <c r="AB1750" s="56" t="s">
        <v>102</v>
      </c>
      <c r="AC1750" s="56" t="s">
        <v>103</v>
      </c>
      <c r="AD1750" s="56" t="s">
        <v>106</v>
      </c>
      <c r="AE1750" s="56">
        <v>148</v>
      </c>
      <c r="AF1750" s="56">
        <v>211.64</v>
      </c>
    </row>
    <row r="1751" spans="22:32" ht="18" customHeight="1" x14ac:dyDescent="0.25">
      <c r="V1751" s="56" t="s">
        <v>98</v>
      </c>
      <c r="W1751" s="56">
        <v>2022</v>
      </c>
      <c r="X1751" s="56" t="s">
        <v>9</v>
      </c>
      <c r="Y1751" s="56" t="s">
        <v>99</v>
      </c>
      <c r="Z1751" s="56" t="s">
        <v>113</v>
      </c>
      <c r="AA1751" s="56" t="s">
        <v>101</v>
      </c>
      <c r="AB1751" s="56" t="s">
        <v>102</v>
      </c>
      <c r="AC1751" s="56" t="s">
        <v>103</v>
      </c>
      <c r="AD1751" s="56" t="s">
        <v>106</v>
      </c>
      <c r="AE1751" s="56">
        <v>322</v>
      </c>
      <c r="AF1751" s="56">
        <v>460.46000000000004</v>
      </c>
    </row>
    <row r="1752" spans="22:32" ht="18" customHeight="1" x14ac:dyDescent="0.25">
      <c r="V1752" s="56" t="s">
        <v>105</v>
      </c>
      <c r="W1752" s="56">
        <v>2022</v>
      </c>
      <c r="X1752" s="56" t="s">
        <v>9</v>
      </c>
      <c r="Y1752" s="56" t="s">
        <v>99</v>
      </c>
      <c r="Z1752" s="56" t="s">
        <v>113</v>
      </c>
      <c r="AA1752" s="56" t="s">
        <v>101</v>
      </c>
      <c r="AB1752" s="56" t="s">
        <v>102</v>
      </c>
      <c r="AC1752" s="56" t="s">
        <v>103</v>
      </c>
      <c r="AD1752" s="56" t="s">
        <v>106</v>
      </c>
      <c r="AE1752" s="56">
        <v>370</v>
      </c>
      <c r="AF1752" s="56">
        <v>529.1</v>
      </c>
    </row>
    <row r="1753" spans="22:32" ht="18" customHeight="1" x14ac:dyDescent="0.25">
      <c r="V1753" s="56" t="s">
        <v>98</v>
      </c>
      <c r="W1753" s="56">
        <v>2022</v>
      </c>
      <c r="X1753" s="56" t="s">
        <v>9</v>
      </c>
      <c r="Y1753" s="56" t="s">
        <v>99</v>
      </c>
      <c r="Z1753" s="56" t="s">
        <v>113</v>
      </c>
      <c r="AA1753" s="56" t="s">
        <v>101</v>
      </c>
      <c r="AB1753" s="56" t="s">
        <v>102</v>
      </c>
      <c r="AC1753" s="56" t="s">
        <v>103</v>
      </c>
      <c r="AD1753" s="56" t="s">
        <v>106</v>
      </c>
      <c r="AE1753" s="56">
        <v>150</v>
      </c>
      <c r="AF1753" s="56">
        <v>214.5</v>
      </c>
    </row>
    <row r="1754" spans="22:32" ht="18" customHeight="1" x14ac:dyDescent="0.25">
      <c r="V1754" s="56" t="s">
        <v>107</v>
      </c>
      <c r="W1754" s="56">
        <v>2022</v>
      </c>
      <c r="X1754" s="56" t="s">
        <v>9</v>
      </c>
      <c r="Y1754" s="56" t="s">
        <v>99</v>
      </c>
      <c r="Z1754" s="56" t="s">
        <v>113</v>
      </c>
      <c r="AA1754" s="56" t="s">
        <v>101</v>
      </c>
      <c r="AB1754" s="56" t="s">
        <v>102</v>
      </c>
      <c r="AC1754" s="56" t="s">
        <v>103</v>
      </c>
      <c r="AD1754" s="56" t="s">
        <v>106</v>
      </c>
      <c r="AE1754" s="56">
        <v>703</v>
      </c>
      <c r="AF1754" s="56">
        <v>1005.29</v>
      </c>
    </row>
    <row r="1755" spans="22:32" ht="18" customHeight="1" x14ac:dyDescent="0.25">
      <c r="V1755" s="56" t="s">
        <v>109</v>
      </c>
      <c r="W1755" s="56">
        <v>2022</v>
      </c>
      <c r="X1755" s="56" t="s">
        <v>9</v>
      </c>
      <c r="Y1755" s="56" t="s">
        <v>99</v>
      </c>
      <c r="Z1755" s="56" t="s">
        <v>113</v>
      </c>
      <c r="AA1755" s="56" t="s">
        <v>101</v>
      </c>
      <c r="AB1755" s="56" t="s">
        <v>102</v>
      </c>
      <c r="AC1755" s="56" t="s">
        <v>103</v>
      </c>
      <c r="AD1755" s="56" t="s">
        <v>106</v>
      </c>
      <c r="AE1755" s="56">
        <v>737</v>
      </c>
      <c r="AF1755" s="56">
        <v>1053.9099999999999</v>
      </c>
    </row>
    <row r="1756" spans="22:32" ht="18" customHeight="1" x14ac:dyDescent="0.25">
      <c r="V1756" s="56" t="s">
        <v>109</v>
      </c>
      <c r="W1756" s="56">
        <v>2022</v>
      </c>
      <c r="X1756" s="56" t="s">
        <v>9</v>
      </c>
      <c r="Y1756" s="56" t="s">
        <v>99</v>
      </c>
      <c r="Z1756" s="56" t="s">
        <v>113</v>
      </c>
      <c r="AA1756" s="56" t="s">
        <v>101</v>
      </c>
      <c r="AB1756" s="56" t="s">
        <v>102</v>
      </c>
      <c r="AC1756" s="56" t="s">
        <v>103</v>
      </c>
      <c r="AD1756" s="56" t="s">
        <v>106</v>
      </c>
      <c r="AE1756" s="56">
        <v>147</v>
      </c>
      <c r="AF1756" s="56">
        <v>210.21</v>
      </c>
    </row>
    <row r="1757" spans="22:32" ht="18" customHeight="1" x14ac:dyDescent="0.25">
      <c r="V1757" s="56" t="s">
        <v>105</v>
      </c>
      <c r="W1757" s="56">
        <v>2022</v>
      </c>
      <c r="X1757" s="56" t="s">
        <v>9</v>
      </c>
      <c r="Y1757" s="56" t="s">
        <v>99</v>
      </c>
      <c r="Z1757" s="56" t="s">
        <v>113</v>
      </c>
      <c r="AA1757" s="56" t="s">
        <v>101</v>
      </c>
      <c r="AB1757" s="56" t="s">
        <v>102</v>
      </c>
      <c r="AC1757" s="56" t="s">
        <v>103</v>
      </c>
      <c r="AD1757" s="56" t="s">
        <v>106</v>
      </c>
      <c r="AE1757" s="56">
        <v>321</v>
      </c>
      <c r="AF1757" s="56">
        <v>526.24</v>
      </c>
    </row>
    <row r="1758" spans="22:32" ht="18" customHeight="1" x14ac:dyDescent="0.25">
      <c r="V1758" s="56" t="s">
        <v>98</v>
      </c>
      <c r="W1758" s="56">
        <v>2022</v>
      </c>
      <c r="X1758" s="56" t="s">
        <v>9</v>
      </c>
      <c r="Y1758" s="56" t="s">
        <v>99</v>
      </c>
      <c r="Z1758" s="56" t="s">
        <v>113</v>
      </c>
      <c r="AA1758" s="56" t="s">
        <v>101</v>
      </c>
      <c r="AB1758" s="56" t="s">
        <v>102</v>
      </c>
      <c r="AC1758" s="56" t="s">
        <v>103</v>
      </c>
      <c r="AD1758" s="56" t="s">
        <v>106</v>
      </c>
      <c r="AE1758" s="56">
        <v>776</v>
      </c>
      <c r="AF1758" s="56">
        <v>526.24</v>
      </c>
    </row>
    <row r="1759" spans="22:32" ht="18" customHeight="1" x14ac:dyDescent="0.25">
      <c r="V1759" s="56" t="s">
        <v>105</v>
      </c>
      <c r="W1759" s="56">
        <v>2022</v>
      </c>
      <c r="X1759" s="56" t="s">
        <v>9</v>
      </c>
      <c r="Y1759" s="56" t="s">
        <v>99</v>
      </c>
      <c r="Z1759" s="56" t="s">
        <v>113</v>
      </c>
      <c r="AA1759" s="56" t="s">
        <v>101</v>
      </c>
      <c r="AB1759" s="56" t="s">
        <v>102</v>
      </c>
      <c r="AC1759" s="56" t="s">
        <v>103</v>
      </c>
      <c r="AD1759" s="56" t="s">
        <v>106</v>
      </c>
      <c r="AE1759" s="56">
        <v>151</v>
      </c>
      <c r="AF1759" s="56">
        <v>215.93</v>
      </c>
    </row>
    <row r="1760" spans="22:32" ht="18" customHeight="1" x14ac:dyDescent="0.25">
      <c r="V1760" s="56" t="s">
        <v>98</v>
      </c>
      <c r="W1760" s="56">
        <v>2022</v>
      </c>
      <c r="X1760" s="56" t="s">
        <v>9</v>
      </c>
      <c r="Y1760" s="56" t="s">
        <v>99</v>
      </c>
      <c r="Z1760" s="56" t="s">
        <v>113</v>
      </c>
      <c r="AA1760" s="56" t="s">
        <v>101</v>
      </c>
      <c r="AB1760" s="56" t="s">
        <v>102</v>
      </c>
      <c r="AC1760" s="56" t="s">
        <v>103</v>
      </c>
      <c r="AD1760" s="56" t="s">
        <v>106</v>
      </c>
      <c r="AE1760" s="56">
        <v>367</v>
      </c>
      <c r="AF1760" s="56">
        <v>524.80999999999995</v>
      </c>
    </row>
    <row r="1761" spans="22:32" ht="18" customHeight="1" x14ac:dyDescent="0.25">
      <c r="V1761" s="56" t="s">
        <v>107</v>
      </c>
      <c r="W1761" s="56">
        <v>2022</v>
      </c>
      <c r="X1761" s="56" t="s">
        <v>9</v>
      </c>
      <c r="Y1761" s="56" t="s">
        <v>99</v>
      </c>
      <c r="Z1761" s="56" t="s">
        <v>113</v>
      </c>
      <c r="AA1761" s="56" t="s">
        <v>101</v>
      </c>
      <c r="AB1761" s="56" t="s">
        <v>102</v>
      </c>
      <c r="AC1761" s="56" t="s">
        <v>103</v>
      </c>
      <c r="AD1761" s="56" t="s">
        <v>106</v>
      </c>
      <c r="AE1761" s="56">
        <v>149</v>
      </c>
      <c r="AF1761" s="56">
        <v>213.07</v>
      </c>
    </row>
    <row r="1762" spans="22:32" ht="18" customHeight="1" x14ac:dyDescent="0.25">
      <c r="V1762" s="56" t="s">
        <v>107</v>
      </c>
      <c r="W1762" s="56">
        <v>2022</v>
      </c>
      <c r="X1762" s="56" t="s">
        <v>9</v>
      </c>
      <c r="Y1762" s="56" t="s">
        <v>99</v>
      </c>
      <c r="Z1762" s="56" t="s">
        <v>113</v>
      </c>
      <c r="AA1762" s="56" t="s">
        <v>101</v>
      </c>
      <c r="AB1762" s="56" t="s">
        <v>102</v>
      </c>
      <c r="AC1762" s="56" t="s">
        <v>103</v>
      </c>
      <c r="AD1762" s="56" t="s">
        <v>106</v>
      </c>
      <c r="AE1762" s="56">
        <v>323</v>
      </c>
      <c r="AF1762" s="56">
        <v>461.89</v>
      </c>
    </row>
    <row r="1763" spans="22:32" ht="18" customHeight="1" x14ac:dyDescent="0.25">
      <c r="V1763" s="56" t="s">
        <v>105</v>
      </c>
      <c r="W1763" s="56">
        <v>2022</v>
      </c>
      <c r="X1763" s="56" t="s">
        <v>9</v>
      </c>
      <c r="Y1763" s="56" t="s">
        <v>99</v>
      </c>
      <c r="Z1763" s="56" t="s">
        <v>113</v>
      </c>
      <c r="AA1763" s="56" t="s">
        <v>101</v>
      </c>
      <c r="AB1763" s="56" t="s">
        <v>102</v>
      </c>
      <c r="AC1763" s="56" t="s">
        <v>103</v>
      </c>
      <c r="AD1763" s="56" t="s">
        <v>106</v>
      </c>
      <c r="AE1763" s="56">
        <v>371</v>
      </c>
      <c r="AF1763" s="56">
        <v>530.53</v>
      </c>
    </row>
    <row r="1764" spans="22:32" ht="18" customHeight="1" x14ac:dyDescent="0.25">
      <c r="V1764" s="56" t="s">
        <v>98</v>
      </c>
      <c r="W1764" s="56">
        <v>2022</v>
      </c>
      <c r="X1764" s="56" t="s">
        <v>8</v>
      </c>
      <c r="Y1764" s="56" t="s">
        <v>99</v>
      </c>
      <c r="Z1764" s="56" t="s">
        <v>113</v>
      </c>
      <c r="AA1764" s="56" t="s">
        <v>101</v>
      </c>
      <c r="AB1764" s="56" t="s">
        <v>102</v>
      </c>
      <c r="AC1764" s="56" t="s">
        <v>103</v>
      </c>
      <c r="AD1764" s="56" t="s">
        <v>106</v>
      </c>
      <c r="AE1764" s="56">
        <v>326</v>
      </c>
      <c r="AF1764" s="56">
        <v>443.36</v>
      </c>
    </row>
    <row r="1765" spans="22:32" ht="18" customHeight="1" x14ac:dyDescent="0.25">
      <c r="V1765" s="56" t="s">
        <v>108</v>
      </c>
      <c r="W1765" s="56">
        <v>2022</v>
      </c>
      <c r="X1765" s="56" t="s">
        <v>8</v>
      </c>
      <c r="Y1765" s="56" t="s">
        <v>99</v>
      </c>
      <c r="Z1765" s="56" t="s">
        <v>113</v>
      </c>
      <c r="AA1765" s="56" t="s">
        <v>101</v>
      </c>
      <c r="AB1765" s="56" t="s">
        <v>102</v>
      </c>
      <c r="AC1765" s="56" t="s">
        <v>103</v>
      </c>
      <c r="AD1765" s="56" t="s">
        <v>106</v>
      </c>
      <c r="AE1765" s="56">
        <v>128</v>
      </c>
      <c r="AF1765" s="56">
        <v>183.04</v>
      </c>
    </row>
    <row r="1766" spans="22:32" ht="18" customHeight="1" x14ac:dyDescent="0.25">
      <c r="V1766" s="56" t="s">
        <v>98</v>
      </c>
      <c r="W1766" s="56">
        <v>2022</v>
      </c>
      <c r="X1766" s="56" t="s">
        <v>8</v>
      </c>
      <c r="Y1766" s="56" t="s">
        <v>99</v>
      </c>
      <c r="Z1766" s="56" t="s">
        <v>113</v>
      </c>
      <c r="AA1766" s="56" t="s">
        <v>101</v>
      </c>
      <c r="AB1766" s="56" t="s">
        <v>102</v>
      </c>
      <c r="AC1766" s="56" t="s">
        <v>103</v>
      </c>
      <c r="AD1766" s="56" t="s">
        <v>106</v>
      </c>
      <c r="AE1766" s="56">
        <v>328</v>
      </c>
      <c r="AF1766" s="56">
        <v>469.03999999999996</v>
      </c>
    </row>
    <row r="1767" spans="22:32" ht="18" customHeight="1" x14ac:dyDescent="0.25">
      <c r="V1767" s="56" t="s">
        <v>98</v>
      </c>
      <c r="W1767" s="56">
        <v>2022</v>
      </c>
      <c r="X1767" s="56" t="s">
        <v>8</v>
      </c>
      <c r="Y1767" s="56" t="s">
        <v>99</v>
      </c>
      <c r="Z1767" s="56" t="s">
        <v>113</v>
      </c>
      <c r="AA1767" s="56" t="s">
        <v>101</v>
      </c>
      <c r="AB1767" s="56" t="s">
        <v>102</v>
      </c>
      <c r="AC1767" s="56" t="s">
        <v>103</v>
      </c>
      <c r="AD1767" s="56" t="s">
        <v>106</v>
      </c>
      <c r="AE1767" s="56">
        <v>130</v>
      </c>
      <c r="AF1767" s="56">
        <v>185.9</v>
      </c>
    </row>
    <row r="1768" spans="22:32" ht="18" customHeight="1" x14ac:dyDescent="0.25">
      <c r="V1768" s="56" t="s">
        <v>105</v>
      </c>
      <c r="W1768" s="56">
        <v>2022</v>
      </c>
      <c r="X1768" s="56" t="s">
        <v>8</v>
      </c>
      <c r="Y1768" s="56" t="s">
        <v>99</v>
      </c>
      <c r="Z1768" s="56" t="s">
        <v>113</v>
      </c>
      <c r="AA1768" s="56" t="s">
        <v>101</v>
      </c>
      <c r="AB1768" s="56" t="s">
        <v>102</v>
      </c>
      <c r="AC1768" s="56" t="s">
        <v>103</v>
      </c>
      <c r="AD1768" s="56" t="s">
        <v>106</v>
      </c>
      <c r="AE1768" s="56">
        <v>736</v>
      </c>
      <c r="AF1768" s="56">
        <v>1052.48</v>
      </c>
    </row>
    <row r="1769" spans="22:32" ht="18" customHeight="1" x14ac:dyDescent="0.25">
      <c r="V1769" s="56" t="s">
        <v>98</v>
      </c>
      <c r="W1769" s="56">
        <v>2022</v>
      </c>
      <c r="X1769" s="56" t="s">
        <v>8</v>
      </c>
      <c r="Y1769" s="56" t="s">
        <v>99</v>
      </c>
      <c r="Z1769" s="56" t="s">
        <v>113</v>
      </c>
      <c r="AA1769" s="56" t="s">
        <v>101</v>
      </c>
      <c r="AB1769" s="56" t="s">
        <v>102</v>
      </c>
      <c r="AC1769" s="56" t="s">
        <v>103</v>
      </c>
      <c r="AD1769" s="56" t="s">
        <v>106</v>
      </c>
      <c r="AE1769" s="56">
        <v>327</v>
      </c>
      <c r="AF1769" s="56">
        <v>526.24</v>
      </c>
    </row>
    <row r="1770" spans="22:32" ht="18" customHeight="1" x14ac:dyDescent="0.25">
      <c r="V1770" s="56" t="s">
        <v>105</v>
      </c>
      <c r="W1770" s="56">
        <v>2022</v>
      </c>
      <c r="X1770" s="56" t="s">
        <v>8</v>
      </c>
      <c r="Y1770" s="56" t="s">
        <v>99</v>
      </c>
      <c r="Z1770" s="56" t="s">
        <v>113</v>
      </c>
      <c r="AA1770" s="56" t="s">
        <v>101</v>
      </c>
      <c r="AB1770" s="56" t="s">
        <v>102</v>
      </c>
      <c r="AC1770" s="56" t="s">
        <v>103</v>
      </c>
      <c r="AD1770" s="56" t="s">
        <v>106</v>
      </c>
      <c r="AE1770" s="56">
        <v>775</v>
      </c>
      <c r="AF1770" s="56">
        <v>526.24</v>
      </c>
    </row>
    <row r="1771" spans="22:32" ht="18" customHeight="1" x14ac:dyDescent="0.25">
      <c r="V1771" s="56" t="s">
        <v>105</v>
      </c>
      <c r="W1771" s="56">
        <v>2022</v>
      </c>
      <c r="X1771" s="56" t="s">
        <v>8</v>
      </c>
      <c r="Y1771" s="56" t="s">
        <v>99</v>
      </c>
      <c r="Z1771" s="56" t="s">
        <v>113</v>
      </c>
      <c r="AA1771" s="56" t="s">
        <v>101</v>
      </c>
      <c r="AB1771" s="56" t="s">
        <v>102</v>
      </c>
      <c r="AC1771" s="56" t="s">
        <v>103</v>
      </c>
      <c r="AD1771" s="56" t="s">
        <v>106</v>
      </c>
      <c r="AE1771" s="56">
        <v>325</v>
      </c>
      <c r="AF1771" s="56">
        <v>464.75</v>
      </c>
    </row>
    <row r="1772" spans="22:32" ht="18" customHeight="1" x14ac:dyDescent="0.25">
      <c r="V1772" s="56" t="s">
        <v>98</v>
      </c>
      <c r="W1772" s="56">
        <v>2022</v>
      </c>
      <c r="X1772" s="56" t="s">
        <v>8</v>
      </c>
      <c r="Y1772" s="56" t="s">
        <v>99</v>
      </c>
      <c r="Z1772" s="56" t="s">
        <v>113</v>
      </c>
      <c r="AA1772" s="56" t="s">
        <v>101</v>
      </c>
      <c r="AB1772" s="56" t="s">
        <v>102</v>
      </c>
      <c r="AC1772" s="56" t="s">
        <v>103</v>
      </c>
      <c r="AD1772" s="56" t="s">
        <v>106</v>
      </c>
      <c r="AE1772" s="56">
        <v>127</v>
      </c>
      <c r="AF1772" s="56">
        <v>181.61</v>
      </c>
    </row>
    <row r="1773" spans="22:32" ht="18" customHeight="1" x14ac:dyDescent="0.25">
      <c r="V1773" s="56" t="s">
        <v>98</v>
      </c>
      <c r="W1773" s="56">
        <v>2022</v>
      </c>
      <c r="X1773" s="56" t="s">
        <v>8</v>
      </c>
      <c r="Y1773" s="56" t="s">
        <v>99</v>
      </c>
      <c r="Z1773" s="56" t="s">
        <v>113</v>
      </c>
      <c r="AA1773" s="56" t="s">
        <v>101</v>
      </c>
      <c r="AB1773" s="56" t="s">
        <v>102</v>
      </c>
      <c r="AC1773" s="56" t="s">
        <v>103</v>
      </c>
      <c r="AD1773" s="56" t="s">
        <v>106</v>
      </c>
      <c r="AE1773" s="56">
        <v>329</v>
      </c>
      <c r="AF1773" s="56">
        <v>470.47</v>
      </c>
    </row>
    <row r="1774" spans="22:32" ht="18" customHeight="1" x14ac:dyDescent="0.25">
      <c r="V1774" s="56" t="s">
        <v>107</v>
      </c>
      <c r="W1774" s="56">
        <v>2022</v>
      </c>
      <c r="X1774" s="56" t="s">
        <v>3</v>
      </c>
      <c r="Y1774" s="56" t="s">
        <v>111</v>
      </c>
      <c r="Z1774" s="56" t="s">
        <v>100</v>
      </c>
      <c r="AA1774" s="56" t="s">
        <v>101</v>
      </c>
      <c r="AB1774" s="56" t="s">
        <v>102</v>
      </c>
      <c r="AC1774" s="56" t="s">
        <v>103</v>
      </c>
      <c r="AD1774" s="56" t="s">
        <v>106</v>
      </c>
      <c r="AE1774" s="56">
        <v>182</v>
      </c>
      <c r="AF1774" s="56">
        <v>260.26</v>
      </c>
    </row>
    <row r="1775" spans="22:32" ht="18" customHeight="1" x14ac:dyDescent="0.25">
      <c r="V1775" s="56" t="s">
        <v>105</v>
      </c>
      <c r="W1775" s="56">
        <v>2022</v>
      </c>
      <c r="X1775" s="56" t="s">
        <v>3</v>
      </c>
      <c r="Y1775" s="56" t="s">
        <v>111</v>
      </c>
      <c r="Z1775" s="56" t="s">
        <v>100</v>
      </c>
      <c r="AA1775" s="56" t="s">
        <v>101</v>
      </c>
      <c r="AB1775" s="56" t="s">
        <v>102</v>
      </c>
      <c r="AC1775" s="56" t="s">
        <v>103</v>
      </c>
      <c r="AD1775" s="56" t="s">
        <v>106</v>
      </c>
      <c r="AE1775" s="56">
        <v>176</v>
      </c>
      <c r="AF1775" s="56">
        <v>251.68</v>
      </c>
    </row>
    <row r="1776" spans="22:32" ht="18" customHeight="1" x14ac:dyDescent="0.25">
      <c r="V1776" s="56" t="s">
        <v>98</v>
      </c>
      <c r="W1776" s="56">
        <v>2022</v>
      </c>
      <c r="X1776" s="56" t="s">
        <v>3</v>
      </c>
      <c r="Y1776" s="56" t="s">
        <v>111</v>
      </c>
      <c r="Z1776" s="56" t="s">
        <v>100</v>
      </c>
      <c r="AA1776" s="56" t="s">
        <v>101</v>
      </c>
      <c r="AB1776" s="56" t="s">
        <v>102</v>
      </c>
      <c r="AC1776" s="56" t="s">
        <v>103</v>
      </c>
      <c r="AD1776" s="56" t="s">
        <v>104</v>
      </c>
      <c r="AE1776" s="56">
        <v>200</v>
      </c>
      <c r="AF1776" s="56">
        <v>286</v>
      </c>
    </row>
    <row r="1777" spans="22:32" ht="18" customHeight="1" x14ac:dyDescent="0.25">
      <c r="V1777" s="56" t="s">
        <v>105</v>
      </c>
      <c r="W1777" s="56">
        <v>2022</v>
      </c>
      <c r="X1777" s="56" t="s">
        <v>3</v>
      </c>
      <c r="Y1777" s="56" t="s">
        <v>111</v>
      </c>
      <c r="Z1777" s="56" t="s">
        <v>100</v>
      </c>
      <c r="AA1777" s="56" t="s">
        <v>101</v>
      </c>
      <c r="AB1777" s="56" t="s">
        <v>102</v>
      </c>
      <c r="AC1777" s="56" t="s">
        <v>103</v>
      </c>
      <c r="AD1777" s="56" t="s">
        <v>104</v>
      </c>
      <c r="AE1777" s="56">
        <v>248</v>
      </c>
      <c r="AF1777" s="56">
        <v>354.64</v>
      </c>
    </row>
    <row r="1778" spans="22:32" ht="18" customHeight="1" x14ac:dyDescent="0.25">
      <c r="V1778" s="56" t="s">
        <v>98</v>
      </c>
      <c r="W1778" s="56">
        <v>2022</v>
      </c>
      <c r="X1778" s="56" t="s">
        <v>3</v>
      </c>
      <c r="Y1778" s="56" t="s">
        <v>111</v>
      </c>
      <c r="Z1778" s="56" t="s">
        <v>100</v>
      </c>
      <c r="AA1778" s="56" t="s">
        <v>101</v>
      </c>
      <c r="AB1778" s="56" t="s">
        <v>102</v>
      </c>
      <c r="AC1778" s="56" t="s">
        <v>103</v>
      </c>
      <c r="AD1778" s="56" t="s">
        <v>104</v>
      </c>
      <c r="AE1778" s="56">
        <v>184</v>
      </c>
      <c r="AF1778" s="56">
        <v>263.12</v>
      </c>
    </row>
    <row r="1779" spans="22:32" ht="18" customHeight="1" x14ac:dyDescent="0.25">
      <c r="V1779" s="56" t="s">
        <v>98</v>
      </c>
      <c r="W1779" s="56">
        <v>2022</v>
      </c>
      <c r="X1779" s="56" t="s">
        <v>3</v>
      </c>
      <c r="Y1779" s="56" t="s">
        <v>111</v>
      </c>
      <c r="Z1779" s="56" t="s">
        <v>100</v>
      </c>
      <c r="AA1779" s="56" t="s">
        <v>101</v>
      </c>
      <c r="AB1779" s="56" t="s">
        <v>102</v>
      </c>
      <c r="AC1779" s="56" t="s">
        <v>103</v>
      </c>
      <c r="AD1779" s="56" t="s">
        <v>104</v>
      </c>
      <c r="AE1779" s="56">
        <v>178</v>
      </c>
      <c r="AF1779" s="56">
        <v>254.54</v>
      </c>
    </row>
    <row r="1780" spans="22:32" ht="18" customHeight="1" x14ac:dyDescent="0.25">
      <c r="V1780" s="56" t="s">
        <v>105</v>
      </c>
      <c r="W1780" s="56">
        <v>2022</v>
      </c>
      <c r="X1780" s="56" t="s">
        <v>3</v>
      </c>
      <c r="Y1780" s="56" t="s">
        <v>111</v>
      </c>
      <c r="Z1780" s="56" t="s">
        <v>100</v>
      </c>
      <c r="AA1780" s="56" t="s">
        <v>101</v>
      </c>
      <c r="AB1780" s="56" t="s">
        <v>102</v>
      </c>
      <c r="AC1780" s="56" t="s">
        <v>103</v>
      </c>
      <c r="AD1780" s="56" t="s">
        <v>104</v>
      </c>
      <c r="AE1780" s="56">
        <v>172</v>
      </c>
      <c r="AF1780" s="56">
        <v>245.95999999999998</v>
      </c>
    </row>
    <row r="1781" spans="22:32" ht="18" customHeight="1" x14ac:dyDescent="0.25">
      <c r="V1781" s="56" t="s">
        <v>98</v>
      </c>
      <c r="W1781" s="56">
        <v>2022</v>
      </c>
      <c r="X1781" s="56" t="s">
        <v>3</v>
      </c>
      <c r="Y1781" s="56" t="s">
        <v>111</v>
      </c>
      <c r="Z1781" s="56" t="s">
        <v>100</v>
      </c>
      <c r="AA1781" s="56" t="s">
        <v>101</v>
      </c>
      <c r="AB1781" s="56" t="s">
        <v>102</v>
      </c>
      <c r="AC1781" s="56" t="s">
        <v>103</v>
      </c>
      <c r="AD1781" s="56" t="s">
        <v>104</v>
      </c>
      <c r="AE1781" s="56">
        <v>202</v>
      </c>
      <c r="AF1781" s="56">
        <v>526.24</v>
      </c>
    </row>
    <row r="1782" spans="22:32" ht="18" customHeight="1" x14ac:dyDescent="0.25">
      <c r="V1782" s="56" t="s">
        <v>105</v>
      </c>
      <c r="W1782" s="56">
        <v>2022</v>
      </c>
      <c r="X1782" s="56" t="s">
        <v>3</v>
      </c>
      <c r="Y1782" s="56" t="s">
        <v>111</v>
      </c>
      <c r="Z1782" s="56" t="s">
        <v>100</v>
      </c>
      <c r="AA1782" s="56" t="s">
        <v>101</v>
      </c>
      <c r="AB1782" s="56" t="s">
        <v>102</v>
      </c>
      <c r="AC1782" s="56" t="s">
        <v>103</v>
      </c>
      <c r="AD1782" s="56" t="s">
        <v>104</v>
      </c>
      <c r="AE1782" s="56">
        <v>250</v>
      </c>
      <c r="AF1782" s="56">
        <v>526.24</v>
      </c>
    </row>
    <row r="1783" spans="22:32" ht="18" customHeight="1" x14ac:dyDescent="0.25">
      <c r="V1783" s="56" t="s">
        <v>108</v>
      </c>
      <c r="W1783" s="56">
        <v>2022</v>
      </c>
      <c r="X1783" s="56" t="s">
        <v>3</v>
      </c>
      <c r="Y1783" s="56" t="s">
        <v>111</v>
      </c>
      <c r="Z1783" s="56" t="s">
        <v>100</v>
      </c>
      <c r="AA1783" s="56" t="s">
        <v>101</v>
      </c>
      <c r="AB1783" s="56" t="s">
        <v>102</v>
      </c>
      <c r="AC1783" s="56" t="s">
        <v>103</v>
      </c>
      <c r="AD1783" s="56" t="s">
        <v>104</v>
      </c>
      <c r="AE1783" s="56">
        <v>246</v>
      </c>
      <c r="AF1783" s="56">
        <v>351.78</v>
      </c>
    </row>
    <row r="1784" spans="22:32" ht="18" customHeight="1" x14ac:dyDescent="0.25">
      <c r="V1784" s="56" t="s">
        <v>98</v>
      </c>
      <c r="W1784" s="56">
        <v>2022</v>
      </c>
      <c r="X1784" s="56" t="s">
        <v>3</v>
      </c>
      <c r="Y1784" s="56" t="s">
        <v>111</v>
      </c>
      <c r="Z1784" s="56" t="s">
        <v>100</v>
      </c>
      <c r="AA1784" s="56" t="s">
        <v>101</v>
      </c>
      <c r="AB1784" s="56" t="s">
        <v>102</v>
      </c>
      <c r="AC1784" s="56" t="s">
        <v>103</v>
      </c>
      <c r="AD1784" s="56" t="s">
        <v>104</v>
      </c>
      <c r="AE1784" s="56">
        <v>201</v>
      </c>
      <c r="AF1784" s="56">
        <v>287.43</v>
      </c>
    </row>
    <row r="1785" spans="22:32" ht="18" customHeight="1" x14ac:dyDescent="0.25">
      <c r="V1785" s="56" t="s">
        <v>107</v>
      </c>
      <c r="W1785" s="56">
        <v>2022</v>
      </c>
      <c r="X1785" s="56" t="s">
        <v>3</v>
      </c>
      <c r="Y1785" s="56" t="s">
        <v>111</v>
      </c>
      <c r="Z1785" s="56" t="s">
        <v>100</v>
      </c>
      <c r="AA1785" s="56" t="s">
        <v>101</v>
      </c>
      <c r="AB1785" s="56" t="s">
        <v>102</v>
      </c>
      <c r="AC1785" s="56" t="s">
        <v>103</v>
      </c>
      <c r="AD1785" s="56" t="s">
        <v>104</v>
      </c>
      <c r="AE1785" s="56">
        <v>249</v>
      </c>
      <c r="AF1785" s="56">
        <v>356.07</v>
      </c>
    </row>
    <row r="1786" spans="22:32" ht="18" customHeight="1" x14ac:dyDescent="0.25">
      <c r="V1786" s="56" t="s">
        <v>98</v>
      </c>
      <c r="W1786" s="56">
        <v>2022</v>
      </c>
      <c r="X1786" s="56" t="s">
        <v>3</v>
      </c>
      <c r="Y1786" s="56" t="s">
        <v>111</v>
      </c>
      <c r="Z1786" s="56" t="s">
        <v>100</v>
      </c>
      <c r="AA1786" s="56" t="s">
        <v>101</v>
      </c>
      <c r="AB1786" s="56" t="s">
        <v>102</v>
      </c>
      <c r="AC1786" s="56" t="s">
        <v>103</v>
      </c>
      <c r="AD1786" s="56" t="s">
        <v>104</v>
      </c>
      <c r="AE1786" s="56">
        <v>181</v>
      </c>
      <c r="AF1786" s="56">
        <v>258.83</v>
      </c>
    </row>
    <row r="1787" spans="22:32" ht="18" customHeight="1" x14ac:dyDescent="0.25">
      <c r="V1787" s="56" t="s">
        <v>98</v>
      </c>
      <c r="W1787" s="56">
        <v>2022</v>
      </c>
      <c r="X1787" s="56" t="s">
        <v>3</v>
      </c>
      <c r="Y1787" s="56" t="s">
        <v>111</v>
      </c>
      <c r="Z1787" s="56" t="s">
        <v>100</v>
      </c>
      <c r="AA1787" s="56" t="s">
        <v>101</v>
      </c>
      <c r="AB1787" s="56" t="s">
        <v>102</v>
      </c>
      <c r="AC1787" s="56" t="s">
        <v>103</v>
      </c>
      <c r="AD1787" s="56" t="s">
        <v>104</v>
      </c>
      <c r="AE1787" s="56">
        <v>175</v>
      </c>
      <c r="AF1787" s="56">
        <v>250.25</v>
      </c>
    </row>
    <row r="1788" spans="22:32" ht="18" customHeight="1" x14ac:dyDescent="0.25">
      <c r="V1788" s="56" t="s">
        <v>105</v>
      </c>
      <c r="W1788" s="56">
        <v>2022</v>
      </c>
      <c r="X1788" s="56" t="s">
        <v>3</v>
      </c>
      <c r="Y1788" s="56" t="s">
        <v>111</v>
      </c>
      <c r="Z1788" s="56" t="s">
        <v>100</v>
      </c>
      <c r="AA1788" s="56" t="s">
        <v>101</v>
      </c>
      <c r="AB1788" s="56" t="s">
        <v>102</v>
      </c>
      <c r="AC1788" s="56" t="s">
        <v>103</v>
      </c>
      <c r="AD1788" s="56" t="s">
        <v>104</v>
      </c>
      <c r="AE1788" s="56">
        <v>792</v>
      </c>
      <c r="AF1788" s="56">
        <v>1132.56</v>
      </c>
    </row>
    <row r="1789" spans="22:32" ht="18" customHeight="1" x14ac:dyDescent="0.25">
      <c r="V1789" s="56" t="s">
        <v>105</v>
      </c>
      <c r="W1789" s="56">
        <v>2022</v>
      </c>
      <c r="X1789" s="56" t="s">
        <v>3</v>
      </c>
      <c r="Y1789" s="56" t="s">
        <v>111</v>
      </c>
      <c r="Z1789" s="56" t="s">
        <v>100</v>
      </c>
      <c r="AA1789" s="56" t="s">
        <v>101</v>
      </c>
      <c r="AB1789" s="56" t="s">
        <v>102</v>
      </c>
      <c r="AC1789" s="56" t="s">
        <v>103</v>
      </c>
      <c r="AD1789" s="56" t="s">
        <v>104</v>
      </c>
      <c r="AE1789" s="56">
        <v>825</v>
      </c>
      <c r="AF1789" s="56">
        <v>1179.75</v>
      </c>
    </row>
    <row r="1790" spans="22:32" ht="18" customHeight="1" x14ac:dyDescent="0.25">
      <c r="V1790" s="56" t="s">
        <v>98</v>
      </c>
      <c r="W1790" s="56">
        <v>2022</v>
      </c>
      <c r="X1790" s="56" t="s">
        <v>3</v>
      </c>
      <c r="Y1790" s="56" t="s">
        <v>111</v>
      </c>
      <c r="Z1790" s="56" t="s">
        <v>100</v>
      </c>
      <c r="AA1790" s="56" t="s">
        <v>101</v>
      </c>
      <c r="AB1790" s="56" t="s">
        <v>102</v>
      </c>
      <c r="AC1790" s="56" t="s">
        <v>103</v>
      </c>
      <c r="AD1790" s="56" t="s">
        <v>106</v>
      </c>
      <c r="AE1790" s="56">
        <v>185</v>
      </c>
      <c r="AF1790" s="56">
        <v>264.55</v>
      </c>
    </row>
    <row r="1791" spans="22:32" ht="18" customHeight="1" x14ac:dyDescent="0.25">
      <c r="V1791" s="56" t="s">
        <v>109</v>
      </c>
      <c r="W1791" s="56">
        <v>2022</v>
      </c>
      <c r="X1791" s="56" t="s">
        <v>3</v>
      </c>
      <c r="Y1791" s="56" t="s">
        <v>111</v>
      </c>
      <c r="Z1791" s="56" t="s">
        <v>100</v>
      </c>
      <c r="AA1791" s="56" t="s">
        <v>101</v>
      </c>
      <c r="AB1791" s="56" t="s">
        <v>102</v>
      </c>
      <c r="AC1791" s="56" t="s">
        <v>103</v>
      </c>
      <c r="AD1791" s="56" t="s">
        <v>106</v>
      </c>
      <c r="AE1791" s="56">
        <v>179</v>
      </c>
      <c r="AF1791" s="56">
        <v>255.97</v>
      </c>
    </row>
    <row r="1792" spans="22:32" ht="18" customHeight="1" x14ac:dyDescent="0.25">
      <c r="V1792" s="56" t="s">
        <v>107</v>
      </c>
      <c r="W1792" s="56">
        <v>2022</v>
      </c>
      <c r="X1792" s="56" t="s">
        <v>3</v>
      </c>
      <c r="Y1792" s="56" t="s">
        <v>111</v>
      </c>
      <c r="Z1792" s="56" t="s">
        <v>100</v>
      </c>
      <c r="AA1792" s="56" t="s">
        <v>101</v>
      </c>
      <c r="AB1792" s="56" t="s">
        <v>102</v>
      </c>
      <c r="AC1792" s="56" t="s">
        <v>103</v>
      </c>
      <c r="AD1792" s="56" t="s">
        <v>106</v>
      </c>
      <c r="AE1792" s="56">
        <v>173</v>
      </c>
      <c r="AF1792" s="56">
        <v>247.39</v>
      </c>
    </row>
    <row r="1793" spans="22:32" ht="18" customHeight="1" x14ac:dyDescent="0.25">
      <c r="V1793" s="56" t="s">
        <v>98</v>
      </c>
      <c r="W1793" s="56">
        <v>2022</v>
      </c>
      <c r="X1793" s="56" t="s">
        <v>3</v>
      </c>
      <c r="Y1793" s="56" t="s">
        <v>111</v>
      </c>
      <c r="Z1793" s="56" t="s">
        <v>100</v>
      </c>
      <c r="AA1793" s="56" t="s">
        <v>101</v>
      </c>
      <c r="AB1793" s="56" t="s">
        <v>102</v>
      </c>
      <c r="AC1793" s="56" t="s">
        <v>103</v>
      </c>
      <c r="AD1793" s="56" t="s">
        <v>104</v>
      </c>
      <c r="AE1793" s="56">
        <v>203</v>
      </c>
      <c r="AF1793" s="56">
        <v>290.28999999999996</v>
      </c>
    </row>
    <row r="1794" spans="22:32" ht="18" customHeight="1" x14ac:dyDescent="0.25">
      <c r="V1794" s="56" t="s">
        <v>108</v>
      </c>
      <c r="W1794" s="56">
        <v>2022</v>
      </c>
      <c r="X1794" s="56" t="s">
        <v>7</v>
      </c>
      <c r="Y1794" s="56" t="s">
        <v>111</v>
      </c>
      <c r="Z1794" s="56" t="s">
        <v>100</v>
      </c>
      <c r="AA1794" s="56" t="s">
        <v>101</v>
      </c>
      <c r="AB1794" s="56" t="s">
        <v>102</v>
      </c>
      <c r="AC1794" s="56" t="s">
        <v>103</v>
      </c>
      <c r="AD1794" s="56" t="s">
        <v>106</v>
      </c>
      <c r="AE1794" s="56">
        <v>368</v>
      </c>
      <c r="AF1794" s="56">
        <v>526.24</v>
      </c>
    </row>
    <row r="1795" spans="22:32" ht="18" customHeight="1" x14ac:dyDescent="0.25">
      <c r="V1795" s="56" t="s">
        <v>105</v>
      </c>
      <c r="W1795" s="56">
        <v>2022</v>
      </c>
      <c r="X1795" s="56" t="s">
        <v>7</v>
      </c>
      <c r="Y1795" s="56" t="s">
        <v>111</v>
      </c>
      <c r="Z1795" s="56" t="s">
        <v>100</v>
      </c>
      <c r="AA1795" s="56" t="s">
        <v>101</v>
      </c>
      <c r="AB1795" s="56" t="s">
        <v>102</v>
      </c>
      <c r="AC1795" s="56" t="s">
        <v>103</v>
      </c>
      <c r="AD1795" s="56" t="s">
        <v>106</v>
      </c>
      <c r="AE1795" s="56">
        <v>362</v>
      </c>
      <c r="AF1795" s="56">
        <v>517.66</v>
      </c>
    </row>
    <row r="1796" spans="22:32" ht="18" customHeight="1" x14ac:dyDescent="0.25">
      <c r="V1796" s="56" t="s">
        <v>105</v>
      </c>
      <c r="W1796" s="56">
        <v>2022</v>
      </c>
      <c r="X1796" s="56" t="s">
        <v>7</v>
      </c>
      <c r="Y1796" s="56" t="s">
        <v>111</v>
      </c>
      <c r="Z1796" s="56" t="s">
        <v>100</v>
      </c>
      <c r="AA1796" s="56" t="s">
        <v>101</v>
      </c>
      <c r="AB1796" s="56" t="s">
        <v>102</v>
      </c>
      <c r="AC1796" s="56" t="s">
        <v>103</v>
      </c>
      <c r="AD1796" s="56" t="s">
        <v>106</v>
      </c>
      <c r="AE1796" s="56">
        <v>356</v>
      </c>
      <c r="AF1796" s="56">
        <v>509.08</v>
      </c>
    </row>
    <row r="1797" spans="22:32" ht="18" customHeight="1" x14ac:dyDescent="0.25">
      <c r="V1797" s="56" t="s">
        <v>105</v>
      </c>
      <c r="W1797" s="56">
        <v>2022</v>
      </c>
      <c r="X1797" s="56" t="s">
        <v>7</v>
      </c>
      <c r="Y1797" s="56" t="s">
        <v>111</v>
      </c>
      <c r="Z1797" s="56" t="s">
        <v>100</v>
      </c>
      <c r="AA1797" s="56" t="s">
        <v>101</v>
      </c>
      <c r="AB1797" s="56" t="s">
        <v>102</v>
      </c>
      <c r="AC1797" s="56" t="s">
        <v>103</v>
      </c>
      <c r="AD1797" s="56" t="s">
        <v>104</v>
      </c>
      <c r="AE1797" s="56">
        <v>182</v>
      </c>
      <c r="AF1797" s="56">
        <v>260.26</v>
      </c>
    </row>
    <row r="1798" spans="22:32" ht="18" customHeight="1" x14ac:dyDescent="0.25">
      <c r="V1798" s="56" t="s">
        <v>107</v>
      </c>
      <c r="W1798" s="56">
        <v>2022</v>
      </c>
      <c r="X1798" s="56" t="s">
        <v>7</v>
      </c>
      <c r="Y1798" s="56" t="s">
        <v>111</v>
      </c>
      <c r="Z1798" s="56" t="s">
        <v>100</v>
      </c>
      <c r="AA1798" s="56" t="s">
        <v>101</v>
      </c>
      <c r="AB1798" s="56" t="s">
        <v>102</v>
      </c>
      <c r="AC1798" s="56" t="s">
        <v>103</v>
      </c>
      <c r="AD1798" s="56" t="s">
        <v>104</v>
      </c>
      <c r="AE1798" s="56">
        <v>224</v>
      </c>
      <c r="AF1798" s="56">
        <v>320.32</v>
      </c>
    </row>
    <row r="1799" spans="22:32" ht="18" customHeight="1" x14ac:dyDescent="0.25">
      <c r="V1799" s="56" t="s">
        <v>107</v>
      </c>
      <c r="W1799" s="56">
        <v>2022</v>
      </c>
      <c r="X1799" s="56" t="s">
        <v>7</v>
      </c>
      <c r="Y1799" s="56" t="s">
        <v>111</v>
      </c>
      <c r="Z1799" s="56" t="s">
        <v>100</v>
      </c>
      <c r="AA1799" s="56" t="s">
        <v>101</v>
      </c>
      <c r="AB1799" s="56" t="s">
        <v>102</v>
      </c>
      <c r="AC1799" s="56" t="s">
        <v>103</v>
      </c>
      <c r="AD1799" s="56" t="s">
        <v>104</v>
      </c>
      <c r="AE1799" s="56">
        <v>364</v>
      </c>
      <c r="AF1799" s="56">
        <v>520.52</v>
      </c>
    </row>
    <row r="1800" spans="22:32" ht="18" customHeight="1" x14ac:dyDescent="0.25">
      <c r="V1800" s="56" t="s">
        <v>105</v>
      </c>
      <c r="W1800" s="56">
        <v>2022</v>
      </c>
      <c r="X1800" s="56" t="s">
        <v>7</v>
      </c>
      <c r="Y1800" s="56" t="s">
        <v>111</v>
      </c>
      <c r="Z1800" s="56" t="s">
        <v>100</v>
      </c>
      <c r="AA1800" s="56" t="s">
        <v>101</v>
      </c>
      <c r="AB1800" s="56" t="s">
        <v>102</v>
      </c>
      <c r="AC1800" s="56" t="s">
        <v>103</v>
      </c>
      <c r="AD1800" s="56" t="s">
        <v>104</v>
      </c>
      <c r="AE1800" s="56">
        <v>358</v>
      </c>
      <c r="AF1800" s="56">
        <v>511.94</v>
      </c>
    </row>
    <row r="1801" spans="22:32" ht="18" customHeight="1" x14ac:dyDescent="0.25">
      <c r="V1801" s="56" t="s">
        <v>109</v>
      </c>
      <c r="W1801" s="56">
        <v>2022</v>
      </c>
      <c r="X1801" s="56" t="s">
        <v>7</v>
      </c>
      <c r="Y1801" s="56" t="s">
        <v>111</v>
      </c>
      <c r="Z1801" s="56" t="s">
        <v>100</v>
      </c>
      <c r="AA1801" s="56" t="s">
        <v>101</v>
      </c>
      <c r="AB1801" s="56" t="s">
        <v>102</v>
      </c>
      <c r="AC1801" s="56" t="s">
        <v>103</v>
      </c>
      <c r="AD1801" s="56" t="s">
        <v>104</v>
      </c>
      <c r="AE1801" s="56">
        <v>178</v>
      </c>
      <c r="AF1801" s="56">
        <v>526.24</v>
      </c>
    </row>
    <row r="1802" spans="22:32" ht="18" customHeight="1" x14ac:dyDescent="0.25">
      <c r="V1802" s="56" t="s">
        <v>107</v>
      </c>
      <c r="W1802" s="56">
        <v>2022</v>
      </c>
      <c r="X1802" s="56" t="s">
        <v>7</v>
      </c>
      <c r="Y1802" s="56" t="s">
        <v>111</v>
      </c>
      <c r="Z1802" s="56" t="s">
        <v>100</v>
      </c>
      <c r="AA1802" s="56" t="s">
        <v>101</v>
      </c>
      <c r="AB1802" s="56" t="s">
        <v>102</v>
      </c>
      <c r="AC1802" s="56" t="s">
        <v>103</v>
      </c>
      <c r="AD1802" s="56" t="s">
        <v>104</v>
      </c>
      <c r="AE1802" s="56">
        <v>226</v>
      </c>
      <c r="AF1802" s="56">
        <v>526.24</v>
      </c>
    </row>
    <row r="1803" spans="22:32" ht="18" customHeight="1" x14ac:dyDescent="0.25">
      <c r="V1803" s="56" t="s">
        <v>105</v>
      </c>
      <c r="W1803" s="56">
        <v>2022</v>
      </c>
      <c r="X1803" s="56" t="s">
        <v>7</v>
      </c>
      <c r="Y1803" s="56" t="s">
        <v>111</v>
      </c>
      <c r="Z1803" s="56" t="s">
        <v>100</v>
      </c>
      <c r="AA1803" s="56" t="s">
        <v>101</v>
      </c>
      <c r="AB1803" s="56" t="s">
        <v>102</v>
      </c>
      <c r="AC1803" s="56" t="s">
        <v>103</v>
      </c>
      <c r="AD1803" s="56" t="s">
        <v>104</v>
      </c>
      <c r="AE1803" s="56">
        <v>1014</v>
      </c>
      <c r="AF1803" s="56">
        <v>1450.02</v>
      </c>
    </row>
    <row r="1804" spans="22:32" ht="18" customHeight="1" x14ac:dyDescent="0.25">
      <c r="V1804" s="56" t="s">
        <v>105</v>
      </c>
      <c r="W1804" s="56">
        <v>2022</v>
      </c>
      <c r="X1804" s="56" t="s">
        <v>7</v>
      </c>
      <c r="Y1804" s="56" t="s">
        <v>111</v>
      </c>
      <c r="Z1804" s="56" t="s">
        <v>100</v>
      </c>
      <c r="AA1804" s="56" t="s">
        <v>101</v>
      </c>
      <c r="AB1804" s="56" t="s">
        <v>102</v>
      </c>
      <c r="AC1804" s="56" t="s">
        <v>103</v>
      </c>
      <c r="AD1804" s="56" t="s">
        <v>104</v>
      </c>
      <c r="AE1804" s="56">
        <v>228</v>
      </c>
      <c r="AF1804" s="56">
        <v>326.03999999999996</v>
      </c>
    </row>
    <row r="1805" spans="22:32" ht="18" customHeight="1" x14ac:dyDescent="0.25">
      <c r="V1805" s="56" t="s">
        <v>105</v>
      </c>
      <c r="W1805" s="56">
        <v>2022</v>
      </c>
      <c r="X1805" s="56" t="s">
        <v>7</v>
      </c>
      <c r="Y1805" s="56" t="s">
        <v>111</v>
      </c>
      <c r="Z1805" s="56" t="s">
        <v>100</v>
      </c>
      <c r="AA1805" s="56" t="s">
        <v>101</v>
      </c>
      <c r="AB1805" s="56" t="s">
        <v>102</v>
      </c>
      <c r="AC1805" s="56" t="s">
        <v>103</v>
      </c>
      <c r="AD1805" s="56" t="s">
        <v>104</v>
      </c>
      <c r="AE1805" s="56">
        <v>225</v>
      </c>
      <c r="AF1805" s="56">
        <v>321.75</v>
      </c>
    </row>
    <row r="1806" spans="22:32" ht="18" customHeight="1" x14ac:dyDescent="0.25">
      <c r="V1806" s="56" t="s">
        <v>105</v>
      </c>
      <c r="W1806" s="56">
        <v>2022</v>
      </c>
      <c r="X1806" s="56" t="s">
        <v>7</v>
      </c>
      <c r="Y1806" s="56" t="s">
        <v>111</v>
      </c>
      <c r="Z1806" s="56" t="s">
        <v>100</v>
      </c>
      <c r="AA1806" s="56" t="s">
        <v>101</v>
      </c>
      <c r="AB1806" s="56" t="s">
        <v>102</v>
      </c>
      <c r="AC1806" s="56" t="s">
        <v>103</v>
      </c>
      <c r="AD1806" s="56" t="s">
        <v>104</v>
      </c>
      <c r="AE1806" s="56">
        <v>367</v>
      </c>
      <c r="AF1806" s="56">
        <v>524.80999999999995</v>
      </c>
    </row>
    <row r="1807" spans="22:32" ht="18" customHeight="1" x14ac:dyDescent="0.25">
      <c r="V1807" s="56" t="s">
        <v>105</v>
      </c>
      <c r="W1807" s="56">
        <v>2022</v>
      </c>
      <c r="X1807" s="56" t="s">
        <v>7</v>
      </c>
      <c r="Y1807" s="56" t="s">
        <v>111</v>
      </c>
      <c r="Z1807" s="56" t="s">
        <v>100</v>
      </c>
      <c r="AA1807" s="56" t="s">
        <v>101</v>
      </c>
      <c r="AB1807" s="56" t="s">
        <v>102</v>
      </c>
      <c r="AC1807" s="56" t="s">
        <v>103</v>
      </c>
      <c r="AD1807" s="56" t="s">
        <v>104</v>
      </c>
      <c r="AE1807" s="56">
        <v>361</v>
      </c>
      <c r="AF1807" s="56">
        <v>516.23</v>
      </c>
    </row>
    <row r="1808" spans="22:32" ht="18" customHeight="1" x14ac:dyDescent="0.25">
      <c r="V1808" s="56" t="s">
        <v>109</v>
      </c>
      <c r="W1808" s="56">
        <v>2022</v>
      </c>
      <c r="X1808" s="56" t="s">
        <v>7</v>
      </c>
      <c r="Y1808" s="56" t="s">
        <v>111</v>
      </c>
      <c r="Z1808" s="56" t="s">
        <v>100</v>
      </c>
      <c r="AA1808" s="56" t="s">
        <v>101</v>
      </c>
      <c r="AB1808" s="56" t="s">
        <v>102</v>
      </c>
      <c r="AC1808" s="56" t="s">
        <v>103</v>
      </c>
      <c r="AD1808" s="56" t="s">
        <v>104</v>
      </c>
      <c r="AE1808" s="56">
        <v>355</v>
      </c>
      <c r="AF1808" s="56">
        <v>507.65</v>
      </c>
    </row>
    <row r="1809" spans="22:32" ht="18" customHeight="1" x14ac:dyDescent="0.25">
      <c r="V1809" s="56" t="s">
        <v>107</v>
      </c>
      <c r="W1809" s="56">
        <v>2022</v>
      </c>
      <c r="X1809" s="56" t="s">
        <v>7</v>
      </c>
      <c r="Y1809" s="56" t="s">
        <v>111</v>
      </c>
      <c r="Z1809" s="56" t="s">
        <v>100</v>
      </c>
      <c r="AA1809" s="56" t="s">
        <v>101</v>
      </c>
      <c r="AB1809" s="56" t="s">
        <v>102</v>
      </c>
      <c r="AC1809" s="56" t="s">
        <v>103</v>
      </c>
      <c r="AD1809" s="56" t="s">
        <v>104</v>
      </c>
      <c r="AE1809" s="56">
        <v>795</v>
      </c>
      <c r="AF1809" s="56">
        <v>1136.8499999999999</v>
      </c>
    </row>
    <row r="1810" spans="22:32" ht="18" customHeight="1" x14ac:dyDescent="0.25">
      <c r="V1810" s="56" t="s">
        <v>105</v>
      </c>
      <c r="W1810" s="56">
        <v>2022</v>
      </c>
      <c r="X1810" s="56" t="s">
        <v>7</v>
      </c>
      <c r="Y1810" s="56" t="s">
        <v>111</v>
      </c>
      <c r="Z1810" s="56" t="s">
        <v>100</v>
      </c>
      <c r="AA1810" s="56" t="s">
        <v>101</v>
      </c>
      <c r="AB1810" s="56" t="s">
        <v>102</v>
      </c>
      <c r="AC1810" s="56" t="s">
        <v>103</v>
      </c>
      <c r="AD1810" s="56" t="s">
        <v>104</v>
      </c>
      <c r="AE1810" s="56">
        <v>828</v>
      </c>
      <c r="AF1810" s="56">
        <v>1184.04</v>
      </c>
    </row>
    <row r="1811" spans="22:32" ht="18" customHeight="1" x14ac:dyDescent="0.25">
      <c r="V1811" s="56" t="s">
        <v>98</v>
      </c>
      <c r="W1811" s="56">
        <v>2022</v>
      </c>
      <c r="X1811" s="56" t="s">
        <v>7</v>
      </c>
      <c r="Y1811" s="56" t="s">
        <v>111</v>
      </c>
      <c r="Z1811" s="56" t="s">
        <v>100</v>
      </c>
      <c r="AA1811" s="56" t="s">
        <v>101</v>
      </c>
      <c r="AB1811" s="56" t="s">
        <v>102</v>
      </c>
      <c r="AC1811" s="56" t="s">
        <v>103</v>
      </c>
      <c r="AD1811" s="56" t="s">
        <v>106</v>
      </c>
      <c r="AE1811" s="56">
        <v>365</v>
      </c>
      <c r="AF1811" s="56">
        <v>521.95000000000005</v>
      </c>
    </row>
    <row r="1812" spans="22:32" ht="18" customHeight="1" x14ac:dyDescent="0.25">
      <c r="V1812" s="56" t="s">
        <v>105</v>
      </c>
      <c r="W1812" s="56">
        <v>2022</v>
      </c>
      <c r="X1812" s="56" t="s">
        <v>7</v>
      </c>
      <c r="Y1812" s="56" t="s">
        <v>111</v>
      </c>
      <c r="Z1812" s="56" t="s">
        <v>100</v>
      </c>
      <c r="AA1812" s="56" t="s">
        <v>101</v>
      </c>
      <c r="AB1812" s="56" t="s">
        <v>102</v>
      </c>
      <c r="AC1812" s="56" t="s">
        <v>103</v>
      </c>
      <c r="AD1812" s="56" t="s">
        <v>106</v>
      </c>
      <c r="AE1812" s="56">
        <v>359</v>
      </c>
      <c r="AF1812" s="56">
        <v>513.37</v>
      </c>
    </row>
    <row r="1813" spans="22:32" ht="18" customHeight="1" x14ac:dyDescent="0.25">
      <c r="V1813" s="56" t="s">
        <v>105</v>
      </c>
      <c r="W1813" s="56">
        <v>2022</v>
      </c>
      <c r="X1813" s="56" t="s">
        <v>7</v>
      </c>
      <c r="Y1813" s="56" t="s">
        <v>111</v>
      </c>
      <c r="Z1813" s="56" t="s">
        <v>100</v>
      </c>
      <c r="AA1813" s="56" t="s">
        <v>101</v>
      </c>
      <c r="AB1813" s="56" t="s">
        <v>102</v>
      </c>
      <c r="AC1813" s="56" t="s">
        <v>103</v>
      </c>
      <c r="AD1813" s="56" t="s">
        <v>106</v>
      </c>
      <c r="AE1813" s="56">
        <v>353</v>
      </c>
      <c r="AF1813" s="56">
        <v>504.78999999999996</v>
      </c>
    </row>
    <row r="1814" spans="22:32" ht="18" customHeight="1" x14ac:dyDescent="0.25">
      <c r="V1814" s="56" t="s">
        <v>105</v>
      </c>
      <c r="W1814" s="56">
        <v>2022</v>
      </c>
      <c r="X1814" s="56" t="s">
        <v>7</v>
      </c>
      <c r="Y1814" s="56" t="s">
        <v>111</v>
      </c>
      <c r="Z1814" s="56" t="s">
        <v>100</v>
      </c>
      <c r="AA1814" s="56" t="s">
        <v>101</v>
      </c>
      <c r="AB1814" s="56" t="s">
        <v>102</v>
      </c>
      <c r="AC1814" s="56" t="s">
        <v>103</v>
      </c>
      <c r="AD1814" s="56" t="s">
        <v>104</v>
      </c>
      <c r="AE1814" s="56">
        <v>179</v>
      </c>
      <c r="AF1814" s="56">
        <v>255.97</v>
      </c>
    </row>
    <row r="1815" spans="22:32" ht="18" customHeight="1" x14ac:dyDescent="0.25">
      <c r="V1815" s="56" t="s">
        <v>98</v>
      </c>
      <c r="W1815" s="56">
        <v>2022</v>
      </c>
      <c r="X1815" s="56" t="s">
        <v>7</v>
      </c>
      <c r="Y1815" s="56" t="s">
        <v>111</v>
      </c>
      <c r="Z1815" s="56" t="s">
        <v>100</v>
      </c>
      <c r="AA1815" s="56" t="s">
        <v>101</v>
      </c>
      <c r="AB1815" s="56" t="s">
        <v>102</v>
      </c>
      <c r="AC1815" s="56" t="s">
        <v>103</v>
      </c>
      <c r="AD1815" s="56" t="s">
        <v>104</v>
      </c>
      <c r="AE1815" s="56">
        <v>227</v>
      </c>
      <c r="AF1815" s="56">
        <v>324.61</v>
      </c>
    </row>
    <row r="1816" spans="22:32" ht="18" customHeight="1" x14ac:dyDescent="0.25">
      <c r="V1816" s="56" t="s">
        <v>105</v>
      </c>
      <c r="W1816" s="56">
        <v>2022</v>
      </c>
      <c r="X1816" s="56" t="s">
        <v>11</v>
      </c>
      <c r="Y1816" s="56" t="s">
        <v>111</v>
      </c>
      <c r="Z1816" s="56" t="s">
        <v>100</v>
      </c>
      <c r="AA1816" s="56" t="s">
        <v>101</v>
      </c>
      <c r="AB1816" s="56" t="s">
        <v>102</v>
      </c>
      <c r="AC1816" s="56" t="s">
        <v>103</v>
      </c>
      <c r="AD1816" s="56" t="s">
        <v>106</v>
      </c>
      <c r="AE1816" s="56">
        <v>302</v>
      </c>
      <c r="AF1816" s="56">
        <v>431.86</v>
      </c>
    </row>
    <row r="1817" spans="22:32" ht="18" customHeight="1" x14ac:dyDescent="0.25">
      <c r="V1817" s="56" t="s">
        <v>98</v>
      </c>
      <c r="W1817" s="56">
        <v>2022</v>
      </c>
      <c r="X1817" s="56" t="s">
        <v>11</v>
      </c>
      <c r="Y1817" s="56" t="s">
        <v>111</v>
      </c>
      <c r="Z1817" s="56" t="s">
        <v>100</v>
      </c>
      <c r="AA1817" s="56" t="s">
        <v>101</v>
      </c>
      <c r="AB1817" s="56" t="s">
        <v>102</v>
      </c>
      <c r="AC1817" s="56" t="s">
        <v>103</v>
      </c>
      <c r="AD1817" s="56" t="s">
        <v>106</v>
      </c>
      <c r="AE1817" s="56">
        <v>296</v>
      </c>
      <c r="AF1817" s="56">
        <v>423.28</v>
      </c>
    </row>
    <row r="1818" spans="22:32" ht="18" customHeight="1" x14ac:dyDescent="0.25">
      <c r="V1818" s="56" t="s">
        <v>107</v>
      </c>
      <c r="W1818" s="56">
        <v>2022</v>
      </c>
      <c r="X1818" s="56" t="s">
        <v>11</v>
      </c>
      <c r="Y1818" s="56" t="s">
        <v>111</v>
      </c>
      <c r="Z1818" s="56" t="s">
        <v>100</v>
      </c>
      <c r="AA1818" s="56" t="s">
        <v>101</v>
      </c>
      <c r="AB1818" s="56" t="s">
        <v>102</v>
      </c>
      <c r="AC1818" s="56" t="s">
        <v>103</v>
      </c>
      <c r="AD1818" s="56" t="s">
        <v>106</v>
      </c>
      <c r="AE1818" s="56">
        <v>290</v>
      </c>
      <c r="AF1818" s="56">
        <v>414.7</v>
      </c>
    </row>
    <row r="1819" spans="22:32" ht="18" customHeight="1" x14ac:dyDescent="0.25">
      <c r="V1819" s="56" t="s">
        <v>105</v>
      </c>
      <c r="W1819" s="56">
        <v>2022</v>
      </c>
      <c r="X1819" s="56" t="s">
        <v>11</v>
      </c>
      <c r="Y1819" s="56" t="s">
        <v>111</v>
      </c>
      <c r="Z1819" s="56" t="s">
        <v>100</v>
      </c>
      <c r="AA1819" s="56" t="s">
        <v>101</v>
      </c>
      <c r="AB1819" s="56" t="s">
        <v>102</v>
      </c>
      <c r="AC1819" s="56" t="s">
        <v>103</v>
      </c>
      <c r="AD1819" s="56" t="s">
        <v>104</v>
      </c>
      <c r="AE1819" s="56">
        <v>230</v>
      </c>
      <c r="AF1819" s="56">
        <v>328.9</v>
      </c>
    </row>
    <row r="1820" spans="22:32" ht="18" customHeight="1" x14ac:dyDescent="0.25">
      <c r="V1820" s="56" t="s">
        <v>107</v>
      </c>
      <c r="W1820" s="56">
        <v>2022</v>
      </c>
      <c r="X1820" s="56" t="s">
        <v>11</v>
      </c>
      <c r="Y1820" s="56" t="s">
        <v>111</v>
      </c>
      <c r="Z1820" s="56" t="s">
        <v>100</v>
      </c>
      <c r="AA1820" s="56" t="s">
        <v>101</v>
      </c>
      <c r="AB1820" s="56" t="s">
        <v>102</v>
      </c>
      <c r="AC1820" s="56" t="s">
        <v>103</v>
      </c>
      <c r="AD1820" s="56" t="s">
        <v>104</v>
      </c>
      <c r="AE1820" s="56">
        <v>158</v>
      </c>
      <c r="AF1820" s="56">
        <v>225.94</v>
      </c>
    </row>
    <row r="1821" spans="22:32" ht="18" customHeight="1" x14ac:dyDescent="0.25">
      <c r="V1821" s="56" t="s">
        <v>98</v>
      </c>
      <c r="W1821" s="56">
        <v>2022</v>
      </c>
      <c r="X1821" s="56" t="s">
        <v>11</v>
      </c>
      <c r="Y1821" s="56" t="s">
        <v>111</v>
      </c>
      <c r="Z1821" s="56" t="s">
        <v>100</v>
      </c>
      <c r="AA1821" s="56" t="s">
        <v>101</v>
      </c>
      <c r="AB1821" s="56" t="s">
        <v>102</v>
      </c>
      <c r="AC1821" s="56" t="s">
        <v>103</v>
      </c>
      <c r="AD1821" s="56" t="s">
        <v>104</v>
      </c>
      <c r="AE1821" s="56">
        <v>206</v>
      </c>
      <c r="AF1821" s="56">
        <v>294.58</v>
      </c>
    </row>
    <row r="1822" spans="22:32" ht="18" customHeight="1" x14ac:dyDescent="0.25">
      <c r="V1822" s="56" t="s">
        <v>98</v>
      </c>
      <c r="W1822" s="56">
        <v>2022</v>
      </c>
      <c r="X1822" s="56" t="s">
        <v>11</v>
      </c>
      <c r="Y1822" s="56" t="s">
        <v>111</v>
      </c>
      <c r="Z1822" s="56" t="s">
        <v>100</v>
      </c>
      <c r="AA1822" s="56" t="s">
        <v>101</v>
      </c>
      <c r="AB1822" s="56" t="s">
        <v>102</v>
      </c>
      <c r="AC1822" s="56" t="s">
        <v>103</v>
      </c>
      <c r="AD1822" s="56" t="s">
        <v>104</v>
      </c>
      <c r="AE1822" s="56">
        <v>304</v>
      </c>
      <c r="AF1822" s="56">
        <v>434.72</v>
      </c>
    </row>
    <row r="1823" spans="22:32" ht="18" customHeight="1" x14ac:dyDescent="0.25">
      <c r="V1823" s="56" t="s">
        <v>105</v>
      </c>
      <c r="W1823" s="56">
        <v>2022</v>
      </c>
      <c r="X1823" s="56" t="s">
        <v>11</v>
      </c>
      <c r="Y1823" s="56" t="s">
        <v>111</v>
      </c>
      <c r="Z1823" s="56" t="s">
        <v>100</v>
      </c>
      <c r="AA1823" s="56" t="s">
        <v>101</v>
      </c>
      <c r="AB1823" s="56" t="s">
        <v>102</v>
      </c>
      <c r="AC1823" s="56" t="s">
        <v>103</v>
      </c>
      <c r="AD1823" s="56" t="s">
        <v>104</v>
      </c>
      <c r="AE1823" s="56">
        <v>298</v>
      </c>
      <c r="AF1823" s="56">
        <v>426.14</v>
      </c>
    </row>
    <row r="1824" spans="22:32" ht="18" customHeight="1" x14ac:dyDescent="0.25">
      <c r="V1824" s="56" t="s">
        <v>107</v>
      </c>
      <c r="W1824" s="56">
        <v>2022</v>
      </c>
      <c r="X1824" s="56" t="s">
        <v>11</v>
      </c>
      <c r="Y1824" s="56" t="s">
        <v>111</v>
      </c>
      <c r="Z1824" s="56" t="s">
        <v>100</v>
      </c>
      <c r="AA1824" s="56" t="s">
        <v>101</v>
      </c>
      <c r="AB1824" s="56" t="s">
        <v>102</v>
      </c>
      <c r="AC1824" s="56" t="s">
        <v>103</v>
      </c>
      <c r="AD1824" s="56" t="s">
        <v>104</v>
      </c>
      <c r="AE1824" s="56">
        <v>292</v>
      </c>
      <c r="AF1824" s="56">
        <v>417.56</v>
      </c>
    </row>
    <row r="1825" spans="22:32" ht="18" customHeight="1" x14ac:dyDescent="0.25">
      <c r="V1825" s="56" t="s">
        <v>105</v>
      </c>
      <c r="W1825" s="56">
        <v>2022</v>
      </c>
      <c r="X1825" s="56" t="s">
        <v>11</v>
      </c>
      <c r="Y1825" s="56" t="s">
        <v>111</v>
      </c>
      <c r="Z1825" s="56" t="s">
        <v>100</v>
      </c>
      <c r="AA1825" s="56" t="s">
        <v>101</v>
      </c>
      <c r="AB1825" s="56" t="s">
        <v>102</v>
      </c>
      <c r="AC1825" s="56" t="s">
        <v>103</v>
      </c>
      <c r="AD1825" s="56" t="s">
        <v>104</v>
      </c>
      <c r="AE1825" s="56">
        <v>232</v>
      </c>
      <c r="AF1825" s="56">
        <v>526.24</v>
      </c>
    </row>
    <row r="1826" spans="22:32" ht="18" customHeight="1" x14ac:dyDescent="0.25">
      <c r="V1826" s="56" t="s">
        <v>98</v>
      </c>
      <c r="W1826" s="56">
        <v>2022</v>
      </c>
      <c r="X1826" s="56" t="s">
        <v>11</v>
      </c>
      <c r="Y1826" s="56" t="s">
        <v>111</v>
      </c>
      <c r="Z1826" s="56" t="s">
        <v>100</v>
      </c>
      <c r="AA1826" s="56" t="s">
        <v>101</v>
      </c>
      <c r="AB1826" s="56" t="s">
        <v>102</v>
      </c>
      <c r="AC1826" s="56" t="s">
        <v>103</v>
      </c>
      <c r="AD1826" s="56" t="s">
        <v>104</v>
      </c>
      <c r="AE1826" s="56">
        <v>160</v>
      </c>
      <c r="AF1826" s="56">
        <v>526.24</v>
      </c>
    </row>
    <row r="1827" spans="22:32" ht="18" customHeight="1" x14ac:dyDescent="0.25">
      <c r="V1827" s="56" t="s">
        <v>105</v>
      </c>
      <c r="W1827" s="56">
        <v>2022</v>
      </c>
      <c r="X1827" s="56" t="s">
        <v>11</v>
      </c>
      <c r="Y1827" s="56" t="s">
        <v>111</v>
      </c>
      <c r="Z1827" s="56" t="s">
        <v>100</v>
      </c>
      <c r="AA1827" s="56" t="s">
        <v>101</v>
      </c>
      <c r="AB1827" s="56" t="s">
        <v>102</v>
      </c>
      <c r="AC1827" s="56" t="s">
        <v>103</v>
      </c>
      <c r="AD1827" s="56" t="s">
        <v>104</v>
      </c>
      <c r="AE1827" s="56">
        <v>964</v>
      </c>
      <c r="AF1827" s="56">
        <v>1378.52</v>
      </c>
    </row>
    <row r="1828" spans="22:32" ht="18" customHeight="1" x14ac:dyDescent="0.25">
      <c r="V1828" s="56" t="s">
        <v>98</v>
      </c>
      <c r="W1828" s="56">
        <v>2022</v>
      </c>
      <c r="X1828" s="56" t="s">
        <v>11</v>
      </c>
      <c r="Y1828" s="56" t="s">
        <v>111</v>
      </c>
      <c r="Z1828" s="56" t="s">
        <v>100</v>
      </c>
      <c r="AA1828" s="56" t="s">
        <v>101</v>
      </c>
      <c r="AB1828" s="56" t="s">
        <v>102</v>
      </c>
      <c r="AC1828" s="56" t="s">
        <v>103</v>
      </c>
      <c r="AD1828" s="56" t="s">
        <v>104</v>
      </c>
      <c r="AE1828" s="56">
        <v>1018</v>
      </c>
      <c r="AF1828" s="56">
        <v>1455.74</v>
      </c>
    </row>
    <row r="1829" spans="22:32" ht="18" customHeight="1" x14ac:dyDescent="0.25">
      <c r="V1829" s="56" t="s">
        <v>107</v>
      </c>
      <c r="W1829" s="56">
        <v>2022</v>
      </c>
      <c r="X1829" s="56" t="s">
        <v>11</v>
      </c>
      <c r="Y1829" s="56" t="s">
        <v>111</v>
      </c>
      <c r="Z1829" s="56" t="s">
        <v>100</v>
      </c>
      <c r="AA1829" s="56" t="s">
        <v>101</v>
      </c>
      <c r="AB1829" s="56" t="s">
        <v>102</v>
      </c>
      <c r="AC1829" s="56" t="s">
        <v>103</v>
      </c>
      <c r="AD1829" s="56" t="s">
        <v>104</v>
      </c>
      <c r="AE1829" s="56">
        <v>204</v>
      </c>
      <c r="AF1829" s="56">
        <v>291.72000000000003</v>
      </c>
    </row>
    <row r="1830" spans="22:32" ht="18" customHeight="1" x14ac:dyDescent="0.25">
      <c r="V1830" s="56" t="s">
        <v>107</v>
      </c>
      <c r="W1830" s="56">
        <v>2022</v>
      </c>
      <c r="X1830" s="56" t="s">
        <v>11</v>
      </c>
      <c r="Y1830" s="56" t="s">
        <v>111</v>
      </c>
      <c r="Z1830" s="56" t="s">
        <v>100</v>
      </c>
      <c r="AA1830" s="56" t="s">
        <v>101</v>
      </c>
      <c r="AB1830" s="56" t="s">
        <v>102</v>
      </c>
      <c r="AC1830" s="56" t="s">
        <v>103</v>
      </c>
      <c r="AD1830" s="56" t="s">
        <v>104</v>
      </c>
      <c r="AE1830" s="56">
        <v>231</v>
      </c>
      <c r="AF1830" s="56">
        <v>330.33</v>
      </c>
    </row>
    <row r="1831" spans="22:32" ht="18" customHeight="1" x14ac:dyDescent="0.25">
      <c r="V1831" s="56" t="s">
        <v>105</v>
      </c>
      <c r="W1831" s="56">
        <v>2022</v>
      </c>
      <c r="X1831" s="56" t="s">
        <v>11</v>
      </c>
      <c r="Y1831" s="56" t="s">
        <v>111</v>
      </c>
      <c r="Z1831" s="56" t="s">
        <v>100</v>
      </c>
      <c r="AA1831" s="56" t="s">
        <v>101</v>
      </c>
      <c r="AB1831" s="56" t="s">
        <v>102</v>
      </c>
      <c r="AC1831" s="56" t="s">
        <v>103</v>
      </c>
      <c r="AD1831" s="56" t="s">
        <v>104</v>
      </c>
      <c r="AE1831" s="56">
        <v>159</v>
      </c>
      <c r="AF1831" s="56">
        <v>227.37</v>
      </c>
    </row>
    <row r="1832" spans="22:32" ht="18" customHeight="1" x14ac:dyDescent="0.25">
      <c r="V1832" s="56" t="s">
        <v>105</v>
      </c>
      <c r="W1832" s="56">
        <v>2022</v>
      </c>
      <c r="X1832" s="56" t="s">
        <v>11</v>
      </c>
      <c r="Y1832" s="56" t="s">
        <v>111</v>
      </c>
      <c r="Z1832" s="56" t="s">
        <v>100</v>
      </c>
      <c r="AA1832" s="56" t="s">
        <v>101</v>
      </c>
      <c r="AB1832" s="56" t="s">
        <v>102</v>
      </c>
      <c r="AC1832" s="56" t="s">
        <v>103</v>
      </c>
      <c r="AD1832" s="56" t="s">
        <v>104</v>
      </c>
      <c r="AE1832" s="56">
        <v>207</v>
      </c>
      <c r="AF1832" s="56">
        <v>296.01</v>
      </c>
    </row>
    <row r="1833" spans="22:32" ht="18" customHeight="1" x14ac:dyDescent="0.25">
      <c r="V1833" s="56" t="s">
        <v>98</v>
      </c>
      <c r="W1833" s="56">
        <v>2022</v>
      </c>
      <c r="X1833" s="56" t="s">
        <v>11</v>
      </c>
      <c r="Y1833" s="56" t="s">
        <v>111</v>
      </c>
      <c r="Z1833" s="56" t="s">
        <v>100</v>
      </c>
      <c r="AA1833" s="56" t="s">
        <v>101</v>
      </c>
      <c r="AB1833" s="56" t="s">
        <v>102</v>
      </c>
      <c r="AC1833" s="56" t="s">
        <v>103</v>
      </c>
      <c r="AD1833" s="56" t="s">
        <v>104</v>
      </c>
      <c r="AE1833" s="56">
        <v>301</v>
      </c>
      <c r="AF1833" s="56">
        <v>430.43</v>
      </c>
    </row>
    <row r="1834" spans="22:32" ht="18" customHeight="1" x14ac:dyDescent="0.25">
      <c r="V1834" s="56" t="s">
        <v>107</v>
      </c>
      <c r="W1834" s="56">
        <v>2022</v>
      </c>
      <c r="X1834" s="56" t="s">
        <v>11</v>
      </c>
      <c r="Y1834" s="56" t="s">
        <v>111</v>
      </c>
      <c r="Z1834" s="56" t="s">
        <v>100</v>
      </c>
      <c r="AA1834" s="56" t="s">
        <v>101</v>
      </c>
      <c r="AB1834" s="56" t="s">
        <v>102</v>
      </c>
      <c r="AC1834" s="56" t="s">
        <v>103</v>
      </c>
      <c r="AD1834" s="56" t="s">
        <v>104</v>
      </c>
      <c r="AE1834" s="56">
        <v>295</v>
      </c>
      <c r="AF1834" s="56">
        <v>421.85</v>
      </c>
    </row>
    <row r="1835" spans="22:32" ht="18" customHeight="1" x14ac:dyDescent="0.25">
      <c r="V1835" s="56" t="s">
        <v>98</v>
      </c>
      <c r="W1835" s="56">
        <v>2022</v>
      </c>
      <c r="X1835" s="56" t="s">
        <v>11</v>
      </c>
      <c r="Y1835" s="56" t="s">
        <v>111</v>
      </c>
      <c r="Z1835" s="56" t="s">
        <v>100</v>
      </c>
      <c r="AA1835" s="56" t="s">
        <v>101</v>
      </c>
      <c r="AB1835" s="56" t="s">
        <v>102</v>
      </c>
      <c r="AC1835" s="56" t="s">
        <v>103</v>
      </c>
      <c r="AD1835" s="56" t="s">
        <v>104</v>
      </c>
      <c r="AE1835" s="56">
        <v>289</v>
      </c>
      <c r="AF1835" s="56">
        <v>413.27</v>
      </c>
    </row>
    <row r="1836" spans="22:32" ht="18" customHeight="1" x14ac:dyDescent="0.25">
      <c r="V1836" s="56" t="s">
        <v>107</v>
      </c>
      <c r="W1836" s="56">
        <v>2022</v>
      </c>
      <c r="X1836" s="56" t="s">
        <v>11</v>
      </c>
      <c r="Y1836" s="56" t="s">
        <v>111</v>
      </c>
      <c r="Z1836" s="56" t="s">
        <v>100</v>
      </c>
      <c r="AA1836" s="56" t="s">
        <v>101</v>
      </c>
      <c r="AB1836" s="56" t="s">
        <v>102</v>
      </c>
      <c r="AC1836" s="56" t="s">
        <v>103</v>
      </c>
      <c r="AD1836" s="56" t="s">
        <v>104</v>
      </c>
      <c r="AE1836" s="56">
        <v>799</v>
      </c>
      <c r="AF1836" s="56">
        <v>1142.57</v>
      </c>
    </row>
    <row r="1837" spans="22:32" ht="18" customHeight="1" x14ac:dyDescent="0.25">
      <c r="V1837" s="56" t="s">
        <v>105</v>
      </c>
      <c r="W1837" s="56">
        <v>2022</v>
      </c>
      <c r="X1837" s="56" t="s">
        <v>11</v>
      </c>
      <c r="Y1837" s="56" t="s">
        <v>111</v>
      </c>
      <c r="Z1837" s="56" t="s">
        <v>100</v>
      </c>
      <c r="AA1837" s="56" t="s">
        <v>101</v>
      </c>
      <c r="AB1837" s="56" t="s">
        <v>102</v>
      </c>
      <c r="AC1837" s="56" t="s">
        <v>103</v>
      </c>
      <c r="AD1837" s="56" t="s">
        <v>104</v>
      </c>
      <c r="AE1837" s="56">
        <v>832</v>
      </c>
      <c r="AF1837" s="56">
        <v>1189.76</v>
      </c>
    </row>
    <row r="1838" spans="22:32" ht="18" customHeight="1" x14ac:dyDescent="0.25">
      <c r="V1838" s="56" t="s">
        <v>107</v>
      </c>
      <c r="W1838" s="56">
        <v>2022</v>
      </c>
      <c r="X1838" s="56" t="s">
        <v>11</v>
      </c>
      <c r="Y1838" s="56" t="s">
        <v>111</v>
      </c>
      <c r="Z1838" s="56" t="s">
        <v>100</v>
      </c>
      <c r="AA1838" s="56" t="s">
        <v>101</v>
      </c>
      <c r="AB1838" s="56" t="s">
        <v>102</v>
      </c>
      <c r="AC1838" s="56" t="s">
        <v>103</v>
      </c>
      <c r="AD1838" s="56" t="s">
        <v>106</v>
      </c>
      <c r="AE1838" s="56">
        <v>299</v>
      </c>
      <c r="AF1838" s="56">
        <v>427.57</v>
      </c>
    </row>
    <row r="1839" spans="22:32" ht="18" customHeight="1" x14ac:dyDescent="0.25">
      <c r="V1839" s="56" t="s">
        <v>105</v>
      </c>
      <c r="W1839" s="56">
        <v>2022</v>
      </c>
      <c r="X1839" s="56" t="s">
        <v>11</v>
      </c>
      <c r="Y1839" s="56" t="s">
        <v>111</v>
      </c>
      <c r="Z1839" s="56" t="s">
        <v>100</v>
      </c>
      <c r="AA1839" s="56" t="s">
        <v>101</v>
      </c>
      <c r="AB1839" s="56" t="s">
        <v>102</v>
      </c>
      <c r="AC1839" s="56" t="s">
        <v>103</v>
      </c>
      <c r="AD1839" s="56" t="s">
        <v>106</v>
      </c>
      <c r="AE1839" s="56">
        <v>293</v>
      </c>
      <c r="AF1839" s="56">
        <v>418.99</v>
      </c>
    </row>
    <row r="1840" spans="22:32" ht="18" customHeight="1" x14ac:dyDescent="0.25">
      <c r="V1840" s="56" t="s">
        <v>98</v>
      </c>
      <c r="W1840" s="56">
        <v>2022</v>
      </c>
      <c r="X1840" s="56" t="s">
        <v>11</v>
      </c>
      <c r="Y1840" s="56" t="s">
        <v>111</v>
      </c>
      <c r="Z1840" s="56" t="s">
        <v>100</v>
      </c>
      <c r="AA1840" s="56" t="s">
        <v>101</v>
      </c>
      <c r="AB1840" s="56" t="s">
        <v>102</v>
      </c>
      <c r="AC1840" s="56" t="s">
        <v>103</v>
      </c>
      <c r="AD1840" s="56" t="s">
        <v>104</v>
      </c>
      <c r="AE1840" s="56">
        <v>233</v>
      </c>
      <c r="AF1840" s="56">
        <v>333.19</v>
      </c>
    </row>
    <row r="1841" spans="22:32" ht="18" customHeight="1" x14ac:dyDescent="0.25">
      <c r="V1841" s="56" t="s">
        <v>98</v>
      </c>
      <c r="W1841" s="56">
        <v>2022</v>
      </c>
      <c r="X1841" s="56" t="s">
        <v>11</v>
      </c>
      <c r="Y1841" s="56" t="s">
        <v>111</v>
      </c>
      <c r="Z1841" s="56" t="s">
        <v>100</v>
      </c>
      <c r="AA1841" s="56" t="s">
        <v>101</v>
      </c>
      <c r="AB1841" s="56" t="s">
        <v>102</v>
      </c>
      <c r="AC1841" s="56" t="s">
        <v>103</v>
      </c>
      <c r="AD1841" s="56" t="s">
        <v>104</v>
      </c>
      <c r="AE1841" s="56">
        <v>161</v>
      </c>
      <c r="AF1841" s="56">
        <v>230.23000000000002</v>
      </c>
    </row>
    <row r="1842" spans="22:32" ht="18" customHeight="1" x14ac:dyDescent="0.25">
      <c r="V1842" s="56" t="s">
        <v>105</v>
      </c>
      <c r="W1842" s="56">
        <v>2022</v>
      </c>
      <c r="X1842" s="56" t="s">
        <v>11</v>
      </c>
      <c r="Y1842" s="56" t="s">
        <v>111</v>
      </c>
      <c r="Z1842" s="56" t="s">
        <v>100</v>
      </c>
      <c r="AA1842" s="56" t="s">
        <v>101</v>
      </c>
      <c r="AB1842" s="56" t="s">
        <v>102</v>
      </c>
      <c r="AC1842" s="56" t="s">
        <v>103</v>
      </c>
      <c r="AD1842" s="56" t="s">
        <v>104</v>
      </c>
      <c r="AE1842" s="56">
        <v>203</v>
      </c>
      <c r="AF1842" s="56">
        <v>290.28999999999996</v>
      </c>
    </row>
    <row r="1843" spans="22:32" ht="18" customHeight="1" x14ac:dyDescent="0.25">
      <c r="V1843" s="56" t="s">
        <v>98</v>
      </c>
      <c r="W1843" s="56">
        <v>2022</v>
      </c>
      <c r="X1843" s="56" t="s">
        <v>1</v>
      </c>
      <c r="Y1843" s="56" t="s">
        <v>111</v>
      </c>
      <c r="Z1843" s="56" t="s">
        <v>100</v>
      </c>
      <c r="AA1843" s="56" t="s">
        <v>101</v>
      </c>
      <c r="AB1843" s="56" t="s">
        <v>102</v>
      </c>
      <c r="AC1843" s="56" t="s">
        <v>103</v>
      </c>
      <c r="AD1843" s="56" t="s">
        <v>106</v>
      </c>
      <c r="AE1843" s="56">
        <v>218</v>
      </c>
      <c r="AF1843" s="56">
        <v>311.74</v>
      </c>
    </row>
    <row r="1844" spans="22:32" ht="18" customHeight="1" x14ac:dyDescent="0.25">
      <c r="V1844" s="56" t="s">
        <v>105</v>
      </c>
      <c r="W1844" s="56">
        <v>2022</v>
      </c>
      <c r="X1844" s="56" t="s">
        <v>1</v>
      </c>
      <c r="Y1844" s="56" t="s">
        <v>111</v>
      </c>
      <c r="Z1844" s="56" t="s">
        <v>100</v>
      </c>
      <c r="AA1844" s="56" t="s">
        <v>101</v>
      </c>
      <c r="AB1844" s="56" t="s">
        <v>102</v>
      </c>
      <c r="AC1844" s="56" t="s">
        <v>103</v>
      </c>
      <c r="AD1844" s="56" t="s">
        <v>106</v>
      </c>
      <c r="AE1844" s="56">
        <v>212</v>
      </c>
      <c r="AF1844" s="56">
        <v>303.15999999999997</v>
      </c>
    </row>
    <row r="1845" spans="22:32" ht="18" customHeight="1" x14ac:dyDescent="0.25">
      <c r="V1845" s="56" t="s">
        <v>107</v>
      </c>
      <c r="W1845" s="56">
        <v>2022</v>
      </c>
      <c r="X1845" s="56" t="s">
        <v>1</v>
      </c>
      <c r="Y1845" s="56" t="s">
        <v>111</v>
      </c>
      <c r="Z1845" s="56" t="s">
        <v>100</v>
      </c>
      <c r="AA1845" s="56" t="s">
        <v>101</v>
      </c>
      <c r="AB1845" s="56" t="s">
        <v>102</v>
      </c>
      <c r="AC1845" s="56" t="s">
        <v>103</v>
      </c>
      <c r="AD1845" s="56" t="s">
        <v>106</v>
      </c>
      <c r="AE1845" s="56">
        <v>206</v>
      </c>
      <c r="AF1845" s="56">
        <v>294.58</v>
      </c>
    </row>
    <row r="1846" spans="22:32" ht="18" customHeight="1" x14ac:dyDescent="0.25">
      <c r="V1846" s="56" t="s">
        <v>98</v>
      </c>
      <c r="W1846" s="56">
        <v>2022</v>
      </c>
      <c r="X1846" s="56" t="s">
        <v>1</v>
      </c>
      <c r="Y1846" s="56" t="s">
        <v>111</v>
      </c>
      <c r="Z1846" s="56" t="s">
        <v>100</v>
      </c>
      <c r="AA1846" s="56" t="s">
        <v>101</v>
      </c>
      <c r="AB1846" s="56" t="s">
        <v>102</v>
      </c>
      <c r="AC1846" s="56" t="s">
        <v>103</v>
      </c>
      <c r="AD1846" s="56" t="s">
        <v>104</v>
      </c>
      <c r="AE1846" s="56">
        <v>212</v>
      </c>
      <c r="AF1846" s="56">
        <v>303.15999999999997</v>
      </c>
    </row>
    <row r="1847" spans="22:32" ht="18" customHeight="1" x14ac:dyDescent="0.25">
      <c r="V1847" s="56" t="s">
        <v>107</v>
      </c>
      <c r="W1847" s="56">
        <v>2022</v>
      </c>
      <c r="X1847" s="56" t="s">
        <v>1</v>
      </c>
      <c r="Y1847" s="56" t="s">
        <v>111</v>
      </c>
      <c r="Z1847" s="56" t="s">
        <v>100</v>
      </c>
      <c r="AA1847" s="56" t="s">
        <v>101</v>
      </c>
      <c r="AB1847" s="56" t="s">
        <v>102</v>
      </c>
      <c r="AC1847" s="56" t="s">
        <v>103</v>
      </c>
      <c r="AD1847" s="56" t="s">
        <v>104</v>
      </c>
      <c r="AE1847" s="56">
        <v>260</v>
      </c>
      <c r="AF1847" s="56">
        <v>371.8</v>
      </c>
    </row>
    <row r="1848" spans="22:32" ht="18" customHeight="1" x14ac:dyDescent="0.25">
      <c r="V1848" s="56" t="s">
        <v>98</v>
      </c>
      <c r="W1848" s="56">
        <v>2022</v>
      </c>
      <c r="X1848" s="56" t="s">
        <v>1</v>
      </c>
      <c r="Y1848" s="56" t="s">
        <v>111</v>
      </c>
      <c r="Z1848" s="56" t="s">
        <v>100</v>
      </c>
      <c r="AA1848" s="56" t="s">
        <v>101</v>
      </c>
      <c r="AB1848" s="56" t="s">
        <v>102</v>
      </c>
      <c r="AC1848" s="56" t="s">
        <v>103</v>
      </c>
      <c r="AD1848" s="56" t="s">
        <v>104</v>
      </c>
      <c r="AE1848" s="56">
        <v>214</v>
      </c>
      <c r="AF1848" s="56">
        <v>306.02</v>
      </c>
    </row>
    <row r="1849" spans="22:32" ht="18" customHeight="1" x14ac:dyDescent="0.25">
      <c r="V1849" s="56" t="s">
        <v>98</v>
      </c>
      <c r="W1849" s="56">
        <v>2022</v>
      </c>
      <c r="X1849" s="56" t="s">
        <v>1</v>
      </c>
      <c r="Y1849" s="56" t="s">
        <v>111</v>
      </c>
      <c r="Z1849" s="56" t="s">
        <v>100</v>
      </c>
      <c r="AA1849" s="56" t="s">
        <v>101</v>
      </c>
      <c r="AB1849" s="56" t="s">
        <v>102</v>
      </c>
      <c r="AC1849" s="56" t="s">
        <v>103</v>
      </c>
      <c r="AD1849" s="56" t="s">
        <v>104</v>
      </c>
      <c r="AE1849" s="56">
        <v>208</v>
      </c>
      <c r="AF1849" s="56">
        <v>297.44</v>
      </c>
    </row>
    <row r="1850" spans="22:32" ht="18" customHeight="1" x14ac:dyDescent="0.25">
      <c r="V1850" s="56" t="s">
        <v>105</v>
      </c>
      <c r="W1850" s="56">
        <v>2022</v>
      </c>
      <c r="X1850" s="56" t="s">
        <v>1</v>
      </c>
      <c r="Y1850" s="56" t="s">
        <v>111</v>
      </c>
      <c r="Z1850" s="56" t="s">
        <v>100</v>
      </c>
      <c r="AA1850" s="56" t="s">
        <v>101</v>
      </c>
      <c r="AB1850" s="56" t="s">
        <v>102</v>
      </c>
      <c r="AC1850" s="56" t="s">
        <v>103</v>
      </c>
      <c r="AD1850" s="56" t="s">
        <v>104</v>
      </c>
      <c r="AE1850" s="56">
        <v>214</v>
      </c>
      <c r="AF1850" s="56">
        <v>526.24</v>
      </c>
    </row>
    <row r="1851" spans="22:32" ht="18" customHeight="1" x14ac:dyDescent="0.25">
      <c r="V1851" s="56" t="s">
        <v>105</v>
      </c>
      <c r="W1851" s="56">
        <v>2022</v>
      </c>
      <c r="X1851" s="56" t="s">
        <v>1</v>
      </c>
      <c r="Y1851" s="56" t="s">
        <v>111</v>
      </c>
      <c r="Z1851" s="56" t="s">
        <v>100</v>
      </c>
      <c r="AA1851" s="56" t="s">
        <v>101</v>
      </c>
      <c r="AB1851" s="56" t="s">
        <v>102</v>
      </c>
      <c r="AC1851" s="56" t="s">
        <v>103</v>
      </c>
      <c r="AD1851" s="56" t="s">
        <v>104</v>
      </c>
      <c r="AE1851" s="56">
        <v>256</v>
      </c>
      <c r="AF1851" s="56">
        <v>526.24</v>
      </c>
    </row>
    <row r="1852" spans="22:32" ht="18" customHeight="1" x14ac:dyDescent="0.25">
      <c r="V1852" s="56" t="s">
        <v>98</v>
      </c>
      <c r="W1852" s="56">
        <v>2022</v>
      </c>
      <c r="X1852" s="56" t="s">
        <v>1</v>
      </c>
      <c r="Y1852" s="56" t="s">
        <v>111</v>
      </c>
      <c r="Z1852" s="56" t="s">
        <v>100</v>
      </c>
      <c r="AA1852" s="56" t="s">
        <v>101</v>
      </c>
      <c r="AB1852" s="56" t="s">
        <v>102</v>
      </c>
      <c r="AC1852" s="56" t="s">
        <v>103</v>
      </c>
      <c r="AD1852" s="56" t="s">
        <v>104</v>
      </c>
      <c r="AE1852" s="56">
        <v>1009</v>
      </c>
      <c r="AF1852" s="56">
        <v>1442.87</v>
      </c>
    </row>
    <row r="1853" spans="22:32" ht="18" customHeight="1" x14ac:dyDescent="0.25">
      <c r="V1853" s="56" t="s">
        <v>105</v>
      </c>
      <c r="W1853" s="56">
        <v>2022</v>
      </c>
      <c r="X1853" s="56" t="s">
        <v>1</v>
      </c>
      <c r="Y1853" s="56" t="s">
        <v>111</v>
      </c>
      <c r="Z1853" s="56" t="s">
        <v>100</v>
      </c>
      <c r="AA1853" s="56" t="s">
        <v>101</v>
      </c>
      <c r="AB1853" s="56" t="s">
        <v>102</v>
      </c>
      <c r="AC1853" s="56" t="s">
        <v>103</v>
      </c>
      <c r="AD1853" s="56" t="s">
        <v>104</v>
      </c>
      <c r="AE1853" s="56">
        <v>258</v>
      </c>
      <c r="AF1853" s="56">
        <v>368.94</v>
      </c>
    </row>
    <row r="1854" spans="22:32" ht="18" customHeight="1" x14ac:dyDescent="0.25">
      <c r="V1854" s="56" t="s">
        <v>98</v>
      </c>
      <c r="W1854" s="56">
        <v>2022</v>
      </c>
      <c r="X1854" s="56" t="s">
        <v>1</v>
      </c>
      <c r="Y1854" s="56" t="s">
        <v>111</v>
      </c>
      <c r="Z1854" s="56" t="s">
        <v>100</v>
      </c>
      <c r="AA1854" s="56" t="s">
        <v>101</v>
      </c>
      <c r="AB1854" s="56" t="s">
        <v>102</v>
      </c>
      <c r="AC1854" s="56" t="s">
        <v>103</v>
      </c>
      <c r="AD1854" s="56" t="s">
        <v>104</v>
      </c>
      <c r="AE1854" s="56">
        <v>213</v>
      </c>
      <c r="AF1854" s="56">
        <v>304.59000000000003</v>
      </c>
    </row>
    <row r="1855" spans="22:32" ht="18" customHeight="1" x14ac:dyDescent="0.25">
      <c r="V1855" s="56" t="s">
        <v>108</v>
      </c>
      <c r="W1855" s="56">
        <v>2022</v>
      </c>
      <c r="X1855" s="56" t="s">
        <v>1</v>
      </c>
      <c r="Y1855" s="56" t="s">
        <v>111</v>
      </c>
      <c r="Z1855" s="56" t="s">
        <v>100</v>
      </c>
      <c r="AA1855" s="56" t="s">
        <v>101</v>
      </c>
      <c r="AB1855" s="56" t="s">
        <v>102</v>
      </c>
      <c r="AC1855" s="56" t="s">
        <v>103</v>
      </c>
      <c r="AD1855" s="56" t="s">
        <v>104</v>
      </c>
      <c r="AE1855" s="56">
        <v>261</v>
      </c>
      <c r="AF1855" s="56">
        <v>373.23</v>
      </c>
    </row>
    <row r="1856" spans="22:32" ht="18" customHeight="1" x14ac:dyDescent="0.25">
      <c r="V1856" s="56" t="s">
        <v>105</v>
      </c>
      <c r="W1856" s="56">
        <v>2022</v>
      </c>
      <c r="X1856" s="56" t="s">
        <v>1</v>
      </c>
      <c r="Y1856" s="56" t="s">
        <v>111</v>
      </c>
      <c r="Z1856" s="56" t="s">
        <v>100</v>
      </c>
      <c r="AA1856" s="56" t="s">
        <v>101</v>
      </c>
      <c r="AB1856" s="56" t="s">
        <v>102</v>
      </c>
      <c r="AC1856" s="56" t="s">
        <v>103</v>
      </c>
      <c r="AD1856" s="56" t="s">
        <v>104</v>
      </c>
      <c r="AE1856" s="56">
        <v>217</v>
      </c>
      <c r="AF1856" s="56">
        <v>310.31</v>
      </c>
    </row>
    <row r="1857" spans="22:32" ht="18" customHeight="1" x14ac:dyDescent="0.25">
      <c r="V1857" s="56" t="s">
        <v>98</v>
      </c>
      <c r="W1857" s="56">
        <v>2022</v>
      </c>
      <c r="X1857" s="56" t="s">
        <v>1</v>
      </c>
      <c r="Y1857" s="56" t="s">
        <v>111</v>
      </c>
      <c r="Z1857" s="56" t="s">
        <v>100</v>
      </c>
      <c r="AA1857" s="56" t="s">
        <v>101</v>
      </c>
      <c r="AB1857" s="56" t="s">
        <v>102</v>
      </c>
      <c r="AC1857" s="56" t="s">
        <v>103</v>
      </c>
      <c r="AD1857" s="56" t="s">
        <v>104</v>
      </c>
      <c r="AE1857" s="56">
        <v>211</v>
      </c>
      <c r="AF1857" s="56">
        <v>301.73</v>
      </c>
    </row>
    <row r="1858" spans="22:32" ht="18" customHeight="1" x14ac:dyDescent="0.25">
      <c r="V1858" s="56" t="s">
        <v>98</v>
      </c>
      <c r="W1858" s="56">
        <v>2022</v>
      </c>
      <c r="X1858" s="56" t="s">
        <v>1</v>
      </c>
      <c r="Y1858" s="56" t="s">
        <v>111</v>
      </c>
      <c r="Z1858" s="56" t="s">
        <v>100</v>
      </c>
      <c r="AA1858" s="56" t="s">
        <v>101</v>
      </c>
      <c r="AB1858" s="56" t="s">
        <v>102</v>
      </c>
      <c r="AC1858" s="56" t="s">
        <v>103</v>
      </c>
      <c r="AD1858" s="56" t="s">
        <v>104</v>
      </c>
      <c r="AE1858" s="56">
        <v>205</v>
      </c>
      <c r="AF1858" s="56">
        <v>293.14999999999998</v>
      </c>
    </row>
    <row r="1859" spans="22:32" ht="18" customHeight="1" x14ac:dyDescent="0.25">
      <c r="V1859" s="56" t="s">
        <v>98</v>
      </c>
      <c r="W1859" s="56">
        <v>2022</v>
      </c>
      <c r="X1859" s="56" t="s">
        <v>1</v>
      </c>
      <c r="Y1859" s="56" t="s">
        <v>111</v>
      </c>
      <c r="Z1859" s="56" t="s">
        <v>100</v>
      </c>
      <c r="AA1859" s="56" t="s">
        <v>101</v>
      </c>
      <c r="AB1859" s="56" t="s">
        <v>102</v>
      </c>
      <c r="AC1859" s="56" t="s">
        <v>103</v>
      </c>
      <c r="AD1859" s="56" t="s">
        <v>104</v>
      </c>
      <c r="AE1859" s="56">
        <v>790</v>
      </c>
      <c r="AF1859" s="56">
        <v>1129.7</v>
      </c>
    </row>
    <row r="1860" spans="22:32" ht="18" customHeight="1" x14ac:dyDescent="0.25">
      <c r="V1860" s="56" t="s">
        <v>105</v>
      </c>
      <c r="W1860" s="56">
        <v>2022</v>
      </c>
      <c r="X1860" s="56" t="s">
        <v>1</v>
      </c>
      <c r="Y1860" s="56" t="s">
        <v>111</v>
      </c>
      <c r="Z1860" s="56" t="s">
        <v>100</v>
      </c>
      <c r="AA1860" s="56" t="s">
        <v>101</v>
      </c>
      <c r="AB1860" s="56" t="s">
        <v>102</v>
      </c>
      <c r="AC1860" s="56" t="s">
        <v>103</v>
      </c>
      <c r="AD1860" s="56" t="s">
        <v>104</v>
      </c>
      <c r="AE1860" s="56">
        <v>823</v>
      </c>
      <c r="AF1860" s="56">
        <v>1176.8899999999999</v>
      </c>
    </row>
    <row r="1861" spans="22:32" ht="18" customHeight="1" x14ac:dyDescent="0.25">
      <c r="V1861" s="56" t="s">
        <v>98</v>
      </c>
      <c r="W1861" s="56">
        <v>2022</v>
      </c>
      <c r="X1861" s="56" t="s">
        <v>1</v>
      </c>
      <c r="Y1861" s="56" t="s">
        <v>111</v>
      </c>
      <c r="Z1861" s="56" t="s">
        <v>100</v>
      </c>
      <c r="AA1861" s="56" t="s">
        <v>101</v>
      </c>
      <c r="AB1861" s="56" t="s">
        <v>102</v>
      </c>
      <c r="AC1861" s="56" t="s">
        <v>103</v>
      </c>
      <c r="AD1861" s="56" t="s">
        <v>106</v>
      </c>
      <c r="AE1861" s="56">
        <v>215</v>
      </c>
      <c r="AF1861" s="56">
        <v>307.45</v>
      </c>
    </row>
    <row r="1862" spans="22:32" ht="18" customHeight="1" x14ac:dyDescent="0.25">
      <c r="V1862" s="56" t="s">
        <v>107</v>
      </c>
      <c r="W1862" s="56">
        <v>2022</v>
      </c>
      <c r="X1862" s="56" t="s">
        <v>1</v>
      </c>
      <c r="Y1862" s="56" t="s">
        <v>111</v>
      </c>
      <c r="Z1862" s="56" t="s">
        <v>100</v>
      </c>
      <c r="AA1862" s="56" t="s">
        <v>101</v>
      </c>
      <c r="AB1862" s="56" t="s">
        <v>102</v>
      </c>
      <c r="AC1862" s="56" t="s">
        <v>103</v>
      </c>
      <c r="AD1862" s="56" t="s">
        <v>106</v>
      </c>
      <c r="AE1862" s="56">
        <v>209</v>
      </c>
      <c r="AF1862" s="56">
        <v>298.87</v>
      </c>
    </row>
    <row r="1863" spans="22:32" ht="18" customHeight="1" x14ac:dyDescent="0.25">
      <c r="V1863" s="56" t="s">
        <v>98</v>
      </c>
      <c r="W1863" s="56">
        <v>2022</v>
      </c>
      <c r="X1863" s="56" t="s">
        <v>1</v>
      </c>
      <c r="Y1863" s="56" t="s">
        <v>111</v>
      </c>
      <c r="Z1863" s="56" t="s">
        <v>100</v>
      </c>
      <c r="AA1863" s="56" t="s">
        <v>101</v>
      </c>
      <c r="AB1863" s="56" t="s">
        <v>102</v>
      </c>
      <c r="AC1863" s="56" t="s">
        <v>103</v>
      </c>
      <c r="AD1863" s="56" t="s">
        <v>106</v>
      </c>
      <c r="AE1863" s="56">
        <v>203</v>
      </c>
      <c r="AF1863" s="56">
        <v>290.28999999999996</v>
      </c>
    </row>
    <row r="1864" spans="22:32" ht="18" customHeight="1" x14ac:dyDescent="0.25">
      <c r="V1864" s="56" t="s">
        <v>107</v>
      </c>
      <c r="W1864" s="56">
        <v>2022</v>
      </c>
      <c r="X1864" s="56" t="s">
        <v>1</v>
      </c>
      <c r="Y1864" s="56" t="s">
        <v>111</v>
      </c>
      <c r="Z1864" s="56" t="s">
        <v>100</v>
      </c>
      <c r="AA1864" s="56" t="s">
        <v>101</v>
      </c>
      <c r="AB1864" s="56" t="s">
        <v>102</v>
      </c>
      <c r="AC1864" s="56" t="s">
        <v>103</v>
      </c>
      <c r="AD1864" s="56" t="s">
        <v>104</v>
      </c>
      <c r="AE1864" s="56">
        <v>257</v>
      </c>
      <c r="AF1864" s="56">
        <v>367.51</v>
      </c>
    </row>
    <row r="1865" spans="22:32" ht="18" customHeight="1" x14ac:dyDescent="0.25">
      <c r="V1865" s="56" t="s">
        <v>105</v>
      </c>
      <c r="W1865" s="56">
        <v>2022</v>
      </c>
      <c r="X1865" s="56" t="s">
        <v>0</v>
      </c>
      <c r="Y1865" s="56" t="s">
        <v>111</v>
      </c>
      <c r="Z1865" s="56" t="s">
        <v>100</v>
      </c>
      <c r="AA1865" s="56" t="s">
        <v>101</v>
      </c>
      <c r="AB1865" s="56" t="s">
        <v>102</v>
      </c>
      <c r="AC1865" s="56" t="s">
        <v>103</v>
      </c>
      <c r="AD1865" s="56" t="s">
        <v>106</v>
      </c>
      <c r="AE1865" s="56">
        <v>230</v>
      </c>
      <c r="AF1865" s="56">
        <v>328.9</v>
      </c>
    </row>
    <row r="1866" spans="22:32" ht="18" customHeight="1" x14ac:dyDescent="0.25">
      <c r="V1866" s="56" t="s">
        <v>98</v>
      </c>
      <c r="W1866" s="56">
        <v>2022</v>
      </c>
      <c r="X1866" s="56" t="s">
        <v>0</v>
      </c>
      <c r="Y1866" s="56" t="s">
        <v>111</v>
      </c>
      <c r="Z1866" s="56" t="s">
        <v>100</v>
      </c>
      <c r="AA1866" s="56" t="s">
        <v>101</v>
      </c>
      <c r="AB1866" s="56" t="s">
        <v>102</v>
      </c>
      <c r="AC1866" s="56" t="s">
        <v>103</v>
      </c>
      <c r="AD1866" s="56" t="s">
        <v>106</v>
      </c>
      <c r="AE1866" s="56">
        <v>224</v>
      </c>
      <c r="AF1866" s="56">
        <v>320.32</v>
      </c>
    </row>
    <row r="1867" spans="22:32" ht="18" customHeight="1" x14ac:dyDescent="0.25">
      <c r="V1867" s="56" t="s">
        <v>109</v>
      </c>
      <c r="W1867" s="56">
        <v>2022</v>
      </c>
      <c r="X1867" s="56" t="s">
        <v>0</v>
      </c>
      <c r="Y1867" s="56" t="s">
        <v>111</v>
      </c>
      <c r="Z1867" s="56" t="s">
        <v>100</v>
      </c>
      <c r="AA1867" s="56" t="s">
        <v>101</v>
      </c>
      <c r="AB1867" s="56" t="s">
        <v>102</v>
      </c>
      <c r="AC1867" s="56" t="s">
        <v>103</v>
      </c>
      <c r="AD1867" s="56" t="s">
        <v>104</v>
      </c>
      <c r="AE1867" s="56">
        <v>218</v>
      </c>
      <c r="AF1867" s="56">
        <v>311.74</v>
      </c>
    </row>
    <row r="1868" spans="22:32" ht="18" customHeight="1" x14ac:dyDescent="0.25">
      <c r="V1868" s="56" t="s">
        <v>108</v>
      </c>
      <c r="W1868" s="56">
        <v>2022</v>
      </c>
      <c r="X1868" s="56" t="s">
        <v>0</v>
      </c>
      <c r="Y1868" s="56" t="s">
        <v>111</v>
      </c>
      <c r="Z1868" s="56" t="s">
        <v>100</v>
      </c>
      <c r="AA1868" s="56" t="s">
        <v>101</v>
      </c>
      <c r="AB1868" s="56" t="s">
        <v>102</v>
      </c>
      <c r="AC1868" s="56" t="s">
        <v>103</v>
      </c>
      <c r="AD1868" s="56" t="s">
        <v>104</v>
      </c>
      <c r="AE1868" s="56">
        <v>266</v>
      </c>
      <c r="AF1868" s="56">
        <v>380.38</v>
      </c>
    </row>
    <row r="1869" spans="22:32" ht="18" customHeight="1" x14ac:dyDescent="0.25">
      <c r="V1869" s="56" t="s">
        <v>105</v>
      </c>
      <c r="W1869" s="56">
        <v>2022</v>
      </c>
      <c r="X1869" s="56" t="s">
        <v>0</v>
      </c>
      <c r="Y1869" s="56" t="s">
        <v>111</v>
      </c>
      <c r="Z1869" s="56" t="s">
        <v>100</v>
      </c>
      <c r="AA1869" s="56" t="s">
        <v>101</v>
      </c>
      <c r="AB1869" s="56" t="s">
        <v>102</v>
      </c>
      <c r="AC1869" s="56" t="s">
        <v>103</v>
      </c>
      <c r="AD1869" s="56" t="s">
        <v>104</v>
      </c>
      <c r="AE1869" s="56">
        <v>232</v>
      </c>
      <c r="AF1869" s="56">
        <v>331.76</v>
      </c>
    </row>
    <row r="1870" spans="22:32" ht="18" customHeight="1" x14ac:dyDescent="0.25">
      <c r="V1870" s="56" t="s">
        <v>105</v>
      </c>
      <c r="W1870" s="56">
        <v>2022</v>
      </c>
      <c r="X1870" s="56" t="s">
        <v>0</v>
      </c>
      <c r="Y1870" s="56" t="s">
        <v>111</v>
      </c>
      <c r="Z1870" s="56" t="s">
        <v>100</v>
      </c>
      <c r="AA1870" s="56" t="s">
        <v>101</v>
      </c>
      <c r="AB1870" s="56" t="s">
        <v>102</v>
      </c>
      <c r="AC1870" s="56" t="s">
        <v>103</v>
      </c>
      <c r="AD1870" s="56" t="s">
        <v>104</v>
      </c>
      <c r="AE1870" s="56">
        <v>226</v>
      </c>
      <c r="AF1870" s="56">
        <v>323.18</v>
      </c>
    </row>
    <row r="1871" spans="22:32" ht="18" customHeight="1" x14ac:dyDescent="0.25">
      <c r="V1871" s="56" t="s">
        <v>105</v>
      </c>
      <c r="W1871" s="56">
        <v>2022</v>
      </c>
      <c r="X1871" s="56" t="s">
        <v>0</v>
      </c>
      <c r="Y1871" s="56" t="s">
        <v>111</v>
      </c>
      <c r="Z1871" s="56" t="s">
        <v>100</v>
      </c>
      <c r="AA1871" s="56" t="s">
        <v>101</v>
      </c>
      <c r="AB1871" s="56" t="s">
        <v>102</v>
      </c>
      <c r="AC1871" s="56" t="s">
        <v>103</v>
      </c>
      <c r="AD1871" s="56" t="s">
        <v>104</v>
      </c>
      <c r="AE1871" s="56">
        <v>220</v>
      </c>
      <c r="AF1871" s="56">
        <v>314.60000000000002</v>
      </c>
    </row>
    <row r="1872" spans="22:32" ht="18" customHeight="1" x14ac:dyDescent="0.25">
      <c r="V1872" s="56" t="s">
        <v>98</v>
      </c>
      <c r="W1872" s="56">
        <v>2022</v>
      </c>
      <c r="X1872" s="56" t="s">
        <v>0</v>
      </c>
      <c r="Y1872" s="56" t="s">
        <v>111</v>
      </c>
      <c r="Z1872" s="56" t="s">
        <v>100</v>
      </c>
      <c r="AA1872" s="56" t="s">
        <v>101</v>
      </c>
      <c r="AB1872" s="56" t="s">
        <v>102</v>
      </c>
      <c r="AC1872" s="56" t="s">
        <v>103</v>
      </c>
      <c r="AD1872" s="56" t="s">
        <v>104</v>
      </c>
      <c r="AE1872" s="56">
        <v>262</v>
      </c>
      <c r="AF1872" s="56">
        <v>526.24</v>
      </c>
    </row>
    <row r="1873" spans="22:32" ht="18" customHeight="1" x14ac:dyDescent="0.25">
      <c r="V1873" s="56" t="s">
        <v>98</v>
      </c>
      <c r="W1873" s="56">
        <v>2022</v>
      </c>
      <c r="X1873" s="56" t="s">
        <v>0</v>
      </c>
      <c r="Y1873" s="56" t="s">
        <v>111</v>
      </c>
      <c r="Z1873" s="56" t="s">
        <v>100</v>
      </c>
      <c r="AA1873" s="56" t="s">
        <v>101</v>
      </c>
      <c r="AB1873" s="56" t="s">
        <v>102</v>
      </c>
      <c r="AC1873" s="56" t="s">
        <v>103</v>
      </c>
      <c r="AD1873" s="56" t="s">
        <v>104</v>
      </c>
      <c r="AE1873" s="56">
        <v>1008</v>
      </c>
      <c r="AF1873" s="56">
        <v>1441.44</v>
      </c>
    </row>
    <row r="1874" spans="22:32" ht="18" customHeight="1" x14ac:dyDescent="0.25">
      <c r="V1874" s="56" t="s">
        <v>105</v>
      </c>
      <c r="W1874" s="56">
        <v>2022</v>
      </c>
      <c r="X1874" s="56" t="s">
        <v>0</v>
      </c>
      <c r="Y1874" s="56" t="s">
        <v>111</v>
      </c>
      <c r="Z1874" s="56" t="s">
        <v>100</v>
      </c>
      <c r="AA1874" s="56" t="s">
        <v>101</v>
      </c>
      <c r="AB1874" s="56" t="s">
        <v>102</v>
      </c>
      <c r="AC1874" s="56" t="s">
        <v>103</v>
      </c>
      <c r="AD1874" s="56" t="s">
        <v>104</v>
      </c>
      <c r="AE1874" s="56">
        <v>1041</v>
      </c>
      <c r="AF1874" s="56">
        <v>1488.63</v>
      </c>
    </row>
    <row r="1875" spans="22:32" ht="18" customHeight="1" x14ac:dyDescent="0.25">
      <c r="V1875" s="56" t="s">
        <v>105</v>
      </c>
      <c r="W1875" s="56">
        <v>2022</v>
      </c>
      <c r="X1875" s="56" t="s">
        <v>0</v>
      </c>
      <c r="Y1875" s="56" t="s">
        <v>111</v>
      </c>
      <c r="Z1875" s="56" t="s">
        <v>100</v>
      </c>
      <c r="AA1875" s="56" t="s">
        <v>101</v>
      </c>
      <c r="AB1875" s="56" t="s">
        <v>102</v>
      </c>
      <c r="AC1875" s="56" t="s">
        <v>103</v>
      </c>
      <c r="AD1875" s="56" t="s">
        <v>104</v>
      </c>
      <c r="AE1875" s="56">
        <v>219</v>
      </c>
      <c r="AF1875" s="56">
        <v>313.17</v>
      </c>
    </row>
    <row r="1876" spans="22:32" ht="18" customHeight="1" x14ac:dyDescent="0.25">
      <c r="V1876" s="56" t="s">
        <v>109</v>
      </c>
      <c r="W1876" s="56">
        <v>2022</v>
      </c>
      <c r="X1876" s="56" t="s">
        <v>0</v>
      </c>
      <c r="Y1876" s="56" t="s">
        <v>111</v>
      </c>
      <c r="Z1876" s="56" t="s">
        <v>100</v>
      </c>
      <c r="AA1876" s="56" t="s">
        <v>101</v>
      </c>
      <c r="AB1876" s="56" t="s">
        <v>102</v>
      </c>
      <c r="AC1876" s="56" t="s">
        <v>103</v>
      </c>
      <c r="AD1876" s="56" t="s">
        <v>104</v>
      </c>
      <c r="AE1876" s="56">
        <v>229</v>
      </c>
      <c r="AF1876" s="56">
        <v>327.47000000000003</v>
      </c>
    </row>
    <row r="1877" spans="22:32" ht="18" customHeight="1" x14ac:dyDescent="0.25">
      <c r="V1877" s="56" t="s">
        <v>98</v>
      </c>
      <c r="W1877" s="56">
        <v>2022</v>
      </c>
      <c r="X1877" s="56" t="s">
        <v>0</v>
      </c>
      <c r="Y1877" s="56" t="s">
        <v>111</v>
      </c>
      <c r="Z1877" s="56" t="s">
        <v>100</v>
      </c>
      <c r="AA1877" s="56" t="s">
        <v>101</v>
      </c>
      <c r="AB1877" s="56" t="s">
        <v>102</v>
      </c>
      <c r="AC1877" s="56" t="s">
        <v>103</v>
      </c>
      <c r="AD1877" s="56" t="s">
        <v>104</v>
      </c>
      <c r="AE1877" s="56">
        <v>223</v>
      </c>
      <c r="AF1877" s="56">
        <v>318.89</v>
      </c>
    </row>
    <row r="1878" spans="22:32" ht="18" customHeight="1" x14ac:dyDescent="0.25">
      <c r="V1878" s="56" t="s">
        <v>105</v>
      </c>
      <c r="W1878" s="56">
        <v>2022</v>
      </c>
      <c r="X1878" s="56" t="s">
        <v>0</v>
      </c>
      <c r="Y1878" s="56" t="s">
        <v>111</v>
      </c>
      <c r="Z1878" s="56" t="s">
        <v>100</v>
      </c>
      <c r="AA1878" s="56" t="s">
        <v>101</v>
      </c>
      <c r="AB1878" s="56" t="s">
        <v>102</v>
      </c>
      <c r="AC1878" s="56" t="s">
        <v>103</v>
      </c>
      <c r="AD1878" s="56" t="s">
        <v>104</v>
      </c>
      <c r="AE1878" s="56">
        <v>789</v>
      </c>
      <c r="AF1878" s="56">
        <v>1128.27</v>
      </c>
    </row>
    <row r="1879" spans="22:32" ht="18" customHeight="1" x14ac:dyDescent="0.25">
      <c r="V1879" s="56" t="s">
        <v>105</v>
      </c>
      <c r="W1879" s="56">
        <v>2022</v>
      </c>
      <c r="X1879" s="56" t="s">
        <v>0</v>
      </c>
      <c r="Y1879" s="56" t="s">
        <v>111</v>
      </c>
      <c r="Z1879" s="56" t="s">
        <v>100</v>
      </c>
      <c r="AA1879" s="56" t="s">
        <v>101</v>
      </c>
      <c r="AB1879" s="56" t="s">
        <v>102</v>
      </c>
      <c r="AC1879" s="56" t="s">
        <v>103</v>
      </c>
      <c r="AD1879" s="56" t="s">
        <v>104</v>
      </c>
      <c r="AE1879" s="56">
        <v>822</v>
      </c>
      <c r="AF1879" s="56">
        <v>1175.46</v>
      </c>
    </row>
    <row r="1880" spans="22:32" ht="18" customHeight="1" x14ac:dyDescent="0.25">
      <c r="V1880" s="56" t="s">
        <v>105</v>
      </c>
      <c r="W1880" s="56">
        <v>2022</v>
      </c>
      <c r="X1880" s="56" t="s">
        <v>0</v>
      </c>
      <c r="Y1880" s="56" t="s">
        <v>111</v>
      </c>
      <c r="Z1880" s="56" t="s">
        <v>100</v>
      </c>
      <c r="AA1880" s="56" t="s">
        <v>101</v>
      </c>
      <c r="AB1880" s="56" t="s">
        <v>102</v>
      </c>
      <c r="AC1880" s="56" t="s">
        <v>103</v>
      </c>
      <c r="AD1880" s="56" t="s">
        <v>106</v>
      </c>
      <c r="AE1880" s="56">
        <v>233</v>
      </c>
      <c r="AF1880" s="56">
        <v>333.19</v>
      </c>
    </row>
    <row r="1881" spans="22:32" ht="18" customHeight="1" x14ac:dyDescent="0.25">
      <c r="V1881" s="56" t="s">
        <v>105</v>
      </c>
      <c r="W1881" s="56">
        <v>2022</v>
      </c>
      <c r="X1881" s="56" t="s">
        <v>0</v>
      </c>
      <c r="Y1881" s="56" t="s">
        <v>111</v>
      </c>
      <c r="Z1881" s="56" t="s">
        <v>100</v>
      </c>
      <c r="AA1881" s="56" t="s">
        <v>101</v>
      </c>
      <c r="AB1881" s="56" t="s">
        <v>102</v>
      </c>
      <c r="AC1881" s="56" t="s">
        <v>103</v>
      </c>
      <c r="AD1881" s="56" t="s">
        <v>106</v>
      </c>
      <c r="AE1881" s="56">
        <v>227</v>
      </c>
      <c r="AF1881" s="56">
        <v>324.61</v>
      </c>
    </row>
    <row r="1882" spans="22:32" ht="18" customHeight="1" x14ac:dyDescent="0.25">
      <c r="V1882" s="56" t="s">
        <v>98</v>
      </c>
      <c r="W1882" s="56">
        <v>2022</v>
      </c>
      <c r="X1882" s="56" t="s">
        <v>0</v>
      </c>
      <c r="Y1882" s="56" t="s">
        <v>111</v>
      </c>
      <c r="Z1882" s="56" t="s">
        <v>100</v>
      </c>
      <c r="AA1882" s="56" t="s">
        <v>101</v>
      </c>
      <c r="AB1882" s="56" t="s">
        <v>102</v>
      </c>
      <c r="AC1882" s="56" t="s">
        <v>103</v>
      </c>
      <c r="AD1882" s="56" t="s">
        <v>106</v>
      </c>
      <c r="AE1882" s="56">
        <v>221</v>
      </c>
      <c r="AF1882" s="56">
        <v>316.02999999999997</v>
      </c>
    </row>
    <row r="1883" spans="22:32" ht="18" customHeight="1" x14ac:dyDescent="0.25">
      <c r="V1883" s="56" t="s">
        <v>105</v>
      </c>
      <c r="W1883" s="56">
        <v>2022</v>
      </c>
      <c r="X1883" s="56" t="s">
        <v>0</v>
      </c>
      <c r="Y1883" s="56" t="s">
        <v>111</v>
      </c>
      <c r="Z1883" s="56" t="s">
        <v>100</v>
      </c>
      <c r="AA1883" s="56" t="s">
        <v>101</v>
      </c>
      <c r="AB1883" s="56" t="s">
        <v>102</v>
      </c>
      <c r="AC1883" s="56" t="s">
        <v>103</v>
      </c>
      <c r="AD1883" s="56" t="s">
        <v>104</v>
      </c>
      <c r="AE1883" s="56">
        <v>215</v>
      </c>
      <c r="AF1883" s="56">
        <v>307.45</v>
      </c>
    </row>
    <row r="1884" spans="22:32" ht="18" customHeight="1" x14ac:dyDescent="0.25">
      <c r="V1884" s="56" t="s">
        <v>107</v>
      </c>
      <c r="W1884" s="56">
        <v>2022</v>
      </c>
      <c r="X1884" s="56" t="s">
        <v>0</v>
      </c>
      <c r="Y1884" s="56" t="s">
        <v>111</v>
      </c>
      <c r="Z1884" s="56" t="s">
        <v>100</v>
      </c>
      <c r="AA1884" s="56" t="s">
        <v>101</v>
      </c>
      <c r="AB1884" s="56" t="s">
        <v>102</v>
      </c>
      <c r="AC1884" s="56" t="s">
        <v>103</v>
      </c>
      <c r="AD1884" s="56" t="s">
        <v>104</v>
      </c>
      <c r="AE1884" s="56">
        <v>263</v>
      </c>
      <c r="AF1884" s="56">
        <v>376.09000000000003</v>
      </c>
    </row>
    <row r="1885" spans="22:32" ht="18" customHeight="1" x14ac:dyDescent="0.25">
      <c r="V1885" s="56" t="s">
        <v>98</v>
      </c>
      <c r="W1885" s="56">
        <v>2022</v>
      </c>
      <c r="X1885" s="56" t="s">
        <v>6</v>
      </c>
      <c r="Y1885" s="56" t="s">
        <v>111</v>
      </c>
      <c r="Z1885" s="56" t="s">
        <v>100</v>
      </c>
      <c r="AA1885" s="56" t="s">
        <v>101</v>
      </c>
      <c r="AB1885" s="56" t="s">
        <v>102</v>
      </c>
      <c r="AC1885" s="56" t="s">
        <v>103</v>
      </c>
      <c r="AD1885" s="56" t="s">
        <v>106</v>
      </c>
      <c r="AE1885" s="56">
        <v>134</v>
      </c>
      <c r="AF1885" s="56">
        <v>191.62</v>
      </c>
    </row>
    <row r="1886" spans="22:32" ht="18" customHeight="1" x14ac:dyDescent="0.25">
      <c r="V1886" s="56" t="s">
        <v>98</v>
      </c>
      <c r="W1886" s="56">
        <v>2022</v>
      </c>
      <c r="X1886" s="56" t="s">
        <v>6</v>
      </c>
      <c r="Y1886" s="56" t="s">
        <v>111</v>
      </c>
      <c r="Z1886" s="56" t="s">
        <v>100</v>
      </c>
      <c r="AA1886" s="56" t="s">
        <v>101</v>
      </c>
      <c r="AB1886" s="56" t="s">
        <v>102</v>
      </c>
      <c r="AC1886" s="56" t="s">
        <v>103</v>
      </c>
      <c r="AD1886" s="56" t="s">
        <v>106</v>
      </c>
      <c r="AE1886" s="56">
        <v>128</v>
      </c>
      <c r="AF1886" s="56">
        <v>183.04</v>
      </c>
    </row>
    <row r="1887" spans="22:32" ht="18" customHeight="1" x14ac:dyDescent="0.25">
      <c r="V1887" s="56" t="s">
        <v>105</v>
      </c>
      <c r="W1887" s="56">
        <v>2022</v>
      </c>
      <c r="X1887" s="56" t="s">
        <v>6</v>
      </c>
      <c r="Y1887" s="56" t="s">
        <v>111</v>
      </c>
      <c r="Z1887" s="56" t="s">
        <v>100</v>
      </c>
      <c r="AA1887" s="56" t="s">
        <v>101</v>
      </c>
      <c r="AB1887" s="56" t="s">
        <v>102</v>
      </c>
      <c r="AC1887" s="56" t="s">
        <v>103</v>
      </c>
      <c r="AD1887" s="56" t="s">
        <v>104</v>
      </c>
      <c r="AE1887" s="56">
        <v>230</v>
      </c>
      <c r="AF1887" s="56">
        <v>328.9</v>
      </c>
    </row>
    <row r="1888" spans="22:32" ht="18" customHeight="1" x14ac:dyDescent="0.25">
      <c r="V1888" s="56" t="s">
        <v>105</v>
      </c>
      <c r="W1888" s="56">
        <v>2022</v>
      </c>
      <c r="X1888" s="56" t="s">
        <v>6</v>
      </c>
      <c r="Y1888" s="56" t="s">
        <v>111</v>
      </c>
      <c r="Z1888" s="56" t="s">
        <v>100</v>
      </c>
      <c r="AA1888" s="56" t="s">
        <v>101</v>
      </c>
      <c r="AB1888" s="56" t="s">
        <v>102</v>
      </c>
      <c r="AC1888" s="56" t="s">
        <v>103</v>
      </c>
      <c r="AD1888" s="56" t="s">
        <v>104</v>
      </c>
      <c r="AE1888" s="56">
        <v>136</v>
      </c>
      <c r="AF1888" s="56">
        <v>194.48</v>
      </c>
    </row>
    <row r="1889" spans="22:32" ht="18" customHeight="1" x14ac:dyDescent="0.25">
      <c r="V1889" s="56" t="s">
        <v>98</v>
      </c>
      <c r="W1889" s="56">
        <v>2022</v>
      </c>
      <c r="X1889" s="56" t="s">
        <v>6</v>
      </c>
      <c r="Y1889" s="56" t="s">
        <v>111</v>
      </c>
      <c r="Z1889" s="56" t="s">
        <v>100</v>
      </c>
      <c r="AA1889" s="56" t="s">
        <v>101</v>
      </c>
      <c r="AB1889" s="56" t="s">
        <v>102</v>
      </c>
      <c r="AC1889" s="56" t="s">
        <v>103</v>
      </c>
      <c r="AD1889" s="56" t="s">
        <v>104</v>
      </c>
      <c r="AE1889" s="56">
        <v>130</v>
      </c>
      <c r="AF1889" s="56">
        <v>185.9</v>
      </c>
    </row>
    <row r="1890" spans="22:32" ht="18" customHeight="1" x14ac:dyDescent="0.25">
      <c r="V1890" s="56" t="s">
        <v>107</v>
      </c>
      <c r="W1890" s="56">
        <v>2022</v>
      </c>
      <c r="X1890" s="56" t="s">
        <v>6</v>
      </c>
      <c r="Y1890" s="56" t="s">
        <v>111</v>
      </c>
      <c r="Z1890" s="56" t="s">
        <v>100</v>
      </c>
      <c r="AA1890" s="56" t="s">
        <v>101</v>
      </c>
      <c r="AB1890" s="56" t="s">
        <v>102</v>
      </c>
      <c r="AC1890" s="56" t="s">
        <v>103</v>
      </c>
      <c r="AD1890" s="56" t="s">
        <v>104</v>
      </c>
      <c r="AE1890" s="56">
        <v>370</v>
      </c>
      <c r="AF1890" s="56">
        <v>529.1</v>
      </c>
    </row>
    <row r="1891" spans="22:32" ht="18" customHeight="1" x14ac:dyDescent="0.25">
      <c r="V1891" s="56" t="s">
        <v>105</v>
      </c>
      <c r="W1891" s="56">
        <v>2022</v>
      </c>
      <c r="X1891" s="56" t="s">
        <v>6</v>
      </c>
      <c r="Y1891" s="56" t="s">
        <v>111</v>
      </c>
      <c r="Z1891" s="56" t="s">
        <v>100</v>
      </c>
      <c r="AA1891" s="56" t="s">
        <v>101</v>
      </c>
      <c r="AB1891" s="56" t="s">
        <v>102</v>
      </c>
      <c r="AC1891" s="56" t="s">
        <v>103</v>
      </c>
      <c r="AD1891" s="56" t="s">
        <v>104</v>
      </c>
      <c r="AE1891" s="56">
        <v>184</v>
      </c>
      <c r="AF1891" s="56">
        <v>526.24</v>
      </c>
    </row>
    <row r="1892" spans="22:32" ht="18" customHeight="1" x14ac:dyDescent="0.25">
      <c r="V1892" s="56" t="s">
        <v>105</v>
      </c>
      <c r="W1892" s="56">
        <v>2022</v>
      </c>
      <c r="X1892" s="56" t="s">
        <v>6</v>
      </c>
      <c r="Y1892" s="56" t="s">
        <v>111</v>
      </c>
      <c r="Z1892" s="56" t="s">
        <v>100</v>
      </c>
      <c r="AA1892" s="56" t="s">
        <v>101</v>
      </c>
      <c r="AB1892" s="56" t="s">
        <v>102</v>
      </c>
      <c r="AC1892" s="56" t="s">
        <v>103</v>
      </c>
      <c r="AD1892" s="56" t="s">
        <v>104</v>
      </c>
      <c r="AE1892" s="56">
        <v>232</v>
      </c>
      <c r="AF1892" s="56">
        <v>526.24</v>
      </c>
    </row>
    <row r="1893" spans="22:32" ht="18" customHeight="1" x14ac:dyDescent="0.25">
      <c r="V1893" s="56" t="s">
        <v>107</v>
      </c>
      <c r="W1893" s="56">
        <v>2022</v>
      </c>
      <c r="X1893" s="56" t="s">
        <v>6</v>
      </c>
      <c r="Y1893" s="56" t="s">
        <v>111</v>
      </c>
      <c r="Z1893" s="56" t="s">
        <v>100</v>
      </c>
      <c r="AA1893" s="56" t="s">
        <v>101</v>
      </c>
      <c r="AB1893" s="56" t="s">
        <v>102</v>
      </c>
      <c r="AC1893" s="56" t="s">
        <v>103</v>
      </c>
      <c r="AD1893" s="56" t="s">
        <v>104</v>
      </c>
      <c r="AE1893" s="56">
        <v>1013</v>
      </c>
      <c r="AF1893" s="56">
        <v>1448.59</v>
      </c>
    </row>
    <row r="1894" spans="22:32" ht="18" customHeight="1" x14ac:dyDescent="0.25">
      <c r="V1894" s="56" t="s">
        <v>108</v>
      </c>
      <c r="W1894" s="56">
        <v>2022</v>
      </c>
      <c r="X1894" s="56" t="s">
        <v>6</v>
      </c>
      <c r="Y1894" s="56" t="s">
        <v>111</v>
      </c>
      <c r="Z1894" s="56" t="s">
        <v>100</v>
      </c>
      <c r="AA1894" s="56" t="s">
        <v>101</v>
      </c>
      <c r="AB1894" s="56" t="s">
        <v>102</v>
      </c>
      <c r="AC1894" s="56" t="s">
        <v>103</v>
      </c>
      <c r="AD1894" s="56" t="s">
        <v>104</v>
      </c>
      <c r="AE1894" s="56">
        <v>234</v>
      </c>
      <c r="AF1894" s="56">
        <v>334.62</v>
      </c>
    </row>
    <row r="1895" spans="22:32" ht="18" customHeight="1" x14ac:dyDescent="0.25">
      <c r="V1895" s="56" t="s">
        <v>107</v>
      </c>
      <c r="W1895" s="56">
        <v>2022</v>
      </c>
      <c r="X1895" s="56" t="s">
        <v>6</v>
      </c>
      <c r="Y1895" s="56" t="s">
        <v>111</v>
      </c>
      <c r="Z1895" s="56" t="s">
        <v>100</v>
      </c>
      <c r="AA1895" s="56" t="s">
        <v>101</v>
      </c>
      <c r="AB1895" s="56" t="s">
        <v>102</v>
      </c>
      <c r="AC1895" s="56" t="s">
        <v>103</v>
      </c>
      <c r="AD1895" s="56" t="s">
        <v>104</v>
      </c>
      <c r="AE1895" s="56">
        <v>183</v>
      </c>
      <c r="AF1895" s="56">
        <v>261.69</v>
      </c>
    </row>
    <row r="1896" spans="22:32" ht="18" customHeight="1" x14ac:dyDescent="0.25">
      <c r="V1896" s="56" t="s">
        <v>105</v>
      </c>
      <c r="W1896" s="56">
        <v>2022</v>
      </c>
      <c r="X1896" s="56" t="s">
        <v>6</v>
      </c>
      <c r="Y1896" s="56" t="s">
        <v>111</v>
      </c>
      <c r="Z1896" s="56" t="s">
        <v>100</v>
      </c>
      <c r="AA1896" s="56" t="s">
        <v>101</v>
      </c>
      <c r="AB1896" s="56" t="s">
        <v>102</v>
      </c>
      <c r="AC1896" s="56" t="s">
        <v>103</v>
      </c>
      <c r="AD1896" s="56" t="s">
        <v>104</v>
      </c>
      <c r="AE1896" s="56">
        <v>231</v>
      </c>
      <c r="AF1896" s="56">
        <v>330.33</v>
      </c>
    </row>
    <row r="1897" spans="22:32" ht="18" customHeight="1" x14ac:dyDescent="0.25">
      <c r="V1897" s="56" t="s">
        <v>107</v>
      </c>
      <c r="W1897" s="56">
        <v>2022</v>
      </c>
      <c r="X1897" s="56" t="s">
        <v>6</v>
      </c>
      <c r="Y1897" s="56" t="s">
        <v>111</v>
      </c>
      <c r="Z1897" s="56" t="s">
        <v>100</v>
      </c>
      <c r="AA1897" s="56" t="s">
        <v>101</v>
      </c>
      <c r="AB1897" s="56" t="s">
        <v>102</v>
      </c>
      <c r="AC1897" s="56" t="s">
        <v>103</v>
      </c>
      <c r="AD1897" s="56" t="s">
        <v>104</v>
      </c>
      <c r="AE1897" s="56">
        <v>133</v>
      </c>
      <c r="AF1897" s="56">
        <v>190.19</v>
      </c>
    </row>
    <row r="1898" spans="22:32" ht="18" customHeight="1" x14ac:dyDescent="0.25">
      <c r="V1898" s="56" t="s">
        <v>105</v>
      </c>
      <c r="W1898" s="56">
        <v>2022</v>
      </c>
      <c r="X1898" s="56" t="s">
        <v>6</v>
      </c>
      <c r="Y1898" s="56" t="s">
        <v>111</v>
      </c>
      <c r="Z1898" s="56" t="s">
        <v>100</v>
      </c>
      <c r="AA1898" s="56" t="s">
        <v>101</v>
      </c>
      <c r="AB1898" s="56" t="s">
        <v>102</v>
      </c>
      <c r="AC1898" s="56" t="s">
        <v>103</v>
      </c>
      <c r="AD1898" s="56" t="s">
        <v>104</v>
      </c>
      <c r="AE1898" s="56">
        <v>127</v>
      </c>
      <c r="AF1898" s="56">
        <v>181.61</v>
      </c>
    </row>
    <row r="1899" spans="22:32" ht="18" customHeight="1" x14ac:dyDescent="0.25">
      <c r="V1899" s="56" t="s">
        <v>105</v>
      </c>
      <c r="W1899" s="56">
        <v>2022</v>
      </c>
      <c r="X1899" s="56" t="s">
        <v>6</v>
      </c>
      <c r="Y1899" s="56" t="s">
        <v>111</v>
      </c>
      <c r="Z1899" s="56" t="s">
        <v>100</v>
      </c>
      <c r="AA1899" s="56" t="s">
        <v>101</v>
      </c>
      <c r="AB1899" s="56" t="s">
        <v>102</v>
      </c>
      <c r="AC1899" s="56" t="s">
        <v>103</v>
      </c>
      <c r="AD1899" s="56" t="s">
        <v>104</v>
      </c>
      <c r="AE1899" s="56">
        <v>794</v>
      </c>
      <c r="AF1899" s="56">
        <v>1135.42</v>
      </c>
    </row>
    <row r="1900" spans="22:32" ht="18" customHeight="1" x14ac:dyDescent="0.25">
      <c r="V1900" s="56" t="s">
        <v>105</v>
      </c>
      <c r="W1900" s="56">
        <v>2022</v>
      </c>
      <c r="X1900" s="56" t="s">
        <v>6</v>
      </c>
      <c r="Y1900" s="56" t="s">
        <v>111</v>
      </c>
      <c r="Z1900" s="56" t="s">
        <v>100</v>
      </c>
      <c r="AA1900" s="56" t="s">
        <v>101</v>
      </c>
      <c r="AB1900" s="56" t="s">
        <v>102</v>
      </c>
      <c r="AC1900" s="56" t="s">
        <v>103</v>
      </c>
      <c r="AD1900" s="56" t="s">
        <v>106</v>
      </c>
      <c r="AE1900" s="56">
        <v>137</v>
      </c>
      <c r="AF1900" s="56">
        <v>195.91</v>
      </c>
    </row>
    <row r="1901" spans="22:32" ht="18" customHeight="1" x14ac:dyDescent="0.25">
      <c r="V1901" s="56" t="s">
        <v>98</v>
      </c>
      <c r="W1901" s="56">
        <v>2022</v>
      </c>
      <c r="X1901" s="56" t="s">
        <v>6</v>
      </c>
      <c r="Y1901" s="56" t="s">
        <v>111</v>
      </c>
      <c r="Z1901" s="56" t="s">
        <v>100</v>
      </c>
      <c r="AA1901" s="56" t="s">
        <v>101</v>
      </c>
      <c r="AB1901" s="56" t="s">
        <v>102</v>
      </c>
      <c r="AC1901" s="56" t="s">
        <v>103</v>
      </c>
      <c r="AD1901" s="56" t="s">
        <v>106</v>
      </c>
      <c r="AE1901" s="56">
        <v>131</v>
      </c>
      <c r="AF1901" s="56">
        <v>187.32999999999998</v>
      </c>
    </row>
    <row r="1902" spans="22:32" ht="18" customHeight="1" x14ac:dyDescent="0.25">
      <c r="V1902" s="56" t="s">
        <v>98</v>
      </c>
      <c r="W1902" s="56">
        <v>2022</v>
      </c>
      <c r="X1902" s="56" t="s">
        <v>6</v>
      </c>
      <c r="Y1902" s="56" t="s">
        <v>111</v>
      </c>
      <c r="Z1902" s="56" t="s">
        <v>100</v>
      </c>
      <c r="AA1902" s="56" t="s">
        <v>101</v>
      </c>
      <c r="AB1902" s="56" t="s">
        <v>102</v>
      </c>
      <c r="AC1902" s="56" t="s">
        <v>103</v>
      </c>
      <c r="AD1902" s="56" t="s">
        <v>106</v>
      </c>
      <c r="AE1902" s="56">
        <v>371</v>
      </c>
      <c r="AF1902" s="56">
        <v>530.53</v>
      </c>
    </row>
    <row r="1903" spans="22:32" ht="18" customHeight="1" x14ac:dyDescent="0.25">
      <c r="V1903" s="56" t="s">
        <v>98</v>
      </c>
      <c r="W1903" s="56">
        <v>2022</v>
      </c>
      <c r="X1903" s="56" t="s">
        <v>6</v>
      </c>
      <c r="Y1903" s="56" t="s">
        <v>111</v>
      </c>
      <c r="Z1903" s="56" t="s">
        <v>100</v>
      </c>
      <c r="AA1903" s="56" t="s">
        <v>101</v>
      </c>
      <c r="AB1903" s="56" t="s">
        <v>102</v>
      </c>
      <c r="AC1903" s="56" t="s">
        <v>103</v>
      </c>
      <c r="AD1903" s="56" t="s">
        <v>104</v>
      </c>
      <c r="AE1903" s="56">
        <v>185</v>
      </c>
      <c r="AF1903" s="56">
        <v>264.55</v>
      </c>
    </row>
    <row r="1904" spans="22:32" ht="18" customHeight="1" x14ac:dyDescent="0.25">
      <c r="V1904" s="56" t="s">
        <v>105</v>
      </c>
      <c r="W1904" s="56">
        <v>2022</v>
      </c>
      <c r="X1904" s="56" t="s">
        <v>6</v>
      </c>
      <c r="Y1904" s="56" t="s">
        <v>111</v>
      </c>
      <c r="Z1904" s="56" t="s">
        <v>100</v>
      </c>
      <c r="AA1904" s="56" t="s">
        <v>101</v>
      </c>
      <c r="AB1904" s="56" t="s">
        <v>102</v>
      </c>
      <c r="AC1904" s="56" t="s">
        <v>103</v>
      </c>
      <c r="AD1904" s="56" t="s">
        <v>104</v>
      </c>
      <c r="AE1904" s="56">
        <v>233</v>
      </c>
      <c r="AF1904" s="56">
        <v>333.19</v>
      </c>
    </row>
    <row r="1905" spans="22:32" ht="18" customHeight="1" x14ac:dyDescent="0.25">
      <c r="V1905" s="56" t="s">
        <v>105</v>
      </c>
      <c r="W1905" s="56">
        <v>2022</v>
      </c>
      <c r="X1905" s="56" t="s">
        <v>5</v>
      </c>
      <c r="Y1905" s="56" t="s">
        <v>111</v>
      </c>
      <c r="Z1905" s="56" t="s">
        <v>100</v>
      </c>
      <c r="AA1905" s="56" t="s">
        <v>101</v>
      </c>
      <c r="AB1905" s="56" t="s">
        <v>102</v>
      </c>
      <c r="AC1905" s="56" t="s">
        <v>103</v>
      </c>
      <c r="AD1905" s="56" t="s">
        <v>106</v>
      </c>
      <c r="AE1905" s="56">
        <v>152</v>
      </c>
      <c r="AF1905" s="56">
        <v>217.36</v>
      </c>
    </row>
    <row r="1906" spans="22:32" ht="18" customHeight="1" x14ac:dyDescent="0.25">
      <c r="V1906" s="56" t="s">
        <v>105</v>
      </c>
      <c r="W1906" s="56">
        <v>2022</v>
      </c>
      <c r="X1906" s="56" t="s">
        <v>5</v>
      </c>
      <c r="Y1906" s="56" t="s">
        <v>111</v>
      </c>
      <c r="Z1906" s="56" t="s">
        <v>100</v>
      </c>
      <c r="AA1906" s="56" t="s">
        <v>101</v>
      </c>
      <c r="AB1906" s="56" t="s">
        <v>102</v>
      </c>
      <c r="AC1906" s="56" t="s">
        <v>103</v>
      </c>
      <c r="AD1906" s="56" t="s">
        <v>106</v>
      </c>
      <c r="AE1906" s="56">
        <v>146</v>
      </c>
      <c r="AF1906" s="56">
        <v>208.78</v>
      </c>
    </row>
    <row r="1907" spans="22:32" ht="18" customHeight="1" x14ac:dyDescent="0.25">
      <c r="V1907" s="56" t="s">
        <v>105</v>
      </c>
      <c r="W1907" s="56">
        <v>2022</v>
      </c>
      <c r="X1907" s="56" t="s">
        <v>5</v>
      </c>
      <c r="Y1907" s="56" t="s">
        <v>111</v>
      </c>
      <c r="Z1907" s="56" t="s">
        <v>100</v>
      </c>
      <c r="AA1907" s="56" t="s">
        <v>101</v>
      </c>
      <c r="AB1907" s="56" t="s">
        <v>102</v>
      </c>
      <c r="AC1907" s="56" t="s">
        <v>103</v>
      </c>
      <c r="AD1907" s="56" t="s">
        <v>106</v>
      </c>
      <c r="AE1907" s="56">
        <v>140</v>
      </c>
      <c r="AF1907" s="56">
        <v>200.2</v>
      </c>
    </row>
    <row r="1908" spans="22:32" ht="18" customHeight="1" x14ac:dyDescent="0.25">
      <c r="V1908" s="56" t="s">
        <v>109</v>
      </c>
      <c r="W1908" s="56">
        <v>2022</v>
      </c>
      <c r="X1908" s="56" t="s">
        <v>5</v>
      </c>
      <c r="Y1908" s="56" t="s">
        <v>111</v>
      </c>
      <c r="Z1908" s="56" t="s">
        <v>100</v>
      </c>
      <c r="AA1908" s="56" t="s">
        <v>101</v>
      </c>
      <c r="AB1908" s="56" t="s">
        <v>102</v>
      </c>
      <c r="AC1908" s="56" t="s">
        <v>103</v>
      </c>
      <c r="AD1908" s="56" t="s">
        <v>104</v>
      </c>
      <c r="AE1908" s="56">
        <v>188</v>
      </c>
      <c r="AF1908" s="56">
        <v>268.84000000000003</v>
      </c>
    </row>
    <row r="1909" spans="22:32" ht="18" customHeight="1" x14ac:dyDescent="0.25">
      <c r="V1909" s="56" t="s">
        <v>98</v>
      </c>
      <c r="W1909" s="56">
        <v>2022</v>
      </c>
      <c r="X1909" s="56" t="s">
        <v>5</v>
      </c>
      <c r="Y1909" s="56" t="s">
        <v>111</v>
      </c>
      <c r="Z1909" s="56" t="s">
        <v>100</v>
      </c>
      <c r="AA1909" s="56" t="s">
        <v>101</v>
      </c>
      <c r="AB1909" s="56" t="s">
        <v>102</v>
      </c>
      <c r="AC1909" s="56" t="s">
        <v>103</v>
      </c>
      <c r="AD1909" s="56" t="s">
        <v>104</v>
      </c>
      <c r="AE1909" s="56">
        <v>236</v>
      </c>
      <c r="AF1909" s="56">
        <v>337.48</v>
      </c>
    </row>
    <row r="1910" spans="22:32" ht="18" customHeight="1" x14ac:dyDescent="0.25">
      <c r="V1910" s="56" t="s">
        <v>105</v>
      </c>
      <c r="W1910" s="56">
        <v>2022</v>
      </c>
      <c r="X1910" s="56" t="s">
        <v>5</v>
      </c>
      <c r="Y1910" s="56" t="s">
        <v>111</v>
      </c>
      <c r="Z1910" s="56" t="s">
        <v>100</v>
      </c>
      <c r="AA1910" s="56" t="s">
        <v>101</v>
      </c>
      <c r="AB1910" s="56" t="s">
        <v>102</v>
      </c>
      <c r="AC1910" s="56" t="s">
        <v>103</v>
      </c>
      <c r="AD1910" s="56" t="s">
        <v>104</v>
      </c>
      <c r="AE1910" s="56">
        <v>154</v>
      </c>
      <c r="AF1910" s="56">
        <v>220.22</v>
      </c>
    </row>
    <row r="1911" spans="22:32" ht="18" customHeight="1" x14ac:dyDescent="0.25">
      <c r="V1911" s="56" t="s">
        <v>98</v>
      </c>
      <c r="W1911" s="56">
        <v>2022</v>
      </c>
      <c r="X1911" s="56" t="s">
        <v>5</v>
      </c>
      <c r="Y1911" s="56" t="s">
        <v>111</v>
      </c>
      <c r="Z1911" s="56" t="s">
        <v>100</v>
      </c>
      <c r="AA1911" s="56" t="s">
        <v>101</v>
      </c>
      <c r="AB1911" s="56" t="s">
        <v>102</v>
      </c>
      <c r="AC1911" s="56" t="s">
        <v>103</v>
      </c>
      <c r="AD1911" s="56" t="s">
        <v>104</v>
      </c>
      <c r="AE1911" s="56">
        <v>148</v>
      </c>
      <c r="AF1911" s="56">
        <v>211.64</v>
      </c>
    </row>
    <row r="1912" spans="22:32" ht="18" customHeight="1" x14ac:dyDescent="0.25">
      <c r="V1912" s="56" t="s">
        <v>107</v>
      </c>
      <c r="W1912" s="56">
        <v>2022</v>
      </c>
      <c r="X1912" s="56" t="s">
        <v>5</v>
      </c>
      <c r="Y1912" s="56" t="s">
        <v>111</v>
      </c>
      <c r="Z1912" s="56" t="s">
        <v>100</v>
      </c>
      <c r="AA1912" s="56" t="s">
        <v>101</v>
      </c>
      <c r="AB1912" s="56" t="s">
        <v>102</v>
      </c>
      <c r="AC1912" s="56" t="s">
        <v>103</v>
      </c>
      <c r="AD1912" s="56" t="s">
        <v>104</v>
      </c>
      <c r="AE1912" s="56">
        <v>142</v>
      </c>
      <c r="AF1912" s="56">
        <v>203.06</v>
      </c>
    </row>
    <row r="1913" spans="22:32" ht="18" customHeight="1" x14ac:dyDescent="0.25">
      <c r="V1913" s="56" t="s">
        <v>98</v>
      </c>
      <c r="W1913" s="56">
        <v>2022</v>
      </c>
      <c r="X1913" s="56" t="s">
        <v>5</v>
      </c>
      <c r="Y1913" s="56" t="s">
        <v>111</v>
      </c>
      <c r="Z1913" s="56" t="s">
        <v>100</v>
      </c>
      <c r="AA1913" s="56" t="s">
        <v>101</v>
      </c>
      <c r="AB1913" s="56" t="s">
        <v>102</v>
      </c>
      <c r="AC1913" s="56" t="s">
        <v>103</v>
      </c>
      <c r="AD1913" s="56" t="s">
        <v>104</v>
      </c>
      <c r="AE1913" s="56">
        <v>190</v>
      </c>
      <c r="AF1913" s="56">
        <v>526.24</v>
      </c>
    </row>
    <row r="1914" spans="22:32" ht="18" customHeight="1" x14ac:dyDescent="0.25">
      <c r="V1914" s="56" t="s">
        <v>108</v>
      </c>
      <c r="W1914" s="56">
        <v>2022</v>
      </c>
      <c r="X1914" s="56" t="s">
        <v>5</v>
      </c>
      <c r="Y1914" s="56" t="s">
        <v>111</v>
      </c>
      <c r="Z1914" s="56" t="s">
        <v>100</v>
      </c>
      <c r="AA1914" s="56" t="s">
        <v>101</v>
      </c>
      <c r="AB1914" s="56" t="s">
        <v>102</v>
      </c>
      <c r="AC1914" s="56" t="s">
        <v>103</v>
      </c>
      <c r="AD1914" s="56" t="s">
        <v>104</v>
      </c>
      <c r="AE1914" s="56">
        <v>238</v>
      </c>
      <c r="AF1914" s="56">
        <v>526.24</v>
      </c>
    </row>
    <row r="1915" spans="22:32" ht="18" customHeight="1" x14ac:dyDescent="0.25">
      <c r="V1915" s="56" t="s">
        <v>107</v>
      </c>
      <c r="W1915" s="56">
        <v>2022</v>
      </c>
      <c r="X1915" s="56" t="s">
        <v>5</v>
      </c>
      <c r="Y1915" s="56" t="s">
        <v>111</v>
      </c>
      <c r="Z1915" s="56" t="s">
        <v>100</v>
      </c>
      <c r="AA1915" s="56" t="s">
        <v>101</v>
      </c>
      <c r="AB1915" s="56" t="s">
        <v>102</v>
      </c>
      <c r="AC1915" s="56" t="s">
        <v>103</v>
      </c>
      <c r="AD1915" s="56" t="s">
        <v>104</v>
      </c>
      <c r="AE1915" s="56">
        <v>1012</v>
      </c>
      <c r="AF1915" s="56">
        <v>1447.1599999999999</v>
      </c>
    </row>
    <row r="1916" spans="22:32" ht="18" customHeight="1" x14ac:dyDescent="0.25">
      <c r="V1916" s="56" t="s">
        <v>107</v>
      </c>
      <c r="W1916" s="56">
        <v>2022</v>
      </c>
      <c r="X1916" s="56" t="s">
        <v>5</v>
      </c>
      <c r="Y1916" s="56" t="s">
        <v>111</v>
      </c>
      <c r="Z1916" s="56" t="s">
        <v>100</v>
      </c>
      <c r="AA1916" s="56" t="s">
        <v>101</v>
      </c>
      <c r="AB1916" s="56" t="s">
        <v>102</v>
      </c>
      <c r="AC1916" s="56" t="s">
        <v>103</v>
      </c>
      <c r="AD1916" s="56" t="s">
        <v>104</v>
      </c>
      <c r="AE1916" s="56">
        <v>189</v>
      </c>
      <c r="AF1916" s="56">
        <v>270.27</v>
      </c>
    </row>
    <row r="1917" spans="22:32" ht="18" customHeight="1" x14ac:dyDescent="0.25">
      <c r="V1917" s="56" t="s">
        <v>105</v>
      </c>
      <c r="W1917" s="56">
        <v>2022</v>
      </c>
      <c r="X1917" s="56" t="s">
        <v>5</v>
      </c>
      <c r="Y1917" s="56" t="s">
        <v>111</v>
      </c>
      <c r="Z1917" s="56" t="s">
        <v>100</v>
      </c>
      <c r="AA1917" s="56" t="s">
        <v>101</v>
      </c>
      <c r="AB1917" s="56" t="s">
        <v>102</v>
      </c>
      <c r="AC1917" s="56" t="s">
        <v>103</v>
      </c>
      <c r="AD1917" s="56" t="s">
        <v>104</v>
      </c>
      <c r="AE1917" s="56">
        <v>237</v>
      </c>
      <c r="AF1917" s="56">
        <v>338.90999999999997</v>
      </c>
    </row>
    <row r="1918" spans="22:32" ht="18" customHeight="1" x14ac:dyDescent="0.25">
      <c r="V1918" s="56" t="s">
        <v>107</v>
      </c>
      <c r="W1918" s="56">
        <v>2022</v>
      </c>
      <c r="X1918" s="56" t="s">
        <v>5</v>
      </c>
      <c r="Y1918" s="56" t="s">
        <v>111</v>
      </c>
      <c r="Z1918" s="56" t="s">
        <v>100</v>
      </c>
      <c r="AA1918" s="56" t="s">
        <v>101</v>
      </c>
      <c r="AB1918" s="56" t="s">
        <v>102</v>
      </c>
      <c r="AC1918" s="56" t="s">
        <v>103</v>
      </c>
      <c r="AD1918" s="56" t="s">
        <v>104</v>
      </c>
      <c r="AE1918" s="56">
        <v>151</v>
      </c>
      <c r="AF1918" s="56">
        <v>215.93</v>
      </c>
    </row>
    <row r="1919" spans="22:32" ht="18" customHeight="1" x14ac:dyDescent="0.25">
      <c r="V1919" s="56" t="s">
        <v>98</v>
      </c>
      <c r="W1919" s="56">
        <v>2022</v>
      </c>
      <c r="X1919" s="56" t="s">
        <v>5</v>
      </c>
      <c r="Y1919" s="56" t="s">
        <v>111</v>
      </c>
      <c r="Z1919" s="56" t="s">
        <v>100</v>
      </c>
      <c r="AA1919" s="56" t="s">
        <v>101</v>
      </c>
      <c r="AB1919" s="56" t="s">
        <v>102</v>
      </c>
      <c r="AC1919" s="56" t="s">
        <v>103</v>
      </c>
      <c r="AD1919" s="56" t="s">
        <v>104</v>
      </c>
      <c r="AE1919" s="56">
        <v>145</v>
      </c>
      <c r="AF1919" s="56">
        <v>207.35</v>
      </c>
    </row>
    <row r="1920" spans="22:32" ht="18" customHeight="1" x14ac:dyDescent="0.25">
      <c r="V1920" s="56" t="s">
        <v>109</v>
      </c>
      <c r="W1920" s="56">
        <v>2022</v>
      </c>
      <c r="X1920" s="56" t="s">
        <v>5</v>
      </c>
      <c r="Y1920" s="56" t="s">
        <v>111</v>
      </c>
      <c r="Z1920" s="56" t="s">
        <v>100</v>
      </c>
      <c r="AA1920" s="56" t="s">
        <v>101</v>
      </c>
      <c r="AB1920" s="56" t="s">
        <v>102</v>
      </c>
      <c r="AC1920" s="56" t="s">
        <v>103</v>
      </c>
      <c r="AD1920" s="56" t="s">
        <v>104</v>
      </c>
      <c r="AE1920" s="56">
        <v>139</v>
      </c>
      <c r="AF1920" s="56">
        <v>198.76999999999998</v>
      </c>
    </row>
    <row r="1921" spans="22:32" ht="18" customHeight="1" x14ac:dyDescent="0.25">
      <c r="V1921" s="56" t="s">
        <v>105</v>
      </c>
      <c r="W1921" s="56">
        <v>2022</v>
      </c>
      <c r="X1921" s="56" t="s">
        <v>5</v>
      </c>
      <c r="Y1921" s="56" t="s">
        <v>111</v>
      </c>
      <c r="Z1921" s="56" t="s">
        <v>100</v>
      </c>
      <c r="AA1921" s="56" t="s">
        <v>101</v>
      </c>
      <c r="AB1921" s="56" t="s">
        <v>102</v>
      </c>
      <c r="AC1921" s="56" t="s">
        <v>103</v>
      </c>
      <c r="AD1921" s="56" t="s">
        <v>104</v>
      </c>
      <c r="AE1921" s="56">
        <v>793</v>
      </c>
      <c r="AF1921" s="56">
        <v>1133.99</v>
      </c>
    </row>
    <row r="1922" spans="22:32" ht="18" customHeight="1" x14ac:dyDescent="0.25">
      <c r="V1922" s="56" t="s">
        <v>105</v>
      </c>
      <c r="W1922" s="56">
        <v>2022</v>
      </c>
      <c r="X1922" s="56" t="s">
        <v>5</v>
      </c>
      <c r="Y1922" s="56" t="s">
        <v>111</v>
      </c>
      <c r="Z1922" s="56" t="s">
        <v>100</v>
      </c>
      <c r="AA1922" s="56" t="s">
        <v>101</v>
      </c>
      <c r="AB1922" s="56" t="s">
        <v>102</v>
      </c>
      <c r="AC1922" s="56" t="s">
        <v>103</v>
      </c>
      <c r="AD1922" s="56" t="s">
        <v>104</v>
      </c>
      <c r="AE1922" s="56">
        <v>827</v>
      </c>
      <c r="AF1922" s="56">
        <v>1182.6100000000001</v>
      </c>
    </row>
    <row r="1923" spans="22:32" ht="18" customHeight="1" x14ac:dyDescent="0.25">
      <c r="V1923" s="56" t="s">
        <v>109</v>
      </c>
      <c r="W1923" s="56">
        <v>2022</v>
      </c>
      <c r="X1923" s="56" t="s">
        <v>5</v>
      </c>
      <c r="Y1923" s="56" t="s">
        <v>111</v>
      </c>
      <c r="Z1923" s="56" t="s">
        <v>100</v>
      </c>
      <c r="AA1923" s="56" t="s">
        <v>101</v>
      </c>
      <c r="AB1923" s="56" t="s">
        <v>102</v>
      </c>
      <c r="AC1923" s="56" t="s">
        <v>103</v>
      </c>
      <c r="AD1923" s="56" t="s">
        <v>106</v>
      </c>
      <c r="AE1923" s="56">
        <v>149</v>
      </c>
      <c r="AF1923" s="56">
        <v>213.07</v>
      </c>
    </row>
    <row r="1924" spans="22:32" ht="18" customHeight="1" x14ac:dyDescent="0.25">
      <c r="V1924" s="56" t="s">
        <v>98</v>
      </c>
      <c r="W1924" s="56">
        <v>2022</v>
      </c>
      <c r="X1924" s="56" t="s">
        <v>5</v>
      </c>
      <c r="Y1924" s="56" t="s">
        <v>111</v>
      </c>
      <c r="Z1924" s="56" t="s">
        <v>100</v>
      </c>
      <c r="AA1924" s="56" t="s">
        <v>101</v>
      </c>
      <c r="AB1924" s="56" t="s">
        <v>102</v>
      </c>
      <c r="AC1924" s="56" t="s">
        <v>103</v>
      </c>
      <c r="AD1924" s="56" t="s">
        <v>106</v>
      </c>
      <c r="AE1924" s="56">
        <v>143</v>
      </c>
      <c r="AF1924" s="56">
        <v>204.49</v>
      </c>
    </row>
    <row r="1925" spans="22:32" ht="18" customHeight="1" x14ac:dyDescent="0.25">
      <c r="V1925" s="56" t="s">
        <v>98</v>
      </c>
      <c r="W1925" s="56">
        <v>2022</v>
      </c>
      <c r="X1925" s="56" t="s">
        <v>5</v>
      </c>
      <c r="Y1925" s="56" t="s">
        <v>111</v>
      </c>
      <c r="Z1925" s="56" t="s">
        <v>100</v>
      </c>
      <c r="AA1925" s="56" t="s">
        <v>101</v>
      </c>
      <c r="AB1925" s="56" t="s">
        <v>102</v>
      </c>
      <c r="AC1925" s="56" t="s">
        <v>103</v>
      </c>
      <c r="AD1925" s="56" t="s">
        <v>104</v>
      </c>
      <c r="AE1925" s="56">
        <v>191</v>
      </c>
      <c r="AF1925" s="56">
        <v>273.13</v>
      </c>
    </row>
    <row r="1926" spans="22:32" ht="18" customHeight="1" x14ac:dyDescent="0.25">
      <c r="V1926" s="56" t="s">
        <v>105</v>
      </c>
      <c r="W1926" s="56">
        <v>2022</v>
      </c>
      <c r="X1926" s="56" t="s">
        <v>5</v>
      </c>
      <c r="Y1926" s="56" t="s">
        <v>111</v>
      </c>
      <c r="Z1926" s="56" t="s">
        <v>100</v>
      </c>
      <c r="AA1926" s="56" t="s">
        <v>101</v>
      </c>
      <c r="AB1926" s="56" t="s">
        <v>102</v>
      </c>
      <c r="AC1926" s="56" t="s">
        <v>103</v>
      </c>
      <c r="AD1926" s="56" t="s">
        <v>104</v>
      </c>
      <c r="AE1926" s="56">
        <v>239</v>
      </c>
      <c r="AF1926" s="56">
        <v>341.77</v>
      </c>
    </row>
    <row r="1927" spans="22:32" ht="18" customHeight="1" x14ac:dyDescent="0.25">
      <c r="V1927" s="56" t="s">
        <v>105</v>
      </c>
      <c r="W1927" s="56">
        <v>2022</v>
      </c>
      <c r="X1927" s="56" t="s">
        <v>2</v>
      </c>
      <c r="Y1927" s="56" t="s">
        <v>111</v>
      </c>
      <c r="Z1927" s="56" t="s">
        <v>100</v>
      </c>
      <c r="AA1927" s="56" t="s">
        <v>101</v>
      </c>
      <c r="AB1927" s="56" t="s">
        <v>102</v>
      </c>
      <c r="AC1927" s="56" t="s">
        <v>103</v>
      </c>
      <c r="AD1927" s="56" t="s">
        <v>106</v>
      </c>
      <c r="AE1927" s="56">
        <v>200</v>
      </c>
      <c r="AF1927" s="56">
        <v>286</v>
      </c>
    </row>
    <row r="1928" spans="22:32" ht="18" customHeight="1" x14ac:dyDescent="0.25">
      <c r="V1928" s="56" t="s">
        <v>105</v>
      </c>
      <c r="W1928" s="56">
        <v>2022</v>
      </c>
      <c r="X1928" s="56" t="s">
        <v>2</v>
      </c>
      <c r="Y1928" s="56" t="s">
        <v>111</v>
      </c>
      <c r="Z1928" s="56" t="s">
        <v>100</v>
      </c>
      <c r="AA1928" s="56" t="s">
        <v>101</v>
      </c>
      <c r="AB1928" s="56" t="s">
        <v>102</v>
      </c>
      <c r="AC1928" s="56" t="s">
        <v>103</v>
      </c>
      <c r="AD1928" s="56" t="s">
        <v>106</v>
      </c>
      <c r="AE1928" s="56">
        <v>194</v>
      </c>
      <c r="AF1928" s="56">
        <v>277.42</v>
      </c>
    </row>
    <row r="1929" spans="22:32" ht="18" customHeight="1" x14ac:dyDescent="0.25">
      <c r="V1929" s="56" t="s">
        <v>98</v>
      </c>
      <c r="W1929" s="56">
        <v>2022</v>
      </c>
      <c r="X1929" s="56" t="s">
        <v>2</v>
      </c>
      <c r="Y1929" s="56" t="s">
        <v>111</v>
      </c>
      <c r="Z1929" s="56" t="s">
        <v>100</v>
      </c>
      <c r="AA1929" s="56" t="s">
        <v>101</v>
      </c>
      <c r="AB1929" s="56" t="s">
        <v>102</v>
      </c>
      <c r="AC1929" s="56" t="s">
        <v>103</v>
      </c>
      <c r="AD1929" s="56" t="s">
        <v>106</v>
      </c>
      <c r="AE1929" s="56">
        <v>188</v>
      </c>
      <c r="AF1929" s="56">
        <v>268.84000000000003</v>
      </c>
    </row>
    <row r="1930" spans="22:32" ht="18" customHeight="1" x14ac:dyDescent="0.25">
      <c r="V1930" s="56" t="s">
        <v>105</v>
      </c>
      <c r="W1930" s="56">
        <v>2022</v>
      </c>
      <c r="X1930" s="56" t="s">
        <v>2</v>
      </c>
      <c r="Y1930" s="56" t="s">
        <v>111</v>
      </c>
      <c r="Z1930" s="56" t="s">
        <v>100</v>
      </c>
      <c r="AA1930" s="56" t="s">
        <v>101</v>
      </c>
      <c r="AB1930" s="56" t="s">
        <v>102</v>
      </c>
      <c r="AC1930" s="56" t="s">
        <v>103</v>
      </c>
      <c r="AD1930" s="56" t="s">
        <v>104</v>
      </c>
      <c r="AE1930" s="56">
        <v>206</v>
      </c>
      <c r="AF1930" s="56">
        <v>294.58</v>
      </c>
    </row>
    <row r="1931" spans="22:32" ht="18" customHeight="1" x14ac:dyDescent="0.25">
      <c r="V1931" s="56" t="s">
        <v>98</v>
      </c>
      <c r="W1931" s="56">
        <v>2022</v>
      </c>
      <c r="X1931" s="56" t="s">
        <v>2</v>
      </c>
      <c r="Y1931" s="56" t="s">
        <v>111</v>
      </c>
      <c r="Z1931" s="56" t="s">
        <v>100</v>
      </c>
      <c r="AA1931" s="56" t="s">
        <v>101</v>
      </c>
      <c r="AB1931" s="56" t="s">
        <v>102</v>
      </c>
      <c r="AC1931" s="56" t="s">
        <v>103</v>
      </c>
      <c r="AD1931" s="56" t="s">
        <v>104</v>
      </c>
      <c r="AE1931" s="56">
        <v>254</v>
      </c>
      <c r="AF1931" s="56">
        <v>363.22</v>
      </c>
    </row>
    <row r="1932" spans="22:32" ht="18" customHeight="1" x14ac:dyDescent="0.25">
      <c r="V1932" s="56" t="s">
        <v>108</v>
      </c>
      <c r="W1932" s="56">
        <v>2022</v>
      </c>
      <c r="X1932" s="56" t="s">
        <v>2</v>
      </c>
      <c r="Y1932" s="56" t="s">
        <v>111</v>
      </c>
      <c r="Z1932" s="56" t="s">
        <v>100</v>
      </c>
      <c r="AA1932" s="56" t="s">
        <v>101</v>
      </c>
      <c r="AB1932" s="56" t="s">
        <v>102</v>
      </c>
      <c r="AC1932" s="56" t="s">
        <v>103</v>
      </c>
      <c r="AD1932" s="56" t="s">
        <v>104</v>
      </c>
      <c r="AE1932" s="56">
        <v>202</v>
      </c>
      <c r="AF1932" s="56">
        <v>288.86</v>
      </c>
    </row>
    <row r="1933" spans="22:32" ht="18" customHeight="1" x14ac:dyDescent="0.25">
      <c r="V1933" s="56" t="s">
        <v>105</v>
      </c>
      <c r="W1933" s="56">
        <v>2022</v>
      </c>
      <c r="X1933" s="56" t="s">
        <v>2</v>
      </c>
      <c r="Y1933" s="56" t="s">
        <v>111</v>
      </c>
      <c r="Z1933" s="56" t="s">
        <v>100</v>
      </c>
      <c r="AA1933" s="56" t="s">
        <v>101</v>
      </c>
      <c r="AB1933" s="56" t="s">
        <v>102</v>
      </c>
      <c r="AC1933" s="56" t="s">
        <v>103</v>
      </c>
      <c r="AD1933" s="56" t="s">
        <v>104</v>
      </c>
      <c r="AE1933" s="56">
        <v>196</v>
      </c>
      <c r="AF1933" s="56">
        <v>280.27999999999997</v>
      </c>
    </row>
    <row r="1934" spans="22:32" ht="18" customHeight="1" x14ac:dyDescent="0.25">
      <c r="V1934" s="56" t="s">
        <v>105</v>
      </c>
      <c r="W1934" s="56">
        <v>2022</v>
      </c>
      <c r="X1934" s="56" t="s">
        <v>2</v>
      </c>
      <c r="Y1934" s="56" t="s">
        <v>111</v>
      </c>
      <c r="Z1934" s="56" t="s">
        <v>100</v>
      </c>
      <c r="AA1934" s="56" t="s">
        <v>101</v>
      </c>
      <c r="AB1934" s="56" t="s">
        <v>102</v>
      </c>
      <c r="AC1934" s="56" t="s">
        <v>103</v>
      </c>
      <c r="AD1934" s="56" t="s">
        <v>104</v>
      </c>
      <c r="AE1934" s="56">
        <v>190</v>
      </c>
      <c r="AF1934" s="56">
        <v>271.7</v>
      </c>
    </row>
    <row r="1935" spans="22:32" ht="18" customHeight="1" x14ac:dyDescent="0.25">
      <c r="V1935" s="56" t="s">
        <v>98</v>
      </c>
      <c r="W1935" s="56">
        <v>2022</v>
      </c>
      <c r="X1935" s="56" t="s">
        <v>2</v>
      </c>
      <c r="Y1935" s="56" t="s">
        <v>111</v>
      </c>
      <c r="Z1935" s="56" t="s">
        <v>100</v>
      </c>
      <c r="AA1935" s="56" t="s">
        <v>101</v>
      </c>
      <c r="AB1935" s="56" t="s">
        <v>102</v>
      </c>
      <c r="AC1935" s="56" t="s">
        <v>103</v>
      </c>
      <c r="AD1935" s="56" t="s">
        <v>104</v>
      </c>
      <c r="AE1935" s="56">
        <v>208</v>
      </c>
      <c r="AF1935" s="56">
        <v>526.24</v>
      </c>
    </row>
    <row r="1936" spans="22:32" ht="18" customHeight="1" x14ac:dyDescent="0.25">
      <c r="V1936" s="56" t="s">
        <v>105</v>
      </c>
      <c r="W1936" s="56">
        <v>2022</v>
      </c>
      <c r="X1936" s="56" t="s">
        <v>2</v>
      </c>
      <c r="Y1936" s="56" t="s">
        <v>111</v>
      </c>
      <c r="Z1936" s="56" t="s">
        <v>100</v>
      </c>
      <c r="AA1936" s="56" t="s">
        <v>101</v>
      </c>
      <c r="AB1936" s="56" t="s">
        <v>102</v>
      </c>
      <c r="AC1936" s="56" t="s">
        <v>103</v>
      </c>
      <c r="AD1936" s="56" t="s">
        <v>104</v>
      </c>
      <c r="AE1936" s="56">
        <v>1010</v>
      </c>
      <c r="AF1936" s="56">
        <v>1444.3</v>
      </c>
    </row>
    <row r="1937" spans="22:32" ht="18" customHeight="1" x14ac:dyDescent="0.25">
      <c r="V1937" s="56" t="s">
        <v>98</v>
      </c>
      <c r="W1937" s="56">
        <v>2022</v>
      </c>
      <c r="X1937" s="56" t="s">
        <v>2</v>
      </c>
      <c r="Y1937" s="56" t="s">
        <v>111</v>
      </c>
      <c r="Z1937" s="56" t="s">
        <v>100</v>
      </c>
      <c r="AA1937" s="56" t="s">
        <v>101</v>
      </c>
      <c r="AB1937" s="56" t="s">
        <v>102</v>
      </c>
      <c r="AC1937" s="56" t="s">
        <v>103</v>
      </c>
      <c r="AD1937" s="56" t="s">
        <v>104</v>
      </c>
      <c r="AE1937" s="56">
        <v>252</v>
      </c>
      <c r="AF1937" s="56">
        <v>360.36</v>
      </c>
    </row>
    <row r="1938" spans="22:32" ht="18" customHeight="1" x14ac:dyDescent="0.25">
      <c r="V1938" s="56" t="s">
        <v>105</v>
      </c>
      <c r="W1938" s="56">
        <v>2022</v>
      </c>
      <c r="X1938" s="56" t="s">
        <v>2</v>
      </c>
      <c r="Y1938" s="56" t="s">
        <v>111</v>
      </c>
      <c r="Z1938" s="56" t="s">
        <v>100</v>
      </c>
      <c r="AA1938" s="56" t="s">
        <v>101</v>
      </c>
      <c r="AB1938" s="56" t="s">
        <v>102</v>
      </c>
      <c r="AC1938" s="56" t="s">
        <v>103</v>
      </c>
      <c r="AD1938" s="56" t="s">
        <v>104</v>
      </c>
      <c r="AE1938" s="56">
        <v>207</v>
      </c>
      <c r="AF1938" s="56">
        <v>296.01</v>
      </c>
    </row>
    <row r="1939" spans="22:32" ht="18" customHeight="1" x14ac:dyDescent="0.25">
      <c r="V1939" s="56" t="s">
        <v>98</v>
      </c>
      <c r="W1939" s="56">
        <v>2022</v>
      </c>
      <c r="X1939" s="56" t="s">
        <v>2</v>
      </c>
      <c r="Y1939" s="56" t="s">
        <v>111</v>
      </c>
      <c r="Z1939" s="56" t="s">
        <v>100</v>
      </c>
      <c r="AA1939" s="56" t="s">
        <v>101</v>
      </c>
      <c r="AB1939" s="56" t="s">
        <v>102</v>
      </c>
      <c r="AC1939" s="56" t="s">
        <v>103</v>
      </c>
      <c r="AD1939" s="56" t="s">
        <v>104</v>
      </c>
      <c r="AE1939" s="56">
        <v>255</v>
      </c>
      <c r="AF1939" s="56">
        <v>364.65</v>
      </c>
    </row>
    <row r="1940" spans="22:32" ht="18" customHeight="1" x14ac:dyDescent="0.25">
      <c r="V1940" s="56" t="s">
        <v>98</v>
      </c>
      <c r="W1940" s="56">
        <v>2022</v>
      </c>
      <c r="X1940" s="56" t="s">
        <v>2</v>
      </c>
      <c r="Y1940" s="56" t="s">
        <v>111</v>
      </c>
      <c r="Z1940" s="56" t="s">
        <v>100</v>
      </c>
      <c r="AA1940" s="56" t="s">
        <v>101</v>
      </c>
      <c r="AB1940" s="56" t="s">
        <v>102</v>
      </c>
      <c r="AC1940" s="56" t="s">
        <v>103</v>
      </c>
      <c r="AD1940" s="56" t="s">
        <v>104</v>
      </c>
      <c r="AE1940" s="56">
        <v>199</v>
      </c>
      <c r="AF1940" s="56">
        <v>284.57</v>
      </c>
    </row>
    <row r="1941" spans="22:32" ht="18" customHeight="1" x14ac:dyDescent="0.25">
      <c r="V1941" s="56" t="s">
        <v>105</v>
      </c>
      <c r="W1941" s="56">
        <v>2022</v>
      </c>
      <c r="X1941" s="56" t="s">
        <v>2</v>
      </c>
      <c r="Y1941" s="56" t="s">
        <v>111</v>
      </c>
      <c r="Z1941" s="56" t="s">
        <v>100</v>
      </c>
      <c r="AA1941" s="56" t="s">
        <v>101</v>
      </c>
      <c r="AB1941" s="56" t="s">
        <v>102</v>
      </c>
      <c r="AC1941" s="56" t="s">
        <v>103</v>
      </c>
      <c r="AD1941" s="56" t="s">
        <v>104</v>
      </c>
      <c r="AE1941" s="56">
        <v>193</v>
      </c>
      <c r="AF1941" s="56">
        <v>275.99</v>
      </c>
    </row>
    <row r="1942" spans="22:32" ht="18" customHeight="1" x14ac:dyDescent="0.25">
      <c r="V1942" s="56" t="s">
        <v>105</v>
      </c>
      <c r="W1942" s="56">
        <v>2022</v>
      </c>
      <c r="X1942" s="56" t="s">
        <v>2</v>
      </c>
      <c r="Y1942" s="56" t="s">
        <v>111</v>
      </c>
      <c r="Z1942" s="56" t="s">
        <v>100</v>
      </c>
      <c r="AA1942" s="56" t="s">
        <v>101</v>
      </c>
      <c r="AB1942" s="56" t="s">
        <v>102</v>
      </c>
      <c r="AC1942" s="56" t="s">
        <v>103</v>
      </c>
      <c r="AD1942" s="56" t="s">
        <v>104</v>
      </c>
      <c r="AE1942" s="56">
        <v>187</v>
      </c>
      <c r="AF1942" s="56">
        <v>267.40999999999997</v>
      </c>
    </row>
    <row r="1943" spans="22:32" ht="18" customHeight="1" x14ac:dyDescent="0.25">
      <c r="V1943" s="56" t="s">
        <v>105</v>
      </c>
      <c r="W1943" s="56">
        <v>2022</v>
      </c>
      <c r="X1943" s="56" t="s">
        <v>2</v>
      </c>
      <c r="Y1943" s="56" t="s">
        <v>111</v>
      </c>
      <c r="Z1943" s="56" t="s">
        <v>100</v>
      </c>
      <c r="AA1943" s="56" t="s">
        <v>101</v>
      </c>
      <c r="AB1943" s="56" t="s">
        <v>102</v>
      </c>
      <c r="AC1943" s="56" t="s">
        <v>103</v>
      </c>
      <c r="AD1943" s="56" t="s">
        <v>104</v>
      </c>
      <c r="AE1943" s="56">
        <v>791</v>
      </c>
      <c r="AF1943" s="56">
        <v>1131.1300000000001</v>
      </c>
    </row>
    <row r="1944" spans="22:32" ht="18" customHeight="1" x14ac:dyDescent="0.25">
      <c r="V1944" s="56" t="s">
        <v>105</v>
      </c>
      <c r="W1944" s="56">
        <v>2022</v>
      </c>
      <c r="X1944" s="56" t="s">
        <v>2</v>
      </c>
      <c r="Y1944" s="56" t="s">
        <v>111</v>
      </c>
      <c r="Z1944" s="56" t="s">
        <v>100</v>
      </c>
      <c r="AA1944" s="56" t="s">
        <v>101</v>
      </c>
      <c r="AB1944" s="56" t="s">
        <v>102</v>
      </c>
      <c r="AC1944" s="56" t="s">
        <v>103</v>
      </c>
      <c r="AD1944" s="56" t="s">
        <v>104</v>
      </c>
      <c r="AE1944" s="56">
        <v>824</v>
      </c>
      <c r="AF1944" s="56">
        <v>1178.32</v>
      </c>
    </row>
    <row r="1945" spans="22:32" ht="18" customHeight="1" x14ac:dyDescent="0.25">
      <c r="V1945" s="56" t="s">
        <v>108</v>
      </c>
      <c r="W1945" s="56">
        <v>2022</v>
      </c>
      <c r="X1945" s="56" t="s">
        <v>2</v>
      </c>
      <c r="Y1945" s="56" t="s">
        <v>111</v>
      </c>
      <c r="Z1945" s="56" t="s">
        <v>100</v>
      </c>
      <c r="AA1945" s="56" t="s">
        <v>101</v>
      </c>
      <c r="AB1945" s="56" t="s">
        <v>102</v>
      </c>
      <c r="AC1945" s="56" t="s">
        <v>103</v>
      </c>
      <c r="AD1945" s="56" t="s">
        <v>106</v>
      </c>
      <c r="AE1945" s="56">
        <v>197</v>
      </c>
      <c r="AF1945" s="56">
        <v>281.70999999999998</v>
      </c>
    </row>
    <row r="1946" spans="22:32" ht="18" customHeight="1" x14ac:dyDescent="0.25">
      <c r="V1946" s="56" t="s">
        <v>107</v>
      </c>
      <c r="W1946" s="56">
        <v>2022</v>
      </c>
      <c r="X1946" s="56" t="s">
        <v>2</v>
      </c>
      <c r="Y1946" s="56" t="s">
        <v>111</v>
      </c>
      <c r="Z1946" s="56" t="s">
        <v>100</v>
      </c>
      <c r="AA1946" s="56" t="s">
        <v>101</v>
      </c>
      <c r="AB1946" s="56" t="s">
        <v>102</v>
      </c>
      <c r="AC1946" s="56" t="s">
        <v>103</v>
      </c>
      <c r="AD1946" s="56" t="s">
        <v>106</v>
      </c>
      <c r="AE1946" s="56">
        <v>191</v>
      </c>
      <c r="AF1946" s="56">
        <v>273.13</v>
      </c>
    </row>
    <row r="1947" spans="22:32" ht="18" customHeight="1" x14ac:dyDescent="0.25">
      <c r="V1947" s="56" t="s">
        <v>108</v>
      </c>
      <c r="W1947" s="56">
        <v>2022</v>
      </c>
      <c r="X1947" s="56" t="s">
        <v>2</v>
      </c>
      <c r="Y1947" s="56" t="s">
        <v>111</v>
      </c>
      <c r="Z1947" s="56" t="s">
        <v>100</v>
      </c>
      <c r="AA1947" s="56" t="s">
        <v>101</v>
      </c>
      <c r="AB1947" s="56" t="s">
        <v>102</v>
      </c>
      <c r="AC1947" s="56" t="s">
        <v>103</v>
      </c>
      <c r="AD1947" s="56" t="s">
        <v>104</v>
      </c>
      <c r="AE1947" s="56">
        <v>209</v>
      </c>
      <c r="AF1947" s="56">
        <v>298.87</v>
      </c>
    </row>
    <row r="1948" spans="22:32" ht="18" customHeight="1" x14ac:dyDescent="0.25">
      <c r="V1948" s="56" t="s">
        <v>108</v>
      </c>
      <c r="W1948" s="56">
        <v>2022</v>
      </c>
      <c r="X1948" s="56" t="s">
        <v>2</v>
      </c>
      <c r="Y1948" s="56" t="s">
        <v>111</v>
      </c>
      <c r="Z1948" s="56" t="s">
        <v>100</v>
      </c>
      <c r="AA1948" s="56" t="s">
        <v>101</v>
      </c>
      <c r="AB1948" s="56" t="s">
        <v>102</v>
      </c>
      <c r="AC1948" s="56" t="s">
        <v>103</v>
      </c>
      <c r="AD1948" s="56" t="s">
        <v>104</v>
      </c>
      <c r="AE1948" s="56">
        <v>251</v>
      </c>
      <c r="AF1948" s="56">
        <v>358.93</v>
      </c>
    </row>
    <row r="1949" spans="22:32" ht="18" customHeight="1" x14ac:dyDescent="0.25">
      <c r="V1949" s="56" t="s">
        <v>98</v>
      </c>
      <c r="W1949" s="56">
        <v>2022</v>
      </c>
      <c r="X1949" s="56" t="s">
        <v>4</v>
      </c>
      <c r="Y1949" s="56" t="s">
        <v>111</v>
      </c>
      <c r="Z1949" s="56" t="s">
        <v>100</v>
      </c>
      <c r="AA1949" s="56" t="s">
        <v>101</v>
      </c>
      <c r="AB1949" s="56" t="s">
        <v>102</v>
      </c>
      <c r="AC1949" s="56" t="s">
        <v>103</v>
      </c>
      <c r="AD1949" s="56" t="s">
        <v>106</v>
      </c>
      <c r="AE1949" s="56">
        <v>170</v>
      </c>
      <c r="AF1949" s="56">
        <v>243.1</v>
      </c>
    </row>
    <row r="1950" spans="22:32" ht="18" customHeight="1" x14ac:dyDescent="0.25">
      <c r="V1950" s="56" t="s">
        <v>107</v>
      </c>
      <c r="W1950" s="56">
        <v>2022</v>
      </c>
      <c r="X1950" s="56" t="s">
        <v>4</v>
      </c>
      <c r="Y1950" s="56" t="s">
        <v>111</v>
      </c>
      <c r="Z1950" s="56" t="s">
        <v>100</v>
      </c>
      <c r="AA1950" s="56" t="s">
        <v>101</v>
      </c>
      <c r="AB1950" s="56" t="s">
        <v>102</v>
      </c>
      <c r="AC1950" s="56" t="s">
        <v>103</v>
      </c>
      <c r="AD1950" s="56" t="s">
        <v>106</v>
      </c>
      <c r="AE1950" s="56">
        <v>164</v>
      </c>
      <c r="AF1950" s="56">
        <v>234.51999999999998</v>
      </c>
    </row>
    <row r="1951" spans="22:32" ht="18" customHeight="1" x14ac:dyDescent="0.25">
      <c r="V1951" s="56" t="s">
        <v>107</v>
      </c>
      <c r="W1951" s="56">
        <v>2022</v>
      </c>
      <c r="X1951" s="56" t="s">
        <v>4</v>
      </c>
      <c r="Y1951" s="56" t="s">
        <v>111</v>
      </c>
      <c r="Z1951" s="56" t="s">
        <v>100</v>
      </c>
      <c r="AA1951" s="56" t="s">
        <v>101</v>
      </c>
      <c r="AB1951" s="56" t="s">
        <v>102</v>
      </c>
      <c r="AC1951" s="56" t="s">
        <v>103</v>
      </c>
      <c r="AD1951" s="56" t="s">
        <v>106</v>
      </c>
      <c r="AE1951" s="56">
        <v>158</v>
      </c>
      <c r="AF1951" s="56">
        <v>225.94</v>
      </c>
    </row>
    <row r="1952" spans="22:32" ht="18" customHeight="1" x14ac:dyDescent="0.25">
      <c r="V1952" s="56" t="s">
        <v>108</v>
      </c>
      <c r="W1952" s="56">
        <v>2022</v>
      </c>
      <c r="X1952" s="56" t="s">
        <v>4</v>
      </c>
      <c r="Y1952" s="56" t="s">
        <v>111</v>
      </c>
      <c r="Z1952" s="56" t="s">
        <v>100</v>
      </c>
      <c r="AA1952" s="56" t="s">
        <v>101</v>
      </c>
      <c r="AB1952" s="56" t="s">
        <v>102</v>
      </c>
      <c r="AC1952" s="56" t="s">
        <v>103</v>
      </c>
      <c r="AD1952" s="56" t="s">
        <v>104</v>
      </c>
      <c r="AE1952" s="56">
        <v>194</v>
      </c>
      <c r="AF1952" s="56">
        <v>277.42</v>
      </c>
    </row>
    <row r="1953" spans="22:32" ht="18" customHeight="1" x14ac:dyDescent="0.25">
      <c r="V1953" s="56" t="s">
        <v>107</v>
      </c>
      <c r="W1953" s="56">
        <v>2022</v>
      </c>
      <c r="X1953" s="56" t="s">
        <v>4</v>
      </c>
      <c r="Y1953" s="56" t="s">
        <v>111</v>
      </c>
      <c r="Z1953" s="56" t="s">
        <v>100</v>
      </c>
      <c r="AA1953" s="56" t="s">
        <v>101</v>
      </c>
      <c r="AB1953" s="56" t="s">
        <v>102</v>
      </c>
      <c r="AC1953" s="56" t="s">
        <v>103</v>
      </c>
      <c r="AD1953" s="56" t="s">
        <v>104</v>
      </c>
      <c r="AE1953" s="56">
        <v>242</v>
      </c>
      <c r="AF1953" s="56">
        <v>346.06</v>
      </c>
    </row>
    <row r="1954" spans="22:32" ht="18" customHeight="1" x14ac:dyDescent="0.25">
      <c r="V1954" s="56" t="s">
        <v>107</v>
      </c>
      <c r="W1954" s="56">
        <v>2022</v>
      </c>
      <c r="X1954" s="56" t="s">
        <v>4</v>
      </c>
      <c r="Y1954" s="56" t="s">
        <v>111</v>
      </c>
      <c r="Z1954" s="56" t="s">
        <v>100</v>
      </c>
      <c r="AA1954" s="56" t="s">
        <v>101</v>
      </c>
      <c r="AB1954" s="56" t="s">
        <v>102</v>
      </c>
      <c r="AC1954" s="56" t="s">
        <v>103</v>
      </c>
      <c r="AD1954" s="56" t="s">
        <v>104</v>
      </c>
      <c r="AE1954" s="56">
        <v>166</v>
      </c>
      <c r="AF1954" s="56">
        <v>237.38</v>
      </c>
    </row>
    <row r="1955" spans="22:32" ht="18" customHeight="1" x14ac:dyDescent="0.25">
      <c r="V1955" s="56" t="s">
        <v>105</v>
      </c>
      <c r="W1955" s="56">
        <v>2022</v>
      </c>
      <c r="X1955" s="56" t="s">
        <v>4</v>
      </c>
      <c r="Y1955" s="56" t="s">
        <v>111</v>
      </c>
      <c r="Z1955" s="56" t="s">
        <v>100</v>
      </c>
      <c r="AA1955" s="56" t="s">
        <v>101</v>
      </c>
      <c r="AB1955" s="56" t="s">
        <v>102</v>
      </c>
      <c r="AC1955" s="56" t="s">
        <v>103</v>
      </c>
      <c r="AD1955" s="56" t="s">
        <v>104</v>
      </c>
      <c r="AE1955" s="56">
        <v>160</v>
      </c>
      <c r="AF1955" s="56">
        <v>228.8</v>
      </c>
    </row>
    <row r="1956" spans="22:32" ht="18" customHeight="1" x14ac:dyDescent="0.25">
      <c r="V1956" s="56" t="s">
        <v>98</v>
      </c>
      <c r="W1956" s="56">
        <v>2022</v>
      </c>
      <c r="X1956" s="56" t="s">
        <v>4</v>
      </c>
      <c r="Y1956" s="56" t="s">
        <v>111</v>
      </c>
      <c r="Z1956" s="56" t="s">
        <v>100</v>
      </c>
      <c r="AA1956" s="56" t="s">
        <v>101</v>
      </c>
      <c r="AB1956" s="56" t="s">
        <v>102</v>
      </c>
      <c r="AC1956" s="56" t="s">
        <v>103</v>
      </c>
      <c r="AD1956" s="56" t="s">
        <v>104</v>
      </c>
      <c r="AE1956" s="56">
        <v>196</v>
      </c>
      <c r="AF1956" s="56">
        <v>526.24</v>
      </c>
    </row>
    <row r="1957" spans="22:32" ht="18" customHeight="1" x14ac:dyDescent="0.25">
      <c r="V1957" s="56" t="s">
        <v>107</v>
      </c>
      <c r="W1957" s="56">
        <v>2022</v>
      </c>
      <c r="X1957" s="56" t="s">
        <v>4</v>
      </c>
      <c r="Y1957" s="56" t="s">
        <v>111</v>
      </c>
      <c r="Z1957" s="56" t="s">
        <v>100</v>
      </c>
      <c r="AA1957" s="56" t="s">
        <v>101</v>
      </c>
      <c r="AB1957" s="56" t="s">
        <v>102</v>
      </c>
      <c r="AC1957" s="56" t="s">
        <v>103</v>
      </c>
      <c r="AD1957" s="56" t="s">
        <v>104</v>
      </c>
      <c r="AE1957" s="56">
        <v>244</v>
      </c>
      <c r="AF1957" s="56">
        <v>526.24</v>
      </c>
    </row>
    <row r="1958" spans="22:32" ht="18" customHeight="1" x14ac:dyDescent="0.25">
      <c r="V1958" s="56" t="s">
        <v>107</v>
      </c>
      <c r="W1958" s="56">
        <v>2022</v>
      </c>
      <c r="X1958" s="56" t="s">
        <v>4</v>
      </c>
      <c r="Y1958" s="56" t="s">
        <v>111</v>
      </c>
      <c r="Z1958" s="56" t="s">
        <v>100</v>
      </c>
      <c r="AA1958" s="56" t="s">
        <v>101</v>
      </c>
      <c r="AB1958" s="56" t="s">
        <v>102</v>
      </c>
      <c r="AC1958" s="56" t="s">
        <v>103</v>
      </c>
      <c r="AD1958" s="56" t="s">
        <v>104</v>
      </c>
      <c r="AE1958" s="56">
        <v>1011</v>
      </c>
      <c r="AF1958" s="56">
        <v>1445.73</v>
      </c>
    </row>
    <row r="1959" spans="22:32" ht="18" customHeight="1" x14ac:dyDescent="0.25">
      <c r="V1959" s="56" t="s">
        <v>107</v>
      </c>
      <c r="W1959" s="56">
        <v>2022</v>
      </c>
      <c r="X1959" s="56" t="s">
        <v>4</v>
      </c>
      <c r="Y1959" s="56" t="s">
        <v>111</v>
      </c>
      <c r="Z1959" s="56" t="s">
        <v>100</v>
      </c>
      <c r="AA1959" s="56" t="s">
        <v>101</v>
      </c>
      <c r="AB1959" s="56" t="s">
        <v>102</v>
      </c>
      <c r="AC1959" s="56" t="s">
        <v>103</v>
      </c>
      <c r="AD1959" s="56" t="s">
        <v>104</v>
      </c>
      <c r="AE1959" s="56">
        <v>240</v>
      </c>
      <c r="AF1959" s="56">
        <v>343.2</v>
      </c>
    </row>
    <row r="1960" spans="22:32" ht="18" customHeight="1" x14ac:dyDescent="0.25">
      <c r="V1960" s="56" t="s">
        <v>105</v>
      </c>
      <c r="W1960" s="56">
        <v>2022</v>
      </c>
      <c r="X1960" s="56" t="s">
        <v>4</v>
      </c>
      <c r="Y1960" s="56" t="s">
        <v>111</v>
      </c>
      <c r="Z1960" s="56" t="s">
        <v>100</v>
      </c>
      <c r="AA1960" s="56" t="s">
        <v>101</v>
      </c>
      <c r="AB1960" s="56" t="s">
        <v>102</v>
      </c>
      <c r="AC1960" s="56" t="s">
        <v>103</v>
      </c>
      <c r="AD1960" s="56" t="s">
        <v>104</v>
      </c>
      <c r="AE1960" s="56">
        <v>195</v>
      </c>
      <c r="AF1960" s="56">
        <v>278.85000000000002</v>
      </c>
    </row>
    <row r="1961" spans="22:32" ht="18" customHeight="1" x14ac:dyDescent="0.25">
      <c r="V1961" s="56" t="s">
        <v>105</v>
      </c>
      <c r="W1961" s="56">
        <v>2022</v>
      </c>
      <c r="X1961" s="56" t="s">
        <v>4</v>
      </c>
      <c r="Y1961" s="56" t="s">
        <v>111</v>
      </c>
      <c r="Z1961" s="56" t="s">
        <v>100</v>
      </c>
      <c r="AA1961" s="56" t="s">
        <v>101</v>
      </c>
      <c r="AB1961" s="56" t="s">
        <v>102</v>
      </c>
      <c r="AC1961" s="56" t="s">
        <v>103</v>
      </c>
      <c r="AD1961" s="56" t="s">
        <v>104</v>
      </c>
      <c r="AE1961" s="56">
        <v>243</v>
      </c>
      <c r="AF1961" s="56">
        <v>347.49</v>
      </c>
    </row>
    <row r="1962" spans="22:32" ht="18" customHeight="1" x14ac:dyDescent="0.25">
      <c r="V1962" s="56" t="s">
        <v>107</v>
      </c>
      <c r="W1962" s="56">
        <v>2022</v>
      </c>
      <c r="X1962" s="56" t="s">
        <v>4</v>
      </c>
      <c r="Y1962" s="56" t="s">
        <v>111</v>
      </c>
      <c r="Z1962" s="56" t="s">
        <v>100</v>
      </c>
      <c r="AA1962" s="56" t="s">
        <v>101</v>
      </c>
      <c r="AB1962" s="56" t="s">
        <v>102</v>
      </c>
      <c r="AC1962" s="56" t="s">
        <v>103</v>
      </c>
      <c r="AD1962" s="56" t="s">
        <v>104</v>
      </c>
      <c r="AE1962" s="56">
        <v>169</v>
      </c>
      <c r="AF1962" s="56">
        <v>241.67000000000002</v>
      </c>
    </row>
    <row r="1963" spans="22:32" ht="18" customHeight="1" x14ac:dyDescent="0.25">
      <c r="V1963" s="56" t="s">
        <v>98</v>
      </c>
      <c r="W1963" s="56">
        <v>2022</v>
      </c>
      <c r="X1963" s="56" t="s">
        <v>4</v>
      </c>
      <c r="Y1963" s="56" t="s">
        <v>111</v>
      </c>
      <c r="Z1963" s="56" t="s">
        <v>100</v>
      </c>
      <c r="AA1963" s="56" t="s">
        <v>101</v>
      </c>
      <c r="AB1963" s="56" t="s">
        <v>102</v>
      </c>
      <c r="AC1963" s="56" t="s">
        <v>103</v>
      </c>
      <c r="AD1963" s="56" t="s">
        <v>104</v>
      </c>
      <c r="AE1963" s="56">
        <v>163</v>
      </c>
      <c r="AF1963" s="56">
        <v>233.09</v>
      </c>
    </row>
    <row r="1964" spans="22:32" ht="18" customHeight="1" x14ac:dyDescent="0.25">
      <c r="V1964" s="56" t="s">
        <v>108</v>
      </c>
      <c r="W1964" s="56">
        <v>2022</v>
      </c>
      <c r="X1964" s="56" t="s">
        <v>4</v>
      </c>
      <c r="Y1964" s="56" t="s">
        <v>111</v>
      </c>
      <c r="Z1964" s="56" t="s">
        <v>100</v>
      </c>
      <c r="AA1964" s="56" t="s">
        <v>101</v>
      </c>
      <c r="AB1964" s="56" t="s">
        <v>102</v>
      </c>
      <c r="AC1964" s="56" t="s">
        <v>103</v>
      </c>
      <c r="AD1964" s="56" t="s">
        <v>104</v>
      </c>
      <c r="AE1964" s="56">
        <v>157</v>
      </c>
      <c r="AF1964" s="56">
        <v>224.51</v>
      </c>
    </row>
    <row r="1965" spans="22:32" ht="18" customHeight="1" x14ac:dyDescent="0.25">
      <c r="V1965" s="56" t="s">
        <v>105</v>
      </c>
      <c r="W1965" s="56">
        <v>2022</v>
      </c>
      <c r="X1965" s="56" t="s">
        <v>4</v>
      </c>
      <c r="Y1965" s="56" t="s">
        <v>111</v>
      </c>
      <c r="Z1965" s="56" t="s">
        <v>100</v>
      </c>
      <c r="AA1965" s="56" t="s">
        <v>101</v>
      </c>
      <c r="AB1965" s="56" t="s">
        <v>102</v>
      </c>
      <c r="AC1965" s="56" t="s">
        <v>103</v>
      </c>
      <c r="AD1965" s="56" t="s">
        <v>104</v>
      </c>
      <c r="AE1965" s="56">
        <v>826</v>
      </c>
      <c r="AF1965" s="56">
        <v>1181.18</v>
      </c>
    </row>
    <row r="1966" spans="22:32" ht="18" customHeight="1" x14ac:dyDescent="0.25">
      <c r="V1966" s="56" t="s">
        <v>105</v>
      </c>
      <c r="W1966" s="56">
        <v>2022</v>
      </c>
      <c r="X1966" s="56" t="s">
        <v>4</v>
      </c>
      <c r="Y1966" s="56" t="s">
        <v>111</v>
      </c>
      <c r="Z1966" s="56" t="s">
        <v>100</v>
      </c>
      <c r="AA1966" s="56" t="s">
        <v>101</v>
      </c>
      <c r="AB1966" s="56" t="s">
        <v>102</v>
      </c>
      <c r="AC1966" s="56" t="s">
        <v>103</v>
      </c>
      <c r="AD1966" s="56" t="s">
        <v>106</v>
      </c>
      <c r="AE1966" s="56">
        <v>167</v>
      </c>
      <c r="AF1966" s="56">
        <v>238.81</v>
      </c>
    </row>
    <row r="1967" spans="22:32" ht="18" customHeight="1" x14ac:dyDescent="0.25">
      <c r="V1967" s="56" t="s">
        <v>105</v>
      </c>
      <c r="W1967" s="56">
        <v>2022</v>
      </c>
      <c r="X1967" s="56" t="s">
        <v>4</v>
      </c>
      <c r="Y1967" s="56" t="s">
        <v>111</v>
      </c>
      <c r="Z1967" s="56" t="s">
        <v>100</v>
      </c>
      <c r="AA1967" s="56" t="s">
        <v>101</v>
      </c>
      <c r="AB1967" s="56" t="s">
        <v>102</v>
      </c>
      <c r="AC1967" s="56" t="s">
        <v>103</v>
      </c>
      <c r="AD1967" s="56" t="s">
        <v>106</v>
      </c>
      <c r="AE1967" s="56">
        <v>161</v>
      </c>
      <c r="AF1967" s="56">
        <v>230.23000000000002</v>
      </c>
    </row>
    <row r="1968" spans="22:32" ht="18" customHeight="1" x14ac:dyDescent="0.25">
      <c r="V1968" s="56" t="s">
        <v>105</v>
      </c>
      <c r="W1968" s="56">
        <v>2022</v>
      </c>
      <c r="X1968" s="56" t="s">
        <v>4</v>
      </c>
      <c r="Y1968" s="56" t="s">
        <v>111</v>
      </c>
      <c r="Z1968" s="56" t="s">
        <v>100</v>
      </c>
      <c r="AA1968" s="56" t="s">
        <v>101</v>
      </c>
      <c r="AB1968" s="56" t="s">
        <v>102</v>
      </c>
      <c r="AC1968" s="56" t="s">
        <v>103</v>
      </c>
      <c r="AD1968" s="56" t="s">
        <v>106</v>
      </c>
      <c r="AE1968" s="56">
        <v>155</v>
      </c>
      <c r="AF1968" s="56">
        <v>221.65</v>
      </c>
    </row>
    <row r="1969" spans="22:32" ht="18" customHeight="1" x14ac:dyDescent="0.25">
      <c r="V1969" s="56" t="s">
        <v>107</v>
      </c>
      <c r="W1969" s="56">
        <v>2022</v>
      </c>
      <c r="X1969" s="56" t="s">
        <v>4</v>
      </c>
      <c r="Y1969" s="56" t="s">
        <v>111</v>
      </c>
      <c r="Z1969" s="56" t="s">
        <v>100</v>
      </c>
      <c r="AA1969" s="56" t="s">
        <v>101</v>
      </c>
      <c r="AB1969" s="56" t="s">
        <v>102</v>
      </c>
      <c r="AC1969" s="56" t="s">
        <v>103</v>
      </c>
      <c r="AD1969" s="56" t="s">
        <v>104</v>
      </c>
      <c r="AE1969" s="56">
        <v>197</v>
      </c>
      <c r="AF1969" s="56">
        <v>281.70999999999998</v>
      </c>
    </row>
    <row r="1970" spans="22:32" ht="18" customHeight="1" x14ac:dyDescent="0.25">
      <c r="V1970" s="56" t="s">
        <v>98</v>
      </c>
      <c r="W1970" s="56">
        <v>2022</v>
      </c>
      <c r="X1970" s="56" t="s">
        <v>4</v>
      </c>
      <c r="Y1970" s="56" t="s">
        <v>111</v>
      </c>
      <c r="Z1970" s="56" t="s">
        <v>100</v>
      </c>
      <c r="AA1970" s="56" t="s">
        <v>101</v>
      </c>
      <c r="AB1970" s="56" t="s">
        <v>102</v>
      </c>
      <c r="AC1970" s="56" t="s">
        <v>103</v>
      </c>
      <c r="AD1970" s="56" t="s">
        <v>104</v>
      </c>
      <c r="AE1970" s="56">
        <v>245</v>
      </c>
      <c r="AF1970" s="56">
        <v>350.35</v>
      </c>
    </row>
    <row r="1971" spans="22:32" ht="18" customHeight="1" x14ac:dyDescent="0.25">
      <c r="V1971" s="56" t="s">
        <v>105</v>
      </c>
      <c r="W1971" s="56">
        <v>2022</v>
      </c>
      <c r="X1971" s="56" t="s">
        <v>10</v>
      </c>
      <c r="Y1971" s="56" t="s">
        <v>111</v>
      </c>
      <c r="Z1971" s="56" t="s">
        <v>100</v>
      </c>
      <c r="AA1971" s="56" t="s">
        <v>101</v>
      </c>
      <c r="AB1971" s="56" t="s">
        <v>102</v>
      </c>
      <c r="AC1971" s="56" t="s">
        <v>103</v>
      </c>
      <c r="AD1971" s="56" t="s">
        <v>106</v>
      </c>
      <c r="AE1971" s="56">
        <v>320</v>
      </c>
      <c r="AF1971" s="56">
        <v>457.6</v>
      </c>
    </row>
    <row r="1972" spans="22:32" ht="18" customHeight="1" x14ac:dyDescent="0.25">
      <c r="V1972" s="56" t="s">
        <v>98</v>
      </c>
      <c r="W1972" s="56">
        <v>2022</v>
      </c>
      <c r="X1972" s="56" t="s">
        <v>10</v>
      </c>
      <c r="Y1972" s="56" t="s">
        <v>111</v>
      </c>
      <c r="Z1972" s="56" t="s">
        <v>100</v>
      </c>
      <c r="AA1972" s="56" t="s">
        <v>101</v>
      </c>
      <c r="AB1972" s="56" t="s">
        <v>102</v>
      </c>
      <c r="AC1972" s="56" t="s">
        <v>103</v>
      </c>
      <c r="AD1972" s="56" t="s">
        <v>106</v>
      </c>
      <c r="AE1972" s="56">
        <v>314</v>
      </c>
      <c r="AF1972" s="56">
        <v>449.02</v>
      </c>
    </row>
    <row r="1973" spans="22:32" ht="18" customHeight="1" x14ac:dyDescent="0.25">
      <c r="V1973" s="56" t="s">
        <v>107</v>
      </c>
      <c r="W1973" s="56">
        <v>2022</v>
      </c>
      <c r="X1973" s="56" t="s">
        <v>10</v>
      </c>
      <c r="Y1973" s="56" t="s">
        <v>111</v>
      </c>
      <c r="Z1973" s="56" t="s">
        <v>100</v>
      </c>
      <c r="AA1973" s="56" t="s">
        <v>101</v>
      </c>
      <c r="AB1973" s="56" t="s">
        <v>102</v>
      </c>
      <c r="AC1973" s="56" t="s">
        <v>103</v>
      </c>
      <c r="AD1973" s="56" t="s">
        <v>106</v>
      </c>
      <c r="AE1973" s="56">
        <v>308</v>
      </c>
      <c r="AF1973" s="56">
        <v>440.44</v>
      </c>
    </row>
    <row r="1974" spans="22:32" ht="18" customHeight="1" x14ac:dyDescent="0.25">
      <c r="V1974" s="56" t="s">
        <v>98</v>
      </c>
      <c r="W1974" s="56">
        <v>2022</v>
      </c>
      <c r="X1974" s="56" t="s">
        <v>10</v>
      </c>
      <c r="Y1974" s="56" t="s">
        <v>111</v>
      </c>
      <c r="Z1974" s="56" t="s">
        <v>100</v>
      </c>
      <c r="AA1974" s="56" t="s">
        <v>101</v>
      </c>
      <c r="AB1974" s="56" t="s">
        <v>102</v>
      </c>
      <c r="AC1974" s="56" t="s">
        <v>103</v>
      </c>
      <c r="AD1974" s="56" t="s">
        <v>104</v>
      </c>
      <c r="AE1974" s="56">
        <v>236</v>
      </c>
      <c r="AF1974" s="56">
        <v>337.48</v>
      </c>
    </row>
    <row r="1975" spans="22:32" ht="18" customHeight="1" x14ac:dyDescent="0.25">
      <c r="V1975" s="56" t="s">
        <v>105</v>
      </c>
      <c r="W1975" s="56">
        <v>2022</v>
      </c>
      <c r="X1975" s="56" t="s">
        <v>10</v>
      </c>
      <c r="Y1975" s="56" t="s">
        <v>111</v>
      </c>
      <c r="Z1975" s="56" t="s">
        <v>100</v>
      </c>
      <c r="AA1975" s="56" t="s">
        <v>101</v>
      </c>
      <c r="AB1975" s="56" t="s">
        <v>102</v>
      </c>
      <c r="AC1975" s="56" t="s">
        <v>103</v>
      </c>
      <c r="AD1975" s="56" t="s">
        <v>104</v>
      </c>
      <c r="AE1975" s="56">
        <v>164</v>
      </c>
      <c r="AF1975" s="56">
        <v>234.51999999999998</v>
      </c>
    </row>
    <row r="1976" spans="22:32" ht="18" customHeight="1" x14ac:dyDescent="0.25">
      <c r="V1976" s="56" t="s">
        <v>98</v>
      </c>
      <c r="W1976" s="56">
        <v>2022</v>
      </c>
      <c r="X1976" s="56" t="s">
        <v>10</v>
      </c>
      <c r="Y1976" s="56" t="s">
        <v>111</v>
      </c>
      <c r="Z1976" s="56" t="s">
        <v>100</v>
      </c>
      <c r="AA1976" s="56" t="s">
        <v>101</v>
      </c>
      <c r="AB1976" s="56" t="s">
        <v>102</v>
      </c>
      <c r="AC1976" s="56" t="s">
        <v>103</v>
      </c>
      <c r="AD1976" s="56" t="s">
        <v>104</v>
      </c>
      <c r="AE1976" s="56">
        <v>212</v>
      </c>
      <c r="AF1976" s="56">
        <v>303.15999999999997</v>
      </c>
    </row>
    <row r="1977" spans="22:32" ht="18" customHeight="1" x14ac:dyDescent="0.25">
      <c r="V1977" s="56" t="s">
        <v>105</v>
      </c>
      <c r="W1977" s="56">
        <v>2022</v>
      </c>
      <c r="X1977" s="56" t="s">
        <v>10</v>
      </c>
      <c r="Y1977" s="56" t="s">
        <v>111</v>
      </c>
      <c r="Z1977" s="56" t="s">
        <v>100</v>
      </c>
      <c r="AA1977" s="56" t="s">
        <v>101</v>
      </c>
      <c r="AB1977" s="56" t="s">
        <v>102</v>
      </c>
      <c r="AC1977" s="56" t="s">
        <v>103</v>
      </c>
      <c r="AD1977" s="56" t="s">
        <v>104</v>
      </c>
      <c r="AE1977" s="56">
        <v>316</v>
      </c>
      <c r="AF1977" s="56">
        <v>451.88</v>
      </c>
    </row>
    <row r="1978" spans="22:32" ht="18" customHeight="1" x14ac:dyDescent="0.25">
      <c r="V1978" s="56" t="s">
        <v>98</v>
      </c>
      <c r="W1978" s="56">
        <v>2022</v>
      </c>
      <c r="X1978" s="56" t="s">
        <v>10</v>
      </c>
      <c r="Y1978" s="56" t="s">
        <v>111</v>
      </c>
      <c r="Z1978" s="56" t="s">
        <v>100</v>
      </c>
      <c r="AA1978" s="56" t="s">
        <v>101</v>
      </c>
      <c r="AB1978" s="56" t="s">
        <v>102</v>
      </c>
      <c r="AC1978" s="56" t="s">
        <v>103</v>
      </c>
      <c r="AD1978" s="56" t="s">
        <v>104</v>
      </c>
      <c r="AE1978" s="56">
        <v>310</v>
      </c>
      <c r="AF1978" s="56">
        <v>443.3</v>
      </c>
    </row>
    <row r="1979" spans="22:32" ht="18" customHeight="1" x14ac:dyDescent="0.25">
      <c r="V1979" s="56" t="s">
        <v>105</v>
      </c>
      <c r="W1979" s="56">
        <v>2022</v>
      </c>
      <c r="X1979" s="56" t="s">
        <v>10</v>
      </c>
      <c r="Y1979" s="56" t="s">
        <v>111</v>
      </c>
      <c r="Z1979" s="56" t="s">
        <v>100</v>
      </c>
      <c r="AA1979" s="56" t="s">
        <v>101</v>
      </c>
      <c r="AB1979" s="56" t="s">
        <v>102</v>
      </c>
      <c r="AC1979" s="56" t="s">
        <v>103</v>
      </c>
      <c r="AD1979" s="56" t="s">
        <v>104</v>
      </c>
      <c r="AE1979" s="56">
        <v>238</v>
      </c>
      <c r="AF1979" s="56">
        <v>526.24</v>
      </c>
    </row>
    <row r="1980" spans="22:32" ht="18" customHeight="1" x14ac:dyDescent="0.25">
      <c r="V1980" s="56" t="s">
        <v>105</v>
      </c>
      <c r="W1980" s="56">
        <v>2022</v>
      </c>
      <c r="X1980" s="56" t="s">
        <v>10</v>
      </c>
      <c r="Y1980" s="56" t="s">
        <v>111</v>
      </c>
      <c r="Z1980" s="56" t="s">
        <v>100</v>
      </c>
      <c r="AA1980" s="56" t="s">
        <v>101</v>
      </c>
      <c r="AB1980" s="56" t="s">
        <v>102</v>
      </c>
      <c r="AC1980" s="56" t="s">
        <v>103</v>
      </c>
      <c r="AD1980" s="56" t="s">
        <v>104</v>
      </c>
      <c r="AE1980" s="56">
        <v>166</v>
      </c>
      <c r="AF1980" s="56">
        <v>526.24</v>
      </c>
    </row>
    <row r="1981" spans="22:32" ht="18" customHeight="1" x14ac:dyDescent="0.25">
      <c r="V1981" s="56" t="s">
        <v>98</v>
      </c>
      <c r="W1981" s="56">
        <v>2022</v>
      </c>
      <c r="X1981" s="56" t="s">
        <v>10</v>
      </c>
      <c r="Y1981" s="56" t="s">
        <v>111</v>
      </c>
      <c r="Z1981" s="56" t="s">
        <v>100</v>
      </c>
      <c r="AA1981" s="56" t="s">
        <v>101</v>
      </c>
      <c r="AB1981" s="56" t="s">
        <v>102</v>
      </c>
      <c r="AC1981" s="56" t="s">
        <v>103</v>
      </c>
      <c r="AD1981" s="56" t="s">
        <v>104</v>
      </c>
      <c r="AE1981" s="56">
        <v>208</v>
      </c>
      <c r="AF1981" s="56">
        <v>526.24</v>
      </c>
    </row>
    <row r="1982" spans="22:32" ht="18" customHeight="1" x14ac:dyDescent="0.25">
      <c r="V1982" s="56" t="s">
        <v>107</v>
      </c>
      <c r="W1982" s="56">
        <v>2022</v>
      </c>
      <c r="X1982" s="56" t="s">
        <v>10</v>
      </c>
      <c r="Y1982" s="56" t="s">
        <v>111</v>
      </c>
      <c r="Z1982" s="56" t="s">
        <v>100</v>
      </c>
      <c r="AA1982" s="56" t="s">
        <v>101</v>
      </c>
      <c r="AB1982" s="56" t="s">
        <v>102</v>
      </c>
      <c r="AC1982" s="56" t="s">
        <v>103</v>
      </c>
      <c r="AD1982" s="56" t="s">
        <v>104</v>
      </c>
      <c r="AE1982" s="56">
        <v>963</v>
      </c>
      <c r="AF1982" s="56">
        <v>1377.09</v>
      </c>
    </row>
    <row r="1983" spans="22:32" ht="18" customHeight="1" x14ac:dyDescent="0.25">
      <c r="V1983" s="56" t="s">
        <v>98</v>
      </c>
      <c r="W1983" s="56">
        <v>2022</v>
      </c>
      <c r="X1983" s="56" t="s">
        <v>10</v>
      </c>
      <c r="Y1983" s="56" t="s">
        <v>111</v>
      </c>
      <c r="Z1983" s="56" t="s">
        <v>100</v>
      </c>
      <c r="AA1983" s="56" t="s">
        <v>101</v>
      </c>
      <c r="AB1983" s="56" t="s">
        <v>102</v>
      </c>
      <c r="AC1983" s="56" t="s">
        <v>103</v>
      </c>
      <c r="AD1983" s="56" t="s">
        <v>104</v>
      </c>
      <c r="AE1983" s="56">
        <v>1017</v>
      </c>
      <c r="AF1983" s="56">
        <v>1454.31</v>
      </c>
    </row>
    <row r="1984" spans="22:32" ht="18" customHeight="1" x14ac:dyDescent="0.25">
      <c r="V1984" s="56" t="s">
        <v>98</v>
      </c>
      <c r="W1984" s="56">
        <v>2022</v>
      </c>
      <c r="X1984" s="56" t="s">
        <v>10</v>
      </c>
      <c r="Y1984" s="56" t="s">
        <v>111</v>
      </c>
      <c r="Z1984" s="56" t="s">
        <v>100</v>
      </c>
      <c r="AA1984" s="56" t="s">
        <v>101</v>
      </c>
      <c r="AB1984" s="56" t="s">
        <v>102</v>
      </c>
      <c r="AC1984" s="56" t="s">
        <v>103</v>
      </c>
      <c r="AD1984" s="56" t="s">
        <v>104</v>
      </c>
      <c r="AE1984" s="56">
        <v>210</v>
      </c>
      <c r="AF1984" s="56">
        <v>300.3</v>
      </c>
    </row>
    <row r="1985" spans="22:32" ht="18" customHeight="1" x14ac:dyDescent="0.25">
      <c r="V1985" s="56" t="s">
        <v>98</v>
      </c>
      <c r="W1985" s="56">
        <v>2022</v>
      </c>
      <c r="X1985" s="56" t="s">
        <v>10</v>
      </c>
      <c r="Y1985" s="56" t="s">
        <v>111</v>
      </c>
      <c r="Z1985" s="56" t="s">
        <v>100</v>
      </c>
      <c r="AA1985" s="56" t="s">
        <v>101</v>
      </c>
      <c r="AB1985" s="56" t="s">
        <v>102</v>
      </c>
      <c r="AC1985" s="56" t="s">
        <v>103</v>
      </c>
      <c r="AD1985" s="56" t="s">
        <v>104</v>
      </c>
      <c r="AE1985" s="56">
        <v>237</v>
      </c>
      <c r="AF1985" s="56">
        <v>338.90999999999997</v>
      </c>
    </row>
    <row r="1986" spans="22:32" ht="18" customHeight="1" x14ac:dyDescent="0.25">
      <c r="V1986" s="56" t="s">
        <v>105</v>
      </c>
      <c r="W1986" s="56">
        <v>2022</v>
      </c>
      <c r="X1986" s="56" t="s">
        <v>10</v>
      </c>
      <c r="Y1986" s="56" t="s">
        <v>111</v>
      </c>
      <c r="Z1986" s="56" t="s">
        <v>100</v>
      </c>
      <c r="AA1986" s="56" t="s">
        <v>101</v>
      </c>
      <c r="AB1986" s="56" t="s">
        <v>102</v>
      </c>
      <c r="AC1986" s="56" t="s">
        <v>103</v>
      </c>
      <c r="AD1986" s="56" t="s">
        <v>104</v>
      </c>
      <c r="AE1986" s="56">
        <v>165</v>
      </c>
      <c r="AF1986" s="56">
        <v>235.95</v>
      </c>
    </row>
    <row r="1987" spans="22:32" ht="18" customHeight="1" x14ac:dyDescent="0.25">
      <c r="V1987" s="56" t="s">
        <v>107</v>
      </c>
      <c r="W1987" s="56">
        <v>2022</v>
      </c>
      <c r="X1987" s="56" t="s">
        <v>10</v>
      </c>
      <c r="Y1987" s="56" t="s">
        <v>111</v>
      </c>
      <c r="Z1987" s="56" t="s">
        <v>100</v>
      </c>
      <c r="AA1987" s="56" t="s">
        <v>101</v>
      </c>
      <c r="AB1987" s="56" t="s">
        <v>102</v>
      </c>
      <c r="AC1987" s="56" t="s">
        <v>103</v>
      </c>
      <c r="AD1987" s="56" t="s">
        <v>104</v>
      </c>
      <c r="AE1987" s="56">
        <v>213</v>
      </c>
      <c r="AF1987" s="56">
        <v>304.59000000000003</v>
      </c>
    </row>
    <row r="1988" spans="22:32" ht="18" customHeight="1" x14ac:dyDescent="0.25">
      <c r="V1988" s="56" t="s">
        <v>105</v>
      </c>
      <c r="W1988" s="56">
        <v>2022</v>
      </c>
      <c r="X1988" s="56" t="s">
        <v>10</v>
      </c>
      <c r="Y1988" s="56" t="s">
        <v>111</v>
      </c>
      <c r="Z1988" s="56" t="s">
        <v>100</v>
      </c>
      <c r="AA1988" s="56" t="s">
        <v>101</v>
      </c>
      <c r="AB1988" s="56" t="s">
        <v>102</v>
      </c>
      <c r="AC1988" s="56" t="s">
        <v>103</v>
      </c>
      <c r="AD1988" s="56" t="s">
        <v>104</v>
      </c>
      <c r="AE1988" s="56">
        <v>319</v>
      </c>
      <c r="AF1988" s="56">
        <v>456.16999999999996</v>
      </c>
    </row>
    <row r="1989" spans="22:32" ht="18" customHeight="1" x14ac:dyDescent="0.25">
      <c r="V1989" s="56" t="s">
        <v>105</v>
      </c>
      <c r="W1989" s="56">
        <v>2022</v>
      </c>
      <c r="X1989" s="56" t="s">
        <v>10</v>
      </c>
      <c r="Y1989" s="56" t="s">
        <v>111</v>
      </c>
      <c r="Z1989" s="56" t="s">
        <v>100</v>
      </c>
      <c r="AA1989" s="56" t="s">
        <v>101</v>
      </c>
      <c r="AB1989" s="56" t="s">
        <v>102</v>
      </c>
      <c r="AC1989" s="56" t="s">
        <v>103</v>
      </c>
      <c r="AD1989" s="56" t="s">
        <v>104</v>
      </c>
      <c r="AE1989" s="56">
        <v>313</v>
      </c>
      <c r="AF1989" s="56">
        <v>447.59000000000003</v>
      </c>
    </row>
    <row r="1990" spans="22:32" ht="18" customHeight="1" x14ac:dyDescent="0.25">
      <c r="V1990" s="56" t="s">
        <v>98</v>
      </c>
      <c r="W1990" s="56">
        <v>2022</v>
      </c>
      <c r="X1990" s="56" t="s">
        <v>10</v>
      </c>
      <c r="Y1990" s="56" t="s">
        <v>111</v>
      </c>
      <c r="Z1990" s="56" t="s">
        <v>100</v>
      </c>
      <c r="AA1990" s="56" t="s">
        <v>101</v>
      </c>
      <c r="AB1990" s="56" t="s">
        <v>102</v>
      </c>
      <c r="AC1990" s="56" t="s">
        <v>103</v>
      </c>
      <c r="AD1990" s="56" t="s">
        <v>104</v>
      </c>
      <c r="AE1990" s="56">
        <v>307</v>
      </c>
      <c r="AF1990" s="56">
        <v>439.01</v>
      </c>
    </row>
    <row r="1991" spans="22:32" ht="18" customHeight="1" x14ac:dyDescent="0.25">
      <c r="V1991" s="56" t="s">
        <v>98</v>
      </c>
      <c r="W1991" s="56">
        <v>2022</v>
      </c>
      <c r="X1991" s="56" t="s">
        <v>10</v>
      </c>
      <c r="Y1991" s="56" t="s">
        <v>111</v>
      </c>
      <c r="Z1991" s="56" t="s">
        <v>100</v>
      </c>
      <c r="AA1991" s="56" t="s">
        <v>101</v>
      </c>
      <c r="AB1991" s="56" t="s">
        <v>102</v>
      </c>
      <c r="AC1991" s="56" t="s">
        <v>103</v>
      </c>
      <c r="AD1991" s="56" t="s">
        <v>104</v>
      </c>
      <c r="AE1991" s="56">
        <v>235</v>
      </c>
      <c r="AF1991" s="56">
        <v>336.05</v>
      </c>
    </row>
    <row r="1992" spans="22:32" ht="18" customHeight="1" x14ac:dyDescent="0.25">
      <c r="V1992" s="56" t="s">
        <v>98</v>
      </c>
      <c r="W1992" s="56">
        <v>2022</v>
      </c>
      <c r="X1992" s="56" t="s">
        <v>10</v>
      </c>
      <c r="Y1992" s="56" t="s">
        <v>111</v>
      </c>
      <c r="Z1992" s="56" t="s">
        <v>100</v>
      </c>
      <c r="AA1992" s="56" t="s">
        <v>101</v>
      </c>
      <c r="AB1992" s="56" t="s">
        <v>102</v>
      </c>
      <c r="AC1992" s="56" t="s">
        <v>103</v>
      </c>
      <c r="AD1992" s="56" t="s">
        <v>104</v>
      </c>
      <c r="AE1992" s="56">
        <v>798</v>
      </c>
      <c r="AF1992" s="56">
        <v>1141.1399999999999</v>
      </c>
    </row>
    <row r="1993" spans="22:32" ht="18" customHeight="1" x14ac:dyDescent="0.25">
      <c r="V1993" s="56" t="s">
        <v>105</v>
      </c>
      <c r="W1993" s="56">
        <v>2022</v>
      </c>
      <c r="X1993" s="56" t="s">
        <v>10</v>
      </c>
      <c r="Y1993" s="56" t="s">
        <v>111</v>
      </c>
      <c r="Z1993" s="56" t="s">
        <v>100</v>
      </c>
      <c r="AA1993" s="56" t="s">
        <v>101</v>
      </c>
      <c r="AB1993" s="56" t="s">
        <v>102</v>
      </c>
      <c r="AC1993" s="56" t="s">
        <v>103</v>
      </c>
      <c r="AD1993" s="56" t="s">
        <v>104</v>
      </c>
      <c r="AE1993" s="56">
        <v>831</v>
      </c>
      <c r="AF1993" s="56">
        <v>1188.33</v>
      </c>
    </row>
    <row r="1994" spans="22:32" ht="18" customHeight="1" x14ac:dyDescent="0.25">
      <c r="V1994" s="56" t="s">
        <v>107</v>
      </c>
      <c r="W1994" s="56">
        <v>2022</v>
      </c>
      <c r="X1994" s="56" t="s">
        <v>10</v>
      </c>
      <c r="Y1994" s="56" t="s">
        <v>111</v>
      </c>
      <c r="Z1994" s="56" t="s">
        <v>100</v>
      </c>
      <c r="AA1994" s="56" t="s">
        <v>101</v>
      </c>
      <c r="AB1994" s="56" t="s">
        <v>102</v>
      </c>
      <c r="AC1994" s="56" t="s">
        <v>103</v>
      </c>
      <c r="AD1994" s="56" t="s">
        <v>106</v>
      </c>
      <c r="AE1994" s="56">
        <v>317</v>
      </c>
      <c r="AF1994" s="56">
        <v>453.31</v>
      </c>
    </row>
    <row r="1995" spans="22:32" ht="18" customHeight="1" x14ac:dyDescent="0.25">
      <c r="V1995" s="56" t="s">
        <v>98</v>
      </c>
      <c r="W1995" s="56">
        <v>2022</v>
      </c>
      <c r="X1995" s="56" t="s">
        <v>10</v>
      </c>
      <c r="Y1995" s="56" t="s">
        <v>111</v>
      </c>
      <c r="Z1995" s="56" t="s">
        <v>100</v>
      </c>
      <c r="AA1995" s="56" t="s">
        <v>101</v>
      </c>
      <c r="AB1995" s="56" t="s">
        <v>102</v>
      </c>
      <c r="AC1995" s="56" t="s">
        <v>103</v>
      </c>
      <c r="AD1995" s="56" t="s">
        <v>106</v>
      </c>
      <c r="AE1995" s="56">
        <v>311</v>
      </c>
      <c r="AF1995" s="56">
        <v>444.73</v>
      </c>
    </row>
    <row r="1996" spans="22:32" ht="18" customHeight="1" x14ac:dyDescent="0.25">
      <c r="V1996" s="56" t="s">
        <v>109</v>
      </c>
      <c r="W1996" s="56">
        <v>2022</v>
      </c>
      <c r="X1996" s="56" t="s">
        <v>10</v>
      </c>
      <c r="Y1996" s="56" t="s">
        <v>111</v>
      </c>
      <c r="Z1996" s="56" t="s">
        <v>100</v>
      </c>
      <c r="AA1996" s="56" t="s">
        <v>101</v>
      </c>
      <c r="AB1996" s="56" t="s">
        <v>102</v>
      </c>
      <c r="AC1996" s="56" t="s">
        <v>103</v>
      </c>
      <c r="AD1996" s="56" t="s">
        <v>106</v>
      </c>
      <c r="AE1996" s="56">
        <v>305</v>
      </c>
      <c r="AF1996" s="56">
        <v>436.15</v>
      </c>
    </row>
    <row r="1997" spans="22:32" ht="18" customHeight="1" x14ac:dyDescent="0.25">
      <c r="V1997" s="56" t="s">
        <v>98</v>
      </c>
      <c r="W1997" s="56">
        <v>2022</v>
      </c>
      <c r="X1997" s="56" t="s">
        <v>10</v>
      </c>
      <c r="Y1997" s="56" t="s">
        <v>111</v>
      </c>
      <c r="Z1997" s="56" t="s">
        <v>100</v>
      </c>
      <c r="AA1997" s="56" t="s">
        <v>101</v>
      </c>
      <c r="AB1997" s="56" t="s">
        <v>102</v>
      </c>
      <c r="AC1997" s="56" t="s">
        <v>103</v>
      </c>
      <c r="AD1997" s="56" t="s">
        <v>104</v>
      </c>
      <c r="AE1997" s="56">
        <v>239</v>
      </c>
      <c r="AF1997" s="56">
        <v>341.77</v>
      </c>
    </row>
    <row r="1998" spans="22:32" ht="18" customHeight="1" x14ac:dyDescent="0.25">
      <c r="V1998" s="56" t="s">
        <v>98</v>
      </c>
      <c r="W1998" s="56">
        <v>2022</v>
      </c>
      <c r="X1998" s="56" t="s">
        <v>10</v>
      </c>
      <c r="Y1998" s="56" t="s">
        <v>111</v>
      </c>
      <c r="Z1998" s="56" t="s">
        <v>100</v>
      </c>
      <c r="AA1998" s="56" t="s">
        <v>101</v>
      </c>
      <c r="AB1998" s="56" t="s">
        <v>102</v>
      </c>
      <c r="AC1998" s="56" t="s">
        <v>103</v>
      </c>
      <c r="AD1998" s="56" t="s">
        <v>104</v>
      </c>
      <c r="AE1998" s="56">
        <v>209</v>
      </c>
      <c r="AF1998" s="56">
        <v>298.87</v>
      </c>
    </row>
    <row r="1999" spans="22:32" ht="18" customHeight="1" x14ac:dyDescent="0.25">
      <c r="V1999" s="56" t="s">
        <v>107</v>
      </c>
      <c r="W1999" s="56">
        <v>2022</v>
      </c>
      <c r="X1999" s="56" t="s">
        <v>9</v>
      </c>
      <c r="Y1999" s="56" t="s">
        <v>111</v>
      </c>
      <c r="Z1999" s="56" t="s">
        <v>100</v>
      </c>
      <c r="AA1999" s="56" t="s">
        <v>101</v>
      </c>
      <c r="AB1999" s="56" t="s">
        <v>102</v>
      </c>
      <c r="AC1999" s="56" t="s">
        <v>103</v>
      </c>
      <c r="AD1999" s="56" t="s">
        <v>106</v>
      </c>
      <c r="AE1999" s="56">
        <v>332</v>
      </c>
      <c r="AF1999" s="56">
        <v>474.76</v>
      </c>
    </row>
    <row r="2000" spans="22:32" ht="18" customHeight="1" x14ac:dyDescent="0.25">
      <c r="V2000" s="56" t="s">
        <v>105</v>
      </c>
      <c r="W2000" s="56">
        <v>2022</v>
      </c>
      <c r="X2000" s="56" t="s">
        <v>9</v>
      </c>
      <c r="Y2000" s="56" t="s">
        <v>111</v>
      </c>
      <c r="Z2000" s="56" t="s">
        <v>100</v>
      </c>
      <c r="AA2000" s="56" t="s">
        <v>101</v>
      </c>
      <c r="AB2000" s="56" t="s">
        <v>102</v>
      </c>
      <c r="AC2000" s="56" t="s">
        <v>103</v>
      </c>
      <c r="AD2000" s="56" t="s">
        <v>106</v>
      </c>
      <c r="AE2000" s="56">
        <v>326</v>
      </c>
      <c r="AF2000" s="56">
        <v>466.18</v>
      </c>
    </row>
    <row r="2001" spans="22:32" ht="18" customHeight="1" x14ac:dyDescent="0.25">
      <c r="V2001" s="56" t="s">
        <v>98</v>
      </c>
      <c r="W2001" s="56">
        <v>2022</v>
      </c>
      <c r="X2001" s="56" t="s">
        <v>9</v>
      </c>
      <c r="Y2001" s="56" t="s">
        <v>111</v>
      </c>
      <c r="Z2001" s="56" t="s">
        <v>100</v>
      </c>
      <c r="AA2001" s="56" t="s">
        <v>101</v>
      </c>
      <c r="AB2001" s="56" t="s">
        <v>102</v>
      </c>
      <c r="AC2001" s="56" t="s">
        <v>103</v>
      </c>
      <c r="AD2001" s="56" t="s">
        <v>104</v>
      </c>
      <c r="AE2001" s="56">
        <v>242</v>
      </c>
      <c r="AF2001" s="56">
        <v>346.06</v>
      </c>
    </row>
    <row r="2002" spans="22:32" ht="18" customHeight="1" x14ac:dyDescent="0.25">
      <c r="V2002" s="56" t="s">
        <v>98</v>
      </c>
      <c r="W2002" s="56">
        <v>2022</v>
      </c>
      <c r="X2002" s="56" t="s">
        <v>9</v>
      </c>
      <c r="Y2002" s="56" t="s">
        <v>111</v>
      </c>
      <c r="Z2002" s="56" t="s">
        <v>100</v>
      </c>
      <c r="AA2002" s="56" t="s">
        <v>101</v>
      </c>
      <c r="AB2002" s="56" t="s">
        <v>102</v>
      </c>
      <c r="AC2002" s="56" t="s">
        <v>103</v>
      </c>
      <c r="AD2002" s="56" t="s">
        <v>104</v>
      </c>
      <c r="AE2002" s="56">
        <v>170</v>
      </c>
      <c r="AF2002" s="56">
        <v>243.1</v>
      </c>
    </row>
    <row r="2003" spans="22:32" ht="18" customHeight="1" x14ac:dyDescent="0.25">
      <c r="V2003" s="56" t="s">
        <v>98</v>
      </c>
      <c r="W2003" s="56">
        <v>2022</v>
      </c>
      <c r="X2003" s="56" t="s">
        <v>9</v>
      </c>
      <c r="Y2003" s="56" t="s">
        <v>111</v>
      </c>
      <c r="Z2003" s="56" t="s">
        <v>100</v>
      </c>
      <c r="AA2003" s="56" t="s">
        <v>101</v>
      </c>
      <c r="AB2003" s="56" t="s">
        <v>102</v>
      </c>
      <c r="AC2003" s="56" t="s">
        <v>103</v>
      </c>
      <c r="AD2003" s="56" t="s">
        <v>104</v>
      </c>
      <c r="AE2003" s="56">
        <v>218</v>
      </c>
      <c r="AF2003" s="56">
        <v>311.74</v>
      </c>
    </row>
    <row r="2004" spans="22:32" ht="18" customHeight="1" x14ac:dyDescent="0.25">
      <c r="V2004" s="56" t="s">
        <v>98</v>
      </c>
      <c r="W2004" s="56">
        <v>2022</v>
      </c>
      <c r="X2004" s="56" t="s">
        <v>9</v>
      </c>
      <c r="Y2004" s="56" t="s">
        <v>111</v>
      </c>
      <c r="Z2004" s="56" t="s">
        <v>100</v>
      </c>
      <c r="AA2004" s="56" t="s">
        <v>101</v>
      </c>
      <c r="AB2004" s="56" t="s">
        <v>102</v>
      </c>
      <c r="AC2004" s="56" t="s">
        <v>103</v>
      </c>
      <c r="AD2004" s="56" t="s">
        <v>104</v>
      </c>
      <c r="AE2004" s="56">
        <v>334</v>
      </c>
      <c r="AF2004" s="56">
        <v>477.62</v>
      </c>
    </row>
    <row r="2005" spans="22:32" ht="18" customHeight="1" x14ac:dyDescent="0.25">
      <c r="V2005" s="56" t="s">
        <v>108</v>
      </c>
      <c r="W2005" s="56">
        <v>2022</v>
      </c>
      <c r="X2005" s="56" t="s">
        <v>9</v>
      </c>
      <c r="Y2005" s="56" t="s">
        <v>111</v>
      </c>
      <c r="Z2005" s="56" t="s">
        <v>100</v>
      </c>
      <c r="AA2005" s="56" t="s">
        <v>101</v>
      </c>
      <c r="AB2005" s="56" t="s">
        <v>102</v>
      </c>
      <c r="AC2005" s="56" t="s">
        <v>103</v>
      </c>
      <c r="AD2005" s="56" t="s">
        <v>104</v>
      </c>
      <c r="AE2005" s="56">
        <v>328</v>
      </c>
      <c r="AF2005" s="56">
        <v>469.03999999999996</v>
      </c>
    </row>
    <row r="2006" spans="22:32" ht="18" customHeight="1" x14ac:dyDescent="0.25">
      <c r="V2006" s="56" t="s">
        <v>105</v>
      </c>
      <c r="W2006" s="56">
        <v>2022</v>
      </c>
      <c r="X2006" s="56" t="s">
        <v>9</v>
      </c>
      <c r="Y2006" s="56" t="s">
        <v>111</v>
      </c>
      <c r="Z2006" s="56" t="s">
        <v>100</v>
      </c>
      <c r="AA2006" s="56" t="s">
        <v>101</v>
      </c>
      <c r="AB2006" s="56" t="s">
        <v>102</v>
      </c>
      <c r="AC2006" s="56" t="s">
        <v>103</v>
      </c>
      <c r="AD2006" s="56" t="s">
        <v>104</v>
      </c>
      <c r="AE2006" s="56">
        <v>322</v>
      </c>
      <c r="AF2006" s="56">
        <v>460.46000000000004</v>
      </c>
    </row>
    <row r="2007" spans="22:32" ht="18" customHeight="1" x14ac:dyDescent="0.25">
      <c r="V2007" s="56" t="s">
        <v>105</v>
      </c>
      <c r="W2007" s="56">
        <v>2022</v>
      </c>
      <c r="X2007" s="56" t="s">
        <v>9</v>
      </c>
      <c r="Y2007" s="56" t="s">
        <v>111</v>
      </c>
      <c r="Z2007" s="56" t="s">
        <v>100</v>
      </c>
      <c r="AA2007" s="56" t="s">
        <v>101</v>
      </c>
      <c r="AB2007" s="56" t="s">
        <v>102</v>
      </c>
      <c r="AC2007" s="56" t="s">
        <v>103</v>
      </c>
      <c r="AD2007" s="56" t="s">
        <v>104</v>
      </c>
      <c r="AE2007" s="56">
        <v>244</v>
      </c>
      <c r="AF2007" s="56">
        <v>526.24</v>
      </c>
    </row>
    <row r="2008" spans="22:32" ht="18" customHeight="1" x14ac:dyDescent="0.25">
      <c r="V2008" s="56" t="s">
        <v>105</v>
      </c>
      <c r="W2008" s="56">
        <v>2022</v>
      </c>
      <c r="X2008" s="56" t="s">
        <v>9</v>
      </c>
      <c r="Y2008" s="56" t="s">
        <v>111</v>
      </c>
      <c r="Z2008" s="56" t="s">
        <v>100</v>
      </c>
      <c r="AA2008" s="56" t="s">
        <v>101</v>
      </c>
      <c r="AB2008" s="56" t="s">
        <v>102</v>
      </c>
      <c r="AC2008" s="56" t="s">
        <v>103</v>
      </c>
      <c r="AD2008" s="56" t="s">
        <v>104</v>
      </c>
      <c r="AE2008" s="56">
        <v>214</v>
      </c>
      <c r="AF2008" s="56">
        <v>526.24</v>
      </c>
    </row>
    <row r="2009" spans="22:32" ht="18" customHeight="1" x14ac:dyDescent="0.25">
      <c r="V2009" s="56" t="s">
        <v>98</v>
      </c>
      <c r="W2009" s="56">
        <v>2022</v>
      </c>
      <c r="X2009" s="56" t="s">
        <v>9</v>
      </c>
      <c r="Y2009" s="56" t="s">
        <v>111</v>
      </c>
      <c r="Z2009" s="56" t="s">
        <v>100</v>
      </c>
      <c r="AA2009" s="56" t="s">
        <v>101</v>
      </c>
      <c r="AB2009" s="56" t="s">
        <v>102</v>
      </c>
      <c r="AC2009" s="56" t="s">
        <v>103</v>
      </c>
      <c r="AD2009" s="56" t="s">
        <v>104</v>
      </c>
      <c r="AE2009" s="56">
        <v>1016</v>
      </c>
      <c r="AF2009" s="56">
        <v>1452.88</v>
      </c>
    </row>
    <row r="2010" spans="22:32" ht="18" customHeight="1" x14ac:dyDescent="0.25">
      <c r="V2010" s="56" t="s">
        <v>105</v>
      </c>
      <c r="W2010" s="56">
        <v>2022</v>
      </c>
      <c r="X2010" s="56" t="s">
        <v>9</v>
      </c>
      <c r="Y2010" s="56" t="s">
        <v>111</v>
      </c>
      <c r="Z2010" s="56" t="s">
        <v>100</v>
      </c>
      <c r="AA2010" s="56" t="s">
        <v>101</v>
      </c>
      <c r="AB2010" s="56" t="s">
        <v>102</v>
      </c>
      <c r="AC2010" s="56" t="s">
        <v>103</v>
      </c>
      <c r="AD2010" s="56" t="s">
        <v>104</v>
      </c>
      <c r="AE2010" s="56">
        <v>216</v>
      </c>
      <c r="AF2010" s="56">
        <v>308.88</v>
      </c>
    </row>
    <row r="2011" spans="22:32" ht="18" customHeight="1" x14ac:dyDescent="0.25">
      <c r="V2011" s="56" t="s">
        <v>105</v>
      </c>
      <c r="W2011" s="56">
        <v>2022</v>
      </c>
      <c r="X2011" s="56" t="s">
        <v>9</v>
      </c>
      <c r="Y2011" s="56" t="s">
        <v>111</v>
      </c>
      <c r="Z2011" s="56" t="s">
        <v>100</v>
      </c>
      <c r="AA2011" s="56" t="s">
        <v>101</v>
      </c>
      <c r="AB2011" s="56" t="s">
        <v>102</v>
      </c>
      <c r="AC2011" s="56" t="s">
        <v>103</v>
      </c>
      <c r="AD2011" s="56" t="s">
        <v>104</v>
      </c>
      <c r="AE2011" s="56">
        <v>243</v>
      </c>
      <c r="AF2011" s="56">
        <v>347.49</v>
      </c>
    </row>
    <row r="2012" spans="22:32" ht="18" customHeight="1" x14ac:dyDescent="0.25">
      <c r="V2012" s="56" t="s">
        <v>98</v>
      </c>
      <c r="W2012" s="56">
        <v>2022</v>
      </c>
      <c r="X2012" s="56" t="s">
        <v>9</v>
      </c>
      <c r="Y2012" s="56" t="s">
        <v>111</v>
      </c>
      <c r="Z2012" s="56" t="s">
        <v>100</v>
      </c>
      <c r="AA2012" s="56" t="s">
        <v>101</v>
      </c>
      <c r="AB2012" s="56" t="s">
        <v>102</v>
      </c>
      <c r="AC2012" s="56" t="s">
        <v>103</v>
      </c>
      <c r="AD2012" s="56" t="s">
        <v>104</v>
      </c>
      <c r="AE2012" s="56">
        <v>171</v>
      </c>
      <c r="AF2012" s="56">
        <v>244.53</v>
      </c>
    </row>
    <row r="2013" spans="22:32" ht="18" customHeight="1" x14ac:dyDescent="0.25">
      <c r="V2013" s="56" t="s">
        <v>98</v>
      </c>
      <c r="W2013" s="56">
        <v>2022</v>
      </c>
      <c r="X2013" s="56" t="s">
        <v>9</v>
      </c>
      <c r="Y2013" s="56" t="s">
        <v>111</v>
      </c>
      <c r="Z2013" s="56" t="s">
        <v>100</v>
      </c>
      <c r="AA2013" s="56" t="s">
        <v>101</v>
      </c>
      <c r="AB2013" s="56" t="s">
        <v>102</v>
      </c>
      <c r="AC2013" s="56" t="s">
        <v>103</v>
      </c>
      <c r="AD2013" s="56" t="s">
        <v>104</v>
      </c>
      <c r="AE2013" s="56">
        <v>331</v>
      </c>
      <c r="AF2013" s="56">
        <v>473.33</v>
      </c>
    </row>
    <row r="2014" spans="22:32" ht="18" customHeight="1" x14ac:dyDescent="0.25">
      <c r="V2014" s="56" t="s">
        <v>98</v>
      </c>
      <c r="W2014" s="56">
        <v>2022</v>
      </c>
      <c r="X2014" s="56" t="s">
        <v>9</v>
      </c>
      <c r="Y2014" s="56" t="s">
        <v>111</v>
      </c>
      <c r="Z2014" s="56" t="s">
        <v>100</v>
      </c>
      <c r="AA2014" s="56" t="s">
        <v>101</v>
      </c>
      <c r="AB2014" s="56" t="s">
        <v>102</v>
      </c>
      <c r="AC2014" s="56" t="s">
        <v>103</v>
      </c>
      <c r="AD2014" s="56" t="s">
        <v>104</v>
      </c>
      <c r="AE2014" s="56">
        <v>325</v>
      </c>
      <c r="AF2014" s="56">
        <v>464.75</v>
      </c>
    </row>
    <row r="2015" spans="22:32" ht="18" customHeight="1" x14ac:dyDescent="0.25">
      <c r="V2015" s="56" t="s">
        <v>105</v>
      </c>
      <c r="W2015" s="56">
        <v>2022</v>
      </c>
      <c r="X2015" s="56" t="s">
        <v>9</v>
      </c>
      <c r="Y2015" s="56" t="s">
        <v>111</v>
      </c>
      <c r="Z2015" s="56" t="s">
        <v>100</v>
      </c>
      <c r="AA2015" s="56" t="s">
        <v>101</v>
      </c>
      <c r="AB2015" s="56" t="s">
        <v>102</v>
      </c>
      <c r="AC2015" s="56" t="s">
        <v>103</v>
      </c>
      <c r="AD2015" s="56" t="s">
        <v>104</v>
      </c>
      <c r="AE2015" s="56">
        <v>241</v>
      </c>
      <c r="AF2015" s="56">
        <v>344.63</v>
      </c>
    </row>
    <row r="2016" spans="22:32" ht="18" customHeight="1" x14ac:dyDescent="0.25">
      <c r="V2016" s="56" t="s">
        <v>108</v>
      </c>
      <c r="W2016" s="56">
        <v>2022</v>
      </c>
      <c r="X2016" s="56" t="s">
        <v>9</v>
      </c>
      <c r="Y2016" s="56" t="s">
        <v>111</v>
      </c>
      <c r="Z2016" s="56" t="s">
        <v>100</v>
      </c>
      <c r="AA2016" s="56" t="s">
        <v>101</v>
      </c>
      <c r="AB2016" s="56" t="s">
        <v>102</v>
      </c>
      <c r="AC2016" s="56" t="s">
        <v>103</v>
      </c>
      <c r="AD2016" s="56" t="s">
        <v>104</v>
      </c>
      <c r="AE2016" s="56">
        <v>797</v>
      </c>
      <c r="AF2016" s="56">
        <v>1139.71</v>
      </c>
    </row>
    <row r="2017" spans="22:32" ht="18" customHeight="1" x14ac:dyDescent="0.25">
      <c r="V2017" s="56" t="s">
        <v>105</v>
      </c>
      <c r="W2017" s="56">
        <v>2022</v>
      </c>
      <c r="X2017" s="56" t="s">
        <v>9</v>
      </c>
      <c r="Y2017" s="56" t="s">
        <v>111</v>
      </c>
      <c r="Z2017" s="56" t="s">
        <v>100</v>
      </c>
      <c r="AA2017" s="56" t="s">
        <v>101</v>
      </c>
      <c r="AB2017" s="56" t="s">
        <v>102</v>
      </c>
      <c r="AC2017" s="56" t="s">
        <v>103</v>
      </c>
      <c r="AD2017" s="56" t="s">
        <v>104</v>
      </c>
      <c r="AE2017" s="56">
        <v>830</v>
      </c>
      <c r="AF2017" s="56">
        <v>1186.9000000000001</v>
      </c>
    </row>
    <row r="2018" spans="22:32" ht="18" customHeight="1" x14ac:dyDescent="0.25">
      <c r="V2018" s="56" t="s">
        <v>107</v>
      </c>
      <c r="W2018" s="56">
        <v>2022</v>
      </c>
      <c r="X2018" s="56" t="s">
        <v>9</v>
      </c>
      <c r="Y2018" s="56" t="s">
        <v>111</v>
      </c>
      <c r="Z2018" s="56" t="s">
        <v>100</v>
      </c>
      <c r="AA2018" s="56" t="s">
        <v>101</v>
      </c>
      <c r="AB2018" s="56" t="s">
        <v>102</v>
      </c>
      <c r="AC2018" s="56" t="s">
        <v>103</v>
      </c>
      <c r="AD2018" s="56" t="s">
        <v>106</v>
      </c>
      <c r="AE2018" s="56">
        <v>335</v>
      </c>
      <c r="AF2018" s="56">
        <v>479.05</v>
      </c>
    </row>
    <row r="2019" spans="22:32" ht="18" customHeight="1" x14ac:dyDescent="0.25">
      <c r="V2019" s="56" t="s">
        <v>98</v>
      </c>
      <c r="W2019" s="56">
        <v>2022</v>
      </c>
      <c r="X2019" s="56" t="s">
        <v>9</v>
      </c>
      <c r="Y2019" s="56" t="s">
        <v>111</v>
      </c>
      <c r="Z2019" s="56" t="s">
        <v>100</v>
      </c>
      <c r="AA2019" s="56" t="s">
        <v>101</v>
      </c>
      <c r="AB2019" s="56" t="s">
        <v>102</v>
      </c>
      <c r="AC2019" s="56" t="s">
        <v>103</v>
      </c>
      <c r="AD2019" s="56" t="s">
        <v>106</v>
      </c>
      <c r="AE2019" s="56">
        <v>329</v>
      </c>
      <c r="AF2019" s="56">
        <v>470.47</v>
      </c>
    </row>
    <row r="2020" spans="22:32" ht="18" customHeight="1" x14ac:dyDescent="0.25">
      <c r="V2020" s="56" t="s">
        <v>108</v>
      </c>
      <c r="W2020" s="56">
        <v>2022</v>
      </c>
      <c r="X2020" s="56" t="s">
        <v>9</v>
      </c>
      <c r="Y2020" s="56" t="s">
        <v>111</v>
      </c>
      <c r="Z2020" s="56" t="s">
        <v>100</v>
      </c>
      <c r="AA2020" s="56" t="s">
        <v>101</v>
      </c>
      <c r="AB2020" s="56" t="s">
        <v>102</v>
      </c>
      <c r="AC2020" s="56" t="s">
        <v>103</v>
      </c>
      <c r="AD2020" s="56" t="s">
        <v>106</v>
      </c>
      <c r="AE2020" s="56">
        <v>323</v>
      </c>
      <c r="AF2020" s="56">
        <v>461.89</v>
      </c>
    </row>
    <row r="2021" spans="22:32" ht="18" customHeight="1" x14ac:dyDescent="0.25">
      <c r="V2021" s="56" t="s">
        <v>98</v>
      </c>
      <c r="W2021" s="56">
        <v>2022</v>
      </c>
      <c r="X2021" s="56" t="s">
        <v>9</v>
      </c>
      <c r="Y2021" s="56" t="s">
        <v>111</v>
      </c>
      <c r="Z2021" s="56" t="s">
        <v>100</v>
      </c>
      <c r="AA2021" s="56" t="s">
        <v>101</v>
      </c>
      <c r="AB2021" s="56" t="s">
        <v>102</v>
      </c>
      <c r="AC2021" s="56" t="s">
        <v>103</v>
      </c>
      <c r="AD2021" s="56" t="s">
        <v>104</v>
      </c>
      <c r="AE2021" s="56">
        <v>245</v>
      </c>
      <c r="AF2021" s="56">
        <v>350.35</v>
      </c>
    </row>
    <row r="2022" spans="22:32" ht="18" customHeight="1" x14ac:dyDescent="0.25">
      <c r="V2022" s="56" t="s">
        <v>105</v>
      </c>
      <c r="W2022" s="56">
        <v>2022</v>
      </c>
      <c r="X2022" s="56" t="s">
        <v>9</v>
      </c>
      <c r="Y2022" s="56" t="s">
        <v>111</v>
      </c>
      <c r="Z2022" s="56" t="s">
        <v>100</v>
      </c>
      <c r="AA2022" s="56" t="s">
        <v>101</v>
      </c>
      <c r="AB2022" s="56" t="s">
        <v>102</v>
      </c>
      <c r="AC2022" s="56" t="s">
        <v>103</v>
      </c>
      <c r="AD2022" s="56" t="s">
        <v>104</v>
      </c>
      <c r="AE2022" s="56">
        <v>167</v>
      </c>
      <c r="AF2022" s="56">
        <v>238.81</v>
      </c>
    </row>
    <row r="2023" spans="22:32" ht="18" customHeight="1" x14ac:dyDescent="0.25">
      <c r="V2023" s="56" t="s">
        <v>98</v>
      </c>
      <c r="W2023" s="56">
        <v>2022</v>
      </c>
      <c r="X2023" s="56" t="s">
        <v>9</v>
      </c>
      <c r="Y2023" s="56" t="s">
        <v>111</v>
      </c>
      <c r="Z2023" s="56" t="s">
        <v>100</v>
      </c>
      <c r="AA2023" s="56" t="s">
        <v>101</v>
      </c>
      <c r="AB2023" s="56" t="s">
        <v>102</v>
      </c>
      <c r="AC2023" s="56" t="s">
        <v>103</v>
      </c>
      <c r="AD2023" s="56" t="s">
        <v>104</v>
      </c>
      <c r="AE2023" s="56">
        <v>215</v>
      </c>
      <c r="AF2023" s="56">
        <v>307.45</v>
      </c>
    </row>
    <row r="2024" spans="22:32" ht="18" customHeight="1" x14ac:dyDescent="0.25">
      <c r="V2024" s="56" t="s">
        <v>98</v>
      </c>
      <c r="W2024" s="56">
        <v>2022</v>
      </c>
      <c r="X2024" s="56" t="s">
        <v>8</v>
      </c>
      <c r="Y2024" s="56" t="s">
        <v>111</v>
      </c>
      <c r="Z2024" s="56" t="s">
        <v>100</v>
      </c>
      <c r="AA2024" s="56" t="s">
        <v>101</v>
      </c>
      <c r="AB2024" s="56" t="s">
        <v>102</v>
      </c>
      <c r="AC2024" s="56" t="s">
        <v>103</v>
      </c>
      <c r="AD2024" s="56" t="s">
        <v>106</v>
      </c>
      <c r="AE2024" s="56">
        <v>350</v>
      </c>
      <c r="AF2024" s="56">
        <v>500.5</v>
      </c>
    </row>
    <row r="2025" spans="22:32" ht="18" customHeight="1" x14ac:dyDescent="0.25">
      <c r="V2025" s="56" t="s">
        <v>98</v>
      </c>
      <c r="W2025" s="56">
        <v>2022</v>
      </c>
      <c r="X2025" s="56" t="s">
        <v>8</v>
      </c>
      <c r="Y2025" s="56" t="s">
        <v>111</v>
      </c>
      <c r="Z2025" s="56" t="s">
        <v>100</v>
      </c>
      <c r="AA2025" s="56" t="s">
        <v>101</v>
      </c>
      <c r="AB2025" s="56" t="s">
        <v>102</v>
      </c>
      <c r="AC2025" s="56" t="s">
        <v>103</v>
      </c>
      <c r="AD2025" s="56" t="s">
        <v>106</v>
      </c>
      <c r="AE2025" s="56">
        <v>344</v>
      </c>
      <c r="AF2025" s="56">
        <v>491.91999999999996</v>
      </c>
    </row>
    <row r="2026" spans="22:32" ht="18" customHeight="1" x14ac:dyDescent="0.25">
      <c r="V2026" s="56" t="s">
        <v>105</v>
      </c>
      <c r="W2026" s="56">
        <v>2022</v>
      </c>
      <c r="X2026" s="56" t="s">
        <v>8</v>
      </c>
      <c r="Y2026" s="56" t="s">
        <v>111</v>
      </c>
      <c r="Z2026" s="56" t="s">
        <v>100</v>
      </c>
      <c r="AA2026" s="56" t="s">
        <v>101</v>
      </c>
      <c r="AB2026" s="56" t="s">
        <v>102</v>
      </c>
      <c r="AC2026" s="56" t="s">
        <v>103</v>
      </c>
      <c r="AD2026" s="56" t="s">
        <v>106</v>
      </c>
      <c r="AE2026" s="56">
        <v>338</v>
      </c>
      <c r="AF2026" s="56">
        <v>483.34000000000003</v>
      </c>
    </row>
    <row r="2027" spans="22:32" ht="18" customHeight="1" x14ac:dyDescent="0.25">
      <c r="V2027" s="56" t="s">
        <v>98</v>
      </c>
      <c r="W2027" s="56">
        <v>2022</v>
      </c>
      <c r="X2027" s="56" t="s">
        <v>8</v>
      </c>
      <c r="Y2027" s="56" t="s">
        <v>111</v>
      </c>
      <c r="Z2027" s="56" t="s">
        <v>100</v>
      </c>
      <c r="AA2027" s="56" t="s">
        <v>101</v>
      </c>
      <c r="AB2027" s="56" t="s">
        <v>102</v>
      </c>
      <c r="AC2027" s="56" t="s">
        <v>103</v>
      </c>
      <c r="AD2027" s="56" t="s">
        <v>104</v>
      </c>
      <c r="AE2027" s="56">
        <v>176</v>
      </c>
      <c r="AF2027" s="56">
        <v>251.68</v>
      </c>
    </row>
    <row r="2028" spans="22:32" ht="18" customHeight="1" x14ac:dyDescent="0.25">
      <c r="V2028" s="56" t="s">
        <v>105</v>
      </c>
      <c r="W2028" s="56">
        <v>2022</v>
      </c>
      <c r="X2028" s="56" t="s">
        <v>8</v>
      </c>
      <c r="Y2028" s="56" t="s">
        <v>111</v>
      </c>
      <c r="Z2028" s="56" t="s">
        <v>100</v>
      </c>
      <c r="AA2028" s="56" t="s">
        <v>101</v>
      </c>
      <c r="AB2028" s="56" t="s">
        <v>102</v>
      </c>
      <c r="AC2028" s="56" t="s">
        <v>103</v>
      </c>
      <c r="AD2028" s="56" t="s">
        <v>104</v>
      </c>
      <c r="AE2028" s="56">
        <v>352</v>
      </c>
      <c r="AF2028" s="56">
        <v>503.36</v>
      </c>
    </row>
    <row r="2029" spans="22:32" ht="18" customHeight="1" x14ac:dyDescent="0.25">
      <c r="V2029" s="56" t="s">
        <v>105</v>
      </c>
      <c r="W2029" s="56">
        <v>2022</v>
      </c>
      <c r="X2029" s="56" t="s">
        <v>8</v>
      </c>
      <c r="Y2029" s="56" t="s">
        <v>111</v>
      </c>
      <c r="Z2029" s="56" t="s">
        <v>100</v>
      </c>
      <c r="AA2029" s="56" t="s">
        <v>101</v>
      </c>
      <c r="AB2029" s="56" t="s">
        <v>102</v>
      </c>
      <c r="AC2029" s="56" t="s">
        <v>103</v>
      </c>
      <c r="AD2029" s="56" t="s">
        <v>104</v>
      </c>
      <c r="AE2029" s="56">
        <v>346</v>
      </c>
      <c r="AF2029" s="56">
        <v>494.78</v>
      </c>
    </row>
    <row r="2030" spans="22:32" ht="18" customHeight="1" x14ac:dyDescent="0.25">
      <c r="V2030" s="56" t="s">
        <v>98</v>
      </c>
      <c r="W2030" s="56">
        <v>2022</v>
      </c>
      <c r="X2030" s="56" t="s">
        <v>8</v>
      </c>
      <c r="Y2030" s="56" t="s">
        <v>111</v>
      </c>
      <c r="Z2030" s="56" t="s">
        <v>100</v>
      </c>
      <c r="AA2030" s="56" t="s">
        <v>101</v>
      </c>
      <c r="AB2030" s="56" t="s">
        <v>102</v>
      </c>
      <c r="AC2030" s="56" t="s">
        <v>103</v>
      </c>
      <c r="AD2030" s="56" t="s">
        <v>104</v>
      </c>
      <c r="AE2030" s="56">
        <v>340</v>
      </c>
      <c r="AF2030" s="56">
        <v>486.2</v>
      </c>
    </row>
    <row r="2031" spans="22:32" ht="18" customHeight="1" x14ac:dyDescent="0.25">
      <c r="V2031" s="56" t="s">
        <v>98</v>
      </c>
      <c r="W2031" s="56">
        <v>2022</v>
      </c>
      <c r="X2031" s="56" t="s">
        <v>8</v>
      </c>
      <c r="Y2031" s="56" t="s">
        <v>111</v>
      </c>
      <c r="Z2031" s="56" t="s">
        <v>100</v>
      </c>
      <c r="AA2031" s="56" t="s">
        <v>101</v>
      </c>
      <c r="AB2031" s="56" t="s">
        <v>102</v>
      </c>
      <c r="AC2031" s="56" t="s">
        <v>103</v>
      </c>
      <c r="AD2031" s="56" t="s">
        <v>104</v>
      </c>
      <c r="AE2031" s="56">
        <v>172</v>
      </c>
      <c r="AF2031" s="56">
        <v>526.24</v>
      </c>
    </row>
    <row r="2032" spans="22:32" ht="18" customHeight="1" x14ac:dyDescent="0.25">
      <c r="V2032" s="56" t="s">
        <v>98</v>
      </c>
      <c r="W2032" s="56">
        <v>2022</v>
      </c>
      <c r="X2032" s="56" t="s">
        <v>8</v>
      </c>
      <c r="Y2032" s="56" t="s">
        <v>111</v>
      </c>
      <c r="Z2032" s="56" t="s">
        <v>100</v>
      </c>
      <c r="AA2032" s="56" t="s">
        <v>101</v>
      </c>
      <c r="AB2032" s="56" t="s">
        <v>102</v>
      </c>
      <c r="AC2032" s="56" t="s">
        <v>103</v>
      </c>
      <c r="AD2032" s="56" t="s">
        <v>104</v>
      </c>
      <c r="AE2032" s="56">
        <v>220</v>
      </c>
      <c r="AF2032" s="56">
        <v>526.24</v>
      </c>
    </row>
    <row r="2033" spans="22:32" ht="18" customHeight="1" x14ac:dyDescent="0.25">
      <c r="V2033" s="56" t="s">
        <v>105</v>
      </c>
      <c r="W2033" s="56">
        <v>2022</v>
      </c>
      <c r="X2033" s="56" t="s">
        <v>8</v>
      </c>
      <c r="Y2033" s="56" t="s">
        <v>111</v>
      </c>
      <c r="Z2033" s="56" t="s">
        <v>100</v>
      </c>
      <c r="AA2033" s="56" t="s">
        <v>101</v>
      </c>
      <c r="AB2033" s="56" t="s">
        <v>102</v>
      </c>
      <c r="AC2033" s="56" t="s">
        <v>103</v>
      </c>
      <c r="AD2033" s="56" t="s">
        <v>104</v>
      </c>
      <c r="AE2033" s="56">
        <v>962</v>
      </c>
      <c r="AF2033" s="56">
        <v>1375.6599999999999</v>
      </c>
    </row>
    <row r="2034" spans="22:32" ht="18" customHeight="1" x14ac:dyDescent="0.25">
      <c r="V2034" s="56" t="s">
        <v>105</v>
      </c>
      <c r="W2034" s="56">
        <v>2022</v>
      </c>
      <c r="X2034" s="56" t="s">
        <v>8</v>
      </c>
      <c r="Y2034" s="56" t="s">
        <v>111</v>
      </c>
      <c r="Z2034" s="56" t="s">
        <v>100</v>
      </c>
      <c r="AA2034" s="56" t="s">
        <v>101</v>
      </c>
      <c r="AB2034" s="56" t="s">
        <v>102</v>
      </c>
      <c r="AC2034" s="56" t="s">
        <v>103</v>
      </c>
      <c r="AD2034" s="56" t="s">
        <v>104</v>
      </c>
      <c r="AE2034" s="56">
        <v>1015</v>
      </c>
      <c r="AF2034" s="56">
        <v>1451.45</v>
      </c>
    </row>
    <row r="2035" spans="22:32" ht="18" customHeight="1" x14ac:dyDescent="0.25">
      <c r="V2035" s="56" t="s">
        <v>105</v>
      </c>
      <c r="W2035" s="56">
        <v>2022</v>
      </c>
      <c r="X2035" s="56" t="s">
        <v>8</v>
      </c>
      <c r="Y2035" s="56" t="s">
        <v>111</v>
      </c>
      <c r="Z2035" s="56" t="s">
        <v>100</v>
      </c>
      <c r="AA2035" s="56" t="s">
        <v>101</v>
      </c>
      <c r="AB2035" s="56" t="s">
        <v>102</v>
      </c>
      <c r="AC2035" s="56" t="s">
        <v>103</v>
      </c>
      <c r="AD2035" s="56" t="s">
        <v>104</v>
      </c>
      <c r="AE2035" s="56">
        <v>222</v>
      </c>
      <c r="AF2035" s="56">
        <v>317.45999999999998</v>
      </c>
    </row>
    <row r="2036" spans="22:32" ht="18" customHeight="1" x14ac:dyDescent="0.25">
      <c r="V2036" s="56" t="s">
        <v>105</v>
      </c>
      <c r="W2036" s="56">
        <v>2022</v>
      </c>
      <c r="X2036" s="56" t="s">
        <v>8</v>
      </c>
      <c r="Y2036" s="56" t="s">
        <v>111</v>
      </c>
      <c r="Z2036" s="56" t="s">
        <v>100</v>
      </c>
      <c r="AA2036" s="56" t="s">
        <v>101</v>
      </c>
      <c r="AB2036" s="56" t="s">
        <v>102</v>
      </c>
      <c r="AC2036" s="56" t="s">
        <v>103</v>
      </c>
      <c r="AD2036" s="56" t="s">
        <v>104</v>
      </c>
      <c r="AE2036" s="56">
        <v>177</v>
      </c>
      <c r="AF2036" s="56">
        <v>253.11</v>
      </c>
    </row>
    <row r="2037" spans="22:32" ht="18" customHeight="1" x14ac:dyDescent="0.25">
      <c r="V2037" s="56" t="s">
        <v>105</v>
      </c>
      <c r="W2037" s="56">
        <v>2022</v>
      </c>
      <c r="X2037" s="56" t="s">
        <v>8</v>
      </c>
      <c r="Y2037" s="56" t="s">
        <v>111</v>
      </c>
      <c r="Z2037" s="56" t="s">
        <v>100</v>
      </c>
      <c r="AA2037" s="56" t="s">
        <v>101</v>
      </c>
      <c r="AB2037" s="56" t="s">
        <v>102</v>
      </c>
      <c r="AC2037" s="56" t="s">
        <v>103</v>
      </c>
      <c r="AD2037" s="56" t="s">
        <v>104</v>
      </c>
      <c r="AE2037" s="56">
        <v>219</v>
      </c>
      <c r="AF2037" s="56">
        <v>313.17</v>
      </c>
    </row>
    <row r="2038" spans="22:32" ht="18" customHeight="1" x14ac:dyDescent="0.25">
      <c r="V2038" s="56" t="s">
        <v>98</v>
      </c>
      <c r="W2038" s="56">
        <v>2022</v>
      </c>
      <c r="X2038" s="56" t="s">
        <v>8</v>
      </c>
      <c r="Y2038" s="56" t="s">
        <v>111</v>
      </c>
      <c r="Z2038" s="56" t="s">
        <v>100</v>
      </c>
      <c r="AA2038" s="56" t="s">
        <v>101</v>
      </c>
      <c r="AB2038" s="56" t="s">
        <v>102</v>
      </c>
      <c r="AC2038" s="56" t="s">
        <v>103</v>
      </c>
      <c r="AD2038" s="56" t="s">
        <v>104</v>
      </c>
      <c r="AE2038" s="56">
        <v>349</v>
      </c>
      <c r="AF2038" s="56">
        <v>499.07</v>
      </c>
    </row>
    <row r="2039" spans="22:32" ht="18" customHeight="1" x14ac:dyDescent="0.25">
      <c r="V2039" s="56" t="s">
        <v>105</v>
      </c>
      <c r="W2039" s="56">
        <v>2022</v>
      </c>
      <c r="X2039" s="56" t="s">
        <v>8</v>
      </c>
      <c r="Y2039" s="56" t="s">
        <v>111</v>
      </c>
      <c r="Z2039" s="56" t="s">
        <v>100</v>
      </c>
      <c r="AA2039" s="56" t="s">
        <v>101</v>
      </c>
      <c r="AB2039" s="56" t="s">
        <v>102</v>
      </c>
      <c r="AC2039" s="56" t="s">
        <v>103</v>
      </c>
      <c r="AD2039" s="56" t="s">
        <v>104</v>
      </c>
      <c r="AE2039" s="56">
        <v>343</v>
      </c>
      <c r="AF2039" s="56">
        <v>490.49</v>
      </c>
    </row>
    <row r="2040" spans="22:32" ht="18" customHeight="1" x14ac:dyDescent="0.25">
      <c r="V2040" s="56" t="s">
        <v>98</v>
      </c>
      <c r="W2040" s="56">
        <v>2022</v>
      </c>
      <c r="X2040" s="56" t="s">
        <v>8</v>
      </c>
      <c r="Y2040" s="56" t="s">
        <v>111</v>
      </c>
      <c r="Z2040" s="56" t="s">
        <v>100</v>
      </c>
      <c r="AA2040" s="56" t="s">
        <v>101</v>
      </c>
      <c r="AB2040" s="56" t="s">
        <v>102</v>
      </c>
      <c r="AC2040" s="56" t="s">
        <v>103</v>
      </c>
      <c r="AD2040" s="56" t="s">
        <v>104</v>
      </c>
      <c r="AE2040" s="56">
        <v>337</v>
      </c>
      <c r="AF2040" s="56">
        <v>481.90999999999997</v>
      </c>
    </row>
    <row r="2041" spans="22:32" ht="18" customHeight="1" x14ac:dyDescent="0.25">
      <c r="V2041" s="56" t="s">
        <v>105</v>
      </c>
      <c r="W2041" s="56">
        <v>2022</v>
      </c>
      <c r="X2041" s="56" t="s">
        <v>8</v>
      </c>
      <c r="Y2041" s="56" t="s">
        <v>111</v>
      </c>
      <c r="Z2041" s="56" t="s">
        <v>100</v>
      </c>
      <c r="AA2041" s="56" t="s">
        <v>101</v>
      </c>
      <c r="AB2041" s="56" t="s">
        <v>102</v>
      </c>
      <c r="AC2041" s="56" t="s">
        <v>103</v>
      </c>
      <c r="AD2041" s="56" t="s">
        <v>104</v>
      </c>
      <c r="AE2041" s="56">
        <v>796</v>
      </c>
      <c r="AF2041" s="56">
        <v>1138.28</v>
      </c>
    </row>
    <row r="2042" spans="22:32" ht="18" customHeight="1" x14ac:dyDescent="0.25">
      <c r="V2042" s="56" t="s">
        <v>107</v>
      </c>
      <c r="W2042" s="56">
        <v>2022</v>
      </c>
      <c r="X2042" s="56" t="s">
        <v>8</v>
      </c>
      <c r="Y2042" s="56" t="s">
        <v>111</v>
      </c>
      <c r="Z2042" s="56" t="s">
        <v>100</v>
      </c>
      <c r="AA2042" s="56" t="s">
        <v>101</v>
      </c>
      <c r="AB2042" s="56" t="s">
        <v>102</v>
      </c>
      <c r="AC2042" s="56" t="s">
        <v>103</v>
      </c>
      <c r="AD2042" s="56" t="s">
        <v>104</v>
      </c>
      <c r="AE2042" s="56">
        <v>829</v>
      </c>
      <c r="AF2042" s="56">
        <v>1185.47</v>
      </c>
    </row>
    <row r="2043" spans="22:32" ht="18" customHeight="1" x14ac:dyDescent="0.25">
      <c r="V2043" s="56" t="s">
        <v>98</v>
      </c>
      <c r="W2043" s="56">
        <v>2022</v>
      </c>
      <c r="X2043" s="56" t="s">
        <v>8</v>
      </c>
      <c r="Y2043" s="56" t="s">
        <v>111</v>
      </c>
      <c r="Z2043" s="56" t="s">
        <v>100</v>
      </c>
      <c r="AA2043" s="56" t="s">
        <v>101</v>
      </c>
      <c r="AB2043" s="56" t="s">
        <v>102</v>
      </c>
      <c r="AC2043" s="56" t="s">
        <v>103</v>
      </c>
      <c r="AD2043" s="56" t="s">
        <v>106</v>
      </c>
      <c r="AE2043" s="56">
        <v>347</v>
      </c>
      <c r="AF2043" s="56">
        <v>496.21000000000004</v>
      </c>
    </row>
    <row r="2044" spans="22:32" ht="18" customHeight="1" x14ac:dyDescent="0.25">
      <c r="V2044" s="56" t="s">
        <v>98</v>
      </c>
      <c r="W2044" s="56">
        <v>2022</v>
      </c>
      <c r="X2044" s="56" t="s">
        <v>8</v>
      </c>
      <c r="Y2044" s="56" t="s">
        <v>111</v>
      </c>
      <c r="Z2044" s="56" t="s">
        <v>100</v>
      </c>
      <c r="AA2044" s="56" t="s">
        <v>101</v>
      </c>
      <c r="AB2044" s="56" t="s">
        <v>102</v>
      </c>
      <c r="AC2044" s="56" t="s">
        <v>103</v>
      </c>
      <c r="AD2044" s="56" t="s">
        <v>106</v>
      </c>
      <c r="AE2044" s="56">
        <v>341</v>
      </c>
      <c r="AF2044" s="56">
        <v>487.63</v>
      </c>
    </row>
    <row r="2045" spans="22:32" ht="18" customHeight="1" x14ac:dyDescent="0.25">
      <c r="V2045" s="56" t="s">
        <v>98</v>
      </c>
      <c r="W2045" s="56">
        <v>2022</v>
      </c>
      <c r="X2045" s="56" t="s">
        <v>8</v>
      </c>
      <c r="Y2045" s="56" t="s">
        <v>111</v>
      </c>
      <c r="Z2045" s="56" t="s">
        <v>100</v>
      </c>
      <c r="AA2045" s="56" t="s">
        <v>101</v>
      </c>
      <c r="AB2045" s="56" t="s">
        <v>102</v>
      </c>
      <c r="AC2045" s="56" t="s">
        <v>103</v>
      </c>
      <c r="AD2045" s="56" t="s">
        <v>104</v>
      </c>
      <c r="AE2045" s="56">
        <v>173</v>
      </c>
      <c r="AF2045" s="56">
        <v>247.39</v>
      </c>
    </row>
    <row r="2046" spans="22:32" ht="18" customHeight="1" x14ac:dyDescent="0.25">
      <c r="V2046" s="56" t="s">
        <v>98</v>
      </c>
      <c r="W2046" s="56">
        <v>2022</v>
      </c>
      <c r="X2046" s="56" t="s">
        <v>8</v>
      </c>
      <c r="Y2046" s="56" t="s">
        <v>111</v>
      </c>
      <c r="Z2046" s="56" t="s">
        <v>100</v>
      </c>
      <c r="AA2046" s="56" t="s">
        <v>101</v>
      </c>
      <c r="AB2046" s="56" t="s">
        <v>102</v>
      </c>
      <c r="AC2046" s="56" t="s">
        <v>103</v>
      </c>
      <c r="AD2046" s="56" t="s">
        <v>104</v>
      </c>
      <c r="AE2046" s="56">
        <v>221</v>
      </c>
      <c r="AF2046" s="56">
        <v>316.02999999999997</v>
      </c>
    </row>
    <row r="2047" spans="22:32" ht="18" customHeight="1" x14ac:dyDescent="0.25">
      <c r="V2047" s="56" t="s">
        <v>98</v>
      </c>
      <c r="W2047" s="56">
        <v>2022</v>
      </c>
      <c r="X2047" s="56" t="s">
        <v>3</v>
      </c>
      <c r="Y2047" s="56" t="s">
        <v>99</v>
      </c>
      <c r="Z2047" s="56" t="s">
        <v>113</v>
      </c>
      <c r="AA2047" s="56" t="s">
        <v>114</v>
      </c>
      <c r="AB2047" s="56" t="s">
        <v>110</v>
      </c>
      <c r="AC2047" s="56" t="s">
        <v>103</v>
      </c>
      <c r="AD2047" s="56" t="s">
        <v>115</v>
      </c>
      <c r="AE2047" s="56">
        <v>214</v>
      </c>
      <c r="AF2047" s="56">
        <v>306.02</v>
      </c>
    </row>
    <row r="2048" spans="22:32" ht="18" customHeight="1" x14ac:dyDescent="0.25">
      <c r="V2048" s="56" t="s">
        <v>107</v>
      </c>
      <c r="W2048" s="56">
        <v>2022</v>
      </c>
      <c r="X2048" s="56" t="s">
        <v>3</v>
      </c>
      <c r="Y2048" s="56" t="s">
        <v>99</v>
      </c>
      <c r="Z2048" s="56" t="s">
        <v>113</v>
      </c>
      <c r="AA2048" s="56" t="s">
        <v>114</v>
      </c>
      <c r="AB2048" s="56" t="s">
        <v>110</v>
      </c>
      <c r="AC2048" s="56" t="s">
        <v>103</v>
      </c>
      <c r="AD2048" s="56" t="s">
        <v>115</v>
      </c>
      <c r="AE2048" s="56">
        <v>208</v>
      </c>
      <c r="AF2048" s="56">
        <v>297.44</v>
      </c>
    </row>
    <row r="2049" spans="22:32" ht="18" customHeight="1" x14ac:dyDescent="0.25">
      <c r="V2049" s="56" t="s">
        <v>105</v>
      </c>
      <c r="W2049" s="56">
        <v>2022</v>
      </c>
      <c r="X2049" s="56" t="s">
        <v>3</v>
      </c>
      <c r="Y2049" s="56" t="s">
        <v>99</v>
      </c>
      <c r="Z2049" s="56" t="s">
        <v>113</v>
      </c>
      <c r="AA2049" s="56" t="s">
        <v>114</v>
      </c>
      <c r="AB2049" s="56" t="s">
        <v>110</v>
      </c>
      <c r="AC2049" s="56" t="s">
        <v>103</v>
      </c>
      <c r="AD2049" s="56" t="s">
        <v>115</v>
      </c>
      <c r="AE2049" s="56">
        <v>202</v>
      </c>
      <c r="AF2049" s="56">
        <v>288.86</v>
      </c>
    </row>
    <row r="2050" spans="22:32" ht="18" customHeight="1" x14ac:dyDescent="0.25">
      <c r="V2050" s="56" t="s">
        <v>109</v>
      </c>
      <c r="W2050" s="56">
        <v>2022</v>
      </c>
      <c r="X2050" s="56" t="s">
        <v>3</v>
      </c>
      <c r="Y2050" s="56" t="s">
        <v>99</v>
      </c>
      <c r="Z2050" s="56" t="s">
        <v>113</v>
      </c>
      <c r="AA2050" s="56" t="s">
        <v>114</v>
      </c>
      <c r="AB2050" s="56" t="s">
        <v>110</v>
      </c>
      <c r="AC2050" s="56" t="s">
        <v>103</v>
      </c>
      <c r="AD2050" s="56" t="s">
        <v>115</v>
      </c>
      <c r="AE2050" s="56">
        <v>211</v>
      </c>
      <c r="AF2050" s="56">
        <v>301.73</v>
      </c>
    </row>
    <row r="2051" spans="22:32" ht="18" customHeight="1" x14ac:dyDescent="0.25">
      <c r="V2051" s="56" t="s">
        <v>98</v>
      </c>
      <c r="W2051" s="56">
        <v>2022</v>
      </c>
      <c r="X2051" s="56" t="s">
        <v>3</v>
      </c>
      <c r="Y2051" s="56" t="s">
        <v>99</v>
      </c>
      <c r="Z2051" s="56" t="s">
        <v>113</v>
      </c>
      <c r="AA2051" s="56" t="s">
        <v>114</v>
      </c>
      <c r="AB2051" s="56" t="s">
        <v>110</v>
      </c>
      <c r="AC2051" s="56" t="s">
        <v>103</v>
      </c>
      <c r="AD2051" s="56" t="s">
        <v>115</v>
      </c>
      <c r="AE2051" s="56">
        <v>205</v>
      </c>
      <c r="AF2051" s="56">
        <v>293.14999999999998</v>
      </c>
    </row>
    <row r="2052" spans="22:32" ht="18" customHeight="1" x14ac:dyDescent="0.25">
      <c r="V2052" s="56" t="s">
        <v>105</v>
      </c>
      <c r="W2052" s="56">
        <v>2022</v>
      </c>
      <c r="X2052" s="56" t="s">
        <v>1</v>
      </c>
      <c r="Y2052" s="56" t="s">
        <v>99</v>
      </c>
      <c r="Z2052" s="56" t="s">
        <v>113</v>
      </c>
      <c r="AA2052" s="56" t="s">
        <v>114</v>
      </c>
      <c r="AB2052" s="56" t="s">
        <v>110</v>
      </c>
      <c r="AC2052" s="56" t="s">
        <v>103</v>
      </c>
      <c r="AD2052" s="56" t="s">
        <v>115</v>
      </c>
      <c r="AE2052" s="56">
        <v>244</v>
      </c>
      <c r="AF2052" s="56">
        <v>348.92</v>
      </c>
    </row>
    <row r="2053" spans="22:32" ht="18" customHeight="1" x14ac:dyDescent="0.25">
      <c r="V2053" s="56" t="s">
        <v>98</v>
      </c>
      <c r="W2053" s="56">
        <v>2022</v>
      </c>
      <c r="X2053" s="56" t="s">
        <v>1</v>
      </c>
      <c r="Y2053" s="56" t="s">
        <v>99</v>
      </c>
      <c r="Z2053" s="56" t="s">
        <v>113</v>
      </c>
      <c r="AA2053" s="56" t="s">
        <v>114</v>
      </c>
      <c r="AB2053" s="56" t="s">
        <v>110</v>
      </c>
      <c r="AC2053" s="56" t="s">
        <v>103</v>
      </c>
      <c r="AD2053" s="56" t="s">
        <v>115</v>
      </c>
      <c r="AE2053" s="56">
        <v>238</v>
      </c>
      <c r="AF2053" s="56">
        <v>340.34000000000003</v>
      </c>
    </row>
    <row r="2054" spans="22:32" ht="18" customHeight="1" x14ac:dyDescent="0.25">
      <c r="V2054" s="56" t="s">
        <v>98</v>
      </c>
      <c r="W2054" s="56">
        <v>2022</v>
      </c>
      <c r="X2054" s="56" t="s">
        <v>1</v>
      </c>
      <c r="Y2054" s="56" t="s">
        <v>99</v>
      </c>
      <c r="Z2054" s="56" t="s">
        <v>113</v>
      </c>
      <c r="AA2054" s="56" t="s">
        <v>114</v>
      </c>
      <c r="AB2054" s="56" t="s">
        <v>110</v>
      </c>
      <c r="AC2054" s="56" t="s">
        <v>103</v>
      </c>
      <c r="AD2054" s="56" t="s">
        <v>115</v>
      </c>
      <c r="AE2054" s="56">
        <v>247</v>
      </c>
      <c r="AF2054" s="56">
        <v>353.21</v>
      </c>
    </row>
    <row r="2055" spans="22:32" ht="18" customHeight="1" x14ac:dyDescent="0.25">
      <c r="V2055" s="56" t="s">
        <v>105</v>
      </c>
      <c r="W2055" s="56">
        <v>2022</v>
      </c>
      <c r="X2055" s="56" t="s">
        <v>1</v>
      </c>
      <c r="Y2055" s="56" t="s">
        <v>99</v>
      </c>
      <c r="Z2055" s="56" t="s">
        <v>113</v>
      </c>
      <c r="AA2055" s="56" t="s">
        <v>114</v>
      </c>
      <c r="AB2055" s="56" t="s">
        <v>110</v>
      </c>
      <c r="AC2055" s="56" t="s">
        <v>103</v>
      </c>
      <c r="AD2055" s="56" t="s">
        <v>115</v>
      </c>
      <c r="AE2055" s="56">
        <v>241</v>
      </c>
      <c r="AF2055" s="56">
        <v>344.63</v>
      </c>
    </row>
    <row r="2056" spans="22:32" ht="18" customHeight="1" x14ac:dyDescent="0.25">
      <c r="V2056" s="56" t="s">
        <v>107</v>
      </c>
      <c r="W2056" s="56">
        <v>2022</v>
      </c>
      <c r="X2056" s="56" t="s">
        <v>1</v>
      </c>
      <c r="Y2056" s="56" t="s">
        <v>99</v>
      </c>
      <c r="Z2056" s="56" t="s">
        <v>113</v>
      </c>
      <c r="AA2056" s="56" t="s">
        <v>114</v>
      </c>
      <c r="AB2056" s="56" t="s">
        <v>110</v>
      </c>
      <c r="AC2056" s="56" t="s">
        <v>103</v>
      </c>
      <c r="AD2056" s="56" t="s">
        <v>115</v>
      </c>
      <c r="AE2056" s="56">
        <v>235</v>
      </c>
      <c r="AF2056" s="56">
        <v>336.05</v>
      </c>
    </row>
    <row r="2057" spans="22:32" ht="18" customHeight="1" x14ac:dyDescent="0.25">
      <c r="V2057" s="56" t="s">
        <v>105</v>
      </c>
      <c r="W2057" s="56">
        <v>2022</v>
      </c>
      <c r="X2057" s="56" t="s">
        <v>0</v>
      </c>
      <c r="Y2057" s="56" t="s">
        <v>99</v>
      </c>
      <c r="Z2057" s="56" t="s">
        <v>113</v>
      </c>
      <c r="AA2057" s="56" t="s">
        <v>114</v>
      </c>
      <c r="AB2057" s="56" t="s">
        <v>110</v>
      </c>
      <c r="AC2057" s="56" t="s">
        <v>103</v>
      </c>
      <c r="AD2057" s="56" t="s">
        <v>104</v>
      </c>
      <c r="AE2057" s="56">
        <v>262</v>
      </c>
      <c r="AF2057" s="56">
        <v>374.65999999999997</v>
      </c>
    </row>
    <row r="2058" spans="22:32" ht="18" customHeight="1" x14ac:dyDescent="0.25">
      <c r="V2058" s="56" t="s">
        <v>105</v>
      </c>
      <c r="W2058" s="56">
        <v>2022</v>
      </c>
      <c r="X2058" s="56" t="s">
        <v>0</v>
      </c>
      <c r="Y2058" s="56" t="s">
        <v>99</v>
      </c>
      <c r="Z2058" s="56" t="s">
        <v>113</v>
      </c>
      <c r="AA2058" s="56" t="s">
        <v>114</v>
      </c>
      <c r="AB2058" s="56" t="s">
        <v>110</v>
      </c>
      <c r="AC2058" s="56" t="s">
        <v>103</v>
      </c>
      <c r="AD2058" s="56" t="s">
        <v>115</v>
      </c>
      <c r="AE2058" s="56">
        <v>256</v>
      </c>
      <c r="AF2058" s="56">
        <v>366.08</v>
      </c>
    </row>
    <row r="2059" spans="22:32" ht="18" customHeight="1" x14ac:dyDescent="0.25">
      <c r="V2059" s="56" t="s">
        <v>105</v>
      </c>
      <c r="W2059" s="56">
        <v>2022</v>
      </c>
      <c r="X2059" s="56" t="s">
        <v>0</v>
      </c>
      <c r="Y2059" s="56" t="s">
        <v>99</v>
      </c>
      <c r="Z2059" s="56" t="s">
        <v>113</v>
      </c>
      <c r="AA2059" s="56" t="s">
        <v>114</v>
      </c>
      <c r="AB2059" s="56" t="s">
        <v>110</v>
      </c>
      <c r="AC2059" s="56" t="s">
        <v>103</v>
      </c>
      <c r="AD2059" s="56" t="s">
        <v>115</v>
      </c>
      <c r="AE2059" s="56">
        <v>250</v>
      </c>
      <c r="AF2059" s="56">
        <v>357.5</v>
      </c>
    </row>
    <row r="2060" spans="22:32" ht="18" customHeight="1" x14ac:dyDescent="0.25">
      <c r="V2060" s="56" t="s">
        <v>105</v>
      </c>
      <c r="W2060" s="56">
        <v>2022</v>
      </c>
      <c r="X2060" s="56" t="s">
        <v>0</v>
      </c>
      <c r="Y2060" s="56" t="s">
        <v>99</v>
      </c>
      <c r="Z2060" s="56" t="s">
        <v>113</v>
      </c>
      <c r="AA2060" s="56" t="s">
        <v>114</v>
      </c>
      <c r="AB2060" s="56" t="s">
        <v>110</v>
      </c>
      <c r="AC2060" s="56" t="s">
        <v>103</v>
      </c>
      <c r="AD2060" s="56" t="s">
        <v>115</v>
      </c>
      <c r="AE2060" s="56">
        <v>259</v>
      </c>
      <c r="AF2060" s="56">
        <v>370.37</v>
      </c>
    </row>
    <row r="2061" spans="22:32" ht="18" customHeight="1" x14ac:dyDescent="0.25">
      <c r="V2061" s="56" t="s">
        <v>107</v>
      </c>
      <c r="W2061" s="56">
        <v>2022</v>
      </c>
      <c r="X2061" s="56" t="s">
        <v>0</v>
      </c>
      <c r="Y2061" s="56" t="s">
        <v>99</v>
      </c>
      <c r="Z2061" s="56" t="s">
        <v>113</v>
      </c>
      <c r="AA2061" s="56" t="s">
        <v>114</v>
      </c>
      <c r="AB2061" s="56" t="s">
        <v>110</v>
      </c>
      <c r="AC2061" s="56" t="s">
        <v>103</v>
      </c>
      <c r="AD2061" s="56" t="s">
        <v>115</v>
      </c>
      <c r="AE2061" s="56">
        <v>253</v>
      </c>
      <c r="AF2061" s="56">
        <v>361.78999999999996</v>
      </c>
    </row>
    <row r="2062" spans="22:32" ht="18" customHeight="1" x14ac:dyDescent="0.25">
      <c r="V2062" s="56" t="s">
        <v>105</v>
      </c>
      <c r="W2062" s="56">
        <v>2022</v>
      </c>
      <c r="X2062" s="56" t="s">
        <v>5</v>
      </c>
      <c r="Y2062" s="56" t="s">
        <v>99</v>
      </c>
      <c r="Z2062" s="56" t="s">
        <v>113</v>
      </c>
      <c r="AA2062" s="56" t="s">
        <v>114</v>
      </c>
      <c r="AB2062" s="56" t="s">
        <v>110</v>
      </c>
      <c r="AC2062" s="56" t="s">
        <v>103</v>
      </c>
      <c r="AD2062" s="56" t="s">
        <v>115</v>
      </c>
      <c r="AE2062" s="56">
        <v>184</v>
      </c>
      <c r="AF2062" s="56">
        <v>263.12</v>
      </c>
    </row>
    <row r="2063" spans="22:32" ht="18" customHeight="1" x14ac:dyDescent="0.25">
      <c r="V2063" s="56" t="s">
        <v>108</v>
      </c>
      <c r="W2063" s="56">
        <v>2022</v>
      </c>
      <c r="X2063" s="56" t="s">
        <v>5</v>
      </c>
      <c r="Y2063" s="56" t="s">
        <v>99</v>
      </c>
      <c r="Z2063" s="56" t="s">
        <v>113</v>
      </c>
      <c r="AA2063" s="56" t="s">
        <v>114</v>
      </c>
      <c r="AB2063" s="56" t="s">
        <v>110</v>
      </c>
      <c r="AC2063" s="56" t="s">
        <v>103</v>
      </c>
      <c r="AD2063" s="56" t="s">
        <v>115</v>
      </c>
      <c r="AE2063" s="56">
        <v>178</v>
      </c>
      <c r="AF2063" s="56">
        <v>254.54</v>
      </c>
    </row>
    <row r="2064" spans="22:32" ht="18" customHeight="1" x14ac:dyDescent="0.25">
      <c r="V2064" s="56" t="s">
        <v>107</v>
      </c>
      <c r="W2064" s="56">
        <v>2022</v>
      </c>
      <c r="X2064" s="56" t="s">
        <v>5</v>
      </c>
      <c r="Y2064" s="56" t="s">
        <v>99</v>
      </c>
      <c r="Z2064" s="56" t="s">
        <v>113</v>
      </c>
      <c r="AA2064" s="56" t="s">
        <v>114</v>
      </c>
      <c r="AB2064" s="56" t="s">
        <v>110</v>
      </c>
      <c r="AC2064" s="56" t="s">
        <v>103</v>
      </c>
      <c r="AD2064" s="56" t="s">
        <v>115</v>
      </c>
      <c r="AE2064" s="56">
        <v>172</v>
      </c>
      <c r="AF2064" s="56">
        <v>245.95999999999998</v>
      </c>
    </row>
    <row r="2065" spans="22:32" ht="18" customHeight="1" x14ac:dyDescent="0.25">
      <c r="V2065" s="56" t="s">
        <v>98</v>
      </c>
      <c r="W2065" s="56">
        <v>2022</v>
      </c>
      <c r="X2065" s="56" t="s">
        <v>5</v>
      </c>
      <c r="Y2065" s="56" t="s">
        <v>99</v>
      </c>
      <c r="Z2065" s="56" t="s">
        <v>113</v>
      </c>
      <c r="AA2065" s="56" t="s">
        <v>114</v>
      </c>
      <c r="AB2065" s="56" t="s">
        <v>110</v>
      </c>
      <c r="AC2065" s="56" t="s">
        <v>103</v>
      </c>
      <c r="AD2065" s="56" t="s">
        <v>115</v>
      </c>
      <c r="AE2065" s="56">
        <v>181</v>
      </c>
      <c r="AF2065" s="56">
        <v>258.83</v>
      </c>
    </row>
    <row r="2066" spans="22:32" ht="18" customHeight="1" x14ac:dyDescent="0.25">
      <c r="V2066" s="56" t="s">
        <v>108</v>
      </c>
      <c r="W2066" s="56">
        <v>2022</v>
      </c>
      <c r="X2066" s="56" t="s">
        <v>5</v>
      </c>
      <c r="Y2066" s="56" t="s">
        <v>99</v>
      </c>
      <c r="Z2066" s="56" t="s">
        <v>113</v>
      </c>
      <c r="AA2066" s="56" t="s">
        <v>114</v>
      </c>
      <c r="AB2066" s="56" t="s">
        <v>110</v>
      </c>
      <c r="AC2066" s="56" t="s">
        <v>103</v>
      </c>
      <c r="AD2066" s="56" t="s">
        <v>115</v>
      </c>
      <c r="AE2066" s="56">
        <v>175</v>
      </c>
      <c r="AF2066" s="56">
        <v>250.25</v>
      </c>
    </row>
    <row r="2067" spans="22:32" ht="18" customHeight="1" x14ac:dyDescent="0.25">
      <c r="V2067" s="56" t="s">
        <v>105</v>
      </c>
      <c r="W2067" s="56">
        <v>2022</v>
      </c>
      <c r="X2067" s="56" t="s">
        <v>5</v>
      </c>
      <c r="Y2067" s="56" t="s">
        <v>99</v>
      </c>
      <c r="Z2067" s="56" t="s">
        <v>113</v>
      </c>
      <c r="AA2067" s="56" t="s">
        <v>114</v>
      </c>
      <c r="AB2067" s="56" t="s">
        <v>110</v>
      </c>
      <c r="AC2067" s="56" t="s">
        <v>103</v>
      </c>
      <c r="AD2067" s="56" t="s">
        <v>115</v>
      </c>
      <c r="AE2067" s="56">
        <v>169</v>
      </c>
      <c r="AF2067" s="56">
        <v>241.67000000000002</v>
      </c>
    </row>
    <row r="2068" spans="22:32" ht="18" customHeight="1" x14ac:dyDescent="0.25">
      <c r="V2068" s="56" t="s">
        <v>98</v>
      </c>
      <c r="W2068" s="56">
        <v>2022</v>
      </c>
      <c r="X2068" s="56" t="s">
        <v>2</v>
      </c>
      <c r="Y2068" s="56" t="s">
        <v>99</v>
      </c>
      <c r="Z2068" s="56" t="s">
        <v>113</v>
      </c>
      <c r="AA2068" s="56" t="s">
        <v>114</v>
      </c>
      <c r="AB2068" s="56" t="s">
        <v>110</v>
      </c>
      <c r="AC2068" s="56" t="s">
        <v>103</v>
      </c>
      <c r="AD2068" s="56" t="s">
        <v>115</v>
      </c>
      <c r="AE2068" s="56">
        <v>232</v>
      </c>
      <c r="AF2068" s="56">
        <v>331.76</v>
      </c>
    </row>
    <row r="2069" spans="22:32" ht="18" customHeight="1" x14ac:dyDescent="0.25">
      <c r="V2069" s="56" t="s">
        <v>105</v>
      </c>
      <c r="W2069" s="56">
        <v>2022</v>
      </c>
      <c r="X2069" s="56" t="s">
        <v>2</v>
      </c>
      <c r="Y2069" s="56" t="s">
        <v>99</v>
      </c>
      <c r="Z2069" s="56" t="s">
        <v>113</v>
      </c>
      <c r="AA2069" s="56" t="s">
        <v>114</v>
      </c>
      <c r="AB2069" s="56" t="s">
        <v>110</v>
      </c>
      <c r="AC2069" s="56" t="s">
        <v>103</v>
      </c>
      <c r="AD2069" s="56" t="s">
        <v>115</v>
      </c>
      <c r="AE2069" s="56">
        <v>226</v>
      </c>
      <c r="AF2069" s="56">
        <v>323.18</v>
      </c>
    </row>
    <row r="2070" spans="22:32" ht="18" customHeight="1" x14ac:dyDescent="0.25">
      <c r="V2070" s="56" t="s">
        <v>105</v>
      </c>
      <c r="W2070" s="56">
        <v>2022</v>
      </c>
      <c r="X2070" s="56" t="s">
        <v>2</v>
      </c>
      <c r="Y2070" s="56" t="s">
        <v>99</v>
      </c>
      <c r="Z2070" s="56" t="s">
        <v>113</v>
      </c>
      <c r="AA2070" s="56" t="s">
        <v>114</v>
      </c>
      <c r="AB2070" s="56" t="s">
        <v>110</v>
      </c>
      <c r="AC2070" s="56" t="s">
        <v>103</v>
      </c>
      <c r="AD2070" s="56" t="s">
        <v>115</v>
      </c>
      <c r="AE2070" s="56">
        <v>220</v>
      </c>
      <c r="AF2070" s="56">
        <v>314.60000000000002</v>
      </c>
    </row>
    <row r="2071" spans="22:32" ht="18" customHeight="1" x14ac:dyDescent="0.25">
      <c r="V2071" s="56" t="s">
        <v>107</v>
      </c>
      <c r="W2071" s="56">
        <v>2022</v>
      </c>
      <c r="X2071" s="56" t="s">
        <v>2</v>
      </c>
      <c r="Y2071" s="56" t="s">
        <v>99</v>
      </c>
      <c r="Z2071" s="56" t="s">
        <v>113</v>
      </c>
      <c r="AA2071" s="56" t="s">
        <v>114</v>
      </c>
      <c r="AB2071" s="56" t="s">
        <v>110</v>
      </c>
      <c r="AC2071" s="56" t="s">
        <v>103</v>
      </c>
      <c r="AD2071" s="56" t="s">
        <v>115</v>
      </c>
      <c r="AE2071" s="56">
        <v>229</v>
      </c>
      <c r="AF2071" s="56">
        <v>327.47000000000003</v>
      </c>
    </row>
    <row r="2072" spans="22:32" ht="18" customHeight="1" x14ac:dyDescent="0.25">
      <c r="V2072" s="56" t="s">
        <v>98</v>
      </c>
      <c r="W2072" s="56">
        <v>2022</v>
      </c>
      <c r="X2072" s="56" t="s">
        <v>2</v>
      </c>
      <c r="Y2072" s="56" t="s">
        <v>99</v>
      </c>
      <c r="Z2072" s="56" t="s">
        <v>113</v>
      </c>
      <c r="AA2072" s="56" t="s">
        <v>114</v>
      </c>
      <c r="AB2072" s="56" t="s">
        <v>110</v>
      </c>
      <c r="AC2072" s="56" t="s">
        <v>103</v>
      </c>
      <c r="AD2072" s="56" t="s">
        <v>115</v>
      </c>
      <c r="AE2072" s="56">
        <v>223</v>
      </c>
      <c r="AF2072" s="56">
        <v>318.89</v>
      </c>
    </row>
    <row r="2073" spans="22:32" ht="18" customHeight="1" x14ac:dyDescent="0.25">
      <c r="V2073" s="56" t="s">
        <v>98</v>
      </c>
      <c r="W2073" s="56">
        <v>2022</v>
      </c>
      <c r="X2073" s="56" t="s">
        <v>2</v>
      </c>
      <c r="Y2073" s="56" t="s">
        <v>99</v>
      </c>
      <c r="Z2073" s="56" t="s">
        <v>113</v>
      </c>
      <c r="AA2073" s="56" t="s">
        <v>114</v>
      </c>
      <c r="AB2073" s="56" t="s">
        <v>110</v>
      </c>
      <c r="AC2073" s="56" t="s">
        <v>103</v>
      </c>
      <c r="AD2073" s="56" t="s">
        <v>115</v>
      </c>
      <c r="AE2073" s="56">
        <v>217</v>
      </c>
      <c r="AF2073" s="56">
        <v>310.31</v>
      </c>
    </row>
    <row r="2074" spans="22:32" ht="18" customHeight="1" x14ac:dyDescent="0.25">
      <c r="V2074" s="56" t="s">
        <v>105</v>
      </c>
      <c r="W2074" s="56">
        <v>2022</v>
      </c>
      <c r="X2074" s="56" t="s">
        <v>4</v>
      </c>
      <c r="Y2074" s="56" t="s">
        <v>99</v>
      </c>
      <c r="Z2074" s="56" t="s">
        <v>113</v>
      </c>
      <c r="AA2074" s="56" t="s">
        <v>114</v>
      </c>
      <c r="AB2074" s="56" t="s">
        <v>110</v>
      </c>
      <c r="AC2074" s="56" t="s">
        <v>103</v>
      </c>
      <c r="AD2074" s="56" t="s">
        <v>115</v>
      </c>
      <c r="AE2074" s="56">
        <v>196</v>
      </c>
      <c r="AF2074" s="56">
        <v>280.27999999999997</v>
      </c>
    </row>
    <row r="2075" spans="22:32" ht="18" customHeight="1" x14ac:dyDescent="0.25">
      <c r="V2075" s="56" t="s">
        <v>98</v>
      </c>
      <c r="W2075" s="56">
        <v>2022</v>
      </c>
      <c r="X2075" s="56" t="s">
        <v>4</v>
      </c>
      <c r="Y2075" s="56" t="s">
        <v>99</v>
      </c>
      <c r="Z2075" s="56" t="s">
        <v>113</v>
      </c>
      <c r="AA2075" s="56" t="s">
        <v>114</v>
      </c>
      <c r="AB2075" s="56" t="s">
        <v>110</v>
      </c>
      <c r="AC2075" s="56" t="s">
        <v>103</v>
      </c>
      <c r="AD2075" s="56" t="s">
        <v>115</v>
      </c>
      <c r="AE2075" s="56">
        <v>190</v>
      </c>
      <c r="AF2075" s="56">
        <v>271.7</v>
      </c>
    </row>
    <row r="2076" spans="22:32" ht="18" customHeight="1" x14ac:dyDescent="0.25">
      <c r="V2076" s="56" t="s">
        <v>98</v>
      </c>
      <c r="W2076" s="56">
        <v>2022</v>
      </c>
      <c r="X2076" s="56" t="s">
        <v>4</v>
      </c>
      <c r="Y2076" s="56" t="s">
        <v>99</v>
      </c>
      <c r="Z2076" s="56" t="s">
        <v>113</v>
      </c>
      <c r="AA2076" s="56" t="s">
        <v>114</v>
      </c>
      <c r="AB2076" s="56" t="s">
        <v>110</v>
      </c>
      <c r="AC2076" s="56" t="s">
        <v>103</v>
      </c>
      <c r="AD2076" s="56" t="s">
        <v>115</v>
      </c>
      <c r="AE2076" s="56">
        <v>199</v>
      </c>
      <c r="AF2076" s="56">
        <v>284.57</v>
      </c>
    </row>
    <row r="2077" spans="22:32" ht="18" customHeight="1" x14ac:dyDescent="0.25">
      <c r="V2077" s="56" t="s">
        <v>98</v>
      </c>
      <c r="W2077" s="56">
        <v>2022</v>
      </c>
      <c r="X2077" s="56" t="s">
        <v>4</v>
      </c>
      <c r="Y2077" s="56" t="s">
        <v>99</v>
      </c>
      <c r="Z2077" s="56" t="s">
        <v>113</v>
      </c>
      <c r="AA2077" s="56" t="s">
        <v>114</v>
      </c>
      <c r="AB2077" s="56" t="s">
        <v>110</v>
      </c>
      <c r="AC2077" s="56" t="s">
        <v>103</v>
      </c>
      <c r="AD2077" s="56" t="s">
        <v>115</v>
      </c>
      <c r="AE2077" s="56">
        <v>193</v>
      </c>
      <c r="AF2077" s="56">
        <v>275.99</v>
      </c>
    </row>
    <row r="2078" spans="22:32" ht="18" customHeight="1" x14ac:dyDescent="0.25">
      <c r="V2078" s="56" t="s">
        <v>98</v>
      </c>
      <c r="W2078" s="56">
        <v>2022</v>
      </c>
      <c r="X2078" s="56" t="s">
        <v>4</v>
      </c>
      <c r="Y2078" s="56" t="s">
        <v>99</v>
      </c>
      <c r="Z2078" s="56" t="s">
        <v>113</v>
      </c>
      <c r="AA2078" s="56" t="s">
        <v>114</v>
      </c>
      <c r="AB2078" s="56" t="s">
        <v>110</v>
      </c>
      <c r="AC2078" s="56" t="s">
        <v>103</v>
      </c>
      <c r="AD2078" s="56" t="s">
        <v>115</v>
      </c>
      <c r="AE2078" s="56">
        <v>187</v>
      </c>
      <c r="AF2078" s="56">
        <v>267.40999999999997</v>
      </c>
    </row>
    <row r="2079" spans="22:32" ht="18" customHeight="1" x14ac:dyDescent="0.25">
      <c r="V2079" s="56" t="s">
        <v>105</v>
      </c>
      <c r="W2079" s="56">
        <v>2022</v>
      </c>
      <c r="X2079" s="56" t="s">
        <v>3</v>
      </c>
      <c r="Y2079" s="56" t="s">
        <v>111</v>
      </c>
      <c r="Z2079" s="56" t="s">
        <v>113</v>
      </c>
      <c r="AA2079" s="56" t="s">
        <v>114</v>
      </c>
      <c r="AB2079" s="56" t="s">
        <v>110</v>
      </c>
      <c r="AC2079" s="56" t="s">
        <v>103</v>
      </c>
      <c r="AD2079" s="56" t="s">
        <v>115</v>
      </c>
      <c r="AE2079" s="56">
        <v>278</v>
      </c>
      <c r="AF2079" s="56">
        <v>397.53999999999996</v>
      </c>
    </row>
    <row r="2080" spans="22:32" ht="18" customHeight="1" x14ac:dyDescent="0.25">
      <c r="V2080" s="56" t="s">
        <v>109</v>
      </c>
      <c r="W2080" s="56">
        <v>2022</v>
      </c>
      <c r="X2080" s="56" t="s">
        <v>3</v>
      </c>
      <c r="Y2080" s="56" t="s">
        <v>111</v>
      </c>
      <c r="Z2080" s="56" t="s">
        <v>113</v>
      </c>
      <c r="AA2080" s="56" t="s">
        <v>114</v>
      </c>
      <c r="AB2080" s="56" t="s">
        <v>110</v>
      </c>
      <c r="AC2080" s="56" t="s">
        <v>103</v>
      </c>
      <c r="AD2080" s="56" t="s">
        <v>115</v>
      </c>
      <c r="AE2080" s="56">
        <v>326</v>
      </c>
      <c r="AF2080" s="56">
        <v>466.18</v>
      </c>
    </row>
    <row r="2081" spans="22:32" ht="18" customHeight="1" x14ac:dyDescent="0.25">
      <c r="V2081" s="56" t="s">
        <v>98</v>
      </c>
      <c r="W2081" s="56">
        <v>2022</v>
      </c>
      <c r="X2081" s="56" t="s">
        <v>3</v>
      </c>
      <c r="Y2081" s="56" t="s">
        <v>111</v>
      </c>
      <c r="Z2081" s="56" t="s">
        <v>113</v>
      </c>
      <c r="AA2081" s="56" t="s">
        <v>114</v>
      </c>
      <c r="AB2081" s="56" t="s">
        <v>110</v>
      </c>
      <c r="AC2081" s="56" t="s">
        <v>103</v>
      </c>
      <c r="AD2081" s="56" t="s">
        <v>115</v>
      </c>
      <c r="AE2081" s="56">
        <v>280</v>
      </c>
      <c r="AF2081" s="56">
        <v>400.4</v>
      </c>
    </row>
    <row r="2082" spans="22:32" ht="18" customHeight="1" x14ac:dyDescent="0.25">
      <c r="V2082" s="56" t="s">
        <v>98</v>
      </c>
      <c r="W2082" s="56">
        <v>2022</v>
      </c>
      <c r="X2082" s="56" t="s">
        <v>3</v>
      </c>
      <c r="Y2082" s="56" t="s">
        <v>111</v>
      </c>
      <c r="Z2082" s="56" t="s">
        <v>113</v>
      </c>
      <c r="AA2082" s="56" t="s">
        <v>114</v>
      </c>
      <c r="AB2082" s="56" t="s">
        <v>110</v>
      </c>
      <c r="AC2082" s="56" t="s">
        <v>103</v>
      </c>
      <c r="AD2082" s="56" t="s">
        <v>115</v>
      </c>
      <c r="AE2082" s="56">
        <v>834</v>
      </c>
      <c r="AF2082" s="56">
        <v>1192.6199999999999</v>
      </c>
    </row>
    <row r="2083" spans="22:32" ht="18" customHeight="1" x14ac:dyDescent="0.25">
      <c r="V2083" s="56" t="s">
        <v>98</v>
      </c>
      <c r="W2083" s="56">
        <v>2022</v>
      </c>
      <c r="X2083" s="56" t="s">
        <v>3</v>
      </c>
      <c r="Y2083" s="56" t="s">
        <v>111</v>
      </c>
      <c r="Z2083" s="56" t="s">
        <v>113</v>
      </c>
      <c r="AA2083" s="56" t="s">
        <v>114</v>
      </c>
      <c r="AB2083" s="56" t="s">
        <v>110</v>
      </c>
      <c r="AC2083" s="56" t="s">
        <v>103</v>
      </c>
      <c r="AD2083" s="56" t="s">
        <v>115</v>
      </c>
      <c r="AE2083" s="56">
        <v>867</v>
      </c>
      <c r="AF2083" s="56">
        <v>1239.81</v>
      </c>
    </row>
    <row r="2084" spans="22:32" ht="18" customHeight="1" x14ac:dyDescent="0.25">
      <c r="V2084" s="56" t="s">
        <v>105</v>
      </c>
      <c r="W2084" s="56">
        <v>2022</v>
      </c>
      <c r="X2084" s="56" t="s">
        <v>3</v>
      </c>
      <c r="Y2084" s="56" t="s">
        <v>111</v>
      </c>
      <c r="Z2084" s="56" t="s">
        <v>113</v>
      </c>
      <c r="AA2084" s="56" t="s">
        <v>114</v>
      </c>
      <c r="AB2084" s="56" t="s">
        <v>110</v>
      </c>
      <c r="AC2084" s="56" t="s">
        <v>103</v>
      </c>
      <c r="AD2084" s="56" t="s">
        <v>115</v>
      </c>
      <c r="AE2084" s="56">
        <v>931</v>
      </c>
      <c r="AF2084" s="56">
        <v>1331.33</v>
      </c>
    </row>
    <row r="2085" spans="22:32" ht="18" customHeight="1" x14ac:dyDescent="0.25">
      <c r="V2085" s="56" t="s">
        <v>105</v>
      </c>
      <c r="W2085" s="56">
        <v>2022</v>
      </c>
      <c r="X2085" s="56" t="s">
        <v>3</v>
      </c>
      <c r="Y2085" s="56" t="s">
        <v>111</v>
      </c>
      <c r="Z2085" s="56" t="s">
        <v>113</v>
      </c>
      <c r="AA2085" s="56" t="s">
        <v>114</v>
      </c>
      <c r="AB2085" s="56" t="s">
        <v>110</v>
      </c>
      <c r="AC2085" s="56" t="s">
        <v>103</v>
      </c>
      <c r="AD2085" s="56" t="s">
        <v>115</v>
      </c>
      <c r="AE2085" s="56">
        <v>932</v>
      </c>
      <c r="AF2085" s="56">
        <v>1332.76</v>
      </c>
    </row>
    <row r="2086" spans="22:32" ht="18" customHeight="1" x14ac:dyDescent="0.25">
      <c r="V2086" s="56" t="s">
        <v>98</v>
      </c>
      <c r="W2086" s="56">
        <v>2022</v>
      </c>
      <c r="X2086" s="56" t="s">
        <v>3</v>
      </c>
      <c r="Y2086" s="56" t="s">
        <v>111</v>
      </c>
      <c r="Z2086" s="56" t="s">
        <v>113</v>
      </c>
      <c r="AA2086" s="56" t="s">
        <v>114</v>
      </c>
      <c r="AB2086" s="56" t="s">
        <v>110</v>
      </c>
      <c r="AC2086" s="56" t="s">
        <v>103</v>
      </c>
      <c r="AD2086" s="56" t="s">
        <v>115</v>
      </c>
      <c r="AE2086" s="56">
        <v>933</v>
      </c>
      <c r="AF2086" s="56">
        <v>1334.19</v>
      </c>
    </row>
    <row r="2087" spans="22:32" ht="18" customHeight="1" x14ac:dyDescent="0.25">
      <c r="V2087" s="56" t="s">
        <v>105</v>
      </c>
      <c r="W2087" s="56">
        <v>2022</v>
      </c>
      <c r="X2087" s="56" t="s">
        <v>3</v>
      </c>
      <c r="Y2087" s="56" t="s">
        <v>111</v>
      </c>
      <c r="Z2087" s="56" t="s">
        <v>113</v>
      </c>
      <c r="AA2087" s="56" t="s">
        <v>114</v>
      </c>
      <c r="AB2087" s="56" t="s">
        <v>110</v>
      </c>
      <c r="AC2087" s="56" t="s">
        <v>103</v>
      </c>
      <c r="AD2087" s="56" t="s">
        <v>115</v>
      </c>
      <c r="AE2087" s="56">
        <v>873</v>
      </c>
      <c r="AF2087" s="56">
        <v>526.24</v>
      </c>
    </row>
    <row r="2088" spans="22:32" ht="18" customHeight="1" x14ac:dyDescent="0.25">
      <c r="V2088" s="56" t="s">
        <v>98</v>
      </c>
      <c r="W2088" s="56">
        <v>2022</v>
      </c>
      <c r="X2088" s="56" t="s">
        <v>3</v>
      </c>
      <c r="Y2088" s="56" t="s">
        <v>111</v>
      </c>
      <c r="Z2088" s="56" t="s">
        <v>113</v>
      </c>
      <c r="AA2088" s="56" t="s">
        <v>114</v>
      </c>
      <c r="AB2088" s="56" t="s">
        <v>110</v>
      </c>
      <c r="AC2088" s="56" t="s">
        <v>103</v>
      </c>
      <c r="AD2088" s="56" t="s">
        <v>115</v>
      </c>
      <c r="AE2088" s="56">
        <v>327</v>
      </c>
      <c r="AF2088" s="56">
        <v>467.61</v>
      </c>
    </row>
    <row r="2089" spans="22:32" ht="18" customHeight="1" x14ac:dyDescent="0.25">
      <c r="V2089" s="56" t="s">
        <v>98</v>
      </c>
      <c r="W2089" s="56">
        <v>2022</v>
      </c>
      <c r="X2089" s="56" t="s">
        <v>3</v>
      </c>
      <c r="Y2089" s="56" t="s">
        <v>111</v>
      </c>
      <c r="Z2089" s="56" t="s">
        <v>113</v>
      </c>
      <c r="AA2089" s="56" t="s">
        <v>114</v>
      </c>
      <c r="AB2089" s="56" t="s">
        <v>110</v>
      </c>
      <c r="AC2089" s="56" t="s">
        <v>103</v>
      </c>
      <c r="AD2089" s="56" t="s">
        <v>115</v>
      </c>
      <c r="AE2089" s="56">
        <v>183</v>
      </c>
      <c r="AF2089" s="56">
        <v>261.69</v>
      </c>
    </row>
    <row r="2090" spans="22:32" ht="18" customHeight="1" x14ac:dyDescent="0.25">
      <c r="V2090" s="56" t="s">
        <v>105</v>
      </c>
      <c r="W2090" s="56">
        <v>2022</v>
      </c>
      <c r="X2090" s="56" t="s">
        <v>3</v>
      </c>
      <c r="Y2090" s="56" t="s">
        <v>111</v>
      </c>
      <c r="Z2090" s="56" t="s">
        <v>113</v>
      </c>
      <c r="AA2090" s="56" t="s">
        <v>114</v>
      </c>
      <c r="AB2090" s="56" t="s">
        <v>110</v>
      </c>
      <c r="AC2090" s="56" t="s">
        <v>103</v>
      </c>
      <c r="AD2090" s="56" t="s">
        <v>115</v>
      </c>
      <c r="AE2090" s="56">
        <v>177</v>
      </c>
      <c r="AF2090" s="56">
        <v>253.11</v>
      </c>
    </row>
    <row r="2091" spans="22:32" ht="18" customHeight="1" x14ac:dyDescent="0.25">
      <c r="V2091" s="56" t="s">
        <v>98</v>
      </c>
      <c r="W2091" s="56">
        <v>2022</v>
      </c>
      <c r="X2091" s="56" t="s">
        <v>3</v>
      </c>
      <c r="Y2091" s="56" t="s">
        <v>111</v>
      </c>
      <c r="Z2091" s="56" t="s">
        <v>113</v>
      </c>
      <c r="AA2091" s="56" t="s">
        <v>114</v>
      </c>
      <c r="AB2091" s="56" t="s">
        <v>110</v>
      </c>
      <c r="AC2091" s="56" t="s">
        <v>103</v>
      </c>
      <c r="AD2091" s="56" t="s">
        <v>115</v>
      </c>
      <c r="AE2091" s="56">
        <v>171</v>
      </c>
      <c r="AF2091" s="56">
        <v>244.53</v>
      </c>
    </row>
    <row r="2092" spans="22:32" ht="18" customHeight="1" x14ac:dyDescent="0.25">
      <c r="V2092" s="56" t="s">
        <v>98</v>
      </c>
      <c r="W2092" s="56">
        <v>2022</v>
      </c>
      <c r="X2092" s="56" t="s">
        <v>3</v>
      </c>
      <c r="Y2092" s="56" t="s">
        <v>111</v>
      </c>
      <c r="Z2092" s="56" t="s">
        <v>113</v>
      </c>
      <c r="AA2092" s="56" t="s">
        <v>114</v>
      </c>
      <c r="AB2092" s="56" t="s">
        <v>110</v>
      </c>
      <c r="AC2092" s="56" t="s">
        <v>103</v>
      </c>
      <c r="AD2092" s="56" t="s">
        <v>115</v>
      </c>
      <c r="AE2092" s="56">
        <v>277</v>
      </c>
      <c r="AF2092" s="56">
        <v>396.11</v>
      </c>
    </row>
    <row r="2093" spans="22:32" ht="18" customHeight="1" x14ac:dyDescent="0.25">
      <c r="V2093" s="56" t="s">
        <v>107</v>
      </c>
      <c r="W2093" s="56">
        <v>2022</v>
      </c>
      <c r="X2093" s="56" t="s">
        <v>3</v>
      </c>
      <c r="Y2093" s="56" t="s">
        <v>111</v>
      </c>
      <c r="Z2093" s="56" t="s">
        <v>113</v>
      </c>
      <c r="AA2093" s="56" t="s">
        <v>114</v>
      </c>
      <c r="AB2093" s="56" t="s">
        <v>110</v>
      </c>
      <c r="AC2093" s="56" t="s">
        <v>103</v>
      </c>
      <c r="AD2093" s="56" t="s">
        <v>115</v>
      </c>
      <c r="AE2093" s="56">
        <v>325</v>
      </c>
      <c r="AF2093" s="56">
        <v>464.75</v>
      </c>
    </row>
    <row r="2094" spans="22:32" ht="18" customHeight="1" x14ac:dyDescent="0.25">
      <c r="V2094" s="56" t="s">
        <v>105</v>
      </c>
      <c r="W2094" s="56">
        <v>2022</v>
      </c>
      <c r="X2094" s="56" t="s">
        <v>3</v>
      </c>
      <c r="Y2094" s="56" t="s">
        <v>111</v>
      </c>
      <c r="Z2094" s="56" t="s">
        <v>113</v>
      </c>
      <c r="AA2094" s="56" t="s">
        <v>114</v>
      </c>
      <c r="AB2094" s="56" t="s">
        <v>110</v>
      </c>
      <c r="AC2094" s="56" t="s">
        <v>103</v>
      </c>
      <c r="AD2094" s="56" t="s">
        <v>115</v>
      </c>
      <c r="AE2094" s="56">
        <v>842</v>
      </c>
      <c r="AF2094" s="56">
        <v>1204.06</v>
      </c>
    </row>
    <row r="2095" spans="22:32" ht="18" customHeight="1" x14ac:dyDescent="0.25">
      <c r="V2095" s="56" t="s">
        <v>105</v>
      </c>
      <c r="W2095" s="56">
        <v>2022</v>
      </c>
      <c r="X2095" s="56" t="s">
        <v>3</v>
      </c>
      <c r="Y2095" s="56" t="s">
        <v>111</v>
      </c>
      <c r="Z2095" s="56" t="s">
        <v>113</v>
      </c>
      <c r="AA2095" s="56" t="s">
        <v>114</v>
      </c>
      <c r="AB2095" s="56" t="s">
        <v>110</v>
      </c>
      <c r="AC2095" s="56" t="s">
        <v>103</v>
      </c>
      <c r="AD2095" s="56" t="s">
        <v>115</v>
      </c>
      <c r="AE2095" s="56">
        <v>876</v>
      </c>
      <c r="AF2095" s="56">
        <v>1252.68</v>
      </c>
    </row>
    <row r="2096" spans="22:32" ht="18" customHeight="1" x14ac:dyDescent="0.25">
      <c r="V2096" s="56" t="s">
        <v>105</v>
      </c>
      <c r="W2096" s="56">
        <v>2022</v>
      </c>
      <c r="X2096" s="56" t="s">
        <v>7</v>
      </c>
      <c r="Y2096" s="56" t="s">
        <v>111</v>
      </c>
      <c r="Z2096" s="56" t="s">
        <v>113</v>
      </c>
      <c r="AA2096" s="56" t="s">
        <v>114</v>
      </c>
      <c r="AB2096" s="56" t="s">
        <v>110</v>
      </c>
      <c r="AC2096" s="56" t="s">
        <v>103</v>
      </c>
      <c r="AD2096" s="56" t="s">
        <v>115</v>
      </c>
      <c r="AE2096" s="56">
        <v>332</v>
      </c>
      <c r="AF2096" s="56">
        <v>474.76</v>
      </c>
    </row>
    <row r="2097" spans="22:32" ht="18" customHeight="1" x14ac:dyDescent="0.25">
      <c r="V2097" s="56" t="s">
        <v>105</v>
      </c>
      <c r="W2097" s="56">
        <v>2022</v>
      </c>
      <c r="X2097" s="56" t="s">
        <v>7</v>
      </c>
      <c r="Y2097" s="56" t="s">
        <v>111</v>
      </c>
      <c r="Z2097" s="56" t="s">
        <v>113</v>
      </c>
      <c r="AA2097" s="56" t="s">
        <v>114</v>
      </c>
      <c r="AB2097" s="56" t="s">
        <v>110</v>
      </c>
      <c r="AC2097" s="56" t="s">
        <v>103</v>
      </c>
      <c r="AD2097" s="56" t="s">
        <v>115</v>
      </c>
      <c r="AE2097" s="56">
        <v>302</v>
      </c>
      <c r="AF2097" s="56">
        <v>431.86</v>
      </c>
    </row>
    <row r="2098" spans="22:32" ht="18" customHeight="1" x14ac:dyDescent="0.25">
      <c r="V2098" s="56" t="s">
        <v>107</v>
      </c>
      <c r="W2098" s="56">
        <v>2022</v>
      </c>
      <c r="X2098" s="56" t="s">
        <v>7</v>
      </c>
      <c r="Y2098" s="56" t="s">
        <v>111</v>
      </c>
      <c r="Z2098" s="56" t="s">
        <v>113</v>
      </c>
      <c r="AA2098" s="56" t="s">
        <v>114</v>
      </c>
      <c r="AB2098" s="56" t="s">
        <v>110</v>
      </c>
      <c r="AC2098" s="56" t="s">
        <v>103</v>
      </c>
      <c r="AD2098" s="56" t="s">
        <v>115</v>
      </c>
      <c r="AE2098" s="56">
        <v>256</v>
      </c>
      <c r="AF2098" s="56">
        <v>366.08</v>
      </c>
    </row>
    <row r="2099" spans="22:32" ht="18" customHeight="1" x14ac:dyDescent="0.25">
      <c r="V2099" s="56" t="s">
        <v>108</v>
      </c>
      <c r="W2099" s="56">
        <v>2022</v>
      </c>
      <c r="X2099" s="56" t="s">
        <v>7</v>
      </c>
      <c r="Y2099" s="56" t="s">
        <v>111</v>
      </c>
      <c r="Z2099" s="56" t="s">
        <v>113</v>
      </c>
      <c r="AA2099" s="56" t="s">
        <v>114</v>
      </c>
      <c r="AB2099" s="56" t="s">
        <v>110</v>
      </c>
      <c r="AC2099" s="56" t="s">
        <v>103</v>
      </c>
      <c r="AD2099" s="56" t="s">
        <v>115</v>
      </c>
      <c r="AE2099" s="56">
        <v>304</v>
      </c>
      <c r="AF2099" s="56">
        <v>434.72</v>
      </c>
    </row>
    <row r="2100" spans="22:32" ht="18" customHeight="1" x14ac:dyDescent="0.25">
      <c r="V2100" s="56" t="s">
        <v>98</v>
      </c>
      <c r="W2100" s="56">
        <v>2022</v>
      </c>
      <c r="X2100" s="56" t="s">
        <v>7</v>
      </c>
      <c r="Y2100" s="56" t="s">
        <v>111</v>
      </c>
      <c r="Z2100" s="56" t="s">
        <v>113</v>
      </c>
      <c r="AA2100" s="56" t="s">
        <v>114</v>
      </c>
      <c r="AB2100" s="56" t="s">
        <v>110</v>
      </c>
      <c r="AC2100" s="56" t="s">
        <v>103</v>
      </c>
      <c r="AD2100" s="56" t="s">
        <v>115</v>
      </c>
      <c r="AE2100" s="56">
        <v>784</v>
      </c>
      <c r="AF2100" s="56">
        <v>1121.1199999999999</v>
      </c>
    </row>
    <row r="2101" spans="22:32" ht="18" customHeight="1" x14ac:dyDescent="0.25">
      <c r="V2101" s="56" t="s">
        <v>108</v>
      </c>
      <c r="W2101" s="56">
        <v>2022</v>
      </c>
      <c r="X2101" s="56" t="s">
        <v>7</v>
      </c>
      <c r="Y2101" s="56" t="s">
        <v>111</v>
      </c>
      <c r="Z2101" s="56" t="s">
        <v>113</v>
      </c>
      <c r="AA2101" s="56" t="s">
        <v>114</v>
      </c>
      <c r="AB2101" s="56" t="s">
        <v>110</v>
      </c>
      <c r="AC2101" s="56" t="s">
        <v>103</v>
      </c>
      <c r="AD2101" s="56" t="s">
        <v>115</v>
      </c>
      <c r="AE2101" s="56">
        <v>837</v>
      </c>
      <c r="AF2101" s="56">
        <v>1196.9099999999999</v>
      </c>
    </row>
    <row r="2102" spans="22:32" ht="18" customHeight="1" x14ac:dyDescent="0.25">
      <c r="V2102" s="56" t="s">
        <v>105</v>
      </c>
      <c r="W2102" s="56">
        <v>2022</v>
      </c>
      <c r="X2102" s="56" t="s">
        <v>7</v>
      </c>
      <c r="Y2102" s="56" t="s">
        <v>111</v>
      </c>
      <c r="Z2102" s="56" t="s">
        <v>113</v>
      </c>
      <c r="AA2102" s="56" t="s">
        <v>114</v>
      </c>
      <c r="AB2102" s="56" t="s">
        <v>110</v>
      </c>
      <c r="AC2102" s="56" t="s">
        <v>103</v>
      </c>
      <c r="AD2102" s="56" t="s">
        <v>115</v>
      </c>
      <c r="AE2102" s="56">
        <v>870</v>
      </c>
      <c r="AF2102" s="56">
        <v>1244.0999999999999</v>
      </c>
    </row>
    <row r="2103" spans="22:32" ht="18" customHeight="1" x14ac:dyDescent="0.25">
      <c r="V2103" s="56" t="s">
        <v>105</v>
      </c>
      <c r="W2103" s="56">
        <v>2022</v>
      </c>
      <c r="X2103" s="56" t="s">
        <v>7</v>
      </c>
      <c r="Y2103" s="56" t="s">
        <v>111</v>
      </c>
      <c r="Z2103" s="56" t="s">
        <v>113</v>
      </c>
      <c r="AA2103" s="56" t="s">
        <v>114</v>
      </c>
      <c r="AB2103" s="56" t="s">
        <v>110</v>
      </c>
      <c r="AC2103" s="56" t="s">
        <v>103</v>
      </c>
      <c r="AD2103" s="56" t="s">
        <v>115</v>
      </c>
      <c r="AE2103" s="56">
        <v>942</v>
      </c>
      <c r="AF2103" s="56">
        <v>1347.06</v>
      </c>
    </row>
    <row r="2104" spans="22:32" ht="18" customHeight="1" x14ac:dyDescent="0.25">
      <c r="V2104" s="56" t="s">
        <v>105</v>
      </c>
      <c r="W2104" s="56">
        <v>2022</v>
      </c>
      <c r="X2104" s="56" t="s">
        <v>7</v>
      </c>
      <c r="Y2104" s="56" t="s">
        <v>111</v>
      </c>
      <c r="Z2104" s="56" t="s">
        <v>113</v>
      </c>
      <c r="AA2104" s="56" t="s">
        <v>114</v>
      </c>
      <c r="AB2104" s="56" t="s">
        <v>110</v>
      </c>
      <c r="AC2104" s="56" t="s">
        <v>103</v>
      </c>
      <c r="AD2104" s="56" t="s">
        <v>115</v>
      </c>
      <c r="AE2104" s="56">
        <v>943</v>
      </c>
      <c r="AF2104" s="56">
        <v>1348.49</v>
      </c>
    </row>
    <row r="2105" spans="22:32" ht="18" customHeight="1" x14ac:dyDescent="0.25">
      <c r="V2105" s="56" t="s">
        <v>98</v>
      </c>
      <c r="W2105" s="56">
        <v>2022</v>
      </c>
      <c r="X2105" s="56" t="s">
        <v>7</v>
      </c>
      <c r="Y2105" s="56" t="s">
        <v>111</v>
      </c>
      <c r="Z2105" s="56" t="s">
        <v>113</v>
      </c>
      <c r="AA2105" s="56" t="s">
        <v>114</v>
      </c>
      <c r="AB2105" s="56" t="s">
        <v>110</v>
      </c>
      <c r="AC2105" s="56" t="s">
        <v>103</v>
      </c>
      <c r="AD2105" s="56" t="s">
        <v>115</v>
      </c>
      <c r="AE2105" s="56">
        <v>944</v>
      </c>
      <c r="AF2105" s="56">
        <v>1349.92</v>
      </c>
    </row>
    <row r="2106" spans="22:32" ht="18" customHeight="1" x14ac:dyDescent="0.25">
      <c r="V2106" s="56" t="s">
        <v>105</v>
      </c>
      <c r="W2106" s="56">
        <v>2022</v>
      </c>
      <c r="X2106" s="56" t="s">
        <v>7</v>
      </c>
      <c r="Y2106" s="56" t="s">
        <v>111</v>
      </c>
      <c r="Z2106" s="56" t="s">
        <v>113</v>
      </c>
      <c r="AA2106" s="56" t="s">
        <v>114</v>
      </c>
      <c r="AB2106" s="56" t="s">
        <v>110</v>
      </c>
      <c r="AC2106" s="56" t="s">
        <v>103</v>
      </c>
      <c r="AD2106" s="56" t="s">
        <v>115</v>
      </c>
      <c r="AE2106" s="56">
        <v>823</v>
      </c>
      <c r="AF2106" s="56">
        <v>526.24</v>
      </c>
    </row>
    <row r="2107" spans="22:32" ht="18" customHeight="1" x14ac:dyDescent="0.25">
      <c r="V2107" s="56" t="s">
        <v>98</v>
      </c>
      <c r="W2107" s="56">
        <v>2022</v>
      </c>
      <c r="X2107" s="56" t="s">
        <v>7</v>
      </c>
      <c r="Y2107" s="56" t="s">
        <v>111</v>
      </c>
      <c r="Z2107" s="56" t="s">
        <v>113</v>
      </c>
      <c r="AA2107" s="56" t="s">
        <v>114</v>
      </c>
      <c r="AB2107" s="56" t="s">
        <v>110</v>
      </c>
      <c r="AC2107" s="56" t="s">
        <v>103</v>
      </c>
      <c r="AD2107" s="56" t="s">
        <v>115</v>
      </c>
      <c r="AE2107" s="56">
        <v>877</v>
      </c>
      <c r="AF2107" s="56">
        <v>526.24</v>
      </c>
    </row>
    <row r="2108" spans="22:32" ht="18" customHeight="1" x14ac:dyDescent="0.25">
      <c r="V2108" s="56" t="s">
        <v>98</v>
      </c>
      <c r="W2108" s="56">
        <v>2022</v>
      </c>
      <c r="X2108" s="56" t="s">
        <v>7</v>
      </c>
      <c r="Y2108" s="56" t="s">
        <v>111</v>
      </c>
      <c r="Z2108" s="56" t="s">
        <v>113</v>
      </c>
      <c r="AA2108" s="56" t="s">
        <v>114</v>
      </c>
      <c r="AB2108" s="56" t="s">
        <v>110</v>
      </c>
      <c r="AC2108" s="56" t="s">
        <v>103</v>
      </c>
      <c r="AD2108" s="56" t="s">
        <v>115</v>
      </c>
      <c r="AE2108" s="56">
        <v>303</v>
      </c>
      <c r="AF2108" s="56">
        <v>433.28999999999996</v>
      </c>
    </row>
    <row r="2109" spans="22:32" ht="18" customHeight="1" x14ac:dyDescent="0.25">
      <c r="V2109" s="56" t="s">
        <v>108</v>
      </c>
      <c r="W2109" s="56">
        <v>2022</v>
      </c>
      <c r="X2109" s="56" t="s">
        <v>7</v>
      </c>
      <c r="Y2109" s="56" t="s">
        <v>111</v>
      </c>
      <c r="Z2109" s="56" t="s">
        <v>113</v>
      </c>
      <c r="AA2109" s="56" t="s">
        <v>114</v>
      </c>
      <c r="AB2109" s="56" t="s">
        <v>110</v>
      </c>
      <c r="AC2109" s="56" t="s">
        <v>103</v>
      </c>
      <c r="AD2109" s="56" t="s">
        <v>115</v>
      </c>
      <c r="AE2109" s="56">
        <v>363</v>
      </c>
      <c r="AF2109" s="56">
        <v>519.09</v>
      </c>
    </row>
    <row r="2110" spans="22:32" ht="18" customHeight="1" x14ac:dyDescent="0.25">
      <c r="V2110" s="56" t="s">
        <v>107</v>
      </c>
      <c r="W2110" s="56">
        <v>2022</v>
      </c>
      <c r="X2110" s="56" t="s">
        <v>7</v>
      </c>
      <c r="Y2110" s="56" t="s">
        <v>111</v>
      </c>
      <c r="Z2110" s="56" t="s">
        <v>113</v>
      </c>
      <c r="AA2110" s="56" t="s">
        <v>114</v>
      </c>
      <c r="AB2110" s="56" t="s">
        <v>110</v>
      </c>
      <c r="AC2110" s="56" t="s">
        <v>103</v>
      </c>
      <c r="AD2110" s="56" t="s">
        <v>115</v>
      </c>
      <c r="AE2110" s="56">
        <v>357</v>
      </c>
      <c r="AF2110" s="56">
        <v>510.51</v>
      </c>
    </row>
    <row r="2111" spans="22:32" ht="18" customHeight="1" x14ac:dyDescent="0.25">
      <c r="V2111" s="56" t="s">
        <v>108</v>
      </c>
      <c r="W2111" s="56">
        <v>2022</v>
      </c>
      <c r="X2111" s="56" t="s">
        <v>7</v>
      </c>
      <c r="Y2111" s="56" t="s">
        <v>111</v>
      </c>
      <c r="Z2111" s="56" t="s">
        <v>113</v>
      </c>
      <c r="AA2111" s="56" t="s">
        <v>114</v>
      </c>
      <c r="AB2111" s="56" t="s">
        <v>110</v>
      </c>
      <c r="AC2111" s="56" t="s">
        <v>103</v>
      </c>
      <c r="AD2111" s="56" t="s">
        <v>115</v>
      </c>
      <c r="AE2111" s="56">
        <v>331</v>
      </c>
      <c r="AF2111" s="56">
        <v>473.33</v>
      </c>
    </row>
    <row r="2112" spans="22:32" ht="18" customHeight="1" x14ac:dyDescent="0.25">
      <c r="V2112" s="56" t="s">
        <v>105</v>
      </c>
      <c r="W2112" s="56">
        <v>2022</v>
      </c>
      <c r="X2112" s="56" t="s">
        <v>7</v>
      </c>
      <c r="Y2112" s="56" t="s">
        <v>111</v>
      </c>
      <c r="Z2112" s="56" t="s">
        <v>113</v>
      </c>
      <c r="AA2112" s="56" t="s">
        <v>114</v>
      </c>
      <c r="AB2112" s="56" t="s">
        <v>110</v>
      </c>
      <c r="AC2112" s="56" t="s">
        <v>103</v>
      </c>
      <c r="AD2112" s="56" t="s">
        <v>115</v>
      </c>
      <c r="AE2112" s="56">
        <v>259</v>
      </c>
      <c r="AF2112" s="56">
        <v>370.37</v>
      </c>
    </row>
    <row r="2113" spans="22:32" ht="18" customHeight="1" x14ac:dyDescent="0.25">
      <c r="V2113" s="56" t="s">
        <v>105</v>
      </c>
      <c r="W2113" s="56">
        <v>2022</v>
      </c>
      <c r="X2113" s="56" t="s">
        <v>7</v>
      </c>
      <c r="Y2113" s="56" t="s">
        <v>111</v>
      </c>
      <c r="Z2113" s="56" t="s">
        <v>113</v>
      </c>
      <c r="AA2113" s="56" t="s">
        <v>114</v>
      </c>
      <c r="AB2113" s="56" t="s">
        <v>110</v>
      </c>
      <c r="AC2113" s="56" t="s">
        <v>103</v>
      </c>
      <c r="AD2113" s="56" t="s">
        <v>115</v>
      </c>
      <c r="AE2113" s="56">
        <v>793</v>
      </c>
      <c r="AF2113" s="56">
        <v>1133.99</v>
      </c>
    </row>
    <row r="2114" spans="22:32" ht="18" customHeight="1" x14ac:dyDescent="0.25">
      <c r="V2114" s="56" t="s">
        <v>105</v>
      </c>
      <c r="W2114" s="56">
        <v>2022</v>
      </c>
      <c r="X2114" s="56" t="s">
        <v>7</v>
      </c>
      <c r="Y2114" s="56" t="s">
        <v>111</v>
      </c>
      <c r="Z2114" s="56" t="s">
        <v>113</v>
      </c>
      <c r="AA2114" s="56" t="s">
        <v>114</v>
      </c>
      <c r="AB2114" s="56" t="s">
        <v>110</v>
      </c>
      <c r="AC2114" s="56" t="s">
        <v>103</v>
      </c>
      <c r="AD2114" s="56" t="s">
        <v>115</v>
      </c>
      <c r="AE2114" s="56">
        <v>846</v>
      </c>
      <c r="AF2114" s="56">
        <v>1209.78</v>
      </c>
    </row>
    <row r="2115" spans="22:32" ht="18" customHeight="1" x14ac:dyDescent="0.25">
      <c r="V2115" s="56" t="s">
        <v>105</v>
      </c>
      <c r="W2115" s="56">
        <v>2022</v>
      </c>
      <c r="X2115" s="56" t="s">
        <v>7</v>
      </c>
      <c r="Y2115" s="56" t="s">
        <v>111</v>
      </c>
      <c r="Z2115" s="56" t="s">
        <v>113</v>
      </c>
      <c r="AA2115" s="56" t="s">
        <v>114</v>
      </c>
      <c r="AB2115" s="56" t="s">
        <v>110</v>
      </c>
      <c r="AC2115" s="56" t="s">
        <v>103</v>
      </c>
      <c r="AD2115" s="56" t="s">
        <v>115</v>
      </c>
      <c r="AE2115" s="56">
        <v>879</v>
      </c>
      <c r="AF2115" s="56">
        <v>1256.97</v>
      </c>
    </row>
    <row r="2116" spans="22:32" ht="18" customHeight="1" x14ac:dyDescent="0.25">
      <c r="V2116" s="56" t="s">
        <v>105</v>
      </c>
      <c r="W2116" s="56">
        <v>2022</v>
      </c>
      <c r="X2116" s="56" t="s">
        <v>11</v>
      </c>
      <c r="Y2116" s="56" t="s">
        <v>111</v>
      </c>
      <c r="Z2116" s="56" t="s">
        <v>113</v>
      </c>
      <c r="AA2116" s="56" t="s">
        <v>114</v>
      </c>
      <c r="AB2116" s="56" t="s">
        <v>110</v>
      </c>
      <c r="AC2116" s="56" t="s">
        <v>103</v>
      </c>
      <c r="AD2116" s="56" t="s">
        <v>115</v>
      </c>
      <c r="AE2116" s="56">
        <v>308</v>
      </c>
      <c r="AF2116" s="56">
        <v>440.44</v>
      </c>
    </row>
    <row r="2117" spans="22:32" ht="18" customHeight="1" x14ac:dyDescent="0.25">
      <c r="V2117" s="56" t="s">
        <v>98</v>
      </c>
      <c r="W2117" s="56">
        <v>2022</v>
      </c>
      <c r="X2117" s="56" t="s">
        <v>11</v>
      </c>
      <c r="Y2117" s="56" t="s">
        <v>111</v>
      </c>
      <c r="Z2117" s="56" t="s">
        <v>113</v>
      </c>
      <c r="AA2117" s="56" t="s">
        <v>114</v>
      </c>
      <c r="AB2117" s="56" t="s">
        <v>110</v>
      </c>
      <c r="AC2117" s="56" t="s">
        <v>103</v>
      </c>
      <c r="AD2117" s="56" t="s">
        <v>115</v>
      </c>
      <c r="AE2117" s="56">
        <v>236</v>
      </c>
      <c r="AF2117" s="56">
        <v>337.48</v>
      </c>
    </row>
    <row r="2118" spans="22:32" ht="18" customHeight="1" x14ac:dyDescent="0.25">
      <c r="V2118" s="56" t="s">
        <v>105</v>
      </c>
      <c r="W2118" s="56">
        <v>2022</v>
      </c>
      <c r="X2118" s="56" t="s">
        <v>11</v>
      </c>
      <c r="Y2118" s="56" t="s">
        <v>111</v>
      </c>
      <c r="Z2118" s="56" t="s">
        <v>113</v>
      </c>
      <c r="AA2118" s="56" t="s">
        <v>114</v>
      </c>
      <c r="AB2118" s="56" t="s">
        <v>110</v>
      </c>
      <c r="AC2118" s="56" t="s">
        <v>103</v>
      </c>
      <c r="AD2118" s="56" t="s">
        <v>115</v>
      </c>
      <c r="AE2118" s="56">
        <v>284</v>
      </c>
      <c r="AF2118" s="56">
        <v>406.12</v>
      </c>
    </row>
    <row r="2119" spans="22:32" ht="18" customHeight="1" x14ac:dyDescent="0.25">
      <c r="V2119" s="56" t="s">
        <v>105</v>
      </c>
      <c r="W2119" s="56">
        <v>2022</v>
      </c>
      <c r="X2119" s="56" t="s">
        <v>11</v>
      </c>
      <c r="Y2119" s="56" t="s">
        <v>111</v>
      </c>
      <c r="Z2119" s="56" t="s">
        <v>113</v>
      </c>
      <c r="AA2119" s="56" t="s">
        <v>114</v>
      </c>
      <c r="AB2119" s="56" t="s">
        <v>110</v>
      </c>
      <c r="AC2119" s="56" t="s">
        <v>103</v>
      </c>
      <c r="AD2119" s="56" t="s">
        <v>115</v>
      </c>
      <c r="AE2119" s="56">
        <v>310</v>
      </c>
      <c r="AF2119" s="56">
        <v>443.3</v>
      </c>
    </row>
    <row r="2120" spans="22:32" ht="18" customHeight="1" x14ac:dyDescent="0.25">
      <c r="V2120" s="56" t="s">
        <v>105</v>
      </c>
      <c r="W2120" s="56">
        <v>2022</v>
      </c>
      <c r="X2120" s="56" t="s">
        <v>11</v>
      </c>
      <c r="Y2120" s="56" t="s">
        <v>111</v>
      </c>
      <c r="Z2120" s="56" t="s">
        <v>113</v>
      </c>
      <c r="AA2120" s="56" t="s">
        <v>114</v>
      </c>
      <c r="AB2120" s="56" t="s">
        <v>110</v>
      </c>
      <c r="AC2120" s="56" t="s">
        <v>103</v>
      </c>
      <c r="AD2120" s="56" t="s">
        <v>115</v>
      </c>
      <c r="AE2120" s="56">
        <v>238</v>
      </c>
      <c r="AF2120" s="56">
        <v>340.34000000000003</v>
      </c>
    </row>
    <row r="2121" spans="22:32" ht="18" customHeight="1" x14ac:dyDescent="0.25">
      <c r="V2121" s="56" t="s">
        <v>105</v>
      </c>
      <c r="W2121" s="56">
        <v>2022</v>
      </c>
      <c r="X2121" s="56" t="s">
        <v>11</v>
      </c>
      <c r="Y2121" s="56" t="s">
        <v>111</v>
      </c>
      <c r="Z2121" s="56" t="s">
        <v>113</v>
      </c>
      <c r="AA2121" s="56" t="s">
        <v>114</v>
      </c>
      <c r="AB2121" s="56" t="s">
        <v>110</v>
      </c>
      <c r="AC2121" s="56" t="s">
        <v>103</v>
      </c>
      <c r="AD2121" s="56" t="s">
        <v>115</v>
      </c>
      <c r="AE2121" s="56">
        <v>280</v>
      </c>
      <c r="AF2121" s="56">
        <v>400.4</v>
      </c>
    </row>
    <row r="2122" spans="22:32" ht="18" customHeight="1" x14ac:dyDescent="0.25">
      <c r="V2122" s="56" t="s">
        <v>98</v>
      </c>
      <c r="W2122" s="56">
        <v>2022</v>
      </c>
      <c r="X2122" s="56" t="s">
        <v>11</v>
      </c>
      <c r="Y2122" s="56" t="s">
        <v>111</v>
      </c>
      <c r="Z2122" s="56" t="s">
        <v>113</v>
      </c>
      <c r="AA2122" s="56" t="s">
        <v>114</v>
      </c>
      <c r="AB2122" s="56" t="s">
        <v>110</v>
      </c>
      <c r="AC2122" s="56" t="s">
        <v>103</v>
      </c>
      <c r="AD2122" s="56" t="s">
        <v>115</v>
      </c>
      <c r="AE2122" s="56">
        <v>787</v>
      </c>
      <c r="AF2122" s="56">
        <v>1125.4099999999999</v>
      </c>
    </row>
    <row r="2123" spans="22:32" ht="18" customHeight="1" x14ac:dyDescent="0.25">
      <c r="V2123" s="56" t="s">
        <v>98</v>
      </c>
      <c r="W2123" s="56">
        <v>2022</v>
      </c>
      <c r="X2123" s="56" t="s">
        <v>11</v>
      </c>
      <c r="Y2123" s="56" t="s">
        <v>111</v>
      </c>
      <c r="Z2123" s="56" t="s">
        <v>113</v>
      </c>
      <c r="AA2123" s="56" t="s">
        <v>114</v>
      </c>
      <c r="AB2123" s="56" t="s">
        <v>110</v>
      </c>
      <c r="AC2123" s="56" t="s">
        <v>103</v>
      </c>
      <c r="AD2123" s="56" t="s">
        <v>115</v>
      </c>
      <c r="AE2123" s="56">
        <v>841</v>
      </c>
      <c r="AF2123" s="56">
        <v>1202.6300000000001</v>
      </c>
    </row>
    <row r="2124" spans="22:32" ht="18" customHeight="1" x14ac:dyDescent="0.25">
      <c r="V2124" s="56" t="s">
        <v>107</v>
      </c>
      <c r="W2124" s="56">
        <v>2022</v>
      </c>
      <c r="X2124" s="56" t="s">
        <v>11</v>
      </c>
      <c r="Y2124" s="56" t="s">
        <v>111</v>
      </c>
      <c r="Z2124" s="56" t="s">
        <v>113</v>
      </c>
      <c r="AA2124" s="56" t="s">
        <v>114</v>
      </c>
      <c r="AB2124" s="56" t="s">
        <v>110</v>
      </c>
      <c r="AC2124" s="56" t="s">
        <v>103</v>
      </c>
      <c r="AD2124" s="56" t="s">
        <v>115</v>
      </c>
      <c r="AE2124" s="56">
        <v>874</v>
      </c>
      <c r="AF2124" s="56">
        <v>1249.82</v>
      </c>
    </row>
    <row r="2125" spans="22:32" ht="18" customHeight="1" x14ac:dyDescent="0.25">
      <c r="V2125" s="56" t="s">
        <v>98</v>
      </c>
      <c r="W2125" s="56">
        <v>2022</v>
      </c>
      <c r="X2125" s="56" t="s">
        <v>11</v>
      </c>
      <c r="Y2125" s="56" t="s">
        <v>111</v>
      </c>
      <c r="Z2125" s="56" t="s">
        <v>113</v>
      </c>
      <c r="AA2125" s="56" t="s">
        <v>114</v>
      </c>
      <c r="AB2125" s="56" t="s">
        <v>110</v>
      </c>
      <c r="AC2125" s="56" t="s">
        <v>103</v>
      </c>
      <c r="AD2125" s="56" t="s">
        <v>115</v>
      </c>
      <c r="AE2125" s="56">
        <v>953</v>
      </c>
      <c r="AF2125" s="56">
        <v>1362.79</v>
      </c>
    </row>
    <row r="2126" spans="22:32" ht="18" customHeight="1" x14ac:dyDescent="0.25">
      <c r="V2126" s="56" t="s">
        <v>98</v>
      </c>
      <c r="W2126" s="56">
        <v>2022</v>
      </c>
      <c r="X2126" s="56" t="s">
        <v>11</v>
      </c>
      <c r="Y2126" s="56" t="s">
        <v>111</v>
      </c>
      <c r="Z2126" s="56" t="s">
        <v>113</v>
      </c>
      <c r="AA2126" s="56" t="s">
        <v>114</v>
      </c>
      <c r="AB2126" s="56" t="s">
        <v>110</v>
      </c>
      <c r="AC2126" s="56" t="s">
        <v>103</v>
      </c>
      <c r="AD2126" s="56" t="s">
        <v>115</v>
      </c>
      <c r="AE2126" s="56">
        <v>954</v>
      </c>
      <c r="AF2126" s="56">
        <v>1364.22</v>
      </c>
    </row>
    <row r="2127" spans="22:32" ht="18" customHeight="1" x14ac:dyDescent="0.25">
      <c r="V2127" s="56" t="s">
        <v>107</v>
      </c>
      <c r="W2127" s="56">
        <v>2022</v>
      </c>
      <c r="X2127" s="56" t="s">
        <v>11</v>
      </c>
      <c r="Y2127" s="56" t="s">
        <v>111</v>
      </c>
      <c r="Z2127" s="56" t="s">
        <v>113</v>
      </c>
      <c r="AA2127" s="56" t="s">
        <v>114</v>
      </c>
      <c r="AB2127" s="56" t="s">
        <v>110</v>
      </c>
      <c r="AC2127" s="56" t="s">
        <v>103</v>
      </c>
      <c r="AD2127" s="56" t="s">
        <v>115</v>
      </c>
      <c r="AE2127" s="56">
        <v>827</v>
      </c>
      <c r="AF2127" s="56">
        <v>526.24</v>
      </c>
    </row>
    <row r="2128" spans="22:32" ht="18" customHeight="1" x14ac:dyDescent="0.25">
      <c r="V2128" s="56" t="s">
        <v>98</v>
      </c>
      <c r="W2128" s="56">
        <v>2022</v>
      </c>
      <c r="X2128" s="56" t="s">
        <v>11</v>
      </c>
      <c r="Y2128" s="56" t="s">
        <v>111</v>
      </c>
      <c r="Z2128" s="56" t="s">
        <v>113</v>
      </c>
      <c r="AA2128" s="56" t="s">
        <v>114</v>
      </c>
      <c r="AB2128" s="56" t="s">
        <v>110</v>
      </c>
      <c r="AC2128" s="56" t="s">
        <v>103</v>
      </c>
      <c r="AD2128" s="56" t="s">
        <v>115</v>
      </c>
      <c r="AE2128" s="56">
        <v>880</v>
      </c>
      <c r="AF2128" s="56">
        <v>526.24</v>
      </c>
    </row>
    <row r="2129" spans="22:32" ht="18" customHeight="1" x14ac:dyDescent="0.25">
      <c r="V2129" s="56" t="s">
        <v>98</v>
      </c>
      <c r="W2129" s="56">
        <v>2022</v>
      </c>
      <c r="X2129" s="56" t="s">
        <v>11</v>
      </c>
      <c r="Y2129" s="56" t="s">
        <v>111</v>
      </c>
      <c r="Z2129" s="56" t="s">
        <v>113</v>
      </c>
      <c r="AA2129" s="56" t="s">
        <v>114</v>
      </c>
      <c r="AB2129" s="56" t="s">
        <v>110</v>
      </c>
      <c r="AC2129" s="56" t="s">
        <v>103</v>
      </c>
      <c r="AD2129" s="56" t="s">
        <v>115</v>
      </c>
      <c r="AE2129" s="56">
        <v>285</v>
      </c>
      <c r="AF2129" s="56">
        <v>407.55</v>
      </c>
    </row>
    <row r="2130" spans="22:32" ht="18" customHeight="1" x14ac:dyDescent="0.25">
      <c r="V2130" s="56" t="s">
        <v>105</v>
      </c>
      <c r="W2130" s="56">
        <v>2022</v>
      </c>
      <c r="X2130" s="56" t="s">
        <v>11</v>
      </c>
      <c r="Y2130" s="56" t="s">
        <v>111</v>
      </c>
      <c r="Z2130" s="56" t="s">
        <v>113</v>
      </c>
      <c r="AA2130" s="56" t="s">
        <v>114</v>
      </c>
      <c r="AB2130" s="56" t="s">
        <v>110</v>
      </c>
      <c r="AC2130" s="56" t="s">
        <v>103</v>
      </c>
      <c r="AD2130" s="56" t="s">
        <v>115</v>
      </c>
      <c r="AE2130" s="56">
        <v>303</v>
      </c>
      <c r="AF2130" s="56">
        <v>433.28999999999996</v>
      </c>
    </row>
    <row r="2131" spans="22:32" ht="18" customHeight="1" x14ac:dyDescent="0.25">
      <c r="V2131" s="56" t="s">
        <v>98</v>
      </c>
      <c r="W2131" s="56">
        <v>2022</v>
      </c>
      <c r="X2131" s="56" t="s">
        <v>11</v>
      </c>
      <c r="Y2131" s="56" t="s">
        <v>111</v>
      </c>
      <c r="Z2131" s="56" t="s">
        <v>113</v>
      </c>
      <c r="AA2131" s="56" t="s">
        <v>114</v>
      </c>
      <c r="AB2131" s="56" t="s">
        <v>110</v>
      </c>
      <c r="AC2131" s="56" t="s">
        <v>103</v>
      </c>
      <c r="AD2131" s="56" t="s">
        <v>115</v>
      </c>
      <c r="AE2131" s="56">
        <v>297</v>
      </c>
      <c r="AF2131" s="56">
        <v>424.71</v>
      </c>
    </row>
    <row r="2132" spans="22:32" ht="18" customHeight="1" x14ac:dyDescent="0.25">
      <c r="V2132" s="56" t="s">
        <v>98</v>
      </c>
      <c r="W2132" s="56">
        <v>2022</v>
      </c>
      <c r="X2132" s="56" t="s">
        <v>11</v>
      </c>
      <c r="Y2132" s="56" t="s">
        <v>111</v>
      </c>
      <c r="Z2132" s="56" t="s">
        <v>113</v>
      </c>
      <c r="AA2132" s="56" t="s">
        <v>114</v>
      </c>
      <c r="AB2132" s="56" t="s">
        <v>110</v>
      </c>
      <c r="AC2132" s="56" t="s">
        <v>103</v>
      </c>
      <c r="AD2132" s="56" t="s">
        <v>115</v>
      </c>
      <c r="AE2132" s="56">
        <v>291</v>
      </c>
      <c r="AF2132" s="56">
        <v>416.13</v>
      </c>
    </row>
    <row r="2133" spans="22:32" ht="18" customHeight="1" x14ac:dyDescent="0.25">
      <c r="V2133" s="56" t="s">
        <v>105</v>
      </c>
      <c r="W2133" s="56">
        <v>2022</v>
      </c>
      <c r="X2133" s="56" t="s">
        <v>11</v>
      </c>
      <c r="Y2133" s="56" t="s">
        <v>111</v>
      </c>
      <c r="Z2133" s="56" t="s">
        <v>113</v>
      </c>
      <c r="AA2133" s="56" t="s">
        <v>114</v>
      </c>
      <c r="AB2133" s="56" t="s">
        <v>110</v>
      </c>
      <c r="AC2133" s="56" t="s">
        <v>103</v>
      </c>
      <c r="AD2133" s="56" t="s">
        <v>115</v>
      </c>
      <c r="AE2133" s="56">
        <v>307</v>
      </c>
      <c r="AF2133" s="56">
        <v>439.01</v>
      </c>
    </row>
    <row r="2134" spans="22:32" ht="18" customHeight="1" x14ac:dyDescent="0.25">
      <c r="V2134" s="56" t="s">
        <v>98</v>
      </c>
      <c r="W2134" s="56">
        <v>2022</v>
      </c>
      <c r="X2134" s="56" t="s">
        <v>11</v>
      </c>
      <c r="Y2134" s="56" t="s">
        <v>111</v>
      </c>
      <c r="Z2134" s="56" t="s">
        <v>113</v>
      </c>
      <c r="AA2134" s="56" t="s">
        <v>114</v>
      </c>
      <c r="AB2134" s="56" t="s">
        <v>110</v>
      </c>
      <c r="AC2134" s="56" t="s">
        <v>103</v>
      </c>
      <c r="AD2134" s="56" t="s">
        <v>115</v>
      </c>
      <c r="AE2134" s="56">
        <v>235</v>
      </c>
      <c r="AF2134" s="56">
        <v>336.05</v>
      </c>
    </row>
    <row r="2135" spans="22:32" ht="18" customHeight="1" x14ac:dyDescent="0.25">
      <c r="V2135" s="56" t="s">
        <v>105</v>
      </c>
      <c r="W2135" s="56">
        <v>2022</v>
      </c>
      <c r="X2135" s="56" t="s">
        <v>11</v>
      </c>
      <c r="Y2135" s="56" t="s">
        <v>111</v>
      </c>
      <c r="Z2135" s="56" t="s">
        <v>113</v>
      </c>
      <c r="AA2135" s="56" t="s">
        <v>114</v>
      </c>
      <c r="AB2135" s="56" t="s">
        <v>110</v>
      </c>
      <c r="AC2135" s="56" t="s">
        <v>103</v>
      </c>
      <c r="AD2135" s="56" t="s">
        <v>115</v>
      </c>
      <c r="AE2135" s="56">
        <v>283</v>
      </c>
      <c r="AF2135" s="56">
        <v>404.69</v>
      </c>
    </row>
    <row r="2136" spans="22:32" ht="18" customHeight="1" x14ac:dyDescent="0.25">
      <c r="V2136" s="56" t="s">
        <v>105</v>
      </c>
      <c r="W2136" s="56">
        <v>2022</v>
      </c>
      <c r="X2136" s="56" t="s">
        <v>11</v>
      </c>
      <c r="Y2136" s="56" t="s">
        <v>111</v>
      </c>
      <c r="Z2136" s="56" t="s">
        <v>113</v>
      </c>
      <c r="AA2136" s="56" t="s">
        <v>114</v>
      </c>
      <c r="AB2136" s="56" t="s">
        <v>110</v>
      </c>
      <c r="AC2136" s="56" t="s">
        <v>103</v>
      </c>
      <c r="AD2136" s="56" t="s">
        <v>115</v>
      </c>
      <c r="AE2136" s="56">
        <v>796</v>
      </c>
      <c r="AF2136" s="56">
        <v>1138.28</v>
      </c>
    </row>
    <row r="2137" spans="22:32" ht="18" customHeight="1" x14ac:dyDescent="0.25">
      <c r="V2137" s="56" t="s">
        <v>105</v>
      </c>
      <c r="W2137" s="56">
        <v>2022</v>
      </c>
      <c r="X2137" s="56" t="s">
        <v>11</v>
      </c>
      <c r="Y2137" s="56" t="s">
        <v>111</v>
      </c>
      <c r="Z2137" s="56" t="s">
        <v>113</v>
      </c>
      <c r="AA2137" s="56" t="s">
        <v>114</v>
      </c>
      <c r="AB2137" s="56" t="s">
        <v>110</v>
      </c>
      <c r="AC2137" s="56" t="s">
        <v>103</v>
      </c>
      <c r="AD2137" s="56" t="s">
        <v>115</v>
      </c>
      <c r="AE2137" s="56">
        <v>883</v>
      </c>
      <c r="AF2137" s="56">
        <v>1262.69</v>
      </c>
    </row>
    <row r="2138" spans="22:32" ht="18" customHeight="1" x14ac:dyDescent="0.25">
      <c r="V2138" s="56" t="s">
        <v>107</v>
      </c>
      <c r="W2138" s="56">
        <v>2022</v>
      </c>
      <c r="X2138" s="56" t="s">
        <v>1</v>
      </c>
      <c r="Y2138" s="56" t="s">
        <v>111</v>
      </c>
      <c r="Z2138" s="56" t="s">
        <v>113</v>
      </c>
      <c r="AA2138" s="56" t="s">
        <v>114</v>
      </c>
      <c r="AB2138" s="56" t="s">
        <v>110</v>
      </c>
      <c r="AC2138" s="56" t="s">
        <v>103</v>
      </c>
      <c r="AD2138" s="56" t="s">
        <v>115</v>
      </c>
      <c r="AE2138" s="56">
        <v>290</v>
      </c>
      <c r="AF2138" s="56">
        <v>414.7</v>
      </c>
    </row>
    <row r="2139" spans="22:32" ht="18" customHeight="1" x14ac:dyDescent="0.25">
      <c r="V2139" s="56" t="s">
        <v>98</v>
      </c>
      <c r="W2139" s="56">
        <v>2022</v>
      </c>
      <c r="X2139" s="56" t="s">
        <v>1</v>
      </c>
      <c r="Y2139" s="56" t="s">
        <v>111</v>
      </c>
      <c r="Z2139" s="56" t="s">
        <v>113</v>
      </c>
      <c r="AA2139" s="56" t="s">
        <v>114</v>
      </c>
      <c r="AB2139" s="56" t="s">
        <v>110</v>
      </c>
      <c r="AC2139" s="56" t="s">
        <v>103</v>
      </c>
      <c r="AD2139" s="56" t="s">
        <v>115</v>
      </c>
      <c r="AE2139" s="56">
        <v>338</v>
      </c>
      <c r="AF2139" s="56">
        <v>483.34000000000003</v>
      </c>
    </row>
    <row r="2140" spans="22:32" ht="18" customHeight="1" x14ac:dyDescent="0.25">
      <c r="V2140" s="56" t="s">
        <v>107</v>
      </c>
      <c r="W2140" s="56">
        <v>2022</v>
      </c>
      <c r="X2140" s="56" t="s">
        <v>1</v>
      </c>
      <c r="Y2140" s="56" t="s">
        <v>111</v>
      </c>
      <c r="Z2140" s="56" t="s">
        <v>113</v>
      </c>
      <c r="AA2140" s="56" t="s">
        <v>114</v>
      </c>
      <c r="AB2140" s="56" t="s">
        <v>110</v>
      </c>
      <c r="AC2140" s="56" t="s">
        <v>103</v>
      </c>
      <c r="AD2140" s="56" t="s">
        <v>115</v>
      </c>
      <c r="AE2140" s="56">
        <v>334</v>
      </c>
      <c r="AF2140" s="56">
        <v>477.62</v>
      </c>
    </row>
    <row r="2141" spans="22:32" ht="18" customHeight="1" x14ac:dyDescent="0.25">
      <c r="V2141" s="56" t="s">
        <v>105</v>
      </c>
      <c r="W2141" s="56">
        <v>2022</v>
      </c>
      <c r="X2141" s="56" t="s">
        <v>1</v>
      </c>
      <c r="Y2141" s="56" t="s">
        <v>111</v>
      </c>
      <c r="Z2141" s="56" t="s">
        <v>113</v>
      </c>
      <c r="AA2141" s="56" t="s">
        <v>114</v>
      </c>
      <c r="AB2141" s="56" t="s">
        <v>110</v>
      </c>
      <c r="AC2141" s="56" t="s">
        <v>103</v>
      </c>
      <c r="AD2141" s="56" t="s">
        <v>115</v>
      </c>
      <c r="AE2141" s="56">
        <v>832</v>
      </c>
      <c r="AF2141" s="56">
        <v>1189.76</v>
      </c>
    </row>
    <row r="2142" spans="22:32" ht="18" customHeight="1" x14ac:dyDescent="0.25">
      <c r="V2142" s="56" t="s">
        <v>105</v>
      </c>
      <c r="W2142" s="56">
        <v>2022</v>
      </c>
      <c r="X2142" s="56" t="s">
        <v>1</v>
      </c>
      <c r="Y2142" s="56" t="s">
        <v>111</v>
      </c>
      <c r="Z2142" s="56" t="s">
        <v>113</v>
      </c>
      <c r="AA2142" s="56" t="s">
        <v>114</v>
      </c>
      <c r="AB2142" s="56" t="s">
        <v>110</v>
      </c>
      <c r="AC2142" s="56" t="s">
        <v>103</v>
      </c>
      <c r="AD2142" s="56" t="s">
        <v>115</v>
      </c>
      <c r="AE2142" s="56">
        <v>865</v>
      </c>
      <c r="AF2142" s="56">
        <v>1236.95</v>
      </c>
    </row>
    <row r="2143" spans="22:32" ht="18" customHeight="1" x14ac:dyDescent="0.25">
      <c r="V2143" s="56" t="s">
        <v>105</v>
      </c>
      <c r="W2143" s="56">
        <v>2022</v>
      </c>
      <c r="X2143" s="56" t="s">
        <v>1</v>
      </c>
      <c r="Y2143" s="56" t="s">
        <v>111</v>
      </c>
      <c r="Z2143" s="56" t="s">
        <v>113</v>
      </c>
      <c r="AA2143" s="56" t="s">
        <v>114</v>
      </c>
      <c r="AB2143" s="56" t="s">
        <v>110</v>
      </c>
      <c r="AC2143" s="56" t="s">
        <v>103</v>
      </c>
      <c r="AD2143" s="56" t="s">
        <v>115</v>
      </c>
      <c r="AE2143" s="56">
        <v>926</v>
      </c>
      <c r="AF2143" s="56">
        <v>1324.18</v>
      </c>
    </row>
    <row r="2144" spans="22:32" ht="18" customHeight="1" x14ac:dyDescent="0.25">
      <c r="V2144" s="56" t="s">
        <v>98</v>
      </c>
      <c r="W2144" s="56">
        <v>2022</v>
      </c>
      <c r="X2144" s="56" t="s">
        <v>1</v>
      </c>
      <c r="Y2144" s="56" t="s">
        <v>111</v>
      </c>
      <c r="Z2144" s="56" t="s">
        <v>113</v>
      </c>
      <c r="AA2144" s="56" t="s">
        <v>114</v>
      </c>
      <c r="AB2144" s="56" t="s">
        <v>110</v>
      </c>
      <c r="AC2144" s="56" t="s">
        <v>103</v>
      </c>
      <c r="AD2144" s="56" t="s">
        <v>115</v>
      </c>
      <c r="AE2144" s="56">
        <v>927</v>
      </c>
      <c r="AF2144" s="56">
        <v>1325.6100000000001</v>
      </c>
    </row>
    <row r="2145" spans="22:32" ht="18" customHeight="1" x14ac:dyDescent="0.25">
      <c r="V2145" s="56" t="s">
        <v>107</v>
      </c>
      <c r="W2145" s="56">
        <v>2022</v>
      </c>
      <c r="X2145" s="56" t="s">
        <v>1</v>
      </c>
      <c r="Y2145" s="56" t="s">
        <v>111</v>
      </c>
      <c r="Z2145" s="56" t="s">
        <v>113</v>
      </c>
      <c r="AA2145" s="56" t="s">
        <v>114</v>
      </c>
      <c r="AB2145" s="56" t="s">
        <v>110</v>
      </c>
      <c r="AC2145" s="56" t="s">
        <v>103</v>
      </c>
      <c r="AD2145" s="56" t="s">
        <v>115</v>
      </c>
      <c r="AE2145" s="56">
        <v>928</v>
      </c>
      <c r="AF2145" s="56">
        <v>1327.04</v>
      </c>
    </row>
    <row r="2146" spans="22:32" ht="18" customHeight="1" x14ac:dyDescent="0.25">
      <c r="V2146" s="56" t="s">
        <v>105</v>
      </c>
      <c r="W2146" s="56">
        <v>2022</v>
      </c>
      <c r="X2146" s="56" t="s">
        <v>1</v>
      </c>
      <c r="Y2146" s="56" t="s">
        <v>111</v>
      </c>
      <c r="Z2146" s="56" t="s">
        <v>113</v>
      </c>
      <c r="AA2146" s="56" t="s">
        <v>114</v>
      </c>
      <c r="AB2146" s="56" t="s">
        <v>110</v>
      </c>
      <c r="AC2146" s="56" t="s">
        <v>103</v>
      </c>
      <c r="AD2146" s="56" t="s">
        <v>115</v>
      </c>
      <c r="AE2146" s="56">
        <v>871</v>
      </c>
      <c r="AF2146" s="56">
        <v>526.24</v>
      </c>
    </row>
    <row r="2147" spans="22:32" ht="18" customHeight="1" x14ac:dyDescent="0.25">
      <c r="V2147" s="56" t="s">
        <v>107</v>
      </c>
      <c r="W2147" s="56">
        <v>2022</v>
      </c>
      <c r="X2147" s="56" t="s">
        <v>1</v>
      </c>
      <c r="Y2147" s="56" t="s">
        <v>111</v>
      </c>
      <c r="Z2147" s="56" t="s">
        <v>113</v>
      </c>
      <c r="AA2147" s="56" t="s">
        <v>114</v>
      </c>
      <c r="AB2147" s="56" t="s">
        <v>110</v>
      </c>
      <c r="AC2147" s="56" t="s">
        <v>103</v>
      </c>
      <c r="AD2147" s="56" t="s">
        <v>115</v>
      </c>
      <c r="AE2147" s="56">
        <v>213</v>
      </c>
      <c r="AF2147" s="56">
        <v>304.59000000000003</v>
      </c>
    </row>
    <row r="2148" spans="22:32" ht="18" customHeight="1" x14ac:dyDescent="0.25">
      <c r="V2148" s="56" t="s">
        <v>105</v>
      </c>
      <c r="W2148" s="56">
        <v>2022</v>
      </c>
      <c r="X2148" s="56" t="s">
        <v>1</v>
      </c>
      <c r="Y2148" s="56" t="s">
        <v>111</v>
      </c>
      <c r="Z2148" s="56" t="s">
        <v>113</v>
      </c>
      <c r="AA2148" s="56" t="s">
        <v>114</v>
      </c>
      <c r="AB2148" s="56" t="s">
        <v>110</v>
      </c>
      <c r="AC2148" s="56" t="s">
        <v>103</v>
      </c>
      <c r="AD2148" s="56" t="s">
        <v>115</v>
      </c>
      <c r="AE2148" s="56">
        <v>207</v>
      </c>
      <c r="AF2148" s="56">
        <v>296.01</v>
      </c>
    </row>
    <row r="2149" spans="22:32" ht="18" customHeight="1" x14ac:dyDescent="0.25">
      <c r="V2149" s="56" t="s">
        <v>98</v>
      </c>
      <c r="W2149" s="56">
        <v>2022</v>
      </c>
      <c r="X2149" s="56" t="s">
        <v>1</v>
      </c>
      <c r="Y2149" s="56" t="s">
        <v>111</v>
      </c>
      <c r="Z2149" s="56" t="s">
        <v>113</v>
      </c>
      <c r="AA2149" s="56" t="s">
        <v>114</v>
      </c>
      <c r="AB2149" s="56" t="s">
        <v>110</v>
      </c>
      <c r="AC2149" s="56" t="s">
        <v>103</v>
      </c>
      <c r="AD2149" s="56" t="s">
        <v>115</v>
      </c>
      <c r="AE2149" s="56">
        <v>289</v>
      </c>
      <c r="AF2149" s="56">
        <v>413.27</v>
      </c>
    </row>
    <row r="2150" spans="22:32" ht="18" customHeight="1" x14ac:dyDescent="0.25">
      <c r="V2150" s="56" t="s">
        <v>105</v>
      </c>
      <c r="W2150" s="56">
        <v>2022</v>
      </c>
      <c r="X2150" s="56" t="s">
        <v>1</v>
      </c>
      <c r="Y2150" s="56" t="s">
        <v>111</v>
      </c>
      <c r="Z2150" s="56" t="s">
        <v>113</v>
      </c>
      <c r="AA2150" s="56" t="s">
        <v>114</v>
      </c>
      <c r="AB2150" s="56" t="s">
        <v>110</v>
      </c>
      <c r="AC2150" s="56" t="s">
        <v>103</v>
      </c>
      <c r="AD2150" s="56" t="s">
        <v>115</v>
      </c>
      <c r="AE2150" s="56">
        <v>337</v>
      </c>
      <c r="AF2150" s="56">
        <v>481.90999999999997</v>
      </c>
    </row>
    <row r="2151" spans="22:32" ht="18" customHeight="1" x14ac:dyDescent="0.25">
      <c r="V2151" s="56" t="s">
        <v>107</v>
      </c>
      <c r="W2151" s="56">
        <v>2022</v>
      </c>
      <c r="X2151" s="56" t="s">
        <v>1</v>
      </c>
      <c r="Y2151" s="56" t="s">
        <v>111</v>
      </c>
      <c r="Z2151" s="56" t="s">
        <v>113</v>
      </c>
      <c r="AA2151" s="56" t="s">
        <v>114</v>
      </c>
      <c r="AB2151" s="56" t="s">
        <v>110</v>
      </c>
      <c r="AC2151" s="56" t="s">
        <v>103</v>
      </c>
      <c r="AD2151" s="56" t="s">
        <v>115</v>
      </c>
      <c r="AE2151" s="56">
        <v>841</v>
      </c>
      <c r="AF2151" s="56">
        <v>1202.6300000000001</v>
      </c>
    </row>
    <row r="2152" spans="22:32" ht="18" customHeight="1" x14ac:dyDescent="0.25">
      <c r="V2152" s="56" t="s">
        <v>98</v>
      </c>
      <c r="W2152" s="56">
        <v>2022</v>
      </c>
      <c r="X2152" s="56" t="s">
        <v>1</v>
      </c>
      <c r="Y2152" s="56" t="s">
        <v>111</v>
      </c>
      <c r="Z2152" s="56" t="s">
        <v>113</v>
      </c>
      <c r="AA2152" s="56" t="s">
        <v>114</v>
      </c>
      <c r="AB2152" s="56" t="s">
        <v>110</v>
      </c>
      <c r="AC2152" s="56" t="s">
        <v>103</v>
      </c>
      <c r="AD2152" s="56" t="s">
        <v>115</v>
      </c>
      <c r="AE2152" s="56">
        <v>874</v>
      </c>
      <c r="AF2152" s="56">
        <v>1249.82</v>
      </c>
    </row>
    <row r="2153" spans="22:32" ht="18" customHeight="1" x14ac:dyDescent="0.25">
      <c r="V2153" s="56" t="s">
        <v>107</v>
      </c>
      <c r="W2153" s="56">
        <v>2022</v>
      </c>
      <c r="X2153" s="56" t="s">
        <v>0</v>
      </c>
      <c r="Y2153" s="56" t="s">
        <v>111</v>
      </c>
      <c r="Z2153" s="56" t="s">
        <v>113</v>
      </c>
      <c r="AA2153" s="56" t="s">
        <v>114</v>
      </c>
      <c r="AB2153" s="56" t="s">
        <v>110</v>
      </c>
      <c r="AC2153" s="56" t="s">
        <v>103</v>
      </c>
      <c r="AD2153" s="56" t="s">
        <v>115</v>
      </c>
      <c r="AE2153" s="56">
        <v>296</v>
      </c>
      <c r="AF2153" s="56">
        <v>423.28</v>
      </c>
    </row>
    <row r="2154" spans="22:32" ht="18" customHeight="1" x14ac:dyDescent="0.25">
      <c r="V2154" s="56" t="s">
        <v>109</v>
      </c>
      <c r="W2154" s="56">
        <v>2022</v>
      </c>
      <c r="X2154" s="56" t="s">
        <v>0</v>
      </c>
      <c r="Y2154" s="56" t="s">
        <v>111</v>
      </c>
      <c r="Z2154" s="56" t="s">
        <v>113</v>
      </c>
      <c r="AA2154" s="56" t="s">
        <v>114</v>
      </c>
      <c r="AB2154" s="56" t="s">
        <v>110</v>
      </c>
      <c r="AC2154" s="56" t="s">
        <v>103</v>
      </c>
      <c r="AD2154" s="56" t="s">
        <v>115</v>
      </c>
      <c r="AE2154" s="56">
        <v>292</v>
      </c>
      <c r="AF2154" s="56">
        <v>417.56</v>
      </c>
    </row>
    <row r="2155" spans="22:32" ht="18" customHeight="1" x14ac:dyDescent="0.25">
      <c r="V2155" s="56" t="s">
        <v>107</v>
      </c>
      <c r="W2155" s="56">
        <v>2022</v>
      </c>
      <c r="X2155" s="56" t="s">
        <v>0</v>
      </c>
      <c r="Y2155" s="56" t="s">
        <v>111</v>
      </c>
      <c r="Z2155" s="56" t="s">
        <v>113</v>
      </c>
      <c r="AA2155" s="56" t="s">
        <v>114</v>
      </c>
      <c r="AB2155" s="56" t="s">
        <v>110</v>
      </c>
      <c r="AC2155" s="56" t="s">
        <v>103</v>
      </c>
      <c r="AD2155" s="56" t="s">
        <v>115</v>
      </c>
      <c r="AE2155" s="56">
        <v>340</v>
      </c>
      <c r="AF2155" s="56">
        <v>486.2</v>
      </c>
    </row>
    <row r="2156" spans="22:32" ht="18" customHeight="1" x14ac:dyDescent="0.25">
      <c r="V2156" s="56" t="s">
        <v>98</v>
      </c>
      <c r="W2156" s="56">
        <v>2022</v>
      </c>
      <c r="X2156" s="56" t="s">
        <v>0</v>
      </c>
      <c r="Y2156" s="56" t="s">
        <v>111</v>
      </c>
      <c r="Z2156" s="56" t="s">
        <v>113</v>
      </c>
      <c r="AA2156" s="56" t="s">
        <v>114</v>
      </c>
      <c r="AB2156" s="56" t="s">
        <v>110</v>
      </c>
      <c r="AC2156" s="56" t="s">
        <v>103</v>
      </c>
      <c r="AD2156" s="56" t="s">
        <v>115</v>
      </c>
      <c r="AE2156" s="56">
        <v>831</v>
      </c>
      <c r="AF2156" s="56">
        <v>1188.33</v>
      </c>
    </row>
    <row r="2157" spans="22:32" ht="18" customHeight="1" x14ac:dyDescent="0.25">
      <c r="V2157" s="56" t="s">
        <v>105</v>
      </c>
      <c r="W2157" s="56">
        <v>2022</v>
      </c>
      <c r="X2157" s="56" t="s">
        <v>0</v>
      </c>
      <c r="Y2157" s="56" t="s">
        <v>111</v>
      </c>
      <c r="Z2157" s="56" t="s">
        <v>113</v>
      </c>
      <c r="AA2157" s="56" t="s">
        <v>114</v>
      </c>
      <c r="AB2157" s="56" t="s">
        <v>110</v>
      </c>
      <c r="AC2157" s="56" t="s">
        <v>103</v>
      </c>
      <c r="AD2157" s="56" t="s">
        <v>115</v>
      </c>
      <c r="AE2157" s="56">
        <v>864</v>
      </c>
      <c r="AF2157" s="56">
        <v>1235.52</v>
      </c>
    </row>
    <row r="2158" spans="22:32" ht="18" customHeight="1" x14ac:dyDescent="0.25">
      <c r="V2158" s="56" t="s">
        <v>105</v>
      </c>
      <c r="W2158" s="56">
        <v>2022</v>
      </c>
      <c r="X2158" s="56" t="s">
        <v>0</v>
      </c>
      <c r="Y2158" s="56" t="s">
        <v>111</v>
      </c>
      <c r="Z2158" s="56" t="s">
        <v>113</v>
      </c>
      <c r="AA2158" s="56" t="s">
        <v>114</v>
      </c>
      <c r="AB2158" s="56" t="s">
        <v>110</v>
      </c>
      <c r="AC2158" s="56" t="s">
        <v>103</v>
      </c>
      <c r="AD2158" s="56" t="s">
        <v>115</v>
      </c>
      <c r="AE2158" s="56">
        <v>923</v>
      </c>
      <c r="AF2158" s="56">
        <v>1319.8899999999999</v>
      </c>
    </row>
    <row r="2159" spans="22:32" ht="18" customHeight="1" x14ac:dyDescent="0.25">
      <c r="V2159" s="56" t="s">
        <v>98</v>
      </c>
      <c r="W2159" s="56">
        <v>2022</v>
      </c>
      <c r="X2159" s="56" t="s">
        <v>0</v>
      </c>
      <c r="Y2159" s="56" t="s">
        <v>111</v>
      </c>
      <c r="Z2159" s="56" t="s">
        <v>113</v>
      </c>
      <c r="AA2159" s="56" t="s">
        <v>114</v>
      </c>
      <c r="AB2159" s="56" t="s">
        <v>110</v>
      </c>
      <c r="AC2159" s="56" t="s">
        <v>103</v>
      </c>
      <c r="AD2159" s="56" t="s">
        <v>115</v>
      </c>
      <c r="AE2159" s="56">
        <v>924</v>
      </c>
      <c r="AF2159" s="56">
        <v>1321.32</v>
      </c>
    </row>
    <row r="2160" spans="22:32" ht="18" customHeight="1" x14ac:dyDescent="0.25">
      <c r="V2160" s="56" t="s">
        <v>107</v>
      </c>
      <c r="W2160" s="56">
        <v>2022</v>
      </c>
      <c r="X2160" s="56" t="s">
        <v>0</v>
      </c>
      <c r="Y2160" s="56" t="s">
        <v>111</v>
      </c>
      <c r="Z2160" s="56" t="s">
        <v>113</v>
      </c>
      <c r="AA2160" s="56" t="s">
        <v>114</v>
      </c>
      <c r="AB2160" s="56" t="s">
        <v>110</v>
      </c>
      <c r="AC2160" s="56" t="s">
        <v>103</v>
      </c>
      <c r="AD2160" s="56" t="s">
        <v>115</v>
      </c>
      <c r="AE2160" s="56">
        <v>925</v>
      </c>
      <c r="AF2160" s="56">
        <v>1322.75</v>
      </c>
    </row>
    <row r="2161" spans="22:32" ht="18" customHeight="1" x14ac:dyDescent="0.25">
      <c r="V2161" s="56" t="s">
        <v>105</v>
      </c>
      <c r="W2161" s="56">
        <v>2022</v>
      </c>
      <c r="X2161" s="56" t="s">
        <v>0</v>
      </c>
      <c r="Y2161" s="56" t="s">
        <v>111</v>
      </c>
      <c r="Z2161" s="56" t="s">
        <v>113</v>
      </c>
      <c r="AA2161" s="56" t="s">
        <v>114</v>
      </c>
      <c r="AB2161" s="56" t="s">
        <v>110</v>
      </c>
      <c r="AC2161" s="56" t="s">
        <v>103</v>
      </c>
      <c r="AD2161" s="56" t="s">
        <v>115</v>
      </c>
      <c r="AE2161" s="56">
        <v>870</v>
      </c>
      <c r="AF2161" s="56">
        <v>526.24</v>
      </c>
    </row>
    <row r="2162" spans="22:32" ht="18" customHeight="1" x14ac:dyDescent="0.25">
      <c r="V2162" s="56" t="s">
        <v>105</v>
      </c>
      <c r="W2162" s="56">
        <v>2022</v>
      </c>
      <c r="X2162" s="56" t="s">
        <v>0</v>
      </c>
      <c r="Y2162" s="56" t="s">
        <v>111</v>
      </c>
      <c r="Z2162" s="56" t="s">
        <v>113</v>
      </c>
      <c r="AA2162" s="56" t="s">
        <v>114</v>
      </c>
      <c r="AB2162" s="56" t="s">
        <v>110</v>
      </c>
      <c r="AC2162" s="56" t="s">
        <v>103</v>
      </c>
      <c r="AD2162" s="56" t="s">
        <v>115</v>
      </c>
      <c r="AE2162" s="56">
        <v>339</v>
      </c>
      <c r="AF2162" s="56">
        <v>484.77</v>
      </c>
    </row>
    <row r="2163" spans="22:32" ht="18" customHeight="1" x14ac:dyDescent="0.25">
      <c r="V2163" s="56" t="s">
        <v>107</v>
      </c>
      <c r="W2163" s="56">
        <v>2022</v>
      </c>
      <c r="X2163" s="56" t="s">
        <v>0</v>
      </c>
      <c r="Y2163" s="56" t="s">
        <v>111</v>
      </c>
      <c r="Z2163" s="56" t="s">
        <v>113</v>
      </c>
      <c r="AA2163" s="56" t="s">
        <v>114</v>
      </c>
      <c r="AB2163" s="56" t="s">
        <v>110</v>
      </c>
      <c r="AC2163" s="56" t="s">
        <v>103</v>
      </c>
      <c r="AD2163" s="56" t="s">
        <v>115</v>
      </c>
      <c r="AE2163" s="56">
        <v>231</v>
      </c>
      <c r="AF2163" s="56">
        <v>330.33</v>
      </c>
    </row>
    <row r="2164" spans="22:32" ht="18" customHeight="1" x14ac:dyDescent="0.25">
      <c r="V2164" s="56" t="s">
        <v>98</v>
      </c>
      <c r="W2164" s="56">
        <v>2022</v>
      </c>
      <c r="X2164" s="56" t="s">
        <v>0</v>
      </c>
      <c r="Y2164" s="56" t="s">
        <v>111</v>
      </c>
      <c r="Z2164" s="56" t="s">
        <v>113</v>
      </c>
      <c r="AA2164" s="56" t="s">
        <v>114</v>
      </c>
      <c r="AB2164" s="56" t="s">
        <v>110</v>
      </c>
      <c r="AC2164" s="56" t="s">
        <v>103</v>
      </c>
      <c r="AD2164" s="56" t="s">
        <v>115</v>
      </c>
      <c r="AE2164" s="56">
        <v>225</v>
      </c>
      <c r="AF2164" s="56">
        <v>321.75</v>
      </c>
    </row>
    <row r="2165" spans="22:32" ht="18" customHeight="1" x14ac:dyDescent="0.25">
      <c r="V2165" s="56" t="s">
        <v>109</v>
      </c>
      <c r="W2165" s="56">
        <v>2022</v>
      </c>
      <c r="X2165" s="56" t="s">
        <v>0</v>
      </c>
      <c r="Y2165" s="56" t="s">
        <v>111</v>
      </c>
      <c r="Z2165" s="56" t="s">
        <v>113</v>
      </c>
      <c r="AA2165" s="56" t="s">
        <v>114</v>
      </c>
      <c r="AB2165" s="56" t="s">
        <v>110</v>
      </c>
      <c r="AC2165" s="56" t="s">
        <v>103</v>
      </c>
      <c r="AD2165" s="56" t="s">
        <v>115</v>
      </c>
      <c r="AE2165" s="56">
        <v>219</v>
      </c>
      <c r="AF2165" s="56">
        <v>313.17</v>
      </c>
    </row>
    <row r="2166" spans="22:32" ht="18" customHeight="1" x14ac:dyDescent="0.25">
      <c r="V2166" s="56" t="s">
        <v>98</v>
      </c>
      <c r="W2166" s="56">
        <v>2022</v>
      </c>
      <c r="X2166" s="56" t="s">
        <v>0</v>
      </c>
      <c r="Y2166" s="56" t="s">
        <v>111</v>
      </c>
      <c r="Z2166" s="56" t="s">
        <v>113</v>
      </c>
      <c r="AA2166" s="56" t="s">
        <v>114</v>
      </c>
      <c r="AB2166" s="56" t="s">
        <v>110</v>
      </c>
      <c r="AC2166" s="56" t="s">
        <v>103</v>
      </c>
      <c r="AD2166" s="56" t="s">
        <v>115</v>
      </c>
      <c r="AE2166" s="56">
        <v>295</v>
      </c>
      <c r="AF2166" s="56">
        <v>421.85</v>
      </c>
    </row>
    <row r="2167" spans="22:32" ht="18" customHeight="1" x14ac:dyDescent="0.25">
      <c r="V2167" s="56" t="s">
        <v>105</v>
      </c>
      <c r="W2167" s="56">
        <v>2022</v>
      </c>
      <c r="X2167" s="56" t="s">
        <v>0</v>
      </c>
      <c r="Y2167" s="56" t="s">
        <v>111</v>
      </c>
      <c r="Z2167" s="56" t="s">
        <v>113</v>
      </c>
      <c r="AA2167" s="56" t="s">
        <v>114</v>
      </c>
      <c r="AB2167" s="56" t="s">
        <v>110</v>
      </c>
      <c r="AC2167" s="56" t="s">
        <v>103</v>
      </c>
      <c r="AD2167" s="56" t="s">
        <v>115</v>
      </c>
      <c r="AE2167" s="56">
        <v>343</v>
      </c>
      <c r="AF2167" s="56">
        <v>490.49</v>
      </c>
    </row>
    <row r="2168" spans="22:32" ht="18" customHeight="1" x14ac:dyDescent="0.25">
      <c r="V2168" s="56" t="s">
        <v>107</v>
      </c>
      <c r="W2168" s="56">
        <v>2022</v>
      </c>
      <c r="X2168" s="56" t="s">
        <v>0</v>
      </c>
      <c r="Y2168" s="56" t="s">
        <v>111</v>
      </c>
      <c r="Z2168" s="56" t="s">
        <v>113</v>
      </c>
      <c r="AA2168" s="56" t="s">
        <v>114</v>
      </c>
      <c r="AB2168" s="56" t="s">
        <v>110</v>
      </c>
      <c r="AC2168" s="56" t="s">
        <v>103</v>
      </c>
      <c r="AD2168" s="56" t="s">
        <v>115</v>
      </c>
      <c r="AE2168" s="56">
        <v>840</v>
      </c>
      <c r="AF2168" s="56">
        <v>1201.2</v>
      </c>
    </row>
    <row r="2169" spans="22:32" ht="18" customHeight="1" x14ac:dyDescent="0.25">
      <c r="V2169" s="56" t="s">
        <v>105</v>
      </c>
      <c r="W2169" s="56">
        <v>2022</v>
      </c>
      <c r="X2169" s="56" t="s">
        <v>0</v>
      </c>
      <c r="Y2169" s="56" t="s">
        <v>111</v>
      </c>
      <c r="Z2169" s="56" t="s">
        <v>113</v>
      </c>
      <c r="AA2169" s="56" t="s">
        <v>114</v>
      </c>
      <c r="AB2169" s="56" t="s">
        <v>110</v>
      </c>
      <c r="AC2169" s="56" t="s">
        <v>112</v>
      </c>
      <c r="AD2169" s="56" t="s">
        <v>115</v>
      </c>
      <c r="AE2169" s="56">
        <v>873</v>
      </c>
      <c r="AF2169" s="56">
        <v>1248.3899999999999</v>
      </c>
    </row>
    <row r="2170" spans="22:32" ht="18" customHeight="1" x14ac:dyDescent="0.25">
      <c r="V2170" s="56" t="s">
        <v>108</v>
      </c>
      <c r="W2170" s="56">
        <v>2022</v>
      </c>
      <c r="X2170" s="56" t="s">
        <v>6</v>
      </c>
      <c r="Y2170" s="56" t="s">
        <v>111</v>
      </c>
      <c r="Z2170" s="56" t="s">
        <v>113</v>
      </c>
      <c r="AA2170" s="56" t="s">
        <v>114</v>
      </c>
      <c r="AB2170" s="56" t="s">
        <v>110</v>
      </c>
      <c r="AC2170" s="56" t="s">
        <v>112</v>
      </c>
      <c r="AD2170" s="56" t="s">
        <v>115</v>
      </c>
      <c r="AE2170" s="56">
        <v>338</v>
      </c>
      <c r="AF2170" s="56">
        <v>483.34000000000003</v>
      </c>
    </row>
    <row r="2171" spans="22:32" ht="18" customHeight="1" x14ac:dyDescent="0.25">
      <c r="V2171" s="56" t="s">
        <v>98</v>
      </c>
      <c r="W2171" s="56">
        <v>2022</v>
      </c>
      <c r="X2171" s="56" t="s">
        <v>6</v>
      </c>
      <c r="Y2171" s="56" t="s">
        <v>111</v>
      </c>
      <c r="Z2171" s="56" t="s">
        <v>113</v>
      </c>
      <c r="AA2171" s="56" t="s">
        <v>114</v>
      </c>
      <c r="AB2171" s="56" t="s">
        <v>110</v>
      </c>
      <c r="AC2171" s="56" t="s">
        <v>112</v>
      </c>
      <c r="AD2171" s="56" t="s">
        <v>115</v>
      </c>
      <c r="AE2171" s="56">
        <v>260</v>
      </c>
      <c r="AF2171" s="56">
        <v>371.8</v>
      </c>
    </row>
    <row r="2172" spans="22:32" ht="18" customHeight="1" x14ac:dyDescent="0.25">
      <c r="V2172" s="56" t="s">
        <v>107</v>
      </c>
      <c r="W2172" s="56">
        <v>2022</v>
      </c>
      <c r="X2172" s="56" t="s">
        <v>6</v>
      </c>
      <c r="Y2172" s="56" t="s">
        <v>111</v>
      </c>
      <c r="Z2172" s="56" t="s">
        <v>113</v>
      </c>
      <c r="AA2172" s="56" t="s">
        <v>114</v>
      </c>
      <c r="AB2172" s="56" t="s">
        <v>110</v>
      </c>
      <c r="AC2172" s="56" t="s">
        <v>112</v>
      </c>
      <c r="AD2172" s="56" t="s">
        <v>115</v>
      </c>
      <c r="AE2172" s="56">
        <v>308</v>
      </c>
      <c r="AF2172" s="56">
        <v>440.44</v>
      </c>
    </row>
    <row r="2173" spans="22:32" ht="18" customHeight="1" x14ac:dyDescent="0.25">
      <c r="V2173" s="56" t="s">
        <v>109</v>
      </c>
      <c r="W2173" s="56">
        <v>2022</v>
      </c>
      <c r="X2173" s="56" t="s">
        <v>6</v>
      </c>
      <c r="Y2173" s="56" t="s">
        <v>111</v>
      </c>
      <c r="Z2173" s="56" t="s">
        <v>113</v>
      </c>
      <c r="AA2173" s="56" t="s">
        <v>114</v>
      </c>
      <c r="AB2173" s="56" t="s">
        <v>110</v>
      </c>
      <c r="AC2173" s="56" t="s">
        <v>112</v>
      </c>
      <c r="AD2173" s="56" t="s">
        <v>115</v>
      </c>
      <c r="AE2173" s="56">
        <v>334</v>
      </c>
      <c r="AF2173" s="56">
        <v>477.62</v>
      </c>
    </row>
    <row r="2174" spans="22:32" ht="18" customHeight="1" x14ac:dyDescent="0.25">
      <c r="V2174" s="56" t="s">
        <v>107</v>
      </c>
      <c r="W2174" s="56">
        <v>2022</v>
      </c>
      <c r="X2174" s="56" t="s">
        <v>6</v>
      </c>
      <c r="Y2174" s="56" t="s">
        <v>111</v>
      </c>
      <c r="Z2174" s="56" t="s">
        <v>113</v>
      </c>
      <c r="AA2174" s="56" t="s">
        <v>114</v>
      </c>
      <c r="AB2174" s="56" t="s">
        <v>110</v>
      </c>
      <c r="AC2174" s="56" t="s">
        <v>112</v>
      </c>
      <c r="AD2174" s="56" t="s">
        <v>115</v>
      </c>
      <c r="AE2174" s="56">
        <v>262</v>
      </c>
      <c r="AF2174" s="56">
        <v>374.65999999999997</v>
      </c>
    </row>
    <row r="2175" spans="22:32" ht="18" customHeight="1" x14ac:dyDescent="0.25">
      <c r="V2175" s="56" t="s">
        <v>105</v>
      </c>
      <c r="W2175" s="56">
        <v>2022</v>
      </c>
      <c r="X2175" s="56" t="s">
        <v>6</v>
      </c>
      <c r="Y2175" s="56" t="s">
        <v>111</v>
      </c>
      <c r="Z2175" s="56" t="s">
        <v>113</v>
      </c>
      <c r="AA2175" s="56" t="s">
        <v>114</v>
      </c>
      <c r="AB2175" s="56" t="s">
        <v>110</v>
      </c>
      <c r="AC2175" s="56" t="s">
        <v>112</v>
      </c>
      <c r="AD2175" s="56" t="s">
        <v>115</v>
      </c>
      <c r="AE2175" s="56">
        <v>310</v>
      </c>
      <c r="AF2175" s="56">
        <v>443.3</v>
      </c>
    </row>
    <row r="2176" spans="22:32" ht="18" customHeight="1" x14ac:dyDescent="0.25">
      <c r="V2176" s="56" t="s">
        <v>105</v>
      </c>
      <c r="W2176" s="56">
        <v>2022</v>
      </c>
      <c r="X2176" s="56" t="s">
        <v>6</v>
      </c>
      <c r="Y2176" s="56" t="s">
        <v>111</v>
      </c>
      <c r="Z2176" s="56" t="s">
        <v>113</v>
      </c>
      <c r="AA2176" s="56" t="s">
        <v>114</v>
      </c>
      <c r="AB2176" s="56" t="s">
        <v>110</v>
      </c>
      <c r="AC2176" s="56" t="s">
        <v>112</v>
      </c>
      <c r="AD2176" s="56" t="s">
        <v>115</v>
      </c>
      <c r="AE2176" s="56">
        <v>783</v>
      </c>
      <c r="AF2176" s="56">
        <v>1119.69</v>
      </c>
    </row>
    <row r="2177" spans="22:32" ht="18" customHeight="1" x14ac:dyDescent="0.25">
      <c r="V2177" s="56" t="s">
        <v>98</v>
      </c>
      <c r="W2177" s="56">
        <v>2022</v>
      </c>
      <c r="X2177" s="56" t="s">
        <v>6</v>
      </c>
      <c r="Y2177" s="56" t="s">
        <v>111</v>
      </c>
      <c r="Z2177" s="56" t="s">
        <v>113</v>
      </c>
      <c r="AA2177" s="56" t="s">
        <v>114</v>
      </c>
      <c r="AB2177" s="56" t="s">
        <v>110</v>
      </c>
      <c r="AC2177" s="56" t="s">
        <v>112</v>
      </c>
      <c r="AD2177" s="56" t="s">
        <v>115</v>
      </c>
      <c r="AE2177" s="56">
        <v>836</v>
      </c>
      <c r="AF2177" s="56">
        <v>1195.48</v>
      </c>
    </row>
    <row r="2178" spans="22:32" ht="18" customHeight="1" x14ac:dyDescent="0.25">
      <c r="V2178" s="56" t="s">
        <v>98</v>
      </c>
      <c r="W2178" s="56">
        <v>2022</v>
      </c>
      <c r="X2178" s="56" t="s">
        <v>6</v>
      </c>
      <c r="Y2178" s="56" t="s">
        <v>111</v>
      </c>
      <c r="Z2178" s="56" t="s">
        <v>113</v>
      </c>
      <c r="AA2178" s="56" t="s">
        <v>114</v>
      </c>
      <c r="AB2178" s="56" t="s">
        <v>110</v>
      </c>
      <c r="AC2178" s="56" t="s">
        <v>112</v>
      </c>
      <c r="AD2178" s="56" t="s">
        <v>115</v>
      </c>
      <c r="AE2178" s="56">
        <v>939</v>
      </c>
      <c r="AF2178" s="56">
        <v>1342.77</v>
      </c>
    </row>
    <row r="2179" spans="22:32" ht="18" customHeight="1" x14ac:dyDescent="0.25">
      <c r="V2179" s="56" t="s">
        <v>105</v>
      </c>
      <c r="W2179" s="56">
        <v>2022</v>
      </c>
      <c r="X2179" s="56" t="s">
        <v>6</v>
      </c>
      <c r="Y2179" s="56" t="s">
        <v>111</v>
      </c>
      <c r="Z2179" s="56" t="s">
        <v>113</v>
      </c>
      <c r="AA2179" s="56" t="s">
        <v>114</v>
      </c>
      <c r="AB2179" s="56" t="s">
        <v>110</v>
      </c>
      <c r="AC2179" s="56" t="s">
        <v>112</v>
      </c>
      <c r="AD2179" s="56" t="s">
        <v>115</v>
      </c>
      <c r="AE2179" s="56">
        <v>940</v>
      </c>
      <c r="AF2179" s="56">
        <v>1344.2</v>
      </c>
    </row>
    <row r="2180" spans="22:32" ht="18" customHeight="1" x14ac:dyDescent="0.25">
      <c r="V2180" s="56" t="s">
        <v>107</v>
      </c>
      <c r="W2180" s="56">
        <v>2022</v>
      </c>
      <c r="X2180" s="56" t="s">
        <v>6</v>
      </c>
      <c r="Y2180" s="56" t="s">
        <v>111</v>
      </c>
      <c r="Z2180" s="56" t="s">
        <v>113</v>
      </c>
      <c r="AA2180" s="56" t="s">
        <v>114</v>
      </c>
      <c r="AB2180" s="56" t="s">
        <v>110</v>
      </c>
      <c r="AC2180" s="56" t="s">
        <v>112</v>
      </c>
      <c r="AD2180" s="56" t="s">
        <v>115</v>
      </c>
      <c r="AE2180" s="56">
        <v>941</v>
      </c>
      <c r="AF2180" s="56">
        <v>1345.63</v>
      </c>
    </row>
    <row r="2181" spans="22:32" ht="18" customHeight="1" x14ac:dyDescent="0.25">
      <c r="V2181" s="56" t="s">
        <v>107</v>
      </c>
      <c r="W2181" s="56">
        <v>2022</v>
      </c>
      <c r="X2181" s="56" t="s">
        <v>6</v>
      </c>
      <c r="Y2181" s="56" t="s">
        <v>111</v>
      </c>
      <c r="Z2181" s="56" t="s">
        <v>113</v>
      </c>
      <c r="AA2181" s="56" t="s">
        <v>114</v>
      </c>
      <c r="AB2181" s="56" t="s">
        <v>110</v>
      </c>
      <c r="AC2181" s="56" t="s">
        <v>112</v>
      </c>
      <c r="AD2181" s="56" t="s">
        <v>115</v>
      </c>
      <c r="AE2181" s="56">
        <v>876</v>
      </c>
      <c r="AF2181" s="56">
        <v>526.24</v>
      </c>
    </row>
    <row r="2182" spans="22:32" ht="18" customHeight="1" x14ac:dyDescent="0.25">
      <c r="V2182" s="56" t="s">
        <v>105</v>
      </c>
      <c r="W2182" s="56">
        <v>2022</v>
      </c>
      <c r="X2182" s="56" t="s">
        <v>6</v>
      </c>
      <c r="Y2182" s="56" t="s">
        <v>111</v>
      </c>
      <c r="Z2182" s="56" t="s">
        <v>113</v>
      </c>
      <c r="AA2182" s="56" t="s">
        <v>114</v>
      </c>
      <c r="AB2182" s="56" t="s">
        <v>110</v>
      </c>
      <c r="AC2182" s="56" t="s">
        <v>112</v>
      </c>
      <c r="AD2182" s="56" t="s">
        <v>115</v>
      </c>
      <c r="AE2182" s="56">
        <v>309</v>
      </c>
      <c r="AF2182" s="56">
        <v>441.87</v>
      </c>
    </row>
    <row r="2183" spans="22:32" ht="18" customHeight="1" x14ac:dyDescent="0.25">
      <c r="V2183" s="56" t="s">
        <v>98</v>
      </c>
      <c r="W2183" s="56">
        <v>2022</v>
      </c>
      <c r="X2183" s="56" t="s">
        <v>6</v>
      </c>
      <c r="Y2183" s="56" t="s">
        <v>111</v>
      </c>
      <c r="Z2183" s="56" t="s">
        <v>113</v>
      </c>
      <c r="AA2183" s="56" t="s">
        <v>114</v>
      </c>
      <c r="AB2183" s="56" t="s">
        <v>110</v>
      </c>
      <c r="AC2183" s="56" t="s">
        <v>112</v>
      </c>
      <c r="AD2183" s="56" t="s">
        <v>115</v>
      </c>
      <c r="AE2183" s="56">
        <v>135</v>
      </c>
      <c r="AF2183" s="56">
        <v>193.05</v>
      </c>
    </row>
    <row r="2184" spans="22:32" ht="18" customHeight="1" x14ac:dyDescent="0.25">
      <c r="V2184" s="56" t="s">
        <v>107</v>
      </c>
      <c r="W2184" s="56">
        <v>2022</v>
      </c>
      <c r="X2184" s="56" t="s">
        <v>6</v>
      </c>
      <c r="Y2184" s="56" t="s">
        <v>111</v>
      </c>
      <c r="Z2184" s="56" t="s">
        <v>113</v>
      </c>
      <c r="AA2184" s="56" t="s">
        <v>114</v>
      </c>
      <c r="AB2184" s="56" t="s">
        <v>110</v>
      </c>
      <c r="AC2184" s="56" t="s">
        <v>112</v>
      </c>
      <c r="AD2184" s="56" t="s">
        <v>115</v>
      </c>
      <c r="AE2184" s="56">
        <v>129</v>
      </c>
      <c r="AF2184" s="56">
        <v>184.47</v>
      </c>
    </row>
    <row r="2185" spans="22:32" ht="18" customHeight="1" x14ac:dyDescent="0.25">
      <c r="V2185" s="56" t="s">
        <v>98</v>
      </c>
      <c r="W2185" s="56">
        <v>2022</v>
      </c>
      <c r="X2185" s="56" t="s">
        <v>6</v>
      </c>
      <c r="Y2185" s="56" t="s">
        <v>111</v>
      </c>
      <c r="Z2185" s="56" t="s">
        <v>113</v>
      </c>
      <c r="AA2185" s="56" t="s">
        <v>114</v>
      </c>
      <c r="AB2185" s="56" t="s">
        <v>110</v>
      </c>
      <c r="AC2185" s="56" t="s">
        <v>112</v>
      </c>
      <c r="AD2185" s="56" t="s">
        <v>115</v>
      </c>
      <c r="AE2185" s="56">
        <v>369</v>
      </c>
      <c r="AF2185" s="56">
        <v>527.66999999999996</v>
      </c>
    </row>
    <row r="2186" spans="22:32" ht="18" customHeight="1" x14ac:dyDescent="0.25">
      <c r="V2186" s="56" t="s">
        <v>105</v>
      </c>
      <c r="W2186" s="56">
        <v>2022</v>
      </c>
      <c r="X2186" s="56" t="s">
        <v>6</v>
      </c>
      <c r="Y2186" s="56" t="s">
        <v>111</v>
      </c>
      <c r="Z2186" s="56" t="s">
        <v>113</v>
      </c>
      <c r="AA2186" s="56" t="s">
        <v>114</v>
      </c>
      <c r="AB2186" s="56" t="s">
        <v>110</v>
      </c>
      <c r="AC2186" s="56" t="s">
        <v>112</v>
      </c>
      <c r="AD2186" s="56" t="s">
        <v>115</v>
      </c>
      <c r="AE2186" s="56">
        <v>337</v>
      </c>
      <c r="AF2186" s="56">
        <v>481.90999999999997</v>
      </c>
    </row>
    <row r="2187" spans="22:32" ht="18" customHeight="1" x14ac:dyDescent="0.25">
      <c r="V2187" s="56" t="s">
        <v>98</v>
      </c>
      <c r="W2187" s="56">
        <v>2022</v>
      </c>
      <c r="X2187" s="56" t="s">
        <v>6</v>
      </c>
      <c r="Y2187" s="56" t="s">
        <v>111</v>
      </c>
      <c r="Z2187" s="56" t="s">
        <v>113</v>
      </c>
      <c r="AA2187" s="56" t="s">
        <v>114</v>
      </c>
      <c r="AB2187" s="56" t="s">
        <v>110</v>
      </c>
      <c r="AC2187" s="56" t="s">
        <v>112</v>
      </c>
      <c r="AD2187" s="56" t="s">
        <v>115</v>
      </c>
      <c r="AE2187" s="56">
        <v>265</v>
      </c>
      <c r="AF2187" s="56">
        <v>378.95</v>
      </c>
    </row>
    <row r="2188" spans="22:32" ht="18" customHeight="1" x14ac:dyDescent="0.25">
      <c r="V2188" s="56" t="s">
        <v>109</v>
      </c>
      <c r="W2188" s="56">
        <v>2022</v>
      </c>
      <c r="X2188" s="56" t="s">
        <v>6</v>
      </c>
      <c r="Y2188" s="56" t="s">
        <v>111</v>
      </c>
      <c r="Z2188" s="56" t="s">
        <v>113</v>
      </c>
      <c r="AA2188" s="56" t="s">
        <v>114</v>
      </c>
      <c r="AB2188" s="56" t="s">
        <v>110</v>
      </c>
      <c r="AC2188" s="56" t="s">
        <v>112</v>
      </c>
      <c r="AD2188" s="56" t="s">
        <v>115</v>
      </c>
      <c r="AE2188" s="56">
        <v>307</v>
      </c>
      <c r="AF2188" s="56">
        <v>439.01</v>
      </c>
    </row>
    <row r="2189" spans="22:32" ht="18" customHeight="1" x14ac:dyDescent="0.25">
      <c r="V2189" s="56" t="s">
        <v>107</v>
      </c>
      <c r="W2189" s="56">
        <v>2022</v>
      </c>
      <c r="X2189" s="56" t="s">
        <v>6</v>
      </c>
      <c r="Y2189" s="56" t="s">
        <v>111</v>
      </c>
      <c r="Z2189" s="56" t="s">
        <v>113</v>
      </c>
      <c r="AA2189" s="56" t="s">
        <v>114</v>
      </c>
      <c r="AB2189" s="56" t="s">
        <v>110</v>
      </c>
      <c r="AC2189" s="56" t="s">
        <v>112</v>
      </c>
      <c r="AD2189" s="56" t="s">
        <v>115</v>
      </c>
      <c r="AE2189" s="56">
        <v>792</v>
      </c>
      <c r="AF2189" s="56">
        <v>1132.56</v>
      </c>
    </row>
    <row r="2190" spans="22:32" ht="18" customHeight="1" x14ac:dyDescent="0.25">
      <c r="V2190" s="56" t="s">
        <v>105</v>
      </c>
      <c r="W2190" s="56">
        <v>2022</v>
      </c>
      <c r="X2190" s="56" t="s">
        <v>6</v>
      </c>
      <c r="Y2190" s="56" t="s">
        <v>111</v>
      </c>
      <c r="Z2190" s="56" t="s">
        <v>113</v>
      </c>
      <c r="AA2190" s="56" t="s">
        <v>114</v>
      </c>
      <c r="AB2190" s="56" t="s">
        <v>110</v>
      </c>
      <c r="AC2190" s="56" t="s">
        <v>112</v>
      </c>
      <c r="AD2190" s="56" t="s">
        <v>115</v>
      </c>
      <c r="AE2190" s="56">
        <v>845</v>
      </c>
      <c r="AF2190" s="56">
        <v>1208.3499999999999</v>
      </c>
    </row>
    <row r="2191" spans="22:32" ht="18" customHeight="1" x14ac:dyDescent="0.25">
      <c r="V2191" s="56" t="s">
        <v>108</v>
      </c>
      <c r="W2191" s="56">
        <v>2022</v>
      </c>
      <c r="X2191" s="56" t="s">
        <v>6</v>
      </c>
      <c r="Y2191" s="56" t="s">
        <v>111</v>
      </c>
      <c r="Z2191" s="56" t="s">
        <v>113</v>
      </c>
      <c r="AA2191" s="56" t="s">
        <v>114</v>
      </c>
      <c r="AB2191" s="56" t="s">
        <v>110</v>
      </c>
      <c r="AC2191" s="56" t="s">
        <v>112</v>
      </c>
      <c r="AD2191" s="56" t="s">
        <v>115</v>
      </c>
      <c r="AE2191" s="56">
        <v>878</v>
      </c>
      <c r="AF2191" s="56">
        <v>1255.54</v>
      </c>
    </row>
    <row r="2192" spans="22:32" ht="18" customHeight="1" x14ac:dyDescent="0.25">
      <c r="V2192" s="56" t="s">
        <v>98</v>
      </c>
      <c r="W2192" s="56">
        <v>2022</v>
      </c>
      <c r="X2192" s="56" t="s">
        <v>5</v>
      </c>
      <c r="Y2192" s="56" t="s">
        <v>111</v>
      </c>
      <c r="Z2192" s="56" t="s">
        <v>113</v>
      </c>
      <c r="AA2192" s="56" t="s">
        <v>114</v>
      </c>
      <c r="AB2192" s="56" t="s">
        <v>110</v>
      </c>
      <c r="AC2192" s="56" t="s">
        <v>112</v>
      </c>
      <c r="AD2192" s="56" t="s">
        <v>115</v>
      </c>
      <c r="AE2192" s="56">
        <v>266</v>
      </c>
      <c r="AF2192" s="56">
        <v>380.38</v>
      </c>
    </row>
    <row r="2193" spans="22:32" ht="18" customHeight="1" x14ac:dyDescent="0.25">
      <c r="V2193" s="56" t="s">
        <v>108</v>
      </c>
      <c r="W2193" s="56">
        <v>2022</v>
      </c>
      <c r="X2193" s="56" t="s">
        <v>5</v>
      </c>
      <c r="Y2193" s="56" t="s">
        <v>111</v>
      </c>
      <c r="Z2193" s="56" t="s">
        <v>113</v>
      </c>
      <c r="AA2193" s="56" t="s">
        <v>114</v>
      </c>
      <c r="AB2193" s="56" t="s">
        <v>110</v>
      </c>
      <c r="AC2193" s="56" t="s">
        <v>112</v>
      </c>
      <c r="AD2193" s="56" t="s">
        <v>115</v>
      </c>
      <c r="AE2193" s="56">
        <v>314</v>
      </c>
      <c r="AF2193" s="56">
        <v>449.02</v>
      </c>
    </row>
    <row r="2194" spans="22:32" ht="18" customHeight="1" x14ac:dyDescent="0.25">
      <c r="V2194" s="56" t="s">
        <v>105</v>
      </c>
      <c r="W2194" s="56">
        <v>2022</v>
      </c>
      <c r="X2194" s="56" t="s">
        <v>5</v>
      </c>
      <c r="Y2194" s="56" t="s">
        <v>111</v>
      </c>
      <c r="Z2194" s="56" t="s">
        <v>113</v>
      </c>
      <c r="AA2194" s="56" t="s">
        <v>114</v>
      </c>
      <c r="AB2194" s="56" t="s">
        <v>110</v>
      </c>
      <c r="AC2194" s="56" t="s">
        <v>112</v>
      </c>
      <c r="AD2194" s="56" t="s">
        <v>115</v>
      </c>
      <c r="AE2194" s="56">
        <v>268</v>
      </c>
      <c r="AF2194" s="56">
        <v>383.24</v>
      </c>
    </row>
    <row r="2195" spans="22:32" ht="18" customHeight="1" x14ac:dyDescent="0.25">
      <c r="V2195" s="56" t="s">
        <v>98</v>
      </c>
      <c r="W2195" s="56">
        <v>2022</v>
      </c>
      <c r="X2195" s="56" t="s">
        <v>5</v>
      </c>
      <c r="Y2195" s="56" t="s">
        <v>111</v>
      </c>
      <c r="Z2195" s="56" t="s">
        <v>113</v>
      </c>
      <c r="AA2195" s="56" t="s">
        <v>114</v>
      </c>
      <c r="AB2195" s="56" t="s">
        <v>110</v>
      </c>
      <c r="AC2195" s="56" t="s">
        <v>112</v>
      </c>
      <c r="AD2195" s="56" t="s">
        <v>115</v>
      </c>
      <c r="AE2195" s="56">
        <v>316</v>
      </c>
      <c r="AF2195" s="56">
        <v>451.88</v>
      </c>
    </row>
    <row r="2196" spans="22:32" ht="18" customHeight="1" x14ac:dyDescent="0.25">
      <c r="V2196" s="56" t="s">
        <v>105</v>
      </c>
      <c r="W2196" s="56">
        <v>2022</v>
      </c>
      <c r="X2196" s="56" t="s">
        <v>5</v>
      </c>
      <c r="Y2196" s="56" t="s">
        <v>111</v>
      </c>
      <c r="Z2196" s="56" t="s">
        <v>113</v>
      </c>
      <c r="AA2196" s="56" t="s">
        <v>114</v>
      </c>
      <c r="AB2196" s="56" t="s">
        <v>110</v>
      </c>
      <c r="AC2196" s="56" t="s">
        <v>112</v>
      </c>
      <c r="AD2196" s="56" t="s">
        <v>115</v>
      </c>
      <c r="AE2196" s="56">
        <v>835</v>
      </c>
      <c r="AF2196" s="56">
        <v>1194.05</v>
      </c>
    </row>
    <row r="2197" spans="22:32" ht="18" customHeight="1" x14ac:dyDescent="0.25">
      <c r="V2197" s="56" t="s">
        <v>105</v>
      </c>
      <c r="W2197" s="56">
        <v>2022</v>
      </c>
      <c r="X2197" s="56" t="s">
        <v>5</v>
      </c>
      <c r="Y2197" s="56" t="s">
        <v>111</v>
      </c>
      <c r="Z2197" s="56" t="s">
        <v>113</v>
      </c>
      <c r="AA2197" s="56" t="s">
        <v>114</v>
      </c>
      <c r="AB2197" s="56" t="s">
        <v>110</v>
      </c>
      <c r="AC2197" s="56" t="s">
        <v>112</v>
      </c>
      <c r="AD2197" s="56" t="s">
        <v>115</v>
      </c>
      <c r="AE2197" s="56">
        <v>869</v>
      </c>
      <c r="AF2197" s="56">
        <v>1242.67</v>
      </c>
    </row>
    <row r="2198" spans="22:32" ht="18" customHeight="1" x14ac:dyDescent="0.25">
      <c r="V2198" s="56" t="s">
        <v>105</v>
      </c>
      <c r="W2198" s="56">
        <v>2022</v>
      </c>
      <c r="X2198" s="56" t="s">
        <v>5</v>
      </c>
      <c r="Y2198" s="56" t="s">
        <v>111</v>
      </c>
      <c r="Z2198" s="56" t="s">
        <v>113</v>
      </c>
      <c r="AA2198" s="56" t="s">
        <v>114</v>
      </c>
      <c r="AB2198" s="56" t="s">
        <v>110</v>
      </c>
      <c r="AC2198" s="56" t="s">
        <v>112</v>
      </c>
      <c r="AD2198" s="56" t="s">
        <v>115</v>
      </c>
      <c r="AE2198" s="56">
        <v>937</v>
      </c>
      <c r="AF2198" s="56">
        <v>1339.9099999999999</v>
      </c>
    </row>
    <row r="2199" spans="22:32" ht="18" customHeight="1" x14ac:dyDescent="0.25">
      <c r="V2199" s="56" t="s">
        <v>98</v>
      </c>
      <c r="W2199" s="56">
        <v>2022</v>
      </c>
      <c r="X2199" s="56" t="s">
        <v>5</v>
      </c>
      <c r="Y2199" s="56" t="s">
        <v>111</v>
      </c>
      <c r="Z2199" s="56" t="s">
        <v>113</v>
      </c>
      <c r="AA2199" s="56" t="s">
        <v>114</v>
      </c>
      <c r="AB2199" s="56" t="s">
        <v>110</v>
      </c>
      <c r="AC2199" s="56" t="s">
        <v>112</v>
      </c>
      <c r="AD2199" s="56" t="s">
        <v>115</v>
      </c>
      <c r="AE2199" s="56">
        <v>938</v>
      </c>
      <c r="AF2199" s="56">
        <v>1341.34</v>
      </c>
    </row>
    <row r="2200" spans="22:32" ht="18" customHeight="1" x14ac:dyDescent="0.25">
      <c r="V2200" s="56" t="s">
        <v>98</v>
      </c>
      <c r="W2200" s="56">
        <v>2022</v>
      </c>
      <c r="X2200" s="56" t="s">
        <v>5</v>
      </c>
      <c r="Y2200" s="56" t="s">
        <v>111</v>
      </c>
      <c r="Z2200" s="56" t="s">
        <v>113</v>
      </c>
      <c r="AA2200" s="56" t="s">
        <v>114</v>
      </c>
      <c r="AB2200" s="56" t="s">
        <v>110</v>
      </c>
      <c r="AC2200" s="56" t="s">
        <v>112</v>
      </c>
      <c r="AD2200" s="56" t="s">
        <v>115</v>
      </c>
      <c r="AE2200" s="56">
        <v>875</v>
      </c>
      <c r="AF2200" s="56">
        <v>526.24</v>
      </c>
    </row>
    <row r="2201" spans="22:32" ht="18" customHeight="1" x14ac:dyDescent="0.25">
      <c r="V2201" s="56" t="s">
        <v>108</v>
      </c>
      <c r="W2201" s="56">
        <v>2022</v>
      </c>
      <c r="X2201" s="56" t="s">
        <v>5</v>
      </c>
      <c r="Y2201" s="56" t="s">
        <v>111</v>
      </c>
      <c r="Z2201" s="56" t="s">
        <v>113</v>
      </c>
      <c r="AA2201" s="56" t="s">
        <v>114</v>
      </c>
      <c r="AB2201" s="56" t="s">
        <v>110</v>
      </c>
      <c r="AC2201" s="56" t="s">
        <v>112</v>
      </c>
      <c r="AD2201" s="56" t="s">
        <v>115</v>
      </c>
      <c r="AE2201" s="56">
        <v>315</v>
      </c>
      <c r="AF2201" s="56">
        <v>450.45</v>
      </c>
    </row>
    <row r="2202" spans="22:32" ht="18" customHeight="1" x14ac:dyDescent="0.25">
      <c r="V2202" s="56" t="s">
        <v>105</v>
      </c>
      <c r="W2202" s="56">
        <v>2022</v>
      </c>
      <c r="X2202" s="56" t="s">
        <v>5</v>
      </c>
      <c r="Y2202" s="56" t="s">
        <v>111</v>
      </c>
      <c r="Z2202" s="56" t="s">
        <v>113</v>
      </c>
      <c r="AA2202" s="56" t="s">
        <v>114</v>
      </c>
      <c r="AB2202" s="56" t="s">
        <v>110</v>
      </c>
      <c r="AC2202" s="56" t="s">
        <v>112</v>
      </c>
      <c r="AD2202" s="56" t="s">
        <v>115</v>
      </c>
      <c r="AE2202" s="56">
        <v>153</v>
      </c>
      <c r="AF2202" s="56">
        <v>218.79</v>
      </c>
    </row>
    <row r="2203" spans="22:32" ht="18" customHeight="1" x14ac:dyDescent="0.25">
      <c r="V2203" s="56" t="s">
        <v>105</v>
      </c>
      <c r="W2203" s="56">
        <v>2022</v>
      </c>
      <c r="X2203" s="56" t="s">
        <v>5</v>
      </c>
      <c r="Y2203" s="56" t="s">
        <v>111</v>
      </c>
      <c r="Z2203" s="56" t="s">
        <v>113</v>
      </c>
      <c r="AA2203" s="56" t="s">
        <v>114</v>
      </c>
      <c r="AB2203" s="56" t="s">
        <v>110</v>
      </c>
      <c r="AC2203" s="56" t="s">
        <v>112</v>
      </c>
      <c r="AD2203" s="56" t="s">
        <v>115</v>
      </c>
      <c r="AE2203" s="56">
        <v>147</v>
      </c>
      <c r="AF2203" s="56">
        <v>210.21</v>
      </c>
    </row>
    <row r="2204" spans="22:32" ht="18" customHeight="1" x14ac:dyDescent="0.25">
      <c r="V2204" s="56" t="s">
        <v>98</v>
      </c>
      <c r="W2204" s="56">
        <v>2022</v>
      </c>
      <c r="X2204" s="56" t="s">
        <v>5</v>
      </c>
      <c r="Y2204" s="56" t="s">
        <v>111</v>
      </c>
      <c r="Z2204" s="56" t="s">
        <v>113</v>
      </c>
      <c r="AA2204" s="56" t="s">
        <v>114</v>
      </c>
      <c r="AB2204" s="56" t="s">
        <v>110</v>
      </c>
      <c r="AC2204" s="56" t="s">
        <v>112</v>
      </c>
      <c r="AD2204" s="56" t="s">
        <v>115</v>
      </c>
      <c r="AE2204" s="56">
        <v>141</v>
      </c>
      <c r="AF2204" s="56">
        <v>201.63</v>
      </c>
    </row>
    <row r="2205" spans="22:32" ht="18" customHeight="1" x14ac:dyDescent="0.25">
      <c r="V2205" s="56" t="s">
        <v>107</v>
      </c>
      <c r="W2205" s="56">
        <v>2022</v>
      </c>
      <c r="X2205" s="56" t="s">
        <v>5</v>
      </c>
      <c r="Y2205" s="56" t="s">
        <v>111</v>
      </c>
      <c r="Z2205" s="56" t="s">
        <v>113</v>
      </c>
      <c r="AA2205" s="56" t="s">
        <v>114</v>
      </c>
      <c r="AB2205" s="56" t="s">
        <v>110</v>
      </c>
      <c r="AC2205" s="56" t="s">
        <v>112</v>
      </c>
      <c r="AD2205" s="56" t="s">
        <v>115</v>
      </c>
      <c r="AE2205" s="56">
        <v>313</v>
      </c>
      <c r="AF2205" s="56">
        <v>447.59000000000003</v>
      </c>
    </row>
    <row r="2206" spans="22:32" ht="18" customHeight="1" x14ac:dyDescent="0.25">
      <c r="V2206" s="56" t="s">
        <v>105</v>
      </c>
      <c r="W2206" s="56">
        <v>2022</v>
      </c>
      <c r="X2206" s="56" t="s">
        <v>5</v>
      </c>
      <c r="Y2206" s="56" t="s">
        <v>111</v>
      </c>
      <c r="Z2206" s="56" t="s">
        <v>113</v>
      </c>
      <c r="AA2206" s="56" t="s">
        <v>114</v>
      </c>
      <c r="AB2206" s="56" t="s">
        <v>110</v>
      </c>
      <c r="AC2206" s="56" t="s">
        <v>112</v>
      </c>
      <c r="AD2206" s="56" t="s">
        <v>115</v>
      </c>
      <c r="AE2206" s="56">
        <v>844</v>
      </c>
      <c r="AF2206" s="56">
        <v>1206.92</v>
      </c>
    </row>
    <row r="2207" spans="22:32" ht="18" customHeight="1" x14ac:dyDescent="0.25">
      <c r="V2207" s="56" t="s">
        <v>105</v>
      </c>
      <c r="W2207" s="56">
        <v>2022</v>
      </c>
      <c r="X2207" s="56" t="s">
        <v>5</v>
      </c>
      <c r="Y2207" s="56" t="s">
        <v>111</v>
      </c>
      <c r="Z2207" s="56" t="s">
        <v>113</v>
      </c>
      <c r="AA2207" s="56" t="s">
        <v>114</v>
      </c>
      <c r="AB2207" s="56" t="s">
        <v>110</v>
      </c>
      <c r="AC2207" s="56" t="s">
        <v>112</v>
      </c>
      <c r="AD2207" s="56" t="s">
        <v>115</v>
      </c>
      <c r="AE2207" s="56">
        <v>877</v>
      </c>
      <c r="AF2207" s="56">
        <v>1254.1100000000001</v>
      </c>
    </row>
    <row r="2208" spans="22:32" ht="18" customHeight="1" x14ac:dyDescent="0.25">
      <c r="V2208" s="56" t="s">
        <v>105</v>
      </c>
      <c r="W2208" s="56">
        <v>2022</v>
      </c>
      <c r="X2208" s="56" t="s">
        <v>2</v>
      </c>
      <c r="Y2208" s="56" t="s">
        <v>111</v>
      </c>
      <c r="Z2208" s="56" t="s">
        <v>113</v>
      </c>
      <c r="AA2208" s="56" t="s">
        <v>114</v>
      </c>
      <c r="AB2208" s="56" t="s">
        <v>110</v>
      </c>
      <c r="AC2208" s="56" t="s">
        <v>112</v>
      </c>
      <c r="AD2208" s="56" t="s">
        <v>115</v>
      </c>
      <c r="AE2208" s="56">
        <v>284</v>
      </c>
      <c r="AF2208" s="56">
        <v>406.12</v>
      </c>
    </row>
    <row r="2209" spans="22:32" ht="18" customHeight="1" x14ac:dyDescent="0.25">
      <c r="V2209" s="56" t="s">
        <v>107</v>
      </c>
      <c r="W2209" s="56">
        <v>2022</v>
      </c>
      <c r="X2209" s="56" t="s">
        <v>2</v>
      </c>
      <c r="Y2209" s="56" t="s">
        <v>111</v>
      </c>
      <c r="Z2209" s="56" t="s">
        <v>113</v>
      </c>
      <c r="AA2209" s="56" t="s">
        <v>114</v>
      </c>
      <c r="AB2209" s="56" t="s">
        <v>110</v>
      </c>
      <c r="AC2209" s="56" t="s">
        <v>112</v>
      </c>
      <c r="AD2209" s="56" t="s">
        <v>115</v>
      </c>
      <c r="AE2209" s="56">
        <v>332</v>
      </c>
      <c r="AF2209" s="56">
        <v>474.76</v>
      </c>
    </row>
    <row r="2210" spans="22:32" ht="18" customHeight="1" x14ac:dyDescent="0.25">
      <c r="V2210" s="56" t="s">
        <v>105</v>
      </c>
      <c r="W2210" s="56">
        <v>2022</v>
      </c>
      <c r="X2210" s="56" t="s">
        <v>2</v>
      </c>
      <c r="Y2210" s="56" t="s">
        <v>111</v>
      </c>
      <c r="Z2210" s="56" t="s">
        <v>113</v>
      </c>
      <c r="AA2210" s="56" t="s">
        <v>114</v>
      </c>
      <c r="AB2210" s="56" t="s">
        <v>110</v>
      </c>
      <c r="AC2210" s="56" t="s">
        <v>112</v>
      </c>
      <c r="AD2210" s="56" t="s">
        <v>115</v>
      </c>
      <c r="AE2210" s="56">
        <v>286</v>
      </c>
      <c r="AF2210" s="56">
        <v>408.98</v>
      </c>
    </row>
    <row r="2211" spans="22:32" ht="18" customHeight="1" x14ac:dyDescent="0.25">
      <c r="V2211" s="56" t="s">
        <v>98</v>
      </c>
      <c r="W2211" s="56">
        <v>2022</v>
      </c>
      <c r="X2211" s="56" t="s">
        <v>2</v>
      </c>
      <c r="Y2211" s="56" t="s">
        <v>111</v>
      </c>
      <c r="Z2211" s="56" t="s">
        <v>113</v>
      </c>
      <c r="AA2211" s="56" t="s">
        <v>114</v>
      </c>
      <c r="AB2211" s="56" t="s">
        <v>110</v>
      </c>
      <c r="AC2211" s="56" t="s">
        <v>112</v>
      </c>
      <c r="AD2211" s="56" t="s">
        <v>115</v>
      </c>
      <c r="AE2211" s="56">
        <v>328</v>
      </c>
      <c r="AF2211" s="56">
        <v>469.03999999999996</v>
      </c>
    </row>
    <row r="2212" spans="22:32" ht="18" customHeight="1" x14ac:dyDescent="0.25">
      <c r="V2212" s="56" t="s">
        <v>109</v>
      </c>
      <c r="W2212" s="56">
        <v>2022</v>
      </c>
      <c r="X2212" s="56" t="s">
        <v>2</v>
      </c>
      <c r="Y2212" s="56" t="s">
        <v>111</v>
      </c>
      <c r="Z2212" s="56" t="s">
        <v>113</v>
      </c>
      <c r="AA2212" s="56" t="s">
        <v>114</v>
      </c>
      <c r="AB2212" s="56" t="s">
        <v>110</v>
      </c>
      <c r="AC2212" s="56" t="s">
        <v>112</v>
      </c>
      <c r="AD2212" s="56" t="s">
        <v>115</v>
      </c>
      <c r="AE2212" s="56">
        <v>833</v>
      </c>
      <c r="AF2212" s="56">
        <v>1191.19</v>
      </c>
    </row>
    <row r="2213" spans="22:32" ht="18" customHeight="1" x14ac:dyDescent="0.25">
      <c r="V2213" s="56" t="s">
        <v>98</v>
      </c>
      <c r="W2213" s="56">
        <v>2022</v>
      </c>
      <c r="X2213" s="56" t="s">
        <v>2</v>
      </c>
      <c r="Y2213" s="56" t="s">
        <v>111</v>
      </c>
      <c r="Z2213" s="56" t="s">
        <v>113</v>
      </c>
      <c r="AA2213" s="56" t="s">
        <v>114</v>
      </c>
      <c r="AB2213" s="56" t="s">
        <v>110</v>
      </c>
      <c r="AC2213" s="56" t="s">
        <v>112</v>
      </c>
      <c r="AD2213" s="56" t="s">
        <v>115</v>
      </c>
      <c r="AE2213" s="56">
        <v>866</v>
      </c>
      <c r="AF2213" s="56">
        <v>1238.3800000000001</v>
      </c>
    </row>
    <row r="2214" spans="22:32" ht="18" customHeight="1" x14ac:dyDescent="0.25">
      <c r="V2214" s="56" t="s">
        <v>107</v>
      </c>
      <c r="W2214" s="56">
        <v>2022</v>
      </c>
      <c r="X2214" s="56" t="s">
        <v>2</v>
      </c>
      <c r="Y2214" s="56" t="s">
        <v>111</v>
      </c>
      <c r="Z2214" s="56" t="s">
        <v>113</v>
      </c>
      <c r="AA2214" s="56" t="s">
        <v>114</v>
      </c>
      <c r="AB2214" s="56" t="s">
        <v>110</v>
      </c>
      <c r="AC2214" s="56" t="s">
        <v>112</v>
      </c>
      <c r="AD2214" s="56" t="s">
        <v>115</v>
      </c>
      <c r="AE2214" s="56">
        <v>929</v>
      </c>
      <c r="AF2214" s="56">
        <v>1328.47</v>
      </c>
    </row>
    <row r="2215" spans="22:32" ht="18" customHeight="1" x14ac:dyDescent="0.25">
      <c r="V2215" s="56" t="s">
        <v>105</v>
      </c>
      <c r="W2215" s="56">
        <v>2022</v>
      </c>
      <c r="X2215" s="56" t="s">
        <v>2</v>
      </c>
      <c r="Y2215" s="56" t="s">
        <v>111</v>
      </c>
      <c r="Z2215" s="56" t="s">
        <v>113</v>
      </c>
      <c r="AA2215" s="56" t="s">
        <v>114</v>
      </c>
      <c r="AB2215" s="56" t="s">
        <v>110</v>
      </c>
      <c r="AC2215" s="56" t="s">
        <v>112</v>
      </c>
      <c r="AD2215" s="56" t="s">
        <v>115</v>
      </c>
      <c r="AE2215" s="56">
        <v>930</v>
      </c>
      <c r="AF2215" s="56">
        <v>1329.9</v>
      </c>
    </row>
    <row r="2216" spans="22:32" ht="18" customHeight="1" x14ac:dyDescent="0.25">
      <c r="V2216" s="56" t="s">
        <v>107</v>
      </c>
      <c r="W2216" s="56">
        <v>2022</v>
      </c>
      <c r="X2216" s="56" t="s">
        <v>2</v>
      </c>
      <c r="Y2216" s="56" t="s">
        <v>111</v>
      </c>
      <c r="Z2216" s="56" t="s">
        <v>113</v>
      </c>
      <c r="AA2216" s="56" t="s">
        <v>114</v>
      </c>
      <c r="AB2216" s="56" t="s">
        <v>110</v>
      </c>
      <c r="AC2216" s="56" t="s">
        <v>112</v>
      </c>
      <c r="AD2216" s="56" t="s">
        <v>115</v>
      </c>
      <c r="AE2216" s="56">
        <v>872</v>
      </c>
      <c r="AF2216" s="56">
        <v>526.24</v>
      </c>
    </row>
    <row r="2217" spans="22:32" ht="18" customHeight="1" x14ac:dyDescent="0.25">
      <c r="V2217" s="56" t="s">
        <v>98</v>
      </c>
      <c r="W2217" s="56">
        <v>2022</v>
      </c>
      <c r="X2217" s="56" t="s">
        <v>2</v>
      </c>
      <c r="Y2217" s="56" t="s">
        <v>111</v>
      </c>
      <c r="Z2217" s="56" t="s">
        <v>113</v>
      </c>
      <c r="AA2217" s="56" t="s">
        <v>114</v>
      </c>
      <c r="AB2217" s="56" t="s">
        <v>110</v>
      </c>
      <c r="AC2217" s="56" t="s">
        <v>112</v>
      </c>
      <c r="AD2217" s="56" t="s">
        <v>115</v>
      </c>
      <c r="AE2217" s="56">
        <v>333</v>
      </c>
      <c r="AF2217" s="56">
        <v>476.19</v>
      </c>
    </row>
    <row r="2218" spans="22:32" ht="18" customHeight="1" x14ac:dyDescent="0.25">
      <c r="V2218" s="56" t="s">
        <v>105</v>
      </c>
      <c r="W2218" s="56">
        <v>2022</v>
      </c>
      <c r="X2218" s="56" t="s">
        <v>2</v>
      </c>
      <c r="Y2218" s="56" t="s">
        <v>111</v>
      </c>
      <c r="Z2218" s="56" t="s">
        <v>113</v>
      </c>
      <c r="AA2218" s="56" t="s">
        <v>114</v>
      </c>
      <c r="AB2218" s="56" t="s">
        <v>110</v>
      </c>
      <c r="AC2218" s="56" t="s">
        <v>112</v>
      </c>
      <c r="AD2218" s="56" t="s">
        <v>115</v>
      </c>
      <c r="AE2218" s="56">
        <v>201</v>
      </c>
      <c r="AF2218" s="56">
        <v>287.43</v>
      </c>
    </row>
    <row r="2219" spans="22:32" ht="18" customHeight="1" x14ac:dyDescent="0.25">
      <c r="V2219" s="56" t="s">
        <v>105</v>
      </c>
      <c r="W2219" s="56">
        <v>2022</v>
      </c>
      <c r="X2219" s="56" t="s">
        <v>2</v>
      </c>
      <c r="Y2219" s="56" t="s">
        <v>111</v>
      </c>
      <c r="Z2219" s="56" t="s">
        <v>113</v>
      </c>
      <c r="AA2219" s="56" t="s">
        <v>114</v>
      </c>
      <c r="AB2219" s="56" t="s">
        <v>110</v>
      </c>
      <c r="AC2219" s="56" t="s">
        <v>112</v>
      </c>
      <c r="AD2219" s="56" t="s">
        <v>115</v>
      </c>
      <c r="AE2219" s="56">
        <v>195</v>
      </c>
      <c r="AF2219" s="56">
        <v>278.85000000000002</v>
      </c>
    </row>
    <row r="2220" spans="22:32" ht="18" customHeight="1" x14ac:dyDescent="0.25">
      <c r="V2220" s="56" t="s">
        <v>109</v>
      </c>
      <c r="W2220" s="56">
        <v>2022</v>
      </c>
      <c r="X2220" s="56" t="s">
        <v>2</v>
      </c>
      <c r="Y2220" s="56" t="s">
        <v>111</v>
      </c>
      <c r="Z2220" s="56" t="s">
        <v>113</v>
      </c>
      <c r="AA2220" s="56" t="s">
        <v>114</v>
      </c>
      <c r="AB2220" s="56" t="s">
        <v>110</v>
      </c>
      <c r="AC2220" s="56" t="s">
        <v>112</v>
      </c>
      <c r="AD2220" s="56" t="s">
        <v>115</v>
      </c>
      <c r="AE2220" s="56">
        <v>189</v>
      </c>
      <c r="AF2220" s="56">
        <v>270.27</v>
      </c>
    </row>
    <row r="2221" spans="22:32" ht="18" customHeight="1" x14ac:dyDescent="0.25">
      <c r="V2221" s="56" t="s">
        <v>105</v>
      </c>
      <c r="W2221" s="56">
        <v>2022</v>
      </c>
      <c r="X2221" s="56" t="s">
        <v>2</v>
      </c>
      <c r="Y2221" s="56" t="s">
        <v>111</v>
      </c>
      <c r="Z2221" s="56" t="s">
        <v>113</v>
      </c>
      <c r="AA2221" s="56" t="s">
        <v>114</v>
      </c>
      <c r="AB2221" s="56" t="s">
        <v>110</v>
      </c>
      <c r="AC2221" s="56" t="s">
        <v>112</v>
      </c>
      <c r="AD2221" s="56" t="s">
        <v>115</v>
      </c>
      <c r="AE2221" s="56">
        <v>283</v>
      </c>
      <c r="AF2221" s="56">
        <v>404.69</v>
      </c>
    </row>
    <row r="2222" spans="22:32" ht="18" customHeight="1" x14ac:dyDescent="0.25">
      <c r="V2222" s="56" t="s">
        <v>105</v>
      </c>
      <c r="W2222" s="56">
        <v>2022</v>
      </c>
      <c r="X2222" s="56" t="s">
        <v>2</v>
      </c>
      <c r="Y2222" s="56" t="s">
        <v>111</v>
      </c>
      <c r="Z2222" s="56" t="s">
        <v>113</v>
      </c>
      <c r="AA2222" s="56" t="s">
        <v>114</v>
      </c>
      <c r="AB2222" s="56" t="s">
        <v>110</v>
      </c>
      <c r="AC2222" s="56" t="s">
        <v>112</v>
      </c>
      <c r="AD2222" s="56" t="s">
        <v>115</v>
      </c>
      <c r="AE2222" s="56">
        <v>331</v>
      </c>
      <c r="AF2222" s="56">
        <v>473.33</v>
      </c>
    </row>
    <row r="2223" spans="22:32" ht="18" customHeight="1" x14ac:dyDescent="0.25">
      <c r="V2223" s="56" t="s">
        <v>105</v>
      </c>
      <c r="W2223" s="56">
        <v>2022</v>
      </c>
      <c r="X2223" s="56" t="s">
        <v>2</v>
      </c>
      <c r="Y2223" s="56" t="s">
        <v>111</v>
      </c>
      <c r="Z2223" s="56" t="s">
        <v>113</v>
      </c>
      <c r="AA2223" s="56" t="s">
        <v>114</v>
      </c>
      <c r="AB2223" s="56" t="s">
        <v>110</v>
      </c>
      <c r="AC2223" s="56" t="s">
        <v>112</v>
      </c>
      <c r="AD2223" s="56" t="s">
        <v>115</v>
      </c>
      <c r="AE2223" s="56">
        <v>875</v>
      </c>
      <c r="AF2223" s="56">
        <v>1251.25</v>
      </c>
    </row>
    <row r="2224" spans="22:32" ht="18" customHeight="1" x14ac:dyDescent="0.25">
      <c r="V2224" s="56" t="s">
        <v>98</v>
      </c>
      <c r="W2224" s="56">
        <v>2022</v>
      </c>
      <c r="X2224" s="56" t="s">
        <v>4</v>
      </c>
      <c r="Y2224" s="56" t="s">
        <v>111</v>
      </c>
      <c r="Z2224" s="56" t="s">
        <v>113</v>
      </c>
      <c r="AA2224" s="56" t="s">
        <v>114</v>
      </c>
      <c r="AB2224" s="56" t="s">
        <v>110</v>
      </c>
      <c r="AC2224" s="56" t="s">
        <v>112</v>
      </c>
      <c r="AD2224" s="56" t="s">
        <v>115</v>
      </c>
      <c r="AE2224" s="56">
        <v>272</v>
      </c>
      <c r="AF2224" s="56">
        <v>388.96</v>
      </c>
    </row>
    <row r="2225" spans="22:32" ht="18" customHeight="1" x14ac:dyDescent="0.25">
      <c r="V2225" s="56" t="s">
        <v>98</v>
      </c>
      <c r="W2225" s="56">
        <v>2022</v>
      </c>
      <c r="X2225" s="56" t="s">
        <v>4</v>
      </c>
      <c r="Y2225" s="56" t="s">
        <v>111</v>
      </c>
      <c r="Z2225" s="56" t="s">
        <v>113</v>
      </c>
      <c r="AA2225" s="56" t="s">
        <v>114</v>
      </c>
      <c r="AB2225" s="56" t="s">
        <v>110</v>
      </c>
      <c r="AC2225" s="56" t="s">
        <v>112</v>
      </c>
      <c r="AD2225" s="56" t="s">
        <v>115</v>
      </c>
      <c r="AE2225" s="56">
        <v>320</v>
      </c>
      <c r="AF2225" s="56">
        <v>457.6</v>
      </c>
    </row>
    <row r="2226" spans="22:32" ht="18" customHeight="1" x14ac:dyDescent="0.25">
      <c r="V2226" s="56" t="s">
        <v>98</v>
      </c>
      <c r="W2226" s="56">
        <v>2022</v>
      </c>
      <c r="X2226" s="56" t="s">
        <v>4</v>
      </c>
      <c r="Y2226" s="56" t="s">
        <v>111</v>
      </c>
      <c r="Z2226" s="56" t="s">
        <v>113</v>
      </c>
      <c r="AA2226" s="56" t="s">
        <v>114</v>
      </c>
      <c r="AB2226" s="56" t="s">
        <v>110</v>
      </c>
      <c r="AC2226" s="56" t="s">
        <v>112</v>
      </c>
      <c r="AD2226" s="56" t="s">
        <v>115</v>
      </c>
      <c r="AE2226" s="56">
        <v>274</v>
      </c>
      <c r="AF2226" s="56">
        <v>391.82</v>
      </c>
    </row>
    <row r="2227" spans="22:32" ht="18" customHeight="1" x14ac:dyDescent="0.25">
      <c r="V2227" s="56" t="s">
        <v>98</v>
      </c>
      <c r="W2227" s="56">
        <v>2022</v>
      </c>
      <c r="X2227" s="56" t="s">
        <v>4</v>
      </c>
      <c r="Y2227" s="56" t="s">
        <v>111</v>
      </c>
      <c r="Z2227" s="56" t="s">
        <v>113</v>
      </c>
      <c r="AA2227" s="56" t="s">
        <v>114</v>
      </c>
      <c r="AB2227" s="56" t="s">
        <v>110</v>
      </c>
      <c r="AC2227" s="56" t="s">
        <v>112</v>
      </c>
      <c r="AD2227" s="56" t="s">
        <v>115</v>
      </c>
      <c r="AE2227" s="56">
        <v>322</v>
      </c>
      <c r="AF2227" s="56">
        <v>460.46000000000004</v>
      </c>
    </row>
    <row r="2228" spans="22:32" ht="18" customHeight="1" x14ac:dyDescent="0.25">
      <c r="V2228" s="56" t="s">
        <v>98</v>
      </c>
      <c r="W2228" s="56">
        <v>2022</v>
      </c>
      <c r="X2228" s="56" t="s">
        <v>4</v>
      </c>
      <c r="Y2228" s="56" t="s">
        <v>111</v>
      </c>
      <c r="Z2228" s="56" t="s">
        <v>113</v>
      </c>
      <c r="AA2228" s="56" t="s">
        <v>114</v>
      </c>
      <c r="AB2228" s="56" t="s">
        <v>110</v>
      </c>
      <c r="AC2228" s="56" t="s">
        <v>112</v>
      </c>
      <c r="AD2228" s="56" t="s">
        <v>115</v>
      </c>
      <c r="AE2228" s="56">
        <v>868</v>
      </c>
      <c r="AF2228" s="56">
        <v>1241.24</v>
      </c>
    </row>
    <row r="2229" spans="22:32" ht="18" customHeight="1" x14ac:dyDescent="0.25">
      <c r="V2229" s="56" t="s">
        <v>98</v>
      </c>
      <c r="W2229" s="56">
        <v>2022</v>
      </c>
      <c r="X2229" s="56" t="s">
        <v>4</v>
      </c>
      <c r="Y2229" s="56" t="s">
        <v>111</v>
      </c>
      <c r="Z2229" s="56" t="s">
        <v>113</v>
      </c>
      <c r="AA2229" s="56" t="s">
        <v>114</v>
      </c>
      <c r="AB2229" s="56" t="s">
        <v>110</v>
      </c>
      <c r="AC2229" s="56" t="s">
        <v>112</v>
      </c>
      <c r="AD2229" s="56" t="s">
        <v>115</v>
      </c>
      <c r="AE2229" s="56">
        <v>934</v>
      </c>
      <c r="AF2229" s="56">
        <v>1335.62</v>
      </c>
    </row>
    <row r="2230" spans="22:32" ht="18" customHeight="1" x14ac:dyDescent="0.25">
      <c r="V2230" s="56" t="s">
        <v>108</v>
      </c>
      <c r="W2230" s="56">
        <v>2022</v>
      </c>
      <c r="X2230" s="56" t="s">
        <v>4</v>
      </c>
      <c r="Y2230" s="56" t="s">
        <v>111</v>
      </c>
      <c r="Z2230" s="56" t="s">
        <v>113</v>
      </c>
      <c r="AA2230" s="56" t="s">
        <v>114</v>
      </c>
      <c r="AB2230" s="56" t="s">
        <v>110</v>
      </c>
      <c r="AC2230" s="56" t="s">
        <v>112</v>
      </c>
      <c r="AD2230" s="56" t="s">
        <v>115</v>
      </c>
      <c r="AE2230" s="56">
        <v>935</v>
      </c>
      <c r="AF2230" s="56">
        <v>1337.05</v>
      </c>
    </row>
    <row r="2231" spans="22:32" ht="18" customHeight="1" x14ac:dyDescent="0.25">
      <c r="V2231" s="56" t="s">
        <v>105</v>
      </c>
      <c r="W2231" s="56">
        <v>2022</v>
      </c>
      <c r="X2231" s="56" t="s">
        <v>4</v>
      </c>
      <c r="Y2231" s="56" t="s">
        <v>111</v>
      </c>
      <c r="Z2231" s="56" t="s">
        <v>113</v>
      </c>
      <c r="AA2231" s="56" t="s">
        <v>114</v>
      </c>
      <c r="AB2231" s="56" t="s">
        <v>110</v>
      </c>
      <c r="AC2231" s="56" t="s">
        <v>112</v>
      </c>
      <c r="AD2231" s="56" t="s">
        <v>115</v>
      </c>
      <c r="AE2231" s="56">
        <v>936</v>
      </c>
      <c r="AF2231" s="56">
        <v>1338.48</v>
      </c>
    </row>
    <row r="2232" spans="22:32" ht="18" customHeight="1" x14ac:dyDescent="0.25">
      <c r="V2232" s="56" t="s">
        <v>108</v>
      </c>
      <c r="W2232" s="56">
        <v>2022</v>
      </c>
      <c r="X2232" s="56" t="s">
        <v>4</v>
      </c>
      <c r="Y2232" s="56" t="s">
        <v>111</v>
      </c>
      <c r="Z2232" s="56" t="s">
        <v>113</v>
      </c>
      <c r="AA2232" s="56" t="s">
        <v>114</v>
      </c>
      <c r="AB2232" s="56" t="s">
        <v>110</v>
      </c>
      <c r="AC2232" s="56" t="s">
        <v>112</v>
      </c>
      <c r="AD2232" s="56" t="s">
        <v>115</v>
      </c>
      <c r="AE2232" s="56">
        <v>874</v>
      </c>
      <c r="AF2232" s="56">
        <v>526.24</v>
      </c>
    </row>
    <row r="2233" spans="22:32" ht="18" customHeight="1" x14ac:dyDescent="0.25">
      <c r="V2233" s="56" t="s">
        <v>105</v>
      </c>
      <c r="W2233" s="56">
        <v>2022</v>
      </c>
      <c r="X2233" s="56" t="s">
        <v>4</v>
      </c>
      <c r="Y2233" s="56" t="s">
        <v>111</v>
      </c>
      <c r="Z2233" s="56" t="s">
        <v>113</v>
      </c>
      <c r="AA2233" s="56" t="s">
        <v>114</v>
      </c>
      <c r="AB2233" s="56" t="s">
        <v>110</v>
      </c>
      <c r="AC2233" s="56" t="s">
        <v>112</v>
      </c>
      <c r="AD2233" s="56" t="s">
        <v>115</v>
      </c>
      <c r="AE2233" s="56">
        <v>321</v>
      </c>
      <c r="AF2233" s="56">
        <v>459.03</v>
      </c>
    </row>
    <row r="2234" spans="22:32" ht="18" customHeight="1" x14ac:dyDescent="0.25">
      <c r="V2234" s="56" t="s">
        <v>98</v>
      </c>
      <c r="W2234" s="56">
        <v>2022</v>
      </c>
      <c r="X2234" s="56" t="s">
        <v>4</v>
      </c>
      <c r="Y2234" s="56" t="s">
        <v>111</v>
      </c>
      <c r="Z2234" s="56" t="s">
        <v>113</v>
      </c>
      <c r="AA2234" s="56" t="s">
        <v>114</v>
      </c>
      <c r="AB2234" s="56" t="s">
        <v>110</v>
      </c>
      <c r="AC2234" s="56" t="s">
        <v>112</v>
      </c>
      <c r="AD2234" s="56" t="s">
        <v>115</v>
      </c>
      <c r="AE2234" s="56">
        <v>165</v>
      </c>
      <c r="AF2234" s="56">
        <v>235.95</v>
      </c>
    </row>
    <row r="2235" spans="22:32" ht="18" customHeight="1" x14ac:dyDescent="0.25">
      <c r="V2235" s="56" t="s">
        <v>98</v>
      </c>
      <c r="W2235" s="56">
        <v>2022</v>
      </c>
      <c r="X2235" s="56" t="s">
        <v>4</v>
      </c>
      <c r="Y2235" s="56" t="s">
        <v>111</v>
      </c>
      <c r="Z2235" s="56" t="s">
        <v>113</v>
      </c>
      <c r="AA2235" s="56" t="s">
        <v>114</v>
      </c>
      <c r="AB2235" s="56" t="s">
        <v>110</v>
      </c>
      <c r="AC2235" s="56" t="s">
        <v>112</v>
      </c>
      <c r="AD2235" s="56" t="s">
        <v>115</v>
      </c>
      <c r="AE2235" s="56">
        <v>159</v>
      </c>
      <c r="AF2235" s="56">
        <v>227.37</v>
      </c>
    </row>
    <row r="2236" spans="22:32" ht="18" customHeight="1" x14ac:dyDescent="0.25">
      <c r="V2236" s="56" t="s">
        <v>105</v>
      </c>
      <c r="W2236" s="56">
        <v>2022</v>
      </c>
      <c r="X2236" s="56" t="s">
        <v>4</v>
      </c>
      <c r="Y2236" s="56" t="s">
        <v>111</v>
      </c>
      <c r="Z2236" s="56" t="s">
        <v>113</v>
      </c>
      <c r="AA2236" s="56" t="s">
        <v>114</v>
      </c>
      <c r="AB2236" s="56" t="s">
        <v>110</v>
      </c>
      <c r="AC2236" s="56" t="s">
        <v>112</v>
      </c>
      <c r="AD2236" s="56" t="s">
        <v>115</v>
      </c>
      <c r="AE2236" s="56">
        <v>271</v>
      </c>
      <c r="AF2236" s="56">
        <v>387.53</v>
      </c>
    </row>
    <row r="2237" spans="22:32" ht="18" customHeight="1" x14ac:dyDescent="0.25">
      <c r="V2237" s="56" t="s">
        <v>98</v>
      </c>
      <c r="W2237" s="56">
        <v>2022</v>
      </c>
      <c r="X2237" s="56" t="s">
        <v>4</v>
      </c>
      <c r="Y2237" s="56" t="s">
        <v>111</v>
      </c>
      <c r="Z2237" s="56" t="s">
        <v>113</v>
      </c>
      <c r="AA2237" s="56" t="s">
        <v>114</v>
      </c>
      <c r="AB2237" s="56" t="s">
        <v>110</v>
      </c>
      <c r="AC2237" s="56" t="s">
        <v>112</v>
      </c>
      <c r="AD2237" s="56" t="s">
        <v>115</v>
      </c>
      <c r="AE2237" s="56">
        <v>319</v>
      </c>
      <c r="AF2237" s="56">
        <v>456.16999999999996</v>
      </c>
    </row>
    <row r="2238" spans="22:32" ht="18" customHeight="1" x14ac:dyDescent="0.25">
      <c r="V2238" s="56" t="s">
        <v>98</v>
      </c>
      <c r="W2238" s="56">
        <v>2022</v>
      </c>
      <c r="X2238" s="56" t="s">
        <v>4</v>
      </c>
      <c r="Y2238" s="56" t="s">
        <v>111</v>
      </c>
      <c r="Z2238" s="56" t="s">
        <v>113</v>
      </c>
      <c r="AA2238" s="56" t="s">
        <v>114</v>
      </c>
      <c r="AB2238" s="56" t="s">
        <v>110</v>
      </c>
      <c r="AC2238" s="56" t="s">
        <v>112</v>
      </c>
      <c r="AD2238" s="56" t="s">
        <v>115</v>
      </c>
      <c r="AE2238" s="56">
        <v>843</v>
      </c>
      <c r="AF2238" s="56">
        <v>1205.49</v>
      </c>
    </row>
    <row r="2239" spans="22:32" ht="18" customHeight="1" x14ac:dyDescent="0.25">
      <c r="V2239" s="56" t="s">
        <v>105</v>
      </c>
      <c r="W2239" s="56">
        <v>2022</v>
      </c>
      <c r="X2239" s="56" t="s">
        <v>10</v>
      </c>
      <c r="Y2239" s="56" t="s">
        <v>111</v>
      </c>
      <c r="Z2239" s="56" t="s">
        <v>113</v>
      </c>
      <c r="AA2239" s="56" t="s">
        <v>114</v>
      </c>
      <c r="AB2239" s="56" t="s">
        <v>110</v>
      </c>
      <c r="AC2239" s="56" t="s">
        <v>112</v>
      </c>
      <c r="AD2239" s="56" t="s">
        <v>115</v>
      </c>
      <c r="AE2239" s="56">
        <v>314</v>
      </c>
      <c r="AF2239" s="56">
        <v>449.02</v>
      </c>
    </row>
    <row r="2240" spans="22:32" ht="18" customHeight="1" x14ac:dyDescent="0.25">
      <c r="V2240" s="56" t="s">
        <v>109</v>
      </c>
      <c r="W2240" s="56">
        <v>2022</v>
      </c>
      <c r="X2240" s="56" t="s">
        <v>10</v>
      </c>
      <c r="Y2240" s="56" t="s">
        <v>111</v>
      </c>
      <c r="Z2240" s="56" t="s">
        <v>113</v>
      </c>
      <c r="AA2240" s="56" t="s">
        <v>114</v>
      </c>
      <c r="AB2240" s="56" t="s">
        <v>110</v>
      </c>
      <c r="AC2240" s="56" t="s">
        <v>112</v>
      </c>
      <c r="AD2240" s="56" t="s">
        <v>115</v>
      </c>
      <c r="AE2240" s="56">
        <v>242</v>
      </c>
      <c r="AF2240" s="56">
        <v>346.06</v>
      </c>
    </row>
    <row r="2241" spans="22:32" ht="18" customHeight="1" x14ac:dyDescent="0.25">
      <c r="V2241" s="56" t="s">
        <v>105</v>
      </c>
      <c r="W2241" s="56">
        <v>2022</v>
      </c>
      <c r="X2241" s="56" t="s">
        <v>10</v>
      </c>
      <c r="Y2241" s="56" t="s">
        <v>111</v>
      </c>
      <c r="Z2241" s="56" t="s">
        <v>113</v>
      </c>
      <c r="AA2241" s="56" t="s">
        <v>114</v>
      </c>
      <c r="AB2241" s="56" t="s">
        <v>110</v>
      </c>
      <c r="AC2241" s="56" t="s">
        <v>112</v>
      </c>
      <c r="AD2241" s="56" t="s">
        <v>115</v>
      </c>
      <c r="AE2241" s="56">
        <v>290</v>
      </c>
      <c r="AF2241" s="56">
        <v>414.7</v>
      </c>
    </row>
    <row r="2242" spans="22:32" ht="18" customHeight="1" x14ac:dyDescent="0.25">
      <c r="V2242" s="56" t="s">
        <v>105</v>
      </c>
      <c r="W2242" s="56">
        <v>2022</v>
      </c>
      <c r="X2242" s="56" t="s">
        <v>10</v>
      </c>
      <c r="Y2242" s="56" t="s">
        <v>111</v>
      </c>
      <c r="Z2242" s="56" t="s">
        <v>113</v>
      </c>
      <c r="AA2242" s="56" t="s">
        <v>114</v>
      </c>
      <c r="AB2242" s="56" t="s">
        <v>110</v>
      </c>
      <c r="AC2242" s="56" t="s">
        <v>112</v>
      </c>
      <c r="AD2242" s="56" t="s">
        <v>115</v>
      </c>
      <c r="AE2242" s="56">
        <v>316</v>
      </c>
      <c r="AF2242" s="56">
        <v>451.88</v>
      </c>
    </row>
    <row r="2243" spans="22:32" ht="18" customHeight="1" x14ac:dyDescent="0.25">
      <c r="V2243" s="56" t="s">
        <v>105</v>
      </c>
      <c r="W2243" s="56">
        <v>2022</v>
      </c>
      <c r="X2243" s="56" t="s">
        <v>10</v>
      </c>
      <c r="Y2243" s="56" t="s">
        <v>111</v>
      </c>
      <c r="Z2243" s="56" t="s">
        <v>113</v>
      </c>
      <c r="AA2243" s="56" t="s">
        <v>114</v>
      </c>
      <c r="AB2243" s="56" t="s">
        <v>110</v>
      </c>
      <c r="AC2243" s="56" t="s">
        <v>112</v>
      </c>
      <c r="AD2243" s="56" t="s">
        <v>115</v>
      </c>
      <c r="AE2243" s="56">
        <v>286</v>
      </c>
      <c r="AF2243" s="56">
        <v>408.98</v>
      </c>
    </row>
    <row r="2244" spans="22:32" ht="18" customHeight="1" x14ac:dyDescent="0.25">
      <c r="V2244" s="56" t="s">
        <v>98</v>
      </c>
      <c r="W2244" s="56">
        <v>2022</v>
      </c>
      <c r="X2244" s="56" t="s">
        <v>10</v>
      </c>
      <c r="Y2244" s="56" t="s">
        <v>111</v>
      </c>
      <c r="Z2244" s="56" t="s">
        <v>113</v>
      </c>
      <c r="AA2244" s="56" t="s">
        <v>114</v>
      </c>
      <c r="AB2244" s="56" t="s">
        <v>110</v>
      </c>
      <c r="AC2244" s="56" t="s">
        <v>112</v>
      </c>
      <c r="AD2244" s="56" t="s">
        <v>115</v>
      </c>
      <c r="AE2244" s="56">
        <v>840</v>
      </c>
      <c r="AF2244" s="56">
        <v>1201.2</v>
      </c>
    </row>
    <row r="2245" spans="22:32" ht="18" customHeight="1" x14ac:dyDescent="0.25">
      <c r="V2245" s="56" t="s">
        <v>98</v>
      </c>
      <c r="W2245" s="56">
        <v>2022</v>
      </c>
      <c r="X2245" s="56" t="s">
        <v>10</v>
      </c>
      <c r="Y2245" s="56" t="s">
        <v>111</v>
      </c>
      <c r="Z2245" s="56" t="s">
        <v>113</v>
      </c>
      <c r="AA2245" s="56" t="s">
        <v>114</v>
      </c>
      <c r="AB2245" s="56" t="s">
        <v>110</v>
      </c>
      <c r="AC2245" s="56" t="s">
        <v>112</v>
      </c>
      <c r="AD2245" s="56" t="s">
        <v>115</v>
      </c>
      <c r="AE2245" s="56">
        <v>873</v>
      </c>
      <c r="AF2245" s="56">
        <v>1248.3899999999999</v>
      </c>
    </row>
    <row r="2246" spans="22:32" ht="18" customHeight="1" x14ac:dyDescent="0.25">
      <c r="V2246" s="56" t="s">
        <v>105</v>
      </c>
      <c r="W2246" s="56">
        <v>2022</v>
      </c>
      <c r="X2246" s="56" t="s">
        <v>10</v>
      </c>
      <c r="Y2246" s="56" t="s">
        <v>111</v>
      </c>
      <c r="Z2246" s="56" t="s">
        <v>113</v>
      </c>
      <c r="AA2246" s="56" t="s">
        <v>114</v>
      </c>
      <c r="AB2246" s="56" t="s">
        <v>110</v>
      </c>
      <c r="AC2246" s="56" t="s">
        <v>112</v>
      </c>
      <c r="AD2246" s="56" t="s">
        <v>115</v>
      </c>
      <c r="AE2246" s="56">
        <v>950</v>
      </c>
      <c r="AF2246" s="56">
        <v>1358.5</v>
      </c>
    </row>
    <row r="2247" spans="22:32" ht="18" customHeight="1" x14ac:dyDescent="0.25">
      <c r="V2247" s="56" t="s">
        <v>105</v>
      </c>
      <c r="W2247" s="56">
        <v>2022</v>
      </c>
      <c r="X2247" s="56" t="s">
        <v>10</v>
      </c>
      <c r="Y2247" s="56" t="s">
        <v>111</v>
      </c>
      <c r="Z2247" s="56" t="s">
        <v>113</v>
      </c>
      <c r="AA2247" s="56" t="s">
        <v>114</v>
      </c>
      <c r="AB2247" s="56" t="s">
        <v>110</v>
      </c>
      <c r="AC2247" s="56" t="s">
        <v>112</v>
      </c>
      <c r="AD2247" s="56" t="s">
        <v>115</v>
      </c>
      <c r="AE2247" s="56">
        <v>951</v>
      </c>
      <c r="AF2247" s="56">
        <v>1359.93</v>
      </c>
    </row>
    <row r="2248" spans="22:32" ht="18" customHeight="1" x14ac:dyDescent="0.25">
      <c r="V2248" s="56" t="s">
        <v>105</v>
      </c>
      <c r="W2248" s="56">
        <v>2022</v>
      </c>
      <c r="X2248" s="56" t="s">
        <v>10</v>
      </c>
      <c r="Y2248" s="56" t="s">
        <v>111</v>
      </c>
      <c r="Z2248" s="56" t="s">
        <v>113</v>
      </c>
      <c r="AA2248" s="56" t="s">
        <v>114</v>
      </c>
      <c r="AB2248" s="56" t="s">
        <v>110</v>
      </c>
      <c r="AC2248" s="56" t="s">
        <v>112</v>
      </c>
      <c r="AD2248" s="56" t="s">
        <v>115</v>
      </c>
      <c r="AE2248" s="56">
        <v>952</v>
      </c>
      <c r="AF2248" s="56">
        <v>1361.3600000000001</v>
      </c>
    </row>
    <row r="2249" spans="22:32" ht="18" customHeight="1" x14ac:dyDescent="0.25">
      <c r="V2249" s="56" t="s">
        <v>98</v>
      </c>
      <c r="W2249" s="56">
        <v>2022</v>
      </c>
      <c r="X2249" s="56" t="s">
        <v>10</v>
      </c>
      <c r="Y2249" s="56" t="s">
        <v>111</v>
      </c>
      <c r="Z2249" s="56" t="s">
        <v>113</v>
      </c>
      <c r="AA2249" s="56" t="s">
        <v>114</v>
      </c>
      <c r="AB2249" s="56" t="s">
        <v>110</v>
      </c>
      <c r="AC2249" s="56" t="s">
        <v>112</v>
      </c>
      <c r="AD2249" s="56" t="s">
        <v>115</v>
      </c>
      <c r="AE2249" s="56">
        <v>826</v>
      </c>
      <c r="AF2249" s="56">
        <v>526.24</v>
      </c>
    </row>
    <row r="2250" spans="22:32" ht="18" customHeight="1" x14ac:dyDescent="0.25">
      <c r="V2250" s="56" t="s">
        <v>105</v>
      </c>
      <c r="W2250" s="56">
        <v>2022</v>
      </c>
      <c r="X2250" s="56" t="s">
        <v>10</v>
      </c>
      <c r="Y2250" s="56" t="s">
        <v>111</v>
      </c>
      <c r="Z2250" s="56" t="s">
        <v>113</v>
      </c>
      <c r="AA2250" s="56" t="s">
        <v>114</v>
      </c>
      <c r="AB2250" s="56" t="s">
        <v>110</v>
      </c>
      <c r="AC2250" s="56" t="s">
        <v>112</v>
      </c>
      <c r="AD2250" s="56" t="s">
        <v>115</v>
      </c>
      <c r="AE2250" s="56">
        <v>879</v>
      </c>
      <c r="AF2250" s="56">
        <v>526.24</v>
      </c>
    </row>
    <row r="2251" spans="22:32" ht="18" customHeight="1" x14ac:dyDescent="0.25">
      <c r="V2251" s="56" t="s">
        <v>109</v>
      </c>
      <c r="W2251" s="56">
        <v>2022</v>
      </c>
      <c r="X2251" s="56" t="s">
        <v>10</v>
      </c>
      <c r="Y2251" s="56" t="s">
        <v>111</v>
      </c>
      <c r="Z2251" s="56" t="s">
        <v>113</v>
      </c>
      <c r="AA2251" s="56" t="s">
        <v>114</v>
      </c>
      <c r="AB2251" s="56" t="s">
        <v>110</v>
      </c>
      <c r="AC2251" s="56" t="s">
        <v>112</v>
      </c>
      <c r="AD2251" s="56" t="s">
        <v>115</v>
      </c>
      <c r="AE2251" s="56">
        <v>315</v>
      </c>
      <c r="AF2251" s="56">
        <v>450.45</v>
      </c>
    </row>
    <row r="2252" spans="22:32" ht="18" customHeight="1" x14ac:dyDescent="0.25">
      <c r="V2252" s="56" t="s">
        <v>98</v>
      </c>
      <c r="W2252" s="56">
        <v>2022</v>
      </c>
      <c r="X2252" s="56" t="s">
        <v>10</v>
      </c>
      <c r="Y2252" s="56" t="s">
        <v>111</v>
      </c>
      <c r="Z2252" s="56" t="s">
        <v>113</v>
      </c>
      <c r="AA2252" s="56" t="s">
        <v>114</v>
      </c>
      <c r="AB2252" s="56" t="s">
        <v>110</v>
      </c>
      <c r="AC2252" s="56" t="s">
        <v>112</v>
      </c>
      <c r="AD2252" s="56" t="s">
        <v>115</v>
      </c>
      <c r="AE2252" s="56">
        <v>309</v>
      </c>
      <c r="AF2252" s="56">
        <v>441.87</v>
      </c>
    </row>
    <row r="2253" spans="22:32" ht="18" customHeight="1" x14ac:dyDescent="0.25">
      <c r="V2253" s="56" t="s">
        <v>105</v>
      </c>
      <c r="W2253" s="56">
        <v>2022</v>
      </c>
      <c r="X2253" s="56" t="s">
        <v>10</v>
      </c>
      <c r="Y2253" s="56" t="s">
        <v>111</v>
      </c>
      <c r="Z2253" s="56" t="s">
        <v>113</v>
      </c>
      <c r="AA2253" s="56" t="s">
        <v>114</v>
      </c>
      <c r="AB2253" s="56" t="s">
        <v>110</v>
      </c>
      <c r="AC2253" s="56" t="s">
        <v>112</v>
      </c>
      <c r="AD2253" s="56" t="s">
        <v>115</v>
      </c>
      <c r="AE2253" s="56">
        <v>313</v>
      </c>
      <c r="AF2253" s="56">
        <v>447.59000000000003</v>
      </c>
    </row>
    <row r="2254" spans="22:32" ht="18" customHeight="1" x14ac:dyDescent="0.25">
      <c r="V2254" s="56" t="s">
        <v>105</v>
      </c>
      <c r="W2254" s="56">
        <v>2022</v>
      </c>
      <c r="X2254" s="56" t="s">
        <v>10</v>
      </c>
      <c r="Y2254" s="56" t="s">
        <v>111</v>
      </c>
      <c r="Z2254" s="56" t="s">
        <v>113</v>
      </c>
      <c r="AA2254" s="56" t="s">
        <v>114</v>
      </c>
      <c r="AB2254" s="56" t="s">
        <v>110</v>
      </c>
      <c r="AC2254" s="56" t="s">
        <v>112</v>
      </c>
      <c r="AD2254" s="56" t="s">
        <v>115</v>
      </c>
      <c r="AE2254" s="56">
        <v>241</v>
      </c>
      <c r="AF2254" s="56">
        <v>344.63</v>
      </c>
    </row>
    <row r="2255" spans="22:32" ht="18" customHeight="1" x14ac:dyDescent="0.25">
      <c r="V2255" s="56" t="s">
        <v>105</v>
      </c>
      <c r="W2255" s="56">
        <v>2022</v>
      </c>
      <c r="X2255" s="56" t="s">
        <v>10</v>
      </c>
      <c r="Y2255" s="56" t="s">
        <v>111</v>
      </c>
      <c r="Z2255" s="56" t="s">
        <v>113</v>
      </c>
      <c r="AA2255" s="56" t="s">
        <v>114</v>
      </c>
      <c r="AB2255" s="56" t="s">
        <v>110</v>
      </c>
      <c r="AC2255" s="56" t="s">
        <v>112</v>
      </c>
      <c r="AD2255" s="56" t="s">
        <v>115</v>
      </c>
      <c r="AE2255" s="56">
        <v>289</v>
      </c>
      <c r="AF2255" s="56">
        <v>413.27</v>
      </c>
    </row>
    <row r="2256" spans="22:32" ht="18" customHeight="1" x14ac:dyDescent="0.25">
      <c r="V2256" s="56" t="s">
        <v>105</v>
      </c>
      <c r="W2256" s="56">
        <v>2022</v>
      </c>
      <c r="X2256" s="56" t="s">
        <v>10</v>
      </c>
      <c r="Y2256" s="56" t="s">
        <v>111</v>
      </c>
      <c r="Z2256" s="56" t="s">
        <v>113</v>
      </c>
      <c r="AA2256" s="56" t="s">
        <v>114</v>
      </c>
      <c r="AB2256" s="56" t="s">
        <v>110</v>
      </c>
      <c r="AC2256" s="56" t="s">
        <v>112</v>
      </c>
      <c r="AD2256" s="56" t="s">
        <v>115</v>
      </c>
      <c r="AE2256" s="56">
        <v>795</v>
      </c>
      <c r="AF2256" s="56">
        <v>1136.8499999999999</v>
      </c>
    </row>
    <row r="2257" spans="22:32" ht="18" customHeight="1" x14ac:dyDescent="0.25">
      <c r="V2257" s="56" t="s">
        <v>105</v>
      </c>
      <c r="W2257" s="56">
        <v>2022</v>
      </c>
      <c r="X2257" s="56" t="s">
        <v>10</v>
      </c>
      <c r="Y2257" s="56" t="s">
        <v>111</v>
      </c>
      <c r="Z2257" s="56" t="s">
        <v>113</v>
      </c>
      <c r="AA2257" s="56" t="s">
        <v>114</v>
      </c>
      <c r="AB2257" s="56" t="s">
        <v>110</v>
      </c>
      <c r="AC2257" s="56" t="s">
        <v>112</v>
      </c>
      <c r="AD2257" s="56" t="s">
        <v>115</v>
      </c>
      <c r="AE2257" s="56">
        <v>849</v>
      </c>
      <c r="AF2257" s="56">
        <v>1214.07</v>
      </c>
    </row>
    <row r="2258" spans="22:32" ht="18" customHeight="1" x14ac:dyDescent="0.25">
      <c r="V2258" s="56" t="s">
        <v>105</v>
      </c>
      <c r="W2258" s="56">
        <v>2022</v>
      </c>
      <c r="X2258" s="56" t="s">
        <v>10</v>
      </c>
      <c r="Y2258" s="56" t="s">
        <v>111</v>
      </c>
      <c r="Z2258" s="56" t="s">
        <v>113</v>
      </c>
      <c r="AA2258" s="56" t="s">
        <v>114</v>
      </c>
      <c r="AB2258" s="56" t="s">
        <v>110</v>
      </c>
      <c r="AC2258" s="56" t="s">
        <v>112</v>
      </c>
      <c r="AD2258" s="56" t="s">
        <v>115</v>
      </c>
      <c r="AE2258" s="56">
        <v>882</v>
      </c>
      <c r="AF2258" s="56">
        <v>1261.26</v>
      </c>
    </row>
    <row r="2259" spans="22:32" ht="18" customHeight="1" x14ac:dyDescent="0.25">
      <c r="V2259" s="56" t="s">
        <v>105</v>
      </c>
      <c r="W2259" s="56">
        <v>2022</v>
      </c>
      <c r="X2259" s="56" t="s">
        <v>9</v>
      </c>
      <c r="Y2259" s="56" t="s">
        <v>111</v>
      </c>
      <c r="Z2259" s="56" t="s">
        <v>113</v>
      </c>
      <c r="AA2259" s="56" t="s">
        <v>114</v>
      </c>
      <c r="AB2259" s="56" t="s">
        <v>110</v>
      </c>
      <c r="AC2259" s="56" t="s">
        <v>112</v>
      </c>
      <c r="AD2259" s="56" t="s">
        <v>115</v>
      </c>
      <c r="AE2259" s="56">
        <v>320</v>
      </c>
      <c r="AF2259" s="56">
        <v>457.6</v>
      </c>
    </row>
    <row r="2260" spans="22:32" ht="18" customHeight="1" x14ac:dyDescent="0.25">
      <c r="V2260" s="56" t="s">
        <v>105</v>
      </c>
      <c r="W2260" s="56">
        <v>2022</v>
      </c>
      <c r="X2260" s="56" t="s">
        <v>9</v>
      </c>
      <c r="Y2260" s="56" t="s">
        <v>111</v>
      </c>
      <c r="Z2260" s="56" t="s">
        <v>113</v>
      </c>
      <c r="AA2260" s="56" t="s">
        <v>114</v>
      </c>
      <c r="AB2260" s="56" t="s">
        <v>110</v>
      </c>
      <c r="AC2260" s="56" t="s">
        <v>112</v>
      </c>
      <c r="AD2260" s="56" t="s">
        <v>115</v>
      </c>
      <c r="AE2260" s="56">
        <v>248</v>
      </c>
      <c r="AF2260" s="56">
        <v>354.64</v>
      </c>
    </row>
    <row r="2261" spans="22:32" ht="18" customHeight="1" x14ac:dyDescent="0.25">
      <c r="V2261" s="56" t="s">
        <v>105</v>
      </c>
      <c r="W2261" s="56">
        <v>2022</v>
      </c>
      <c r="X2261" s="56" t="s">
        <v>9</v>
      </c>
      <c r="Y2261" s="56" t="s">
        <v>111</v>
      </c>
      <c r="Z2261" s="56" t="s">
        <v>113</v>
      </c>
      <c r="AA2261" s="56" t="s">
        <v>114</v>
      </c>
      <c r="AB2261" s="56" t="s">
        <v>110</v>
      </c>
      <c r="AC2261" s="56" t="s">
        <v>112</v>
      </c>
      <c r="AD2261" s="56" t="s">
        <v>115</v>
      </c>
      <c r="AE2261" s="56">
        <v>322</v>
      </c>
      <c r="AF2261" s="56">
        <v>460.46000000000004</v>
      </c>
    </row>
    <row r="2262" spans="22:32" ht="18" customHeight="1" x14ac:dyDescent="0.25">
      <c r="V2262" s="56" t="s">
        <v>105</v>
      </c>
      <c r="W2262" s="56">
        <v>2022</v>
      </c>
      <c r="X2262" s="56" t="s">
        <v>9</v>
      </c>
      <c r="Y2262" s="56" t="s">
        <v>111</v>
      </c>
      <c r="Z2262" s="56" t="s">
        <v>113</v>
      </c>
      <c r="AA2262" s="56" t="s">
        <v>114</v>
      </c>
      <c r="AB2262" s="56" t="s">
        <v>110</v>
      </c>
      <c r="AC2262" s="56" t="s">
        <v>112</v>
      </c>
      <c r="AD2262" s="56" t="s">
        <v>115</v>
      </c>
      <c r="AE2262" s="56">
        <v>244</v>
      </c>
      <c r="AF2262" s="56">
        <v>348.92</v>
      </c>
    </row>
    <row r="2263" spans="22:32" ht="18" customHeight="1" x14ac:dyDescent="0.25">
      <c r="V2263" s="56" t="s">
        <v>107</v>
      </c>
      <c r="W2263" s="56">
        <v>2022</v>
      </c>
      <c r="X2263" s="56" t="s">
        <v>9</v>
      </c>
      <c r="Y2263" s="56" t="s">
        <v>111</v>
      </c>
      <c r="Z2263" s="56" t="s">
        <v>113</v>
      </c>
      <c r="AA2263" s="56" t="s">
        <v>114</v>
      </c>
      <c r="AB2263" s="56" t="s">
        <v>110</v>
      </c>
      <c r="AC2263" s="56" t="s">
        <v>112</v>
      </c>
      <c r="AD2263" s="56" t="s">
        <v>115</v>
      </c>
      <c r="AE2263" s="56">
        <v>292</v>
      </c>
      <c r="AF2263" s="56">
        <v>417.56</v>
      </c>
    </row>
    <row r="2264" spans="22:32" ht="18" customHeight="1" x14ac:dyDescent="0.25">
      <c r="V2264" s="56" t="s">
        <v>105</v>
      </c>
      <c r="W2264" s="56">
        <v>2022</v>
      </c>
      <c r="X2264" s="56" t="s">
        <v>9</v>
      </c>
      <c r="Y2264" s="56" t="s">
        <v>111</v>
      </c>
      <c r="Z2264" s="56" t="s">
        <v>113</v>
      </c>
      <c r="AA2264" s="56" t="s">
        <v>114</v>
      </c>
      <c r="AB2264" s="56" t="s">
        <v>110</v>
      </c>
      <c r="AC2264" s="56" t="s">
        <v>112</v>
      </c>
      <c r="AD2264" s="56" t="s">
        <v>115</v>
      </c>
      <c r="AE2264" s="56">
        <v>786</v>
      </c>
      <c r="AF2264" s="56">
        <v>1123.98</v>
      </c>
    </row>
    <row r="2265" spans="22:32" ht="18" customHeight="1" x14ac:dyDescent="0.25">
      <c r="V2265" s="56" t="s">
        <v>105</v>
      </c>
      <c r="W2265" s="56">
        <v>2022</v>
      </c>
      <c r="X2265" s="56" t="s">
        <v>9</v>
      </c>
      <c r="Y2265" s="56" t="s">
        <v>111</v>
      </c>
      <c r="Z2265" s="56" t="s">
        <v>113</v>
      </c>
      <c r="AA2265" s="56" t="s">
        <v>114</v>
      </c>
      <c r="AB2265" s="56" t="s">
        <v>110</v>
      </c>
      <c r="AC2265" s="56" t="s">
        <v>112</v>
      </c>
      <c r="AD2265" s="56" t="s">
        <v>115</v>
      </c>
      <c r="AE2265" s="56">
        <v>839</v>
      </c>
      <c r="AF2265" s="56">
        <v>1199.77</v>
      </c>
    </row>
    <row r="2266" spans="22:32" ht="18" customHeight="1" x14ac:dyDescent="0.25">
      <c r="V2266" s="56" t="s">
        <v>98</v>
      </c>
      <c r="W2266" s="56">
        <v>2022</v>
      </c>
      <c r="X2266" s="56" t="s">
        <v>9</v>
      </c>
      <c r="Y2266" s="56" t="s">
        <v>111</v>
      </c>
      <c r="Z2266" s="56" t="s">
        <v>113</v>
      </c>
      <c r="AA2266" s="56" t="s">
        <v>114</v>
      </c>
      <c r="AB2266" s="56" t="s">
        <v>110</v>
      </c>
      <c r="AC2266" s="56" t="s">
        <v>112</v>
      </c>
      <c r="AD2266" s="56" t="s">
        <v>115</v>
      </c>
      <c r="AE2266" s="56">
        <v>872</v>
      </c>
      <c r="AF2266" s="56">
        <v>1246.96</v>
      </c>
    </row>
    <row r="2267" spans="22:32" ht="18" customHeight="1" x14ac:dyDescent="0.25">
      <c r="V2267" s="56" t="s">
        <v>98</v>
      </c>
      <c r="W2267" s="56">
        <v>2022</v>
      </c>
      <c r="X2267" s="56" t="s">
        <v>9</v>
      </c>
      <c r="Y2267" s="56" t="s">
        <v>111</v>
      </c>
      <c r="Z2267" s="56" t="s">
        <v>113</v>
      </c>
      <c r="AA2267" s="56" t="s">
        <v>114</v>
      </c>
      <c r="AB2267" s="56" t="s">
        <v>110</v>
      </c>
      <c r="AC2267" s="56" t="s">
        <v>112</v>
      </c>
      <c r="AD2267" s="56" t="s">
        <v>115</v>
      </c>
      <c r="AE2267" s="56">
        <v>947</v>
      </c>
      <c r="AF2267" s="56">
        <v>1354.21</v>
      </c>
    </row>
    <row r="2268" spans="22:32" ht="18" customHeight="1" x14ac:dyDescent="0.25">
      <c r="V2268" s="56" t="s">
        <v>107</v>
      </c>
      <c r="W2268" s="56">
        <v>2022</v>
      </c>
      <c r="X2268" s="56" t="s">
        <v>9</v>
      </c>
      <c r="Y2268" s="56" t="s">
        <v>111</v>
      </c>
      <c r="Z2268" s="56" t="s">
        <v>113</v>
      </c>
      <c r="AA2268" s="56" t="s">
        <v>114</v>
      </c>
      <c r="AB2268" s="56" t="s">
        <v>110</v>
      </c>
      <c r="AC2268" s="56" t="s">
        <v>112</v>
      </c>
      <c r="AD2268" s="56" t="s">
        <v>115</v>
      </c>
      <c r="AE2268" s="56">
        <v>948</v>
      </c>
      <c r="AF2268" s="56">
        <v>1355.6399999999999</v>
      </c>
    </row>
    <row r="2269" spans="22:32" ht="18" customHeight="1" x14ac:dyDescent="0.25">
      <c r="V2269" s="56" t="s">
        <v>107</v>
      </c>
      <c r="W2269" s="56">
        <v>2022</v>
      </c>
      <c r="X2269" s="56" t="s">
        <v>9</v>
      </c>
      <c r="Y2269" s="56" t="s">
        <v>111</v>
      </c>
      <c r="Z2269" s="56" t="s">
        <v>113</v>
      </c>
      <c r="AA2269" s="56" t="s">
        <v>114</v>
      </c>
      <c r="AB2269" s="56" t="s">
        <v>110</v>
      </c>
      <c r="AC2269" s="56" t="s">
        <v>112</v>
      </c>
      <c r="AD2269" s="56" t="s">
        <v>115</v>
      </c>
      <c r="AE2269" s="56">
        <v>949</v>
      </c>
      <c r="AF2269" s="56">
        <v>1357.07</v>
      </c>
    </row>
    <row r="2270" spans="22:32" ht="18" customHeight="1" x14ac:dyDescent="0.25">
      <c r="V2270" s="56" t="s">
        <v>98</v>
      </c>
      <c r="W2270" s="56">
        <v>2022</v>
      </c>
      <c r="X2270" s="56" t="s">
        <v>9</v>
      </c>
      <c r="Y2270" s="56" t="s">
        <v>111</v>
      </c>
      <c r="Z2270" s="56" t="s">
        <v>113</v>
      </c>
      <c r="AA2270" s="56" t="s">
        <v>114</v>
      </c>
      <c r="AB2270" s="56" t="s">
        <v>110</v>
      </c>
      <c r="AC2270" s="56" t="s">
        <v>112</v>
      </c>
      <c r="AD2270" s="56" t="s">
        <v>115</v>
      </c>
      <c r="AE2270" s="56">
        <v>825</v>
      </c>
      <c r="AF2270" s="56">
        <v>526.24</v>
      </c>
    </row>
    <row r="2271" spans="22:32" ht="18" customHeight="1" x14ac:dyDescent="0.25">
      <c r="V2271" s="56" t="s">
        <v>98</v>
      </c>
      <c r="W2271" s="56">
        <v>2022</v>
      </c>
      <c r="X2271" s="56" t="s">
        <v>9</v>
      </c>
      <c r="Y2271" s="56" t="s">
        <v>111</v>
      </c>
      <c r="Z2271" s="56" t="s">
        <v>113</v>
      </c>
      <c r="AA2271" s="56" t="s">
        <v>114</v>
      </c>
      <c r="AB2271" s="56" t="s">
        <v>110</v>
      </c>
      <c r="AC2271" s="56" t="s">
        <v>112</v>
      </c>
      <c r="AD2271" s="56" t="s">
        <v>115</v>
      </c>
      <c r="AE2271" s="56">
        <v>878</v>
      </c>
      <c r="AF2271" s="56">
        <v>526.24</v>
      </c>
    </row>
    <row r="2272" spans="22:32" ht="18" customHeight="1" x14ac:dyDescent="0.25">
      <c r="V2272" s="56" t="s">
        <v>105</v>
      </c>
      <c r="W2272" s="56">
        <v>2022</v>
      </c>
      <c r="X2272" s="56" t="s">
        <v>9</v>
      </c>
      <c r="Y2272" s="56" t="s">
        <v>111</v>
      </c>
      <c r="Z2272" s="56" t="s">
        <v>113</v>
      </c>
      <c r="AA2272" s="56" t="s">
        <v>114</v>
      </c>
      <c r="AB2272" s="56" t="s">
        <v>110</v>
      </c>
      <c r="AC2272" s="56" t="s">
        <v>112</v>
      </c>
      <c r="AD2272" s="56" t="s">
        <v>115</v>
      </c>
      <c r="AE2272" s="56">
        <v>291</v>
      </c>
      <c r="AF2272" s="56">
        <v>416.13</v>
      </c>
    </row>
    <row r="2273" spans="22:32" ht="18" customHeight="1" x14ac:dyDescent="0.25">
      <c r="V2273" s="56" t="s">
        <v>105</v>
      </c>
      <c r="W2273" s="56">
        <v>2022</v>
      </c>
      <c r="X2273" s="56" t="s">
        <v>9</v>
      </c>
      <c r="Y2273" s="56" t="s">
        <v>111</v>
      </c>
      <c r="Z2273" s="56" t="s">
        <v>113</v>
      </c>
      <c r="AA2273" s="56" t="s">
        <v>114</v>
      </c>
      <c r="AB2273" s="56" t="s">
        <v>110</v>
      </c>
      <c r="AC2273" s="56" t="s">
        <v>112</v>
      </c>
      <c r="AD2273" s="56" t="s">
        <v>115</v>
      </c>
      <c r="AE2273" s="56">
        <v>333</v>
      </c>
      <c r="AF2273" s="56">
        <v>476.19</v>
      </c>
    </row>
    <row r="2274" spans="22:32" ht="18" customHeight="1" x14ac:dyDescent="0.25">
      <c r="V2274" s="56" t="s">
        <v>105</v>
      </c>
      <c r="W2274" s="56">
        <v>2022</v>
      </c>
      <c r="X2274" s="56" t="s">
        <v>9</v>
      </c>
      <c r="Y2274" s="56" t="s">
        <v>111</v>
      </c>
      <c r="Z2274" s="56" t="s">
        <v>113</v>
      </c>
      <c r="AA2274" s="56" t="s">
        <v>114</v>
      </c>
      <c r="AB2274" s="56" t="s">
        <v>110</v>
      </c>
      <c r="AC2274" s="56" t="s">
        <v>112</v>
      </c>
      <c r="AD2274" s="56" t="s">
        <v>115</v>
      </c>
      <c r="AE2274" s="56">
        <v>327</v>
      </c>
      <c r="AF2274" s="56">
        <v>467.61</v>
      </c>
    </row>
    <row r="2275" spans="22:32" ht="18" customHeight="1" x14ac:dyDescent="0.25">
      <c r="V2275" s="56" t="s">
        <v>105</v>
      </c>
      <c r="W2275" s="56">
        <v>2022</v>
      </c>
      <c r="X2275" s="56" t="s">
        <v>9</v>
      </c>
      <c r="Y2275" s="56" t="s">
        <v>111</v>
      </c>
      <c r="Z2275" s="56" t="s">
        <v>113</v>
      </c>
      <c r="AA2275" s="56" t="s">
        <v>114</v>
      </c>
      <c r="AB2275" s="56" t="s">
        <v>110</v>
      </c>
      <c r="AC2275" s="56" t="s">
        <v>112</v>
      </c>
      <c r="AD2275" s="56" t="s">
        <v>115</v>
      </c>
      <c r="AE2275" s="56">
        <v>321</v>
      </c>
      <c r="AF2275" s="56">
        <v>459.03</v>
      </c>
    </row>
    <row r="2276" spans="22:32" ht="18" customHeight="1" x14ac:dyDescent="0.25">
      <c r="V2276" s="56" t="s">
        <v>107</v>
      </c>
      <c r="W2276" s="56">
        <v>2022</v>
      </c>
      <c r="X2276" s="56" t="s">
        <v>9</v>
      </c>
      <c r="Y2276" s="56" t="s">
        <v>111</v>
      </c>
      <c r="Z2276" s="56" t="s">
        <v>113</v>
      </c>
      <c r="AA2276" s="56" t="s">
        <v>114</v>
      </c>
      <c r="AB2276" s="56" t="s">
        <v>110</v>
      </c>
      <c r="AC2276" s="56" t="s">
        <v>112</v>
      </c>
      <c r="AD2276" s="56" t="s">
        <v>115</v>
      </c>
      <c r="AE2276" s="56">
        <v>319</v>
      </c>
      <c r="AF2276" s="56">
        <v>456.16999999999996</v>
      </c>
    </row>
    <row r="2277" spans="22:32" ht="18" customHeight="1" x14ac:dyDescent="0.25">
      <c r="V2277" s="56" t="s">
        <v>107</v>
      </c>
      <c r="W2277" s="56">
        <v>2022</v>
      </c>
      <c r="X2277" s="56" t="s">
        <v>9</v>
      </c>
      <c r="Y2277" s="56" t="s">
        <v>111</v>
      </c>
      <c r="Z2277" s="56" t="s">
        <v>113</v>
      </c>
      <c r="AA2277" s="56" t="s">
        <v>114</v>
      </c>
      <c r="AB2277" s="56" t="s">
        <v>110</v>
      </c>
      <c r="AC2277" s="56" t="s">
        <v>112</v>
      </c>
      <c r="AD2277" s="56" t="s">
        <v>115</v>
      </c>
      <c r="AE2277" s="56">
        <v>247</v>
      </c>
      <c r="AF2277" s="56">
        <v>353.21</v>
      </c>
    </row>
    <row r="2278" spans="22:32" ht="18" customHeight="1" x14ac:dyDescent="0.25">
      <c r="V2278" s="56" t="s">
        <v>105</v>
      </c>
      <c r="W2278" s="56">
        <v>2022</v>
      </c>
      <c r="X2278" s="56" t="s">
        <v>9</v>
      </c>
      <c r="Y2278" s="56" t="s">
        <v>111</v>
      </c>
      <c r="Z2278" s="56" t="s">
        <v>113</v>
      </c>
      <c r="AA2278" s="56" t="s">
        <v>114</v>
      </c>
      <c r="AB2278" s="56" t="s">
        <v>110</v>
      </c>
      <c r="AC2278" s="56" t="s">
        <v>112</v>
      </c>
      <c r="AD2278" s="56" t="s">
        <v>115</v>
      </c>
      <c r="AE2278" s="56">
        <v>295</v>
      </c>
      <c r="AF2278" s="56">
        <v>421.85</v>
      </c>
    </row>
    <row r="2279" spans="22:32" ht="18" customHeight="1" x14ac:dyDescent="0.25">
      <c r="V2279" s="56" t="s">
        <v>107</v>
      </c>
      <c r="W2279" s="56">
        <v>2022</v>
      </c>
      <c r="X2279" s="56" t="s">
        <v>9</v>
      </c>
      <c r="Y2279" s="56" t="s">
        <v>111</v>
      </c>
      <c r="Z2279" s="56" t="s">
        <v>113</v>
      </c>
      <c r="AA2279" s="56" t="s">
        <v>114</v>
      </c>
      <c r="AB2279" s="56" t="s">
        <v>110</v>
      </c>
      <c r="AC2279" s="56" t="s">
        <v>112</v>
      </c>
      <c r="AD2279" s="56" t="s">
        <v>115</v>
      </c>
      <c r="AE2279" s="56">
        <v>848</v>
      </c>
      <c r="AF2279" s="56">
        <v>1212.6399999999999</v>
      </c>
    </row>
    <row r="2280" spans="22:32" ht="18" customHeight="1" x14ac:dyDescent="0.25">
      <c r="V2280" s="56" t="s">
        <v>105</v>
      </c>
      <c r="W2280" s="56">
        <v>2022</v>
      </c>
      <c r="X2280" s="56" t="s">
        <v>9</v>
      </c>
      <c r="Y2280" s="56" t="s">
        <v>111</v>
      </c>
      <c r="Z2280" s="56" t="s">
        <v>113</v>
      </c>
      <c r="AA2280" s="56" t="s">
        <v>114</v>
      </c>
      <c r="AB2280" s="56" t="s">
        <v>110</v>
      </c>
      <c r="AC2280" s="56" t="s">
        <v>112</v>
      </c>
      <c r="AD2280" s="56" t="s">
        <v>115</v>
      </c>
      <c r="AE2280" s="56">
        <v>881</v>
      </c>
      <c r="AF2280" s="56">
        <v>1259.83</v>
      </c>
    </row>
    <row r="2281" spans="22:32" ht="18" customHeight="1" x14ac:dyDescent="0.25">
      <c r="V2281" s="56" t="s">
        <v>98</v>
      </c>
      <c r="W2281" s="56">
        <v>2022</v>
      </c>
      <c r="X2281" s="56" t="s">
        <v>8</v>
      </c>
      <c r="Y2281" s="56" t="s">
        <v>111</v>
      </c>
      <c r="Z2281" s="56" t="s">
        <v>113</v>
      </c>
      <c r="AA2281" s="56" t="s">
        <v>114</v>
      </c>
      <c r="AB2281" s="56" t="s">
        <v>110</v>
      </c>
      <c r="AC2281" s="56" t="s">
        <v>112</v>
      </c>
      <c r="AD2281" s="56" t="s">
        <v>115</v>
      </c>
      <c r="AE2281" s="56">
        <v>326</v>
      </c>
      <c r="AF2281" s="56">
        <v>466.18</v>
      </c>
    </row>
    <row r="2282" spans="22:32" ht="18" customHeight="1" x14ac:dyDescent="0.25">
      <c r="V2282" s="56" t="s">
        <v>98</v>
      </c>
      <c r="W2282" s="56">
        <v>2022</v>
      </c>
      <c r="X2282" s="56" t="s">
        <v>8</v>
      </c>
      <c r="Y2282" s="56" t="s">
        <v>111</v>
      </c>
      <c r="Z2282" s="56" t="s">
        <v>113</v>
      </c>
      <c r="AA2282" s="56" t="s">
        <v>114</v>
      </c>
      <c r="AB2282" s="56" t="s">
        <v>110</v>
      </c>
      <c r="AC2282" s="56" t="s">
        <v>112</v>
      </c>
      <c r="AD2282" s="56" t="s">
        <v>115</v>
      </c>
      <c r="AE2282" s="56">
        <v>254</v>
      </c>
      <c r="AF2282" s="56">
        <v>363.22</v>
      </c>
    </row>
    <row r="2283" spans="22:32" ht="18" customHeight="1" x14ac:dyDescent="0.25">
      <c r="V2283" s="56" t="s">
        <v>105</v>
      </c>
      <c r="W2283" s="56">
        <v>2022</v>
      </c>
      <c r="X2283" s="56" t="s">
        <v>8</v>
      </c>
      <c r="Y2283" s="56" t="s">
        <v>111</v>
      </c>
      <c r="Z2283" s="56" t="s">
        <v>113</v>
      </c>
      <c r="AA2283" s="56" t="s">
        <v>114</v>
      </c>
      <c r="AB2283" s="56" t="s">
        <v>110</v>
      </c>
      <c r="AC2283" s="56" t="s">
        <v>112</v>
      </c>
      <c r="AD2283" s="56" t="s">
        <v>115</v>
      </c>
      <c r="AE2283" s="56">
        <v>296</v>
      </c>
      <c r="AF2283" s="56">
        <v>423.28</v>
      </c>
    </row>
    <row r="2284" spans="22:32" ht="18" customHeight="1" x14ac:dyDescent="0.25">
      <c r="V2284" s="56" t="s">
        <v>98</v>
      </c>
      <c r="W2284" s="56">
        <v>2022</v>
      </c>
      <c r="X2284" s="56" t="s">
        <v>8</v>
      </c>
      <c r="Y2284" s="56" t="s">
        <v>111</v>
      </c>
      <c r="Z2284" s="56" t="s">
        <v>113</v>
      </c>
      <c r="AA2284" s="56" t="s">
        <v>114</v>
      </c>
      <c r="AB2284" s="56" t="s">
        <v>110</v>
      </c>
      <c r="AC2284" s="56" t="s">
        <v>112</v>
      </c>
      <c r="AD2284" s="56" t="s">
        <v>115</v>
      </c>
      <c r="AE2284" s="56">
        <v>328</v>
      </c>
      <c r="AF2284" s="56">
        <v>469.03999999999996</v>
      </c>
    </row>
    <row r="2285" spans="22:32" ht="18" customHeight="1" x14ac:dyDescent="0.25">
      <c r="V2285" s="56" t="s">
        <v>107</v>
      </c>
      <c r="W2285" s="56">
        <v>2022</v>
      </c>
      <c r="X2285" s="56" t="s">
        <v>8</v>
      </c>
      <c r="Y2285" s="56" t="s">
        <v>111</v>
      </c>
      <c r="Z2285" s="56" t="s">
        <v>113</v>
      </c>
      <c r="AA2285" s="56" t="s">
        <v>114</v>
      </c>
      <c r="AB2285" s="56" t="s">
        <v>110</v>
      </c>
      <c r="AC2285" s="56" t="s">
        <v>112</v>
      </c>
      <c r="AD2285" s="56" t="s">
        <v>115</v>
      </c>
      <c r="AE2285" s="56">
        <v>250</v>
      </c>
      <c r="AF2285" s="56">
        <v>357.5</v>
      </c>
    </row>
    <row r="2286" spans="22:32" ht="18" customHeight="1" x14ac:dyDescent="0.25">
      <c r="V2286" s="56" t="s">
        <v>105</v>
      </c>
      <c r="W2286" s="56">
        <v>2022</v>
      </c>
      <c r="X2286" s="56" t="s">
        <v>8</v>
      </c>
      <c r="Y2286" s="56" t="s">
        <v>111</v>
      </c>
      <c r="Z2286" s="56" t="s">
        <v>113</v>
      </c>
      <c r="AA2286" s="56" t="s">
        <v>114</v>
      </c>
      <c r="AB2286" s="56" t="s">
        <v>110</v>
      </c>
      <c r="AC2286" s="56" t="s">
        <v>112</v>
      </c>
      <c r="AD2286" s="56" t="s">
        <v>115</v>
      </c>
      <c r="AE2286" s="56">
        <v>298</v>
      </c>
      <c r="AF2286" s="56">
        <v>426.14</v>
      </c>
    </row>
    <row r="2287" spans="22:32" ht="18" customHeight="1" x14ac:dyDescent="0.25">
      <c r="V2287" s="56" t="s">
        <v>98</v>
      </c>
      <c r="W2287" s="56">
        <v>2022</v>
      </c>
      <c r="X2287" s="56" t="s">
        <v>8</v>
      </c>
      <c r="Y2287" s="56" t="s">
        <v>111</v>
      </c>
      <c r="Z2287" s="56" t="s">
        <v>113</v>
      </c>
      <c r="AA2287" s="56" t="s">
        <v>114</v>
      </c>
      <c r="AB2287" s="56" t="s">
        <v>110</v>
      </c>
      <c r="AC2287" s="56" t="s">
        <v>112</v>
      </c>
      <c r="AD2287" s="56" t="s">
        <v>115</v>
      </c>
      <c r="AE2287" s="56">
        <v>785</v>
      </c>
      <c r="AF2287" s="56">
        <v>1122.55</v>
      </c>
    </row>
    <row r="2288" spans="22:32" ht="18" customHeight="1" x14ac:dyDescent="0.25">
      <c r="V2288" s="56" t="s">
        <v>109</v>
      </c>
      <c r="W2288" s="56">
        <v>2022</v>
      </c>
      <c r="X2288" s="56" t="s">
        <v>8</v>
      </c>
      <c r="Y2288" s="56" t="s">
        <v>111</v>
      </c>
      <c r="Z2288" s="56" t="s">
        <v>113</v>
      </c>
      <c r="AA2288" s="56" t="s">
        <v>114</v>
      </c>
      <c r="AB2288" s="56" t="s">
        <v>110</v>
      </c>
      <c r="AC2288" s="56" t="s">
        <v>112</v>
      </c>
      <c r="AD2288" s="56" t="s">
        <v>115</v>
      </c>
      <c r="AE2288" s="56">
        <v>838</v>
      </c>
      <c r="AF2288" s="56">
        <v>1198.3399999999999</v>
      </c>
    </row>
    <row r="2289" spans="22:32" ht="18" customHeight="1" x14ac:dyDescent="0.25">
      <c r="V2289" s="56" t="s">
        <v>109</v>
      </c>
      <c r="W2289" s="56">
        <v>2022</v>
      </c>
      <c r="X2289" s="56" t="s">
        <v>8</v>
      </c>
      <c r="Y2289" s="56" t="s">
        <v>111</v>
      </c>
      <c r="Z2289" s="56" t="s">
        <v>113</v>
      </c>
      <c r="AA2289" s="56" t="s">
        <v>114</v>
      </c>
      <c r="AB2289" s="56" t="s">
        <v>110</v>
      </c>
      <c r="AC2289" s="56" t="s">
        <v>112</v>
      </c>
      <c r="AD2289" s="56" t="s">
        <v>115</v>
      </c>
      <c r="AE2289" s="56">
        <v>871</v>
      </c>
      <c r="AF2289" s="56">
        <v>1245.53</v>
      </c>
    </row>
    <row r="2290" spans="22:32" ht="18" customHeight="1" x14ac:dyDescent="0.25">
      <c r="V2290" s="56" t="s">
        <v>107</v>
      </c>
      <c r="W2290" s="56">
        <v>2022</v>
      </c>
      <c r="X2290" s="56" t="s">
        <v>8</v>
      </c>
      <c r="Y2290" s="56" t="s">
        <v>111</v>
      </c>
      <c r="Z2290" s="56" t="s">
        <v>113</v>
      </c>
      <c r="AA2290" s="56" t="s">
        <v>114</v>
      </c>
      <c r="AB2290" s="56" t="s">
        <v>110</v>
      </c>
      <c r="AC2290" s="56" t="s">
        <v>112</v>
      </c>
      <c r="AD2290" s="56" t="s">
        <v>115</v>
      </c>
      <c r="AE2290" s="56">
        <v>945</v>
      </c>
      <c r="AF2290" s="56">
        <v>1351.35</v>
      </c>
    </row>
    <row r="2291" spans="22:32" ht="18" customHeight="1" x14ac:dyDescent="0.25">
      <c r="V2291" s="56" t="s">
        <v>105</v>
      </c>
      <c r="W2291" s="56">
        <v>2022</v>
      </c>
      <c r="X2291" s="56" t="s">
        <v>8</v>
      </c>
      <c r="Y2291" s="56" t="s">
        <v>111</v>
      </c>
      <c r="Z2291" s="56" t="s">
        <v>113</v>
      </c>
      <c r="AA2291" s="56" t="s">
        <v>114</v>
      </c>
      <c r="AB2291" s="56" t="s">
        <v>110</v>
      </c>
      <c r="AC2291" s="56" t="s">
        <v>112</v>
      </c>
      <c r="AD2291" s="56" t="s">
        <v>115</v>
      </c>
      <c r="AE2291" s="56">
        <v>946</v>
      </c>
      <c r="AF2291" s="56">
        <v>1352.78</v>
      </c>
    </row>
    <row r="2292" spans="22:32" ht="18" customHeight="1" x14ac:dyDescent="0.25">
      <c r="V2292" s="56" t="s">
        <v>109</v>
      </c>
      <c r="W2292" s="56">
        <v>2022</v>
      </c>
      <c r="X2292" s="56" t="s">
        <v>8</v>
      </c>
      <c r="Y2292" s="56" t="s">
        <v>111</v>
      </c>
      <c r="Z2292" s="56" t="s">
        <v>113</v>
      </c>
      <c r="AA2292" s="56" t="s">
        <v>114</v>
      </c>
      <c r="AB2292" s="56" t="s">
        <v>110</v>
      </c>
      <c r="AC2292" s="56" t="s">
        <v>112</v>
      </c>
      <c r="AD2292" s="56" t="s">
        <v>115</v>
      </c>
      <c r="AE2292" s="56">
        <v>824</v>
      </c>
      <c r="AF2292" s="56">
        <v>526.24</v>
      </c>
    </row>
    <row r="2293" spans="22:32" ht="18" customHeight="1" x14ac:dyDescent="0.25">
      <c r="V2293" s="56" t="s">
        <v>98</v>
      </c>
      <c r="W2293" s="56">
        <v>2022</v>
      </c>
      <c r="X2293" s="56" t="s">
        <v>8</v>
      </c>
      <c r="Y2293" s="56" t="s">
        <v>111</v>
      </c>
      <c r="Z2293" s="56" t="s">
        <v>113</v>
      </c>
      <c r="AA2293" s="56" t="s">
        <v>114</v>
      </c>
      <c r="AB2293" s="56" t="s">
        <v>110</v>
      </c>
      <c r="AC2293" s="56" t="s">
        <v>112</v>
      </c>
      <c r="AD2293" s="56" t="s">
        <v>115</v>
      </c>
      <c r="AE2293" s="56">
        <v>297</v>
      </c>
      <c r="AF2293" s="56">
        <v>424.71</v>
      </c>
    </row>
    <row r="2294" spans="22:32" ht="18" customHeight="1" x14ac:dyDescent="0.25">
      <c r="V2294" s="56" t="s">
        <v>98</v>
      </c>
      <c r="W2294" s="56">
        <v>2022</v>
      </c>
      <c r="X2294" s="56" t="s">
        <v>8</v>
      </c>
      <c r="Y2294" s="56" t="s">
        <v>111</v>
      </c>
      <c r="Z2294" s="56" t="s">
        <v>113</v>
      </c>
      <c r="AA2294" s="56" t="s">
        <v>114</v>
      </c>
      <c r="AB2294" s="56" t="s">
        <v>110</v>
      </c>
      <c r="AC2294" s="56" t="s">
        <v>112</v>
      </c>
      <c r="AD2294" s="56" t="s">
        <v>115</v>
      </c>
      <c r="AE2294" s="56">
        <v>351</v>
      </c>
      <c r="AF2294" s="56">
        <v>501.93</v>
      </c>
    </row>
    <row r="2295" spans="22:32" ht="18" customHeight="1" x14ac:dyDescent="0.25">
      <c r="V2295" s="56" t="s">
        <v>109</v>
      </c>
      <c r="W2295" s="56">
        <v>2022</v>
      </c>
      <c r="X2295" s="56" t="s">
        <v>8</v>
      </c>
      <c r="Y2295" s="56" t="s">
        <v>111</v>
      </c>
      <c r="Z2295" s="56" t="s">
        <v>113</v>
      </c>
      <c r="AA2295" s="56" t="s">
        <v>114</v>
      </c>
      <c r="AB2295" s="56" t="s">
        <v>110</v>
      </c>
      <c r="AC2295" s="56" t="s">
        <v>112</v>
      </c>
      <c r="AD2295" s="56" t="s">
        <v>115</v>
      </c>
      <c r="AE2295" s="56">
        <v>345</v>
      </c>
      <c r="AF2295" s="56">
        <v>493.35</v>
      </c>
    </row>
    <row r="2296" spans="22:32" ht="18" customHeight="1" x14ac:dyDescent="0.25">
      <c r="V2296" s="56" t="s">
        <v>107</v>
      </c>
      <c r="W2296" s="56">
        <v>2022</v>
      </c>
      <c r="X2296" s="56" t="s">
        <v>8</v>
      </c>
      <c r="Y2296" s="56" t="s">
        <v>111</v>
      </c>
      <c r="Z2296" s="56" t="s">
        <v>113</v>
      </c>
      <c r="AA2296" s="56" t="s">
        <v>114</v>
      </c>
      <c r="AB2296" s="56" t="s">
        <v>110</v>
      </c>
      <c r="AC2296" s="56" t="s">
        <v>112</v>
      </c>
      <c r="AD2296" s="56" t="s">
        <v>115</v>
      </c>
      <c r="AE2296" s="56">
        <v>339</v>
      </c>
      <c r="AF2296" s="56">
        <v>484.77</v>
      </c>
    </row>
    <row r="2297" spans="22:32" ht="18" customHeight="1" x14ac:dyDescent="0.25">
      <c r="V2297" s="56" t="s">
        <v>105</v>
      </c>
      <c r="W2297" s="56">
        <v>2022</v>
      </c>
      <c r="X2297" s="56" t="s">
        <v>8</v>
      </c>
      <c r="Y2297" s="56" t="s">
        <v>111</v>
      </c>
      <c r="Z2297" s="56" t="s">
        <v>113</v>
      </c>
      <c r="AA2297" s="56" t="s">
        <v>114</v>
      </c>
      <c r="AB2297" s="56" t="s">
        <v>110</v>
      </c>
      <c r="AC2297" s="56" t="s">
        <v>112</v>
      </c>
      <c r="AD2297" s="56" t="s">
        <v>115</v>
      </c>
      <c r="AE2297" s="56">
        <v>325</v>
      </c>
      <c r="AF2297" s="56">
        <v>464.75</v>
      </c>
    </row>
    <row r="2298" spans="22:32" ht="18" customHeight="1" x14ac:dyDescent="0.25">
      <c r="V2298" s="56" t="s">
        <v>107</v>
      </c>
      <c r="W2298" s="56">
        <v>2022</v>
      </c>
      <c r="X2298" s="56" t="s">
        <v>8</v>
      </c>
      <c r="Y2298" s="56" t="s">
        <v>111</v>
      </c>
      <c r="Z2298" s="56" t="s">
        <v>113</v>
      </c>
      <c r="AA2298" s="56" t="s">
        <v>114</v>
      </c>
      <c r="AB2298" s="56" t="s">
        <v>110</v>
      </c>
      <c r="AC2298" s="56" t="s">
        <v>112</v>
      </c>
      <c r="AD2298" s="56" t="s">
        <v>115</v>
      </c>
      <c r="AE2298" s="56">
        <v>253</v>
      </c>
      <c r="AF2298" s="56">
        <v>361.78999999999996</v>
      </c>
    </row>
    <row r="2299" spans="22:32" ht="18" customHeight="1" x14ac:dyDescent="0.25">
      <c r="V2299" s="56" t="s">
        <v>98</v>
      </c>
      <c r="W2299" s="56">
        <v>2022</v>
      </c>
      <c r="X2299" s="56" t="s">
        <v>8</v>
      </c>
      <c r="Y2299" s="56" t="s">
        <v>111</v>
      </c>
      <c r="Z2299" s="56" t="s">
        <v>113</v>
      </c>
      <c r="AA2299" s="56" t="s">
        <v>114</v>
      </c>
      <c r="AB2299" s="56" t="s">
        <v>110</v>
      </c>
      <c r="AC2299" s="56" t="s">
        <v>112</v>
      </c>
      <c r="AD2299" s="56" t="s">
        <v>115</v>
      </c>
      <c r="AE2299" s="56">
        <v>301</v>
      </c>
      <c r="AF2299" s="56">
        <v>430.43</v>
      </c>
    </row>
    <row r="2300" spans="22:32" ht="18" customHeight="1" x14ac:dyDescent="0.25">
      <c r="V2300" s="56" t="s">
        <v>105</v>
      </c>
      <c r="W2300" s="56">
        <v>2022</v>
      </c>
      <c r="X2300" s="56" t="s">
        <v>8</v>
      </c>
      <c r="Y2300" s="56" t="s">
        <v>111</v>
      </c>
      <c r="Z2300" s="56" t="s">
        <v>113</v>
      </c>
      <c r="AA2300" s="56" t="s">
        <v>114</v>
      </c>
      <c r="AB2300" s="56" t="s">
        <v>110</v>
      </c>
      <c r="AC2300" s="56" t="s">
        <v>112</v>
      </c>
      <c r="AD2300" s="56" t="s">
        <v>115</v>
      </c>
      <c r="AE2300" s="56">
        <v>794</v>
      </c>
      <c r="AF2300" s="56">
        <v>1135.42</v>
      </c>
    </row>
    <row r="2301" spans="22:32" ht="18" customHeight="1" x14ac:dyDescent="0.25">
      <c r="V2301" s="56" t="s">
        <v>105</v>
      </c>
      <c r="W2301" s="56">
        <v>2022</v>
      </c>
      <c r="X2301" s="56" t="s">
        <v>8</v>
      </c>
      <c r="Y2301" s="56" t="s">
        <v>111</v>
      </c>
      <c r="Z2301" s="56" t="s">
        <v>113</v>
      </c>
      <c r="AA2301" s="56" t="s">
        <v>114</v>
      </c>
      <c r="AB2301" s="56" t="s">
        <v>110</v>
      </c>
      <c r="AC2301" s="56" t="s">
        <v>112</v>
      </c>
      <c r="AD2301" s="56" t="s">
        <v>115</v>
      </c>
      <c r="AE2301" s="56">
        <v>847</v>
      </c>
      <c r="AF2301" s="56">
        <v>1211.21</v>
      </c>
    </row>
    <row r="2302" spans="22:32" ht="18" customHeight="1" x14ac:dyDescent="0.25">
      <c r="V2302" s="56" t="s">
        <v>98</v>
      </c>
      <c r="W2302" s="56">
        <v>2022</v>
      </c>
      <c r="X2302" s="56" t="s">
        <v>8</v>
      </c>
      <c r="Y2302" s="56" t="s">
        <v>111</v>
      </c>
      <c r="Z2302" s="56" t="s">
        <v>113</v>
      </c>
      <c r="AA2302" s="56" t="s">
        <v>114</v>
      </c>
      <c r="AB2302" s="56" t="s">
        <v>110</v>
      </c>
      <c r="AC2302" s="56" t="s">
        <v>112</v>
      </c>
      <c r="AD2302" s="56" t="s">
        <v>115</v>
      </c>
      <c r="AE2302" s="56">
        <v>880</v>
      </c>
      <c r="AF2302" s="56">
        <v>1258.4000000000001</v>
      </c>
    </row>
    <row r="2303" spans="22:32" ht="18" customHeight="1" x14ac:dyDescent="0.25">
      <c r="V2303" s="56" t="s">
        <v>98</v>
      </c>
      <c r="W2303" s="56">
        <v>2023</v>
      </c>
      <c r="X2303" s="56" t="s">
        <v>3</v>
      </c>
      <c r="Y2303" s="56" t="s">
        <v>99</v>
      </c>
      <c r="Z2303" s="56" t="s">
        <v>113</v>
      </c>
      <c r="AA2303" s="56" t="s">
        <v>101</v>
      </c>
      <c r="AB2303" s="56" t="s">
        <v>102</v>
      </c>
      <c r="AC2303" s="56" t="s">
        <v>103</v>
      </c>
      <c r="AD2303" s="56" t="s">
        <v>106</v>
      </c>
      <c r="AE2303" s="56">
        <v>362</v>
      </c>
      <c r="AF2303" s="56">
        <v>553.86</v>
      </c>
    </row>
    <row r="2304" spans="22:32" ht="18" customHeight="1" x14ac:dyDescent="0.25">
      <c r="V2304" s="56" t="s">
        <v>105</v>
      </c>
      <c r="W2304" s="56">
        <v>2023</v>
      </c>
      <c r="X2304" s="56" t="s">
        <v>3</v>
      </c>
      <c r="Y2304" s="56" t="s">
        <v>99</v>
      </c>
      <c r="Z2304" s="56" t="s">
        <v>113</v>
      </c>
      <c r="AA2304" s="56" t="s">
        <v>101</v>
      </c>
      <c r="AB2304" s="56" t="s">
        <v>102</v>
      </c>
      <c r="AC2304" s="56" t="s">
        <v>103</v>
      </c>
      <c r="AD2304" s="56" t="s">
        <v>106</v>
      </c>
      <c r="AE2304" s="56">
        <v>338</v>
      </c>
      <c r="AF2304" s="56">
        <v>483.34000000000003</v>
      </c>
    </row>
    <row r="2305" spans="22:32" ht="18" customHeight="1" x14ac:dyDescent="0.25">
      <c r="V2305" s="56" t="s">
        <v>108</v>
      </c>
      <c r="W2305" s="56">
        <v>2023</v>
      </c>
      <c r="X2305" s="56" t="s">
        <v>3</v>
      </c>
      <c r="Y2305" s="56" t="s">
        <v>99</v>
      </c>
      <c r="Z2305" s="56" t="s">
        <v>113</v>
      </c>
      <c r="AA2305" s="56" t="s">
        <v>101</v>
      </c>
      <c r="AB2305" s="56" t="s">
        <v>102</v>
      </c>
      <c r="AC2305" s="56" t="s">
        <v>103</v>
      </c>
      <c r="AD2305" s="56" t="s">
        <v>106</v>
      </c>
      <c r="AE2305" s="56">
        <v>364</v>
      </c>
      <c r="AF2305" s="56">
        <v>520.52</v>
      </c>
    </row>
    <row r="2306" spans="22:32" ht="18" customHeight="1" x14ac:dyDescent="0.25">
      <c r="V2306" s="56" t="s">
        <v>105</v>
      </c>
      <c r="W2306" s="56">
        <v>2023</v>
      </c>
      <c r="X2306" s="56" t="s">
        <v>3</v>
      </c>
      <c r="Y2306" s="56" t="s">
        <v>99</v>
      </c>
      <c r="Z2306" s="56" t="s">
        <v>113</v>
      </c>
      <c r="AA2306" s="56" t="s">
        <v>101</v>
      </c>
      <c r="AB2306" s="56" t="s">
        <v>102</v>
      </c>
      <c r="AC2306" s="56" t="s">
        <v>103</v>
      </c>
      <c r="AD2306" s="56" t="s">
        <v>106</v>
      </c>
      <c r="AE2306" s="56">
        <v>334</v>
      </c>
      <c r="AF2306" s="56">
        <v>477.62</v>
      </c>
    </row>
    <row r="2307" spans="22:32" ht="18" customHeight="1" x14ac:dyDescent="0.25">
      <c r="V2307" s="56" t="s">
        <v>105</v>
      </c>
      <c r="W2307" s="56">
        <v>2023</v>
      </c>
      <c r="X2307" s="56" t="s">
        <v>3</v>
      </c>
      <c r="Y2307" s="56" t="s">
        <v>99</v>
      </c>
      <c r="Z2307" s="56" t="s">
        <v>113</v>
      </c>
      <c r="AA2307" s="56" t="s">
        <v>101</v>
      </c>
      <c r="AB2307" s="56" t="s">
        <v>102</v>
      </c>
      <c r="AC2307" s="56" t="s">
        <v>103</v>
      </c>
      <c r="AD2307" s="56" t="s">
        <v>106</v>
      </c>
      <c r="AE2307" s="56">
        <v>655</v>
      </c>
      <c r="AF2307" s="56">
        <v>936.65</v>
      </c>
    </row>
    <row r="2308" spans="22:32" ht="18" customHeight="1" x14ac:dyDescent="0.25">
      <c r="V2308" s="56" t="s">
        <v>98</v>
      </c>
      <c r="W2308" s="56">
        <v>2023</v>
      </c>
      <c r="X2308" s="56" t="s">
        <v>3</v>
      </c>
      <c r="Y2308" s="56" t="s">
        <v>99</v>
      </c>
      <c r="Z2308" s="56" t="s">
        <v>113</v>
      </c>
      <c r="AA2308" s="56" t="s">
        <v>101</v>
      </c>
      <c r="AB2308" s="56" t="s">
        <v>102</v>
      </c>
      <c r="AC2308" s="56" t="s">
        <v>103</v>
      </c>
      <c r="AD2308" s="56" t="s">
        <v>106</v>
      </c>
      <c r="AE2308" s="56">
        <v>742</v>
      </c>
      <c r="AF2308" s="56">
        <v>1061.06</v>
      </c>
    </row>
    <row r="2309" spans="22:32" ht="18" customHeight="1" x14ac:dyDescent="0.25">
      <c r="V2309" s="56" t="s">
        <v>98</v>
      </c>
      <c r="W2309" s="56">
        <v>2023</v>
      </c>
      <c r="X2309" s="56" t="s">
        <v>3</v>
      </c>
      <c r="Y2309" s="56" t="s">
        <v>99</v>
      </c>
      <c r="Z2309" s="56" t="s">
        <v>113</v>
      </c>
      <c r="AA2309" s="56" t="s">
        <v>101</v>
      </c>
      <c r="AB2309" s="56" t="s">
        <v>102</v>
      </c>
      <c r="AC2309" s="56" t="s">
        <v>103</v>
      </c>
      <c r="AD2309" s="56" t="s">
        <v>106</v>
      </c>
      <c r="AE2309" s="56">
        <v>363</v>
      </c>
      <c r="AF2309" s="56">
        <v>519.09</v>
      </c>
    </row>
    <row r="2310" spans="22:32" ht="18" customHeight="1" x14ac:dyDescent="0.25">
      <c r="V2310" s="56" t="s">
        <v>105</v>
      </c>
      <c r="W2310" s="56">
        <v>2023</v>
      </c>
      <c r="X2310" s="56" t="s">
        <v>3</v>
      </c>
      <c r="Y2310" s="56" t="s">
        <v>99</v>
      </c>
      <c r="Z2310" s="56" t="s">
        <v>113</v>
      </c>
      <c r="AA2310" s="56" t="s">
        <v>101</v>
      </c>
      <c r="AB2310" s="56" t="s">
        <v>102</v>
      </c>
      <c r="AC2310" s="56" t="s">
        <v>103</v>
      </c>
      <c r="AD2310" s="56" t="s">
        <v>106</v>
      </c>
      <c r="AE2310" s="56">
        <v>781</v>
      </c>
      <c r="AF2310" s="56">
        <v>526.24</v>
      </c>
    </row>
    <row r="2311" spans="22:32" ht="18" customHeight="1" x14ac:dyDescent="0.25">
      <c r="V2311" s="56" t="s">
        <v>105</v>
      </c>
      <c r="W2311" s="56">
        <v>2023</v>
      </c>
      <c r="X2311" s="56" t="s">
        <v>3</v>
      </c>
      <c r="Y2311" s="56" t="s">
        <v>99</v>
      </c>
      <c r="Z2311" s="56" t="s">
        <v>113</v>
      </c>
      <c r="AA2311" s="56" t="s">
        <v>101</v>
      </c>
      <c r="AB2311" s="56" t="s">
        <v>102</v>
      </c>
      <c r="AC2311" s="56" t="s">
        <v>103</v>
      </c>
      <c r="AD2311" s="56" t="s">
        <v>106</v>
      </c>
      <c r="AE2311" s="56">
        <v>361</v>
      </c>
      <c r="AF2311" s="56">
        <v>516.23</v>
      </c>
    </row>
    <row r="2312" spans="22:32" ht="18" customHeight="1" x14ac:dyDescent="0.25">
      <c r="V2312" s="56" t="s">
        <v>108</v>
      </c>
      <c r="W2312" s="56">
        <v>2023</v>
      </c>
      <c r="X2312" s="56" t="s">
        <v>3</v>
      </c>
      <c r="Y2312" s="56" t="s">
        <v>99</v>
      </c>
      <c r="Z2312" s="56" t="s">
        <v>113</v>
      </c>
      <c r="AA2312" s="56" t="s">
        <v>101</v>
      </c>
      <c r="AB2312" s="56" t="s">
        <v>102</v>
      </c>
      <c r="AC2312" s="56" t="s">
        <v>103</v>
      </c>
      <c r="AD2312" s="56" t="s">
        <v>106</v>
      </c>
      <c r="AE2312" s="56">
        <v>337</v>
      </c>
      <c r="AF2312" s="56">
        <v>481.90999999999997</v>
      </c>
    </row>
    <row r="2313" spans="22:32" ht="18" customHeight="1" x14ac:dyDescent="0.25">
      <c r="V2313" s="56" t="s">
        <v>105</v>
      </c>
      <c r="W2313" s="56">
        <v>2023</v>
      </c>
      <c r="X2313" s="56" t="s">
        <v>3</v>
      </c>
      <c r="Y2313" s="56" t="s">
        <v>99</v>
      </c>
      <c r="Z2313" s="56" t="s">
        <v>113</v>
      </c>
      <c r="AA2313" s="56" t="s">
        <v>101</v>
      </c>
      <c r="AB2313" s="56" t="s">
        <v>102</v>
      </c>
      <c r="AC2313" s="56" t="s">
        <v>103</v>
      </c>
      <c r="AD2313" s="56" t="s">
        <v>106</v>
      </c>
      <c r="AE2313" s="56">
        <v>365</v>
      </c>
      <c r="AF2313" s="56">
        <v>521.95000000000005</v>
      </c>
    </row>
    <row r="2314" spans="22:32" ht="18" customHeight="1" x14ac:dyDescent="0.25">
      <c r="V2314" s="56" t="s">
        <v>98</v>
      </c>
      <c r="W2314" s="56">
        <v>2023</v>
      </c>
      <c r="X2314" s="56" t="s">
        <v>3</v>
      </c>
      <c r="Y2314" s="56" t="s">
        <v>99</v>
      </c>
      <c r="Z2314" s="56" t="s">
        <v>113</v>
      </c>
      <c r="AA2314" s="56" t="s">
        <v>101</v>
      </c>
      <c r="AB2314" s="56" t="s">
        <v>102</v>
      </c>
      <c r="AC2314" s="56" t="s">
        <v>103</v>
      </c>
      <c r="AD2314" s="56" t="s">
        <v>106</v>
      </c>
      <c r="AE2314" s="56">
        <v>751</v>
      </c>
      <c r="AF2314" s="56">
        <v>1073.93</v>
      </c>
    </row>
    <row r="2315" spans="22:32" ht="18" customHeight="1" x14ac:dyDescent="0.25">
      <c r="V2315" s="56" t="s">
        <v>108</v>
      </c>
      <c r="W2315" s="56">
        <v>2023</v>
      </c>
      <c r="X2315" s="56" t="s">
        <v>7</v>
      </c>
      <c r="Y2315" s="56" t="s">
        <v>99</v>
      </c>
      <c r="Z2315" s="56" t="s">
        <v>113</v>
      </c>
      <c r="AA2315" s="56" t="s">
        <v>101</v>
      </c>
      <c r="AB2315" s="56" t="s">
        <v>102</v>
      </c>
      <c r="AC2315" s="56" t="s">
        <v>103</v>
      </c>
      <c r="AD2315" s="56" t="s">
        <v>106</v>
      </c>
      <c r="AE2315" s="56">
        <v>344</v>
      </c>
      <c r="AF2315" s="56">
        <v>526.32000000000005</v>
      </c>
    </row>
    <row r="2316" spans="22:32" ht="18" customHeight="1" x14ac:dyDescent="0.25">
      <c r="V2316" s="56" t="s">
        <v>98</v>
      </c>
      <c r="W2316" s="56">
        <v>2023</v>
      </c>
      <c r="X2316" s="56" t="s">
        <v>7</v>
      </c>
      <c r="Y2316" s="56" t="s">
        <v>99</v>
      </c>
      <c r="Z2316" s="56" t="s">
        <v>113</v>
      </c>
      <c r="AA2316" s="56" t="s">
        <v>101</v>
      </c>
      <c r="AB2316" s="56" t="s">
        <v>102</v>
      </c>
      <c r="AC2316" s="56" t="s">
        <v>103</v>
      </c>
      <c r="AD2316" s="56" t="s">
        <v>106</v>
      </c>
      <c r="AE2316" s="56">
        <v>314</v>
      </c>
      <c r="AF2316" s="56">
        <v>449.02</v>
      </c>
    </row>
    <row r="2317" spans="22:32" ht="18" customHeight="1" x14ac:dyDescent="0.25">
      <c r="V2317" s="56" t="s">
        <v>105</v>
      </c>
      <c r="W2317" s="56">
        <v>2023</v>
      </c>
      <c r="X2317" s="56" t="s">
        <v>7</v>
      </c>
      <c r="Y2317" s="56" t="s">
        <v>99</v>
      </c>
      <c r="Z2317" s="56" t="s">
        <v>100</v>
      </c>
      <c r="AA2317" s="56" t="s">
        <v>101</v>
      </c>
      <c r="AB2317" s="56" t="s">
        <v>102</v>
      </c>
      <c r="AC2317" s="56" t="s">
        <v>103</v>
      </c>
      <c r="AD2317" s="56" t="s">
        <v>106</v>
      </c>
      <c r="AE2317" s="56">
        <v>340</v>
      </c>
      <c r="AF2317" s="56">
        <v>486.2</v>
      </c>
    </row>
    <row r="2318" spans="22:32" ht="18" customHeight="1" x14ac:dyDescent="0.25">
      <c r="V2318" s="56" t="s">
        <v>98</v>
      </c>
      <c r="W2318" s="56">
        <v>2023</v>
      </c>
      <c r="X2318" s="56" t="s">
        <v>7</v>
      </c>
      <c r="Y2318" s="56" t="s">
        <v>99</v>
      </c>
      <c r="Z2318" s="56" t="s">
        <v>100</v>
      </c>
      <c r="AA2318" s="56" t="s">
        <v>101</v>
      </c>
      <c r="AB2318" s="56" t="s">
        <v>102</v>
      </c>
      <c r="AC2318" s="56" t="s">
        <v>103</v>
      </c>
      <c r="AD2318" s="56" t="s">
        <v>106</v>
      </c>
      <c r="AE2318" s="56">
        <v>316</v>
      </c>
      <c r="AF2318" s="56">
        <v>451.88</v>
      </c>
    </row>
    <row r="2319" spans="22:32" ht="18" customHeight="1" x14ac:dyDescent="0.25">
      <c r="V2319" s="56" t="s">
        <v>105</v>
      </c>
      <c r="W2319" s="56">
        <v>2023</v>
      </c>
      <c r="X2319" s="56" t="s">
        <v>7</v>
      </c>
      <c r="Y2319" s="56" t="s">
        <v>99</v>
      </c>
      <c r="Z2319" s="56" t="s">
        <v>100</v>
      </c>
      <c r="AA2319" s="56" t="s">
        <v>101</v>
      </c>
      <c r="AB2319" s="56" t="s">
        <v>102</v>
      </c>
      <c r="AC2319" s="56" t="s">
        <v>103</v>
      </c>
      <c r="AD2319" s="56" t="s">
        <v>106</v>
      </c>
      <c r="AE2319" s="56">
        <v>659</v>
      </c>
      <c r="AF2319" s="56">
        <v>942.37</v>
      </c>
    </row>
    <row r="2320" spans="22:32" ht="18" customHeight="1" x14ac:dyDescent="0.25">
      <c r="V2320" s="56" t="s">
        <v>105</v>
      </c>
      <c r="W2320" s="56">
        <v>2023</v>
      </c>
      <c r="X2320" s="56" t="s">
        <v>7</v>
      </c>
      <c r="Y2320" s="56" t="s">
        <v>99</v>
      </c>
      <c r="Z2320" s="56" t="s">
        <v>100</v>
      </c>
      <c r="AA2320" s="56" t="s">
        <v>101</v>
      </c>
      <c r="AB2320" s="56" t="s">
        <v>102</v>
      </c>
      <c r="AC2320" s="56" t="s">
        <v>103</v>
      </c>
      <c r="AD2320" s="56" t="s">
        <v>106</v>
      </c>
      <c r="AE2320" s="56">
        <v>785</v>
      </c>
      <c r="AF2320" s="56">
        <v>526.24</v>
      </c>
    </row>
    <row r="2321" spans="22:32" ht="18" customHeight="1" x14ac:dyDescent="0.25">
      <c r="V2321" s="56" t="s">
        <v>98</v>
      </c>
      <c r="W2321" s="56">
        <v>2023</v>
      </c>
      <c r="X2321" s="56" t="s">
        <v>7</v>
      </c>
      <c r="Y2321" s="56" t="s">
        <v>99</v>
      </c>
      <c r="Z2321" s="56" t="s">
        <v>100</v>
      </c>
      <c r="AA2321" s="56" t="s">
        <v>101</v>
      </c>
      <c r="AB2321" s="56" t="s">
        <v>102</v>
      </c>
      <c r="AC2321" s="56" t="s">
        <v>103</v>
      </c>
      <c r="AD2321" s="56" t="s">
        <v>106</v>
      </c>
      <c r="AE2321" s="56">
        <v>343</v>
      </c>
      <c r="AF2321" s="56">
        <v>490.49</v>
      </c>
    </row>
    <row r="2322" spans="22:32" ht="18" customHeight="1" x14ac:dyDescent="0.25">
      <c r="V2322" s="56" t="s">
        <v>105</v>
      </c>
      <c r="W2322" s="56">
        <v>2023</v>
      </c>
      <c r="X2322" s="56" t="s">
        <v>7</v>
      </c>
      <c r="Y2322" s="56" t="s">
        <v>99</v>
      </c>
      <c r="Z2322" s="56" t="s">
        <v>100</v>
      </c>
      <c r="AA2322" s="56" t="s">
        <v>101</v>
      </c>
      <c r="AB2322" s="56" t="s">
        <v>102</v>
      </c>
      <c r="AC2322" s="56" t="s">
        <v>103</v>
      </c>
      <c r="AD2322" s="56" t="s">
        <v>106</v>
      </c>
      <c r="AE2322" s="56">
        <v>313</v>
      </c>
      <c r="AF2322" s="56">
        <v>447.59000000000003</v>
      </c>
    </row>
    <row r="2323" spans="22:32" ht="18" customHeight="1" x14ac:dyDescent="0.25">
      <c r="V2323" s="56" t="s">
        <v>98</v>
      </c>
      <c r="W2323" s="56">
        <v>2023</v>
      </c>
      <c r="X2323" s="56" t="s">
        <v>7</v>
      </c>
      <c r="Y2323" s="56" t="s">
        <v>99</v>
      </c>
      <c r="Z2323" s="56" t="s">
        <v>100</v>
      </c>
      <c r="AA2323" s="56" t="s">
        <v>101</v>
      </c>
      <c r="AB2323" s="56" t="s">
        <v>102</v>
      </c>
      <c r="AC2323" s="56" t="s">
        <v>103</v>
      </c>
      <c r="AD2323" s="56" t="s">
        <v>106</v>
      </c>
      <c r="AE2323" s="56">
        <v>341</v>
      </c>
      <c r="AF2323" s="56">
        <v>487.63</v>
      </c>
    </row>
    <row r="2324" spans="22:32" ht="18" customHeight="1" x14ac:dyDescent="0.25">
      <c r="V2324" s="56" t="s">
        <v>108</v>
      </c>
      <c r="W2324" s="56">
        <v>2023</v>
      </c>
      <c r="X2324" s="56" t="s">
        <v>7</v>
      </c>
      <c r="Y2324" s="56" t="s">
        <v>99</v>
      </c>
      <c r="Z2324" s="56" t="s">
        <v>100</v>
      </c>
      <c r="AA2324" s="56" t="s">
        <v>101</v>
      </c>
      <c r="AB2324" s="56" t="s">
        <v>102</v>
      </c>
      <c r="AC2324" s="56" t="s">
        <v>103</v>
      </c>
      <c r="AD2324" s="56" t="s">
        <v>106</v>
      </c>
      <c r="AE2324" s="56">
        <v>754</v>
      </c>
      <c r="AF2324" s="56">
        <v>1078.22</v>
      </c>
    </row>
    <row r="2325" spans="22:32" ht="18" customHeight="1" x14ac:dyDescent="0.25">
      <c r="V2325" s="56" t="s">
        <v>108</v>
      </c>
      <c r="W2325" s="56">
        <v>2023</v>
      </c>
      <c r="X2325" s="56" t="s">
        <v>11</v>
      </c>
      <c r="Y2325" s="56" t="s">
        <v>99</v>
      </c>
      <c r="Z2325" s="56" t="s">
        <v>100</v>
      </c>
      <c r="AA2325" s="56" t="s">
        <v>101</v>
      </c>
      <c r="AB2325" s="56" t="s">
        <v>102</v>
      </c>
      <c r="AC2325" s="56" t="s">
        <v>103</v>
      </c>
      <c r="AD2325" s="56" t="s">
        <v>106</v>
      </c>
      <c r="AE2325" s="56">
        <v>320</v>
      </c>
      <c r="AF2325" s="56">
        <v>489.6</v>
      </c>
    </row>
    <row r="2326" spans="22:32" ht="18" customHeight="1" x14ac:dyDescent="0.25">
      <c r="V2326" s="56" t="s">
        <v>98</v>
      </c>
      <c r="W2326" s="56">
        <v>2023</v>
      </c>
      <c r="X2326" s="56" t="s">
        <v>11</v>
      </c>
      <c r="Y2326" s="56" t="s">
        <v>99</v>
      </c>
      <c r="Z2326" s="56" t="s">
        <v>100</v>
      </c>
      <c r="AA2326" s="56" t="s">
        <v>101</v>
      </c>
      <c r="AB2326" s="56" t="s">
        <v>102</v>
      </c>
      <c r="AC2326" s="56" t="s">
        <v>103</v>
      </c>
      <c r="AD2326" s="56" t="s">
        <v>106</v>
      </c>
      <c r="AE2326" s="56">
        <v>296</v>
      </c>
      <c r="AF2326" s="56">
        <v>423.28</v>
      </c>
    </row>
    <row r="2327" spans="22:32" ht="18" customHeight="1" x14ac:dyDescent="0.25">
      <c r="V2327" s="56" t="s">
        <v>105</v>
      </c>
      <c r="W2327" s="56">
        <v>2023</v>
      </c>
      <c r="X2327" s="56" t="s">
        <v>11</v>
      </c>
      <c r="Y2327" s="56" t="s">
        <v>99</v>
      </c>
      <c r="Z2327" s="56" t="s">
        <v>100</v>
      </c>
      <c r="AA2327" s="56" t="s">
        <v>101</v>
      </c>
      <c r="AB2327" s="56" t="s">
        <v>102</v>
      </c>
      <c r="AC2327" s="56" t="s">
        <v>103</v>
      </c>
      <c r="AD2327" s="56" t="s">
        <v>106</v>
      </c>
      <c r="AE2327" s="56">
        <v>322</v>
      </c>
      <c r="AF2327" s="56">
        <v>460.46000000000004</v>
      </c>
    </row>
    <row r="2328" spans="22:32" ht="18" customHeight="1" x14ac:dyDescent="0.25">
      <c r="V2328" s="56" t="s">
        <v>105</v>
      </c>
      <c r="W2328" s="56">
        <v>2023</v>
      </c>
      <c r="X2328" s="56" t="s">
        <v>11</v>
      </c>
      <c r="Y2328" s="56" t="s">
        <v>99</v>
      </c>
      <c r="Z2328" s="56" t="s">
        <v>100</v>
      </c>
      <c r="AA2328" s="56" t="s">
        <v>101</v>
      </c>
      <c r="AB2328" s="56" t="s">
        <v>102</v>
      </c>
      <c r="AC2328" s="56" t="s">
        <v>103</v>
      </c>
      <c r="AD2328" s="56" t="s">
        <v>106</v>
      </c>
      <c r="AE2328" s="56">
        <v>292</v>
      </c>
      <c r="AF2328" s="56">
        <v>417.56</v>
      </c>
    </row>
    <row r="2329" spans="22:32" ht="18" customHeight="1" x14ac:dyDescent="0.25">
      <c r="V2329" s="56" t="s">
        <v>105</v>
      </c>
      <c r="W2329" s="56">
        <v>2023</v>
      </c>
      <c r="X2329" s="56" t="s">
        <v>11</v>
      </c>
      <c r="Y2329" s="56" t="s">
        <v>99</v>
      </c>
      <c r="Z2329" s="56" t="s">
        <v>100</v>
      </c>
      <c r="AA2329" s="56" t="s">
        <v>101</v>
      </c>
      <c r="AB2329" s="56" t="s">
        <v>102</v>
      </c>
      <c r="AC2329" s="56" t="s">
        <v>103</v>
      </c>
      <c r="AD2329" s="56" t="s">
        <v>106</v>
      </c>
      <c r="AE2329" s="56">
        <v>749</v>
      </c>
      <c r="AF2329" s="56">
        <v>1071.07</v>
      </c>
    </row>
    <row r="2330" spans="22:32" ht="18" customHeight="1" x14ac:dyDescent="0.25">
      <c r="V2330" s="56" t="s">
        <v>105</v>
      </c>
      <c r="W2330" s="56">
        <v>2023</v>
      </c>
      <c r="X2330" s="56" t="s">
        <v>11</v>
      </c>
      <c r="Y2330" s="56" t="s">
        <v>99</v>
      </c>
      <c r="Z2330" s="56" t="s">
        <v>100</v>
      </c>
      <c r="AA2330" s="56" t="s">
        <v>101</v>
      </c>
      <c r="AB2330" s="56" t="s">
        <v>102</v>
      </c>
      <c r="AC2330" s="56" t="s">
        <v>103</v>
      </c>
      <c r="AD2330" s="56" t="s">
        <v>106</v>
      </c>
      <c r="AE2330" s="56">
        <v>321</v>
      </c>
      <c r="AF2330" s="56">
        <v>459.03</v>
      </c>
    </row>
    <row r="2331" spans="22:32" ht="18" customHeight="1" x14ac:dyDescent="0.25">
      <c r="V2331" s="56" t="s">
        <v>105</v>
      </c>
      <c r="W2331" s="56">
        <v>2023</v>
      </c>
      <c r="X2331" s="56" t="s">
        <v>11</v>
      </c>
      <c r="Y2331" s="56" t="s">
        <v>99</v>
      </c>
      <c r="Z2331" s="56" t="s">
        <v>100</v>
      </c>
      <c r="AA2331" s="56" t="s">
        <v>101</v>
      </c>
      <c r="AB2331" s="56" t="s">
        <v>102</v>
      </c>
      <c r="AC2331" s="56" t="s">
        <v>103</v>
      </c>
      <c r="AD2331" s="56" t="s">
        <v>106</v>
      </c>
      <c r="AE2331" s="56">
        <v>319</v>
      </c>
      <c r="AF2331" s="56">
        <v>456.16999999999996</v>
      </c>
    </row>
    <row r="2332" spans="22:32" ht="18" customHeight="1" x14ac:dyDescent="0.25">
      <c r="V2332" s="56" t="s">
        <v>105</v>
      </c>
      <c r="W2332" s="56">
        <v>2023</v>
      </c>
      <c r="X2332" s="56" t="s">
        <v>11</v>
      </c>
      <c r="Y2332" s="56" t="s">
        <v>99</v>
      </c>
      <c r="Z2332" s="56" t="s">
        <v>100</v>
      </c>
      <c r="AA2332" s="56" t="s">
        <v>101</v>
      </c>
      <c r="AB2332" s="56" t="s">
        <v>102</v>
      </c>
      <c r="AC2332" s="56" t="s">
        <v>103</v>
      </c>
      <c r="AD2332" s="56" t="s">
        <v>106</v>
      </c>
      <c r="AE2332" s="56">
        <v>295</v>
      </c>
      <c r="AF2332" s="56">
        <v>421.85</v>
      </c>
    </row>
    <row r="2333" spans="22:32" ht="18" customHeight="1" x14ac:dyDescent="0.25">
      <c r="V2333" s="56" t="s">
        <v>98</v>
      </c>
      <c r="W2333" s="56">
        <v>2023</v>
      </c>
      <c r="X2333" s="56" t="s">
        <v>11</v>
      </c>
      <c r="Y2333" s="56" t="s">
        <v>99</v>
      </c>
      <c r="Z2333" s="56" t="s">
        <v>100</v>
      </c>
      <c r="AA2333" s="56" t="s">
        <v>101</v>
      </c>
      <c r="AB2333" s="56" t="s">
        <v>102</v>
      </c>
      <c r="AC2333" s="56" t="s">
        <v>103</v>
      </c>
      <c r="AD2333" s="56" t="s">
        <v>106</v>
      </c>
      <c r="AE2333" s="56">
        <v>323</v>
      </c>
      <c r="AF2333" s="56">
        <v>461.89</v>
      </c>
    </row>
    <row r="2334" spans="22:32" ht="18" customHeight="1" x14ac:dyDescent="0.25">
      <c r="V2334" s="56" t="s">
        <v>108</v>
      </c>
      <c r="W2334" s="56">
        <v>2023</v>
      </c>
      <c r="X2334" s="56" t="s">
        <v>11</v>
      </c>
      <c r="Y2334" s="56" t="s">
        <v>99</v>
      </c>
      <c r="Z2334" s="56" t="s">
        <v>100</v>
      </c>
      <c r="AA2334" s="56" t="s">
        <v>101</v>
      </c>
      <c r="AB2334" s="56" t="s">
        <v>102</v>
      </c>
      <c r="AC2334" s="56" t="s">
        <v>103</v>
      </c>
      <c r="AD2334" s="56" t="s">
        <v>106</v>
      </c>
      <c r="AE2334" s="56">
        <v>758</v>
      </c>
      <c r="AF2334" s="56">
        <v>1083.94</v>
      </c>
    </row>
    <row r="2335" spans="22:32" ht="18" customHeight="1" x14ac:dyDescent="0.25">
      <c r="V2335" s="56" t="s">
        <v>109</v>
      </c>
      <c r="W2335" s="56">
        <v>2023</v>
      </c>
      <c r="X2335" s="56" t="s">
        <v>1</v>
      </c>
      <c r="Y2335" s="56" t="s">
        <v>99</v>
      </c>
      <c r="Z2335" s="56" t="s">
        <v>100</v>
      </c>
      <c r="AA2335" s="56" t="s">
        <v>101</v>
      </c>
      <c r="AB2335" s="56" t="s">
        <v>102</v>
      </c>
      <c r="AC2335" s="56" t="s">
        <v>103</v>
      </c>
      <c r="AD2335" s="56" t="s">
        <v>106</v>
      </c>
      <c r="AE2335" s="56">
        <v>128</v>
      </c>
      <c r="AF2335" s="56">
        <v>195.84</v>
      </c>
    </row>
    <row r="2336" spans="22:32" ht="18" customHeight="1" x14ac:dyDescent="0.25">
      <c r="V2336" s="56" t="s">
        <v>98</v>
      </c>
      <c r="W2336" s="56">
        <v>2023</v>
      </c>
      <c r="X2336" s="56" t="s">
        <v>1</v>
      </c>
      <c r="Y2336" s="56" t="s">
        <v>99</v>
      </c>
      <c r="Z2336" s="56" t="s">
        <v>100</v>
      </c>
      <c r="AA2336" s="56" t="s">
        <v>101</v>
      </c>
      <c r="AB2336" s="56" t="s">
        <v>102</v>
      </c>
      <c r="AC2336" s="56" t="s">
        <v>103</v>
      </c>
      <c r="AD2336" s="56" t="s">
        <v>106</v>
      </c>
      <c r="AE2336" s="56">
        <v>302</v>
      </c>
      <c r="AF2336" s="56">
        <v>431.86</v>
      </c>
    </row>
    <row r="2337" spans="22:32" ht="18" customHeight="1" x14ac:dyDescent="0.25">
      <c r="V2337" s="56" t="s">
        <v>98</v>
      </c>
      <c r="W2337" s="56">
        <v>2023</v>
      </c>
      <c r="X2337" s="56" t="s">
        <v>1</v>
      </c>
      <c r="Y2337" s="56" t="s">
        <v>99</v>
      </c>
      <c r="Z2337" s="56" t="s">
        <v>100</v>
      </c>
      <c r="AA2337" s="56" t="s">
        <v>101</v>
      </c>
      <c r="AB2337" s="56" t="s">
        <v>102</v>
      </c>
      <c r="AC2337" s="56" t="s">
        <v>103</v>
      </c>
      <c r="AD2337" s="56" t="s">
        <v>106</v>
      </c>
      <c r="AE2337" s="56">
        <v>130</v>
      </c>
      <c r="AF2337" s="56">
        <v>185.9</v>
      </c>
    </row>
    <row r="2338" spans="22:32" ht="18" customHeight="1" x14ac:dyDescent="0.25">
      <c r="V2338" s="56" t="s">
        <v>98</v>
      </c>
      <c r="W2338" s="56">
        <v>2023</v>
      </c>
      <c r="X2338" s="56" t="s">
        <v>1</v>
      </c>
      <c r="Y2338" s="56" t="s">
        <v>99</v>
      </c>
      <c r="Z2338" s="56" t="s">
        <v>100</v>
      </c>
      <c r="AA2338" s="56" t="s">
        <v>101</v>
      </c>
      <c r="AB2338" s="56" t="s">
        <v>102</v>
      </c>
      <c r="AC2338" s="56" t="s">
        <v>103</v>
      </c>
      <c r="AD2338" s="56" t="s">
        <v>106</v>
      </c>
      <c r="AE2338" s="56">
        <v>346</v>
      </c>
      <c r="AF2338" s="56">
        <v>494.78</v>
      </c>
    </row>
    <row r="2339" spans="22:32" ht="18" customHeight="1" x14ac:dyDescent="0.25">
      <c r="V2339" s="56" t="s">
        <v>105</v>
      </c>
      <c r="W2339" s="56">
        <v>2023</v>
      </c>
      <c r="X2339" s="56" t="s">
        <v>1</v>
      </c>
      <c r="Y2339" s="56" t="s">
        <v>99</v>
      </c>
      <c r="Z2339" s="56" t="s">
        <v>100</v>
      </c>
      <c r="AA2339" s="56" t="s">
        <v>101</v>
      </c>
      <c r="AB2339" s="56" t="s">
        <v>102</v>
      </c>
      <c r="AC2339" s="56" t="s">
        <v>103</v>
      </c>
      <c r="AD2339" s="56" t="s">
        <v>106</v>
      </c>
      <c r="AE2339" s="56">
        <v>372</v>
      </c>
      <c r="AF2339" s="56">
        <v>531.96</v>
      </c>
    </row>
    <row r="2340" spans="22:32" ht="18" customHeight="1" x14ac:dyDescent="0.25">
      <c r="V2340" s="56" t="s">
        <v>107</v>
      </c>
      <c r="W2340" s="56">
        <v>2023</v>
      </c>
      <c r="X2340" s="56" t="s">
        <v>1</v>
      </c>
      <c r="Y2340" s="56" t="s">
        <v>99</v>
      </c>
      <c r="Z2340" s="56" t="s">
        <v>100</v>
      </c>
      <c r="AA2340" s="56" t="s">
        <v>101</v>
      </c>
      <c r="AB2340" s="56" t="s">
        <v>102</v>
      </c>
      <c r="AC2340" s="56" t="s">
        <v>103</v>
      </c>
      <c r="AD2340" s="56" t="s">
        <v>106</v>
      </c>
      <c r="AE2340" s="56">
        <v>740</v>
      </c>
      <c r="AF2340" s="56">
        <v>1058.2</v>
      </c>
    </row>
    <row r="2341" spans="22:32" ht="18" customHeight="1" x14ac:dyDescent="0.25">
      <c r="V2341" s="56" t="s">
        <v>107</v>
      </c>
      <c r="W2341" s="56">
        <v>2023</v>
      </c>
      <c r="X2341" s="56" t="s">
        <v>1</v>
      </c>
      <c r="Y2341" s="56" t="s">
        <v>99</v>
      </c>
      <c r="Z2341" s="56" t="s">
        <v>100</v>
      </c>
      <c r="AA2341" s="56" t="s">
        <v>101</v>
      </c>
      <c r="AB2341" s="56" t="s">
        <v>102</v>
      </c>
      <c r="AC2341" s="56" t="s">
        <v>103</v>
      </c>
      <c r="AD2341" s="56" t="s">
        <v>106</v>
      </c>
      <c r="AE2341" s="56">
        <v>129</v>
      </c>
      <c r="AF2341" s="56">
        <v>184.47</v>
      </c>
    </row>
    <row r="2342" spans="22:32" ht="18" customHeight="1" x14ac:dyDescent="0.25">
      <c r="V2342" s="56" t="s">
        <v>105</v>
      </c>
      <c r="W2342" s="56">
        <v>2023</v>
      </c>
      <c r="X2342" s="56" t="s">
        <v>1</v>
      </c>
      <c r="Y2342" s="56" t="s">
        <v>99</v>
      </c>
      <c r="Z2342" s="56" t="s">
        <v>100</v>
      </c>
      <c r="AA2342" s="56" t="s">
        <v>101</v>
      </c>
      <c r="AB2342" s="56" t="s">
        <v>102</v>
      </c>
      <c r="AC2342" s="56" t="s">
        <v>103</v>
      </c>
      <c r="AD2342" s="56" t="s">
        <v>106</v>
      </c>
      <c r="AE2342" s="56">
        <v>746</v>
      </c>
      <c r="AF2342" s="56">
        <v>526.24</v>
      </c>
    </row>
    <row r="2343" spans="22:32" ht="18" customHeight="1" x14ac:dyDescent="0.25">
      <c r="V2343" s="56" t="s">
        <v>105</v>
      </c>
      <c r="W2343" s="56">
        <v>2023</v>
      </c>
      <c r="X2343" s="56" t="s">
        <v>1</v>
      </c>
      <c r="Y2343" s="56" t="s">
        <v>99</v>
      </c>
      <c r="Z2343" s="56" t="s">
        <v>100</v>
      </c>
      <c r="AA2343" s="56" t="s">
        <v>101</v>
      </c>
      <c r="AB2343" s="56" t="s">
        <v>102</v>
      </c>
      <c r="AC2343" s="56" t="s">
        <v>103</v>
      </c>
      <c r="AD2343" s="56" t="s">
        <v>106</v>
      </c>
      <c r="AE2343" s="56">
        <v>780</v>
      </c>
      <c r="AF2343" s="56">
        <v>526.24</v>
      </c>
    </row>
    <row r="2344" spans="22:32" ht="18" customHeight="1" x14ac:dyDescent="0.25">
      <c r="V2344" s="56" t="s">
        <v>98</v>
      </c>
      <c r="W2344" s="56">
        <v>2023</v>
      </c>
      <c r="X2344" s="56" t="s">
        <v>1</v>
      </c>
      <c r="Y2344" s="56" t="s">
        <v>99</v>
      </c>
      <c r="Z2344" s="56" t="s">
        <v>100</v>
      </c>
      <c r="AA2344" s="56" t="s">
        <v>101</v>
      </c>
      <c r="AB2344" s="56" t="s">
        <v>102</v>
      </c>
      <c r="AC2344" s="56" t="s">
        <v>103</v>
      </c>
      <c r="AD2344" s="56" t="s">
        <v>106</v>
      </c>
      <c r="AE2344" s="56">
        <v>127</v>
      </c>
      <c r="AF2344" s="56">
        <v>181.61</v>
      </c>
    </row>
    <row r="2345" spans="22:32" ht="18" customHeight="1" x14ac:dyDescent="0.25">
      <c r="V2345" s="56" t="s">
        <v>105</v>
      </c>
      <c r="W2345" s="56">
        <v>2023</v>
      </c>
      <c r="X2345" s="56" t="s">
        <v>1</v>
      </c>
      <c r="Y2345" s="56" t="s">
        <v>99</v>
      </c>
      <c r="Z2345" s="56" t="s">
        <v>100</v>
      </c>
      <c r="AA2345" s="56" t="s">
        <v>101</v>
      </c>
      <c r="AB2345" s="56" t="s">
        <v>102</v>
      </c>
      <c r="AC2345" s="56" t="s">
        <v>103</v>
      </c>
      <c r="AD2345" s="56" t="s">
        <v>106</v>
      </c>
      <c r="AE2345" s="56">
        <v>301</v>
      </c>
      <c r="AF2345" s="56">
        <v>430.43</v>
      </c>
    </row>
    <row r="2346" spans="22:32" ht="18" customHeight="1" x14ac:dyDescent="0.25">
      <c r="V2346" s="56" t="s">
        <v>98</v>
      </c>
      <c r="W2346" s="56">
        <v>2023</v>
      </c>
      <c r="X2346" s="56" t="s">
        <v>1</v>
      </c>
      <c r="Y2346" s="56" t="s">
        <v>99</v>
      </c>
      <c r="Z2346" s="56" t="s">
        <v>100</v>
      </c>
      <c r="AA2346" s="56" t="s">
        <v>101</v>
      </c>
      <c r="AB2346" s="56" t="s">
        <v>102</v>
      </c>
      <c r="AC2346" s="56" t="s">
        <v>103</v>
      </c>
      <c r="AD2346" s="56" t="s">
        <v>106</v>
      </c>
      <c r="AE2346" s="56">
        <v>349</v>
      </c>
      <c r="AF2346" s="56">
        <v>499.07</v>
      </c>
    </row>
    <row r="2347" spans="22:32" ht="18" customHeight="1" x14ac:dyDescent="0.25">
      <c r="V2347" s="56" t="s">
        <v>109</v>
      </c>
      <c r="W2347" s="56">
        <v>2023</v>
      </c>
      <c r="X2347" s="56" t="s">
        <v>1</v>
      </c>
      <c r="Y2347" s="56" t="s">
        <v>99</v>
      </c>
      <c r="Z2347" s="56" t="s">
        <v>100</v>
      </c>
      <c r="AA2347" s="56" t="s">
        <v>101</v>
      </c>
      <c r="AB2347" s="56" t="s">
        <v>102</v>
      </c>
      <c r="AC2347" s="56" t="s">
        <v>103</v>
      </c>
      <c r="AD2347" s="56" t="s">
        <v>106</v>
      </c>
      <c r="AE2347" s="56">
        <v>749</v>
      </c>
      <c r="AF2347" s="56">
        <v>1071.07</v>
      </c>
    </row>
    <row r="2348" spans="22:32" ht="18" customHeight="1" x14ac:dyDescent="0.25">
      <c r="V2348" s="56" t="s">
        <v>107</v>
      </c>
      <c r="W2348" s="56">
        <v>2023</v>
      </c>
      <c r="X2348" s="56" t="s">
        <v>0</v>
      </c>
      <c r="Y2348" s="56" t="s">
        <v>99</v>
      </c>
      <c r="Z2348" s="56" t="s">
        <v>100</v>
      </c>
      <c r="AA2348" s="56" t="s">
        <v>101</v>
      </c>
      <c r="AB2348" s="56" t="s">
        <v>102</v>
      </c>
      <c r="AC2348" s="56" t="s">
        <v>103</v>
      </c>
      <c r="AD2348" s="56" t="s">
        <v>106</v>
      </c>
      <c r="AE2348" s="56">
        <v>134</v>
      </c>
      <c r="AF2348" s="56">
        <v>191.62</v>
      </c>
    </row>
    <row r="2349" spans="22:32" ht="18" customHeight="1" x14ac:dyDescent="0.25">
      <c r="V2349" s="56" t="s">
        <v>105</v>
      </c>
      <c r="W2349" s="56">
        <v>2023</v>
      </c>
      <c r="X2349" s="56" t="s">
        <v>0</v>
      </c>
      <c r="Y2349" s="56" t="s">
        <v>99</v>
      </c>
      <c r="Z2349" s="56" t="s">
        <v>100</v>
      </c>
      <c r="AA2349" s="56" t="s">
        <v>101</v>
      </c>
      <c r="AB2349" s="56" t="s">
        <v>102</v>
      </c>
      <c r="AC2349" s="56" t="s">
        <v>103</v>
      </c>
      <c r="AD2349" s="56" t="s">
        <v>106</v>
      </c>
      <c r="AE2349" s="56">
        <v>308</v>
      </c>
      <c r="AF2349" s="56">
        <v>440.44</v>
      </c>
    </row>
    <row r="2350" spans="22:32" ht="18" customHeight="1" x14ac:dyDescent="0.25">
      <c r="V2350" s="56" t="s">
        <v>98</v>
      </c>
      <c r="W2350" s="56">
        <v>2023</v>
      </c>
      <c r="X2350" s="56" t="s">
        <v>0</v>
      </c>
      <c r="Y2350" s="56" t="s">
        <v>99</v>
      </c>
      <c r="Z2350" s="56" t="s">
        <v>100</v>
      </c>
      <c r="AA2350" s="56" t="s">
        <v>101</v>
      </c>
      <c r="AB2350" s="56" t="s">
        <v>102</v>
      </c>
      <c r="AC2350" s="56" t="s">
        <v>103</v>
      </c>
      <c r="AD2350" s="56" t="s">
        <v>106</v>
      </c>
      <c r="AE2350" s="56">
        <v>350</v>
      </c>
      <c r="AF2350" s="56">
        <v>500.5</v>
      </c>
    </row>
    <row r="2351" spans="22:32" ht="18" customHeight="1" x14ac:dyDescent="0.25">
      <c r="V2351" s="56" t="s">
        <v>98</v>
      </c>
      <c r="W2351" s="56">
        <v>2023</v>
      </c>
      <c r="X2351" s="56" t="s">
        <v>0</v>
      </c>
      <c r="Y2351" s="56" t="s">
        <v>99</v>
      </c>
      <c r="Z2351" s="56" t="s">
        <v>100</v>
      </c>
      <c r="AA2351" s="56" t="s">
        <v>101</v>
      </c>
      <c r="AB2351" s="56" t="s">
        <v>102</v>
      </c>
      <c r="AC2351" s="56" t="s">
        <v>103</v>
      </c>
      <c r="AD2351" s="56" t="s">
        <v>106</v>
      </c>
      <c r="AE2351" s="56">
        <v>136</v>
      </c>
      <c r="AF2351" s="56">
        <v>194.48</v>
      </c>
    </row>
    <row r="2352" spans="22:32" ht="18" customHeight="1" x14ac:dyDescent="0.25">
      <c r="V2352" s="56" t="s">
        <v>109</v>
      </c>
      <c r="W2352" s="56">
        <v>2023</v>
      </c>
      <c r="X2352" s="56" t="s">
        <v>0</v>
      </c>
      <c r="Y2352" s="56" t="s">
        <v>99</v>
      </c>
      <c r="Z2352" s="56" t="s">
        <v>100</v>
      </c>
      <c r="AA2352" s="56" t="s">
        <v>101</v>
      </c>
      <c r="AB2352" s="56" t="s">
        <v>102</v>
      </c>
      <c r="AC2352" s="56" t="s">
        <v>103</v>
      </c>
      <c r="AD2352" s="56" t="s">
        <v>106</v>
      </c>
      <c r="AE2352" s="56">
        <v>304</v>
      </c>
      <c r="AF2352" s="56">
        <v>434.72</v>
      </c>
    </row>
    <row r="2353" spans="22:32" ht="18" customHeight="1" x14ac:dyDescent="0.25">
      <c r="V2353" s="56" t="s">
        <v>98</v>
      </c>
      <c r="W2353" s="56">
        <v>2023</v>
      </c>
      <c r="X2353" s="56" t="s">
        <v>0</v>
      </c>
      <c r="Y2353" s="56" t="s">
        <v>99</v>
      </c>
      <c r="Z2353" s="56" t="s">
        <v>100</v>
      </c>
      <c r="AA2353" s="56" t="s">
        <v>101</v>
      </c>
      <c r="AB2353" s="56" t="s">
        <v>102</v>
      </c>
      <c r="AC2353" s="56" t="s">
        <v>103</v>
      </c>
      <c r="AD2353" s="56" t="s">
        <v>106</v>
      </c>
      <c r="AE2353" s="56">
        <v>352</v>
      </c>
      <c r="AF2353" s="56">
        <v>503.36</v>
      </c>
    </row>
    <row r="2354" spans="22:32" ht="18" customHeight="1" x14ac:dyDescent="0.25">
      <c r="V2354" s="56" t="s">
        <v>98</v>
      </c>
      <c r="W2354" s="56">
        <v>2023</v>
      </c>
      <c r="X2354" s="56" t="s">
        <v>0</v>
      </c>
      <c r="Y2354" s="56" t="s">
        <v>99</v>
      </c>
      <c r="Z2354" s="56" t="s">
        <v>100</v>
      </c>
      <c r="AA2354" s="56" t="s">
        <v>101</v>
      </c>
      <c r="AB2354" s="56" t="s">
        <v>102</v>
      </c>
      <c r="AC2354" s="56" t="s">
        <v>103</v>
      </c>
      <c r="AD2354" s="56" t="s">
        <v>106</v>
      </c>
      <c r="AE2354" s="56">
        <v>132</v>
      </c>
      <c r="AF2354" s="56">
        <v>188.76</v>
      </c>
    </row>
    <row r="2355" spans="22:32" ht="18" customHeight="1" x14ac:dyDescent="0.25">
      <c r="V2355" s="56" t="s">
        <v>105</v>
      </c>
      <c r="W2355" s="56">
        <v>2023</v>
      </c>
      <c r="X2355" s="56" t="s">
        <v>0</v>
      </c>
      <c r="Y2355" s="56" t="s">
        <v>99</v>
      </c>
      <c r="Z2355" s="56" t="s">
        <v>100</v>
      </c>
      <c r="AA2355" s="56" t="s">
        <v>101</v>
      </c>
      <c r="AB2355" s="56" t="s">
        <v>102</v>
      </c>
      <c r="AC2355" s="56" t="s">
        <v>103</v>
      </c>
      <c r="AD2355" s="56" t="s">
        <v>106</v>
      </c>
      <c r="AE2355" s="56">
        <v>706</v>
      </c>
      <c r="AF2355" s="56">
        <v>1009.5799999999999</v>
      </c>
    </row>
    <row r="2356" spans="22:32" ht="18" customHeight="1" x14ac:dyDescent="0.25">
      <c r="V2356" s="56" t="s">
        <v>98</v>
      </c>
      <c r="W2356" s="56">
        <v>2023</v>
      </c>
      <c r="X2356" s="56" t="s">
        <v>0</v>
      </c>
      <c r="Y2356" s="56" t="s">
        <v>99</v>
      </c>
      <c r="Z2356" s="56" t="s">
        <v>100</v>
      </c>
      <c r="AA2356" s="56" t="s">
        <v>101</v>
      </c>
      <c r="AB2356" s="56" t="s">
        <v>102</v>
      </c>
      <c r="AC2356" s="56" t="s">
        <v>103</v>
      </c>
      <c r="AD2356" s="56" t="s">
        <v>106</v>
      </c>
      <c r="AE2356" s="56">
        <v>739</v>
      </c>
      <c r="AF2356" s="56">
        <v>1056.77</v>
      </c>
    </row>
    <row r="2357" spans="22:32" ht="18" customHeight="1" x14ac:dyDescent="0.25">
      <c r="V2357" s="56" t="s">
        <v>98</v>
      </c>
      <c r="W2357" s="56">
        <v>2023</v>
      </c>
      <c r="X2357" s="56" t="s">
        <v>0</v>
      </c>
      <c r="Y2357" s="56" t="s">
        <v>99</v>
      </c>
      <c r="Z2357" s="56" t="s">
        <v>100</v>
      </c>
      <c r="AA2357" s="56" t="s">
        <v>101</v>
      </c>
      <c r="AB2357" s="56" t="s">
        <v>102</v>
      </c>
      <c r="AC2357" s="56" t="s">
        <v>103</v>
      </c>
      <c r="AD2357" s="56" t="s">
        <v>106</v>
      </c>
      <c r="AE2357" s="56">
        <v>135</v>
      </c>
      <c r="AF2357" s="56">
        <v>193.05</v>
      </c>
    </row>
    <row r="2358" spans="22:32" ht="18" customHeight="1" x14ac:dyDescent="0.25">
      <c r="V2358" s="56" t="s">
        <v>98</v>
      </c>
      <c r="W2358" s="56">
        <v>2023</v>
      </c>
      <c r="X2358" s="56" t="s">
        <v>0</v>
      </c>
      <c r="Y2358" s="56" t="s">
        <v>99</v>
      </c>
      <c r="Z2358" s="56" t="s">
        <v>100</v>
      </c>
      <c r="AA2358" s="56" t="s">
        <v>101</v>
      </c>
      <c r="AB2358" s="56" t="s">
        <v>102</v>
      </c>
      <c r="AC2358" s="56" t="s">
        <v>103</v>
      </c>
      <c r="AD2358" s="56" t="s">
        <v>106</v>
      </c>
      <c r="AE2358" s="56">
        <v>779</v>
      </c>
      <c r="AF2358" s="56">
        <v>526.24</v>
      </c>
    </row>
    <row r="2359" spans="22:32" ht="18" customHeight="1" x14ac:dyDescent="0.25">
      <c r="V2359" s="56" t="s">
        <v>98</v>
      </c>
      <c r="W2359" s="56">
        <v>2023</v>
      </c>
      <c r="X2359" s="56" t="s">
        <v>0</v>
      </c>
      <c r="Y2359" s="56" t="s">
        <v>99</v>
      </c>
      <c r="Z2359" s="56" t="s">
        <v>100</v>
      </c>
      <c r="AA2359" s="56" t="s">
        <v>101</v>
      </c>
      <c r="AB2359" s="56" t="s">
        <v>102</v>
      </c>
      <c r="AC2359" s="56" t="s">
        <v>103</v>
      </c>
      <c r="AD2359" s="56" t="s">
        <v>106</v>
      </c>
      <c r="AE2359" s="56">
        <v>133</v>
      </c>
      <c r="AF2359" s="56">
        <v>190.19</v>
      </c>
    </row>
    <row r="2360" spans="22:32" ht="18" customHeight="1" x14ac:dyDescent="0.25">
      <c r="V2360" s="56" t="s">
        <v>107</v>
      </c>
      <c r="W2360" s="56">
        <v>2023</v>
      </c>
      <c r="X2360" s="56" t="s">
        <v>0</v>
      </c>
      <c r="Y2360" s="56" t="s">
        <v>99</v>
      </c>
      <c r="Z2360" s="56" t="s">
        <v>100</v>
      </c>
      <c r="AA2360" s="56" t="s">
        <v>101</v>
      </c>
      <c r="AB2360" s="56" t="s">
        <v>102</v>
      </c>
      <c r="AC2360" s="56" t="s">
        <v>103</v>
      </c>
      <c r="AD2360" s="56" t="s">
        <v>106</v>
      </c>
      <c r="AE2360" s="56">
        <v>307</v>
      </c>
      <c r="AF2360" s="56">
        <v>439.01</v>
      </c>
    </row>
    <row r="2361" spans="22:32" ht="18" customHeight="1" x14ac:dyDescent="0.25">
      <c r="V2361" s="56" t="s">
        <v>98</v>
      </c>
      <c r="W2361" s="56">
        <v>2023</v>
      </c>
      <c r="X2361" s="56" t="s">
        <v>0</v>
      </c>
      <c r="Y2361" s="56" t="s">
        <v>99</v>
      </c>
      <c r="Z2361" s="56" t="s">
        <v>100</v>
      </c>
      <c r="AA2361" s="56" t="s">
        <v>101</v>
      </c>
      <c r="AB2361" s="56" t="s">
        <v>102</v>
      </c>
      <c r="AC2361" s="56" t="s">
        <v>103</v>
      </c>
      <c r="AD2361" s="56" t="s">
        <v>106</v>
      </c>
      <c r="AE2361" s="56">
        <v>355</v>
      </c>
      <c r="AF2361" s="56">
        <v>507.65</v>
      </c>
    </row>
    <row r="2362" spans="22:32" ht="18" customHeight="1" x14ac:dyDescent="0.25">
      <c r="V2362" s="56" t="s">
        <v>98</v>
      </c>
      <c r="W2362" s="56">
        <v>2023</v>
      </c>
      <c r="X2362" s="56" t="s">
        <v>0</v>
      </c>
      <c r="Y2362" s="56" t="s">
        <v>99</v>
      </c>
      <c r="Z2362" s="56" t="s">
        <v>100</v>
      </c>
      <c r="AA2362" s="56" t="s">
        <v>101</v>
      </c>
      <c r="AB2362" s="56" t="s">
        <v>102</v>
      </c>
      <c r="AC2362" s="56" t="s">
        <v>103</v>
      </c>
      <c r="AD2362" s="56" t="s">
        <v>106</v>
      </c>
      <c r="AE2362" s="56">
        <v>131</v>
      </c>
      <c r="AF2362" s="56">
        <v>187.32999999999998</v>
      </c>
    </row>
    <row r="2363" spans="22:32" ht="18" customHeight="1" x14ac:dyDescent="0.25">
      <c r="V2363" s="56" t="s">
        <v>105</v>
      </c>
      <c r="W2363" s="56">
        <v>2023</v>
      </c>
      <c r="X2363" s="56" t="s">
        <v>0</v>
      </c>
      <c r="Y2363" s="56" t="s">
        <v>99</v>
      </c>
      <c r="Z2363" s="56" t="s">
        <v>100</v>
      </c>
      <c r="AA2363" s="56" t="s">
        <v>101</v>
      </c>
      <c r="AB2363" s="56" t="s">
        <v>102</v>
      </c>
      <c r="AC2363" s="56" t="s">
        <v>103</v>
      </c>
      <c r="AD2363" s="56" t="s">
        <v>106</v>
      </c>
      <c r="AE2363" s="56">
        <v>305</v>
      </c>
      <c r="AF2363" s="56">
        <v>436.15</v>
      </c>
    </row>
    <row r="2364" spans="22:32" ht="18" customHeight="1" x14ac:dyDescent="0.25">
      <c r="V2364" s="56" t="s">
        <v>107</v>
      </c>
      <c r="W2364" s="56">
        <v>2023</v>
      </c>
      <c r="X2364" s="56" t="s">
        <v>0</v>
      </c>
      <c r="Y2364" s="56" t="s">
        <v>99</v>
      </c>
      <c r="Z2364" s="56" t="s">
        <v>100</v>
      </c>
      <c r="AA2364" s="56" t="s">
        <v>101</v>
      </c>
      <c r="AB2364" s="56" t="s">
        <v>102</v>
      </c>
      <c r="AC2364" s="56" t="s">
        <v>103</v>
      </c>
      <c r="AD2364" s="56" t="s">
        <v>106</v>
      </c>
      <c r="AE2364" s="56">
        <v>748</v>
      </c>
      <c r="AF2364" s="56">
        <v>1069.6399999999999</v>
      </c>
    </row>
    <row r="2365" spans="22:32" ht="18" customHeight="1" x14ac:dyDescent="0.25">
      <c r="V2365" s="56" t="s">
        <v>98</v>
      </c>
      <c r="W2365" s="56">
        <v>2023</v>
      </c>
      <c r="X2365" s="56" t="s">
        <v>6</v>
      </c>
      <c r="Y2365" s="56" t="s">
        <v>99</v>
      </c>
      <c r="Z2365" s="56" t="s">
        <v>100</v>
      </c>
      <c r="AA2365" s="56" t="s">
        <v>101</v>
      </c>
      <c r="AB2365" s="56" t="s">
        <v>102</v>
      </c>
      <c r="AC2365" s="56" t="s">
        <v>103</v>
      </c>
      <c r="AD2365" s="56" t="s">
        <v>106</v>
      </c>
      <c r="AE2365" s="56">
        <v>350</v>
      </c>
      <c r="AF2365" s="56">
        <v>535.5</v>
      </c>
    </row>
    <row r="2366" spans="22:32" ht="18" customHeight="1" x14ac:dyDescent="0.25">
      <c r="V2366" s="56" t="s">
        <v>98</v>
      </c>
      <c r="W2366" s="56">
        <v>2023</v>
      </c>
      <c r="X2366" s="56" t="s">
        <v>6</v>
      </c>
      <c r="Y2366" s="56" t="s">
        <v>99</v>
      </c>
      <c r="Z2366" s="56" t="s">
        <v>100</v>
      </c>
      <c r="AA2366" s="56" t="s">
        <v>101</v>
      </c>
      <c r="AB2366" s="56" t="s">
        <v>102</v>
      </c>
      <c r="AC2366" s="56" t="s">
        <v>103</v>
      </c>
      <c r="AD2366" s="56" t="s">
        <v>106</v>
      </c>
      <c r="AE2366" s="56">
        <v>320</v>
      </c>
      <c r="AF2366" s="56">
        <v>457.6</v>
      </c>
    </row>
    <row r="2367" spans="22:32" ht="18" customHeight="1" x14ac:dyDescent="0.25">
      <c r="V2367" s="56" t="s">
        <v>107</v>
      </c>
      <c r="W2367" s="56">
        <v>2023</v>
      </c>
      <c r="X2367" s="56" t="s">
        <v>6</v>
      </c>
      <c r="Y2367" s="56" t="s">
        <v>99</v>
      </c>
      <c r="Z2367" s="56" t="s">
        <v>100</v>
      </c>
      <c r="AA2367" s="56" t="s">
        <v>101</v>
      </c>
      <c r="AB2367" s="56" t="s">
        <v>102</v>
      </c>
      <c r="AC2367" s="56" t="s">
        <v>103</v>
      </c>
      <c r="AD2367" s="56" t="s">
        <v>106</v>
      </c>
      <c r="AE2367" s="56">
        <v>346</v>
      </c>
      <c r="AF2367" s="56">
        <v>494.78</v>
      </c>
    </row>
    <row r="2368" spans="22:32" ht="18" customHeight="1" x14ac:dyDescent="0.25">
      <c r="V2368" s="56" t="s">
        <v>108</v>
      </c>
      <c r="W2368" s="56">
        <v>2023</v>
      </c>
      <c r="X2368" s="56" t="s">
        <v>6</v>
      </c>
      <c r="Y2368" s="56" t="s">
        <v>99</v>
      </c>
      <c r="Z2368" s="56" t="s">
        <v>100</v>
      </c>
      <c r="AA2368" s="56" t="s">
        <v>101</v>
      </c>
      <c r="AB2368" s="56" t="s">
        <v>102</v>
      </c>
      <c r="AC2368" s="56" t="s">
        <v>103</v>
      </c>
      <c r="AD2368" s="56" t="s">
        <v>106</v>
      </c>
      <c r="AE2368" s="56">
        <v>322</v>
      </c>
      <c r="AF2368" s="56">
        <v>460.46000000000004</v>
      </c>
    </row>
    <row r="2369" spans="22:32" ht="18" customHeight="1" x14ac:dyDescent="0.25">
      <c r="V2369" s="56" t="s">
        <v>98</v>
      </c>
      <c r="W2369" s="56">
        <v>2023</v>
      </c>
      <c r="X2369" s="56" t="s">
        <v>6</v>
      </c>
      <c r="Y2369" s="56" t="s">
        <v>99</v>
      </c>
      <c r="Z2369" s="56" t="s">
        <v>100</v>
      </c>
      <c r="AA2369" s="56" t="s">
        <v>101</v>
      </c>
      <c r="AB2369" s="56" t="s">
        <v>102</v>
      </c>
      <c r="AC2369" s="56" t="s">
        <v>103</v>
      </c>
      <c r="AD2369" s="56" t="s">
        <v>106</v>
      </c>
      <c r="AE2369" s="56">
        <v>658</v>
      </c>
      <c r="AF2369" s="56">
        <v>940.94</v>
      </c>
    </row>
    <row r="2370" spans="22:32" ht="18" customHeight="1" x14ac:dyDescent="0.25">
      <c r="V2370" s="56" t="s">
        <v>107</v>
      </c>
      <c r="W2370" s="56">
        <v>2023</v>
      </c>
      <c r="X2370" s="56" t="s">
        <v>6</v>
      </c>
      <c r="Y2370" s="56" t="s">
        <v>99</v>
      </c>
      <c r="Z2370" s="56" t="s">
        <v>100</v>
      </c>
      <c r="AA2370" s="56" t="s">
        <v>101</v>
      </c>
      <c r="AB2370" s="56" t="s">
        <v>102</v>
      </c>
      <c r="AC2370" s="56" t="s">
        <v>103</v>
      </c>
      <c r="AD2370" s="56" t="s">
        <v>106</v>
      </c>
      <c r="AE2370" s="56">
        <v>745</v>
      </c>
      <c r="AF2370" s="56">
        <v>1065.3499999999999</v>
      </c>
    </row>
    <row r="2371" spans="22:32" ht="18" customHeight="1" x14ac:dyDescent="0.25">
      <c r="V2371" s="56" t="s">
        <v>107</v>
      </c>
      <c r="W2371" s="56">
        <v>2023</v>
      </c>
      <c r="X2371" s="56" t="s">
        <v>6</v>
      </c>
      <c r="Y2371" s="56" t="s">
        <v>99</v>
      </c>
      <c r="Z2371" s="56" t="s">
        <v>100</v>
      </c>
      <c r="AA2371" s="56" t="s">
        <v>101</v>
      </c>
      <c r="AB2371" s="56" t="s">
        <v>102</v>
      </c>
      <c r="AC2371" s="56" t="s">
        <v>103</v>
      </c>
      <c r="AD2371" s="56" t="s">
        <v>106</v>
      </c>
      <c r="AE2371" s="56">
        <v>345</v>
      </c>
      <c r="AF2371" s="56">
        <v>493.35</v>
      </c>
    </row>
    <row r="2372" spans="22:32" ht="18" customHeight="1" x14ac:dyDescent="0.25">
      <c r="V2372" s="56" t="s">
        <v>98</v>
      </c>
      <c r="W2372" s="56">
        <v>2023</v>
      </c>
      <c r="X2372" s="56" t="s">
        <v>6</v>
      </c>
      <c r="Y2372" s="56" t="s">
        <v>99</v>
      </c>
      <c r="Z2372" s="56" t="s">
        <v>100</v>
      </c>
      <c r="AA2372" s="56" t="s">
        <v>101</v>
      </c>
      <c r="AB2372" s="56" t="s">
        <v>102</v>
      </c>
      <c r="AC2372" s="56" t="s">
        <v>103</v>
      </c>
      <c r="AD2372" s="56" t="s">
        <v>106</v>
      </c>
      <c r="AE2372" s="56">
        <v>784</v>
      </c>
      <c r="AF2372" s="56">
        <v>526.24</v>
      </c>
    </row>
    <row r="2373" spans="22:32" ht="18" customHeight="1" x14ac:dyDescent="0.25">
      <c r="V2373" s="56" t="s">
        <v>108</v>
      </c>
      <c r="W2373" s="56">
        <v>2023</v>
      </c>
      <c r="X2373" s="56" t="s">
        <v>6</v>
      </c>
      <c r="Y2373" s="56" t="s">
        <v>99</v>
      </c>
      <c r="Z2373" s="56" t="s">
        <v>100</v>
      </c>
      <c r="AA2373" s="56" t="s">
        <v>101</v>
      </c>
      <c r="AB2373" s="56" t="s">
        <v>102</v>
      </c>
      <c r="AC2373" s="56" t="s">
        <v>103</v>
      </c>
      <c r="AD2373" s="56" t="s">
        <v>106</v>
      </c>
      <c r="AE2373" s="56">
        <v>349</v>
      </c>
      <c r="AF2373" s="56">
        <v>499.07</v>
      </c>
    </row>
    <row r="2374" spans="22:32" ht="18" customHeight="1" x14ac:dyDescent="0.25">
      <c r="V2374" s="56" t="s">
        <v>107</v>
      </c>
      <c r="W2374" s="56">
        <v>2023</v>
      </c>
      <c r="X2374" s="56" t="s">
        <v>6</v>
      </c>
      <c r="Y2374" s="56" t="s">
        <v>99</v>
      </c>
      <c r="Z2374" s="56" t="s">
        <v>100</v>
      </c>
      <c r="AA2374" s="56" t="s">
        <v>101</v>
      </c>
      <c r="AB2374" s="56" t="s">
        <v>102</v>
      </c>
      <c r="AC2374" s="56" t="s">
        <v>103</v>
      </c>
      <c r="AD2374" s="56" t="s">
        <v>106</v>
      </c>
      <c r="AE2374" s="56">
        <v>319</v>
      </c>
      <c r="AF2374" s="56">
        <v>456.16999999999996</v>
      </c>
    </row>
    <row r="2375" spans="22:32" ht="18" customHeight="1" x14ac:dyDescent="0.25">
      <c r="V2375" s="56" t="s">
        <v>98</v>
      </c>
      <c r="W2375" s="56">
        <v>2023</v>
      </c>
      <c r="X2375" s="56" t="s">
        <v>6</v>
      </c>
      <c r="Y2375" s="56" t="s">
        <v>99</v>
      </c>
      <c r="Z2375" s="56" t="s">
        <v>100</v>
      </c>
      <c r="AA2375" s="56" t="s">
        <v>101</v>
      </c>
      <c r="AB2375" s="56" t="s">
        <v>102</v>
      </c>
      <c r="AC2375" s="56" t="s">
        <v>103</v>
      </c>
      <c r="AD2375" s="56" t="s">
        <v>106</v>
      </c>
      <c r="AE2375" s="56">
        <v>347</v>
      </c>
      <c r="AF2375" s="56">
        <v>496.21000000000004</v>
      </c>
    </row>
    <row r="2376" spans="22:32" ht="18" customHeight="1" x14ac:dyDescent="0.25">
      <c r="V2376" s="56" t="s">
        <v>98</v>
      </c>
      <c r="W2376" s="56">
        <v>2023</v>
      </c>
      <c r="X2376" s="56" t="s">
        <v>6</v>
      </c>
      <c r="Y2376" s="56" t="s">
        <v>99</v>
      </c>
      <c r="Z2376" s="56" t="s">
        <v>100</v>
      </c>
      <c r="AA2376" s="56" t="s">
        <v>101</v>
      </c>
      <c r="AB2376" s="56" t="s">
        <v>102</v>
      </c>
      <c r="AC2376" s="56" t="s">
        <v>103</v>
      </c>
      <c r="AD2376" s="56" t="s">
        <v>106</v>
      </c>
      <c r="AE2376" s="56">
        <v>753</v>
      </c>
      <c r="AF2376" s="56">
        <v>1076.79</v>
      </c>
    </row>
    <row r="2377" spans="22:32" ht="18" customHeight="1" x14ac:dyDescent="0.25">
      <c r="V2377" s="56" t="s">
        <v>98</v>
      </c>
      <c r="W2377" s="56">
        <v>2023</v>
      </c>
      <c r="X2377" s="56" t="s">
        <v>5</v>
      </c>
      <c r="Y2377" s="56" t="s">
        <v>99</v>
      </c>
      <c r="Z2377" s="56" t="s">
        <v>100</v>
      </c>
      <c r="AA2377" s="56" t="s">
        <v>101</v>
      </c>
      <c r="AB2377" s="56" t="s">
        <v>102</v>
      </c>
      <c r="AC2377" s="56" t="s">
        <v>103</v>
      </c>
      <c r="AD2377" s="56" t="s">
        <v>106</v>
      </c>
      <c r="AE2377" s="56">
        <v>326</v>
      </c>
      <c r="AF2377" s="56">
        <v>466.18</v>
      </c>
    </row>
    <row r="2378" spans="22:32" ht="18" customHeight="1" x14ac:dyDescent="0.25">
      <c r="V2378" s="56" t="s">
        <v>105</v>
      </c>
      <c r="W2378" s="56">
        <v>2023</v>
      </c>
      <c r="X2378" s="56" t="s">
        <v>5</v>
      </c>
      <c r="Y2378" s="56" t="s">
        <v>99</v>
      </c>
      <c r="Z2378" s="56" t="s">
        <v>100</v>
      </c>
      <c r="AA2378" s="56" t="s">
        <v>101</v>
      </c>
      <c r="AB2378" s="56" t="s">
        <v>102</v>
      </c>
      <c r="AC2378" s="56" t="s">
        <v>103</v>
      </c>
      <c r="AD2378" s="56" t="s">
        <v>106</v>
      </c>
      <c r="AE2378" s="56">
        <v>352</v>
      </c>
      <c r="AF2378" s="56">
        <v>503.36</v>
      </c>
    </row>
    <row r="2379" spans="22:32" ht="18" customHeight="1" x14ac:dyDescent="0.25">
      <c r="V2379" s="56" t="s">
        <v>98</v>
      </c>
      <c r="W2379" s="56">
        <v>2023</v>
      </c>
      <c r="X2379" s="56" t="s">
        <v>5</v>
      </c>
      <c r="Y2379" s="56" t="s">
        <v>99</v>
      </c>
      <c r="Z2379" s="56" t="s">
        <v>100</v>
      </c>
      <c r="AA2379" s="56" t="s">
        <v>101</v>
      </c>
      <c r="AB2379" s="56" t="s">
        <v>102</v>
      </c>
      <c r="AC2379" s="56" t="s">
        <v>103</v>
      </c>
      <c r="AD2379" s="56" t="s">
        <v>106</v>
      </c>
      <c r="AE2379" s="56">
        <v>328</v>
      </c>
      <c r="AF2379" s="56">
        <v>469.03999999999996</v>
      </c>
    </row>
    <row r="2380" spans="22:32" ht="18" customHeight="1" x14ac:dyDescent="0.25">
      <c r="V2380" s="56" t="s">
        <v>105</v>
      </c>
      <c r="W2380" s="56">
        <v>2023</v>
      </c>
      <c r="X2380" s="56" t="s">
        <v>5</v>
      </c>
      <c r="Y2380" s="56" t="s">
        <v>99</v>
      </c>
      <c r="Z2380" s="56" t="s">
        <v>100</v>
      </c>
      <c r="AA2380" s="56" t="s">
        <v>101</v>
      </c>
      <c r="AB2380" s="56" t="s">
        <v>102</v>
      </c>
      <c r="AC2380" s="56" t="s">
        <v>103</v>
      </c>
      <c r="AD2380" s="56" t="s">
        <v>106</v>
      </c>
      <c r="AE2380" s="56">
        <v>657</v>
      </c>
      <c r="AF2380" s="56">
        <v>939.51</v>
      </c>
    </row>
    <row r="2381" spans="22:32" ht="18" customHeight="1" x14ac:dyDescent="0.25">
      <c r="V2381" s="56" t="s">
        <v>98</v>
      </c>
      <c r="W2381" s="56">
        <v>2023</v>
      </c>
      <c r="X2381" s="56" t="s">
        <v>5</v>
      </c>
      <c r="Y2381" s="56" t="s">
        <v>99</v>
      </c>
      <c r="Z2381" s="56" t="s">
        <v>100</v>
      </c>
      <c r="AA2381" s="56" t="s">
        <v>101</v>
      </c>
      <c r="AB2381" s="56" t="s">
        <v>102</v>
      </c>
      <c r="AC2381" s="56" t="s">
        <v>103</v>
      </c>
      <c r="AD2381" s="56" t="s">
        <v>106</v>
      </c>
      <c r="AE2381" s="56">
        <v>744</v>
      </c>
      <c r="AF2381" s="56">
        <v>1063.92</v>
      </c>
    </row>
    <row r="2382" spans="22:32" ht="18" customHeight="1" x14ac:dyDescent="0.25">
      <c r="V2382" s="56" t="s">
        <v>98</v>
      </c>
      <c r="W2382" s="56">
        <v>2023</v>
      </c>
      <c r="X2382" s="56" t="s">
        <v>5</v>
      </c>
      <c r="Y2382" s="56" t="s">
        <v>99</v>
      </c>
      <c r="Z2382" s="56" t="s">
        <v>100</v>
      </c>
      <c r="AA2382" s="56" t="s">
        <v>101</v>
      </c>
      <c r="AB2382" s="56" t="s">
        <v>102</v>
      </c>
      <c r="AC2382" s="56" t="s">
        <v>103</v>
      </c>
      <c r="AD2382" s="56" t="s">
        <v>106</v>
      </c>
      <c r="AE2382" s="56">
        <v>351</v>
      </c>
      <c r="AF2382" s="56">
        <v>501.93</v>
      </c>
    </row>
    <row r="2383" spans="22:32" ht="18" customHeight="1" x14ac:dyDescent="0.25">
      <c r="V2383" s="56" t="s">
        <v>105</v>
      </c>
      <c r="W2383" s="56">
        <v>2023</v>
      </c>
      <c r="X2383" s="56" t="s">
        <v>5</v>
      </c>
      <c r="Y2383" s="56" t="s">
        <v>99</v>
      </c>
      <c r="Z2383" s="56" t="s">
        <v>100</v>
      </c>
      <c r="AA2383" s="56" t="s">
        <v>101</v>
      </c>
      <c r="AB2383" s="56" t="s">
        <v>102</v>
      </c>
      <c r="AC2383" s="56" t="s">
        <v>103</v>
      </c>
      <c r="AD2383" s="56" t="s">
        <v>106</v>
      </c>
      <c r="AE2383" s="56">
        <v>783</v>
      </c>
      <c r="AF2383" s="56">
        <v>526.24</v>
      </c>
    </row>
    <row r="2384" spans="22:32" ht="18" customHeight="1" x14ac:dyDescent="0.25">
      <c r="V2384" s="56" t="s">
        <v>98</v>
      </c>
      <c r="W2384" s="56">
        <v>2023</v>
      </c>
      <c r="X2384" s="56" t="s">
        <v>5</v>
      </c>
      <c r="Y2384" s="56" t="s">
        <v>99</v>
      </c>
      <c r="Z2384" s="56" t="s">
        <v>100</v>
      </c>
      <c r="AA2384" s="56" t="s">
        <v>101</v>
      </c>
      <c r="AB2384" s="56" t="s">
        <v>102</v>
      </c>
      <c r="AC2384" s="56" t="s">
        <v>103</v>
      </c>
      <c r="AD2384" s="56" t="s">
        <v>106</v>
      </c>
      <c r="AE2384" s="56">
        <v>355</v>
      </c>
      <c r="AF2384" s="56">
        <v>507.65</v>
      </c>
    </row>
    <row r="2385" spans="22:32" ht="18" customHeight="1" x14ac:dyDescent="0.25">
      <c r="V2385" s="56" t="s">
        <v>105</v>
      </c>
      <c r="W2385" s="56">
        <v>2023</v>
      </c>
      <c r="X2385" s="56" t="s">
        <v>5</v>
      </c>
      <c r="Y2385" s="56" t="s">
        <v>99</v>
      </c>
      <c r="Z2385" s="56" t="s">
        <v>100</v>
      </c>
      <c r="AA2385" s="56" t="s">
        <v>101</v>
      </c>
      <c r="AB2385" s="56" t="s">
        <v>102</v>
      </c>
      <c r="AC2385" s="56" t="s">
        <v>103</v>
      </c>
      <c r="AD2385" s="56" t="s">
        <v>106</v>
      </c>
      <c r="AE2385" s="56">
        <v>325</v>
      </c>
      <c r="AF2385" s="56">
        <v>464.75</v>
      </c>
    </row>
    <row r="2386" spans="22:32" ht="18" customHeight="1" x14ac:dyDescent="0.25">
      <c r="V2386" s="56" t="s">
        <v>98</v>
      </c>
      <c r="W2386" s="56">
        <v>2023</v>
      </c>
      <c r="X2386" s="56" t="s">
        <v>5</v>
      </c>
      <c r="Y2386" s="56" t="s">
        <v>99</v>
      </c>
      <c r="Z2386" s="56" t="s">
        <v>100</v>
      </c>
      <c r="AA2386" s="56" t="s">
        <v>101</v>
      </c>
      <c r="AB2386" s="56" t="s">
        <v>102</v>
      </c>
      <c r="AC2386" s="56" t="s">
        <v>103</v>
      </c>
      <c r="AD2386" s="56" t="s">
        <v>106</v>
      </c>
      <c r="AE2386" s="56">
        <v>353</v>
      </c>
      <c r="AF2386" s="56">
        <v>504.78999999999996</v>
      </c>
    </row>
    <row r="2387" spans="22:32" ht="18" customHeight="1" x14ac:dyDescent="0.25">
      <c r="V2387" s="56" t="s">
        <v>105</v>
      </c>
      <c r="W2387" s="56">
        <v>2023</v>
      </c>
      <c r="X2387" s="56" t="s">
        <v>2</v>
      </c>
      <c r="Y2387" s="56" t="s">
        <v>99</v>
      </c>
      <c r="Z2387" s="56" t="s">
        <v>100</v>
      </c>
      <c r="AA2387" s="56" t="s">
        <v>101</v>
      </c>
      <c r="AB2387" s="56" t="s">
        <v>102</v>
      </c>
      <c r="AC2387" s="56" t="s">
        <v>103</v>
      </c>
      <c r="AD2387" s="56" t="s">
        <v>106</v>
      </c>
      <c r="AE2387" s="56">
        <v>368</v>
      </c>
      <c r="AF2387" s="56">
        <v>563.04</v>
      </c>
    </row>
    <row r="2388" spans="22:32" ht="18" customHeight="1" x14ac:dyDescent="0.25">
      <c r="V2388" s="56" t="s">
        <v>105</v>
      </c>
      <c r="W2388" s="56">
        <v>2023</v>
      </c>
      <c r="X2388" s="56" t="s">
        <v>2</v>
      </c>
      <c r="Y2388" s="56" t="s">
        <v>99</v>
      </c>
      <c r="Z2388" s="56" t="s">
        <v>100</v>
      </c>
      <c r="AA2388" s="56" t="s">
        <v>101</v>
      </c>
      <c r="AB2388" s="56" t="s">
        <v>102</v>
      </c>
      <c r="AC2388" s="56" t="s">
        <v>103</v>
      </c>
      <c r="AD2388" s="56" t="s">
        <v>106</v>
      </c>
      <c r="AE2388" s="56">
        <v>344</v>
      </c>
      <c r="AF2388" s="56">
        <v>491.91999999999996</v>
      </c>
    </row>
    <row r="2389" spans="22:32" ht="18" customHeight="1" x14ac:dyDescent="0.25">
      <c r="V2389" s="56" t="s">
        <v>105</v>
      </c>
      <c r="W2389" s="56">
        <v>2023</v>
      </c>
      <c r="X2389" s="56" t="s">
        <v>2</v>
      </c>
      <c r="Y2389" s="56" t="s">
        <v>99</v>
      </c>
      <c r="Z2389" s="56" t="s">
        <v>100</v>
      </c>
      <c r="AA2389" s="56" t="s">
        <v>101</v>
      </c>
      <c r="AB2389" s="56" t="s">
        <v>102</v>
      </c>
      <c r="AC2389" s="56" t="s">
        <v>103</v>
      </c>
      <c r="AD2389" s="56" t="s">
        <v>106</v>
      </c>
      <c r="AE2389" s="56">
        <v>370</v>
      </c>
      <c r="AF2389" s="56">
        <v>529.1</v>
      </c>
    </row>
    <row r="2390" spans="22:32" ht="18" customHeight="1" x14ac:dyDescent="0.25">
      <c r="V2390" s="56" t="s">
        <v>105</v>
      </c>
      <c r="W2390" s="56">
        <v>2023</v>
      </c>
      <c r="X2390" s="56" t="s">
        <v>2</v>
      </c>
      <c r="Y2390" s="56" t="s">
        <v>99</v>
      </c>
      <c r="Z2390" s="56" t="s">
        <v>100</v>
      </c>
      <c r="AA2390" s="56" t="s">
        <v>101</v>
      </c>
      <c r="AB2390" s="56" t="s">
        <v>102</v>
      </c>
      <c r="AC2390" s="56" t="s">
        <v>103</v>
      </c>
      <c r="AD2390" s="56" t="s">
        <v>106</v>
      </c>
      <c r="AE2390" s="56">
        <v>340</v>
      </c>
      <c r="AF2390" s="56">
        <v>486.2</v>
      </c>
    </row>
    <row r="2391" spans="22:32" ht="18" customHeight="1" x14ac:dyDescent="0.25">
      <c r="V2391" s="56" t="s">
        <v>98</v>
      </c>
      <c r="W2391" s="56">
        <v>2023</v>
      </c>
      <c r="X2391" s="56" t="s">
        <v>2</v>
      </c>
      <c r="Y2391" s="56" t="s">
        <v>99</v>
      </c>
      <c r="Z2391" s="56" t="s">
        <v>100</v>
      </c>
      <c r="AA2391" s="56" t="s">
        <v>101</v>
      </c>
      <c r="AB2391" s="56" t="s">
        <v>102</v>
      </c>
      <c r="AC2391" s="56" t="s">
        <v>103</v>
      </c>
      <c r="AD2391" s="56" t="s">
        <v>106</v>
      </c>
      <c r="AE2391" s="56">
        <v>741</v>
      </c>
      <c r="AF2391" s="56">
        <v>1059.6300000000001</v>
      </c>
    </row>
    <row r="2392" spans="22:32" ht="18" customHeight="1" x14ac:dyDescent="0.25">
      <c r="V2392" s="56" t="s">
        <v>98</v>
      </c>
      <c r="W2392" s="56">
        <v>2023</v>
      </c>
      <c r="X2392" s="56" t="s">
        <v>2</v>
      </c>
      <c r="Y2392" s="56" t="s">
        <v>99</v>
      </c>
      <c r="Z2392" s="56" t="s">
        <v>100</v>
      </c>
      <c r="AA2392" s="56" t="s">
        <v>101</v>
      </c>
      <c r="AB2392" s="56" t="s">
        <v>102</v>
      </c>
      <c r="AC2392" s="56" t="s">
        <v>103</v>
      </c>
      <c r="AD2392" s="56" t="s">
        <v>106</v>
      </c>
      <c r="AE2392" s="56">
        <v>369</v>
      </c>
      <c r="AF2392" s="56">
        <v>527.66999999999996</v>
      </c>
    </row>
    <row r="2393" spans="22:32" ht="18" customHeight="1" x14ac:dyDescent="0.25">
      <c r="V2393" s="56" t="s">
        <v>105</v>
      </c>
      <c r="W2393" s="56">
        <v>2023</v>
      </c>
      <c r="X2393" s="56" t="s">
        <v>2</v>
      </c>
      <c r="Y2393" s="56" t="s">
        <v>99</v>
      </c>
      <c r="Z2393" s="56" t="s">
        <v>100</v>
      </c>
      <c r="AA2393" s="56" t="s">
        <v>101</v>
      </c>
      <c r="AB2393" s="56" t="s">
        <v>102</v>
      </c>
      <c r="AC2393" s="56" t="s">
        <v>103</v>
      </c>
      <c r="AD2393" s="56" t="s">
        <v>106</v>
      </c>
      <c r="AE2393" s="56">
        <v>367</v>
      </c>
      <c r="AF2393" s="56">
        <v>524.80999999999995</v>
      </c>
    </row>
    <row r="2394" spans="22:32" ht="18" customHeight="1" x14ac:dyDescent="0.25">
      <c r="V2394" s="56" t="s">
        <v>105</v>
      </c>
      <c r="W2394" s="56">
        <v>2023</v>
      </c>
      <c r="X2394" s="56" t="s">
        <v>2</v>
      </c>
      <c r="Y2394" s="56" t="s">
        <v>99</v>
      </c>
      <c r="Z2394" s="56" t="s">
        <v>100</v>
      </c>
      <c r="AA2394" s="56" t="s">
        <v>101</v>
      </c>
      <c r="AB2394" s="56" t="s">
        <v>102</v>
      </c>
      <c r="AC2394" s="56" t="s">
        <v>103</v>
      </c>
      <c r="AD2394" s="56" t="s">
        <v>106</v>
      </c>
      <c r="AE2394" s="56">
        <v>343</v>
      </c>
      <c r="AF2394" s="56">
        <v>490.49</v>
      </c>
    </row>
    <row r="2395" spans="22:32" ht="18" customHeight="1" x14ac:dyDescent="0.25">
      <c r="V2395" s="56" t="s">
        <v>105</v>
      </c>
      <c r="W2395" s="56">
        <v>2023</v>
      </c>
      <c r="X2395" s="56" t="s">
        <v>2</v>
      </c>
      <c r="Y2395" s="56" t="s">
        <v>99</v>
      </c>
      <c r="Z2395" s="56" t="s">
        <v>100</v>
      </c>
      <c r="AA2395" s="56" t="s">
        <v>101</v>
      </c>
      <c r="AB2395" s="56" t="s">
        <v>102</v>
      </c>
      <c r="AC2395" s="56" t="s">
        <v>103</v>
      </c>
      <c r="AD2395" s="56" t="s">
        <v>106</v>
      </c>
      <c r="AE2395" s="56">
        <v>371</v>
      </c>
      <c r="AF2395" s="56">
        <v>530.53</v>
      </c>
    </row>
    <row r="2396" spans="22:32" ht="18" customHeight="1" x14ac:dyDescent="0.25">
      <c r="V2396" s="56" t="s">
        <v>105</v>
      </c>
      <c r="W2396" s="56">
        <v>2023</v>
      </c>
      <c r="X2396" s="56" t="s">
        <v>2</v>
      </c>
      <c r="Y2396" s="56" t="s">
        <v>99</v>
      </c>
      <c r="Z2396" s="56" t="s">
        <v>100</v>
      </c>
      <c r="AA2396" s="56" t="s">
        <v>101</v>
      </c>
      <c r="AB2396" s="56" t="s">
        <v>102</v>
      </c>
      <c r="AC2396" s="56" t="s">
        <v>103</v>
      </c>
      <c r="AD2396" s="56" t="s">
        <v>106</v>
      </c>
      <c r="AE2396" s="56">
        <v>750</v>
      </c>
      <c r="AF2396" s="56">
        <v>1072.5</v>
      </c>
    </row>
    <row r="2397" spans="22:32" ht="18" customHeight="1" x14ac:dyDescent="0.25">
      <c r="V2397" s="56" t="s">
        <v>105</v>
      </c>
      <c r="W2397" s="56">
        <v>2023</v>
      </c>
      <c r="X2397" s="56" t="s">
        <v>4</v>
      </c>
      <c r="Y2397" s="56" t="s">
        <v>99</v>
      </c>
      <c r="Z2397" s="56" t="s">
        <v>100</v>
      </c>
      <c r="AA2397" s="56" t="s">
        <v>101</v>
      </c>
      <c r="AB2397" s="56" t="s">
        <v>102</v>
      </c>
      <c r="AC2397" s="56" t="s">
        <v>103</v>
      </c>
      <c r="AD2397" s="56" t="s">
        <v>106</v>
      </c>
      <c r="AE2397" s="56">
        <v>356</v>
      </c>
      <c r="AF2397" s="56">
        <v>544.68000000000006</v>
      </c>
    </row>
    <row r="2398" spans="22:32" ht="18" customHeight="1" x14ac:dyDescent="0.25">
      <c r="V2398" s="56" t="s">
        <v>98</v>
      </c>
      <c r="W2398" s="56">
        <v>2023</v>
      </c>
      <c r="X2398" s="56" t="s">
        <v>4</v>
      </c>
      <c r="Y2398" s="56" t="s">
        <v>99</v>
      </c>
      <c r="Z2398" s="56" t="s">
        <v>100</v>
      </c>
      <c r="AA2398" s="56" t="s">
        <v>101</v>
      </c>
      <c r="AB2398" s="56" t="s">
        <v>102</v>
      </c>
      <c r="AC2398" s="56" t="s">
        <v>103</v>
      </c>
      <c r="AD2398" s="56" t="s">
        <v>106</v>
      </c>
      <c r="AE2398" s="56">
        <v>332</v>
      </c>
      <c r="AF2398" s="56">
        <v>474.76</v>
      </c>
    </row>
    <row r="2399" spans="22:32" ht="18" customHeight="1" x14ac:dyDescent="0.25">
      <c r="V2399" s="56" t="s">
        <v>105</v>
      </c>
      <c r="W2399" s="56">
        <v>2023</v>
      </c>
      <c r="X2399" s="56" t="s">
        <v>4</v>
      </c>
      <c r="Y2399" s="56" t="s">
        <v>99</v>
      </c>
      <c r="Z2399" s="56" t="s">
        <v>100</v>
      </c>
      <c r="AA2399" s="56" t="s">
        <v>101</v>
      </c>
      <c r="AB2399" s="56" t="s">
        <v>102</v>
      </c>
      <c r="AC2399" s="56" t="s">
        <v>103</v>
      </c>
      <c r="AD2399" s="56" t="s">
        <v>106</v>
      </c>
      <c r="AE2399" s="56">
        <v>358</v>
      </c>
      <c r="AF2399" s="56">
        <v>511.94</v>
      </c>
    </row>
    <row r="2400" spans="22:32" ht="18" customHeight="1" x14ac:dyDescent="0.25">
      <c r="V2400" s="56" t="s">
        <v>98</v>
      </c>
      <c r="W2400" s="56">
        <v>2023</v>
      </c>
      <c r="X2400" s="56" t="s">
        <v>4</v>
      </c>
      <c r="Y2400" s="56" t="s">
        <v>99</v>
      </c>
      <c r="Z2400" s="56" t="s">
        <v>100</v>
      </c>
      <c r="AA2400" s="56" t="s">
        <v>101</v>
      </c>
      <c r="AB2400" s="56" t="s">
        <v>102</v>
      </c>
      <c r="AC2400" s="56" t="s">
        <v>103</v>
      </c>
      <c r="AD2400" s="56" t="s">
        <v>106</v>
      </c>
      <c r="AE2400" s="56">
        <v>656</v>
      </c>
      <c r="AF2400" s="56">
        <v>938.07999999999993</v>
      </c>
    </row>
    <row r="2401" spans="22:32" ht="18" customHeight="1" x14ac:dyDescent="0.25">
      <c r="V2401" s="56" t="s">
        <v>107</v>
      </c>
      <c r="W2401" s="56">
        <v>2023</v>
      </c>
      <c r="X2401" s="56" t="s">
        <v>4</v>
      </c>
      <c r="Y2401" s="56" t="s">
        <v>99</v>
      </c>
      <c r="Z2401" s="56" t="s">
        <v>100</v>
      </c>
      <c r="AA2401" s="56" t="s">
        <v>101</v>
      </c>
      <c r="AB2401" s="56" t="s">
        <v>102</v>
      </c>
      <c r="AC2401" s="56" t="s">
        <v>103</v>
      </c>
      <c r="AD2401" s="56" t="s">
        <v>106</v>
      </c>
      <c r="AE2401" s="56">
        <v>743</v>
      </c>
      <c r="AF2401" s="56">
        <v>1062.49</v>
      </c>
    </row>
    <row r="2402" spans="22:32" ht="18" customHeight="1" x14ac:dyDescent="0.25">
      <c r="V2402" s="56" t="s">
        <v>107</v>
      </c>
      <c r="W2402" s="56">
        <v>2023</v>
      </c>
      <c r="X2402" s="56" t="s">
        <v>4</v>
      </c>
      <c r="Y2402" s="56" t="s">
        <v>99</v>
      </c>
      <c r="Z2402" s="56" t="s">
        <v>100</v>
      </c>
      <c r="AA2402" s="56" t="s">
        <v>101</v>
      </c>
      <c r="AB2402" s="56" t="s">
        <v>102</v>
      </c>
      <c r="AC2402" s="56" t="s">
        <v>103</v>
      </c>
      <c r="AD2402" s="56" t="s">
        <v>106</v>
      </c>
      <c r="AE2402" s="56">
        <v>357</v>
      </c>
      <c r="AF2402" s="56">
        <v>510.51</v>
      </c>
    </row>
    <row r="2403" spans="22:32" ht="18" customHeight="1" x14ac:dyDescent="0.25">
      <c r="V2403" s="56" t="s">
        <v>98</v>
      </c>
      <c r="W2403" s="56">
        <v>2023</v>
      </c>
      <c r="X2403" s="56" t="s">
        <v>4</v>
      </c>
      <c r="Y2403" s="56" t="s">
        <v>99</v>
      </c>
      <c r="Z2403" s="56" t="s">
        <v>100</v>
      </c>
      <c r="AA2403" s="56" t="s">
        <v>101</v>
      </c>
      <c r="AB2403" s="56" t="s">
        <v>102</v>
      </c>
      <c r="AC2403" s="56" t="s">
        <v>103</v>
      </c>
      <c r="AD2403" s="56" t="s">
        <v>106</v>
      </c>
      <c r="AE2403" s="56">
        <v>782</v>
      </c>
      <c r="AF2403" s="56">
        <v>526.24</v>
      </c>
    </row>
    <row r="2404" spans="22:32" ht="18" customHeight="1" x14ac:dyDescent="0.25">
      <c r="V2404" s="56" t="s">
        <v>105</v>
      </c>
      <c r="W2404" s="56">
        <v>2023</v>
      </c>
      <c r="X2404" s="56" t="s">
        <v>4</v>
      </c>
      <c r="Y2404" s="56" t="s">
        <v>99</v>
      </c>
      <c r="Z2404" s="56" t="s">
        <v>100</v>
      </c>
      <c r="AA2404" s="56" t="s">
        <v>101</v>
      </c>
      <c r="AB2404" s="56" t="s">
        <v>102</v>
      </c>
      <c r="AC2404" s="56" t="s">
        <v>103</v>
      </c>
      <c r="AD2404" s="56" t="s">
        <v>106</v>
      </c>
      <c r="AE2404" s="56">
        <v>331</v>
      </c>
      <c r="AF2404" s="56">
        <v>473.33</v>
      </c>
    </row>
    <row r="2405" spans="22:32" ht="18" customHeight="1" x14ac:dyDescent="0.25">
      <c r="V2405" s="56" t="s">
        <v>98</v>
      </c>
      <c r="W2405" s="56">
        <v>2023</v>
      </c>
      <c r="X2405" s="56" t="s">
        <v>4</v>
      </c>
      <c r="Y2405" s="56" t="s">
        <v>99</v>
      </c>
      <c r="Z2405" s="56" t="s">
        <v>100</v>
      </c>
      <c r="AA2405" s="56" t="s">
        <v>101</v>
      </c>
      <c r="AB2405" s="56" t="s">
        <v>102</v>
      </c>
      <c r="AC2405" s="56" t="s">
        <v>103</v>
      </c>
      <c r="AD2405" s="56" t="s">
        <v>106</v>
      </c>
      <c r="AE2405" s="56">
        <v>359</v>
      </c>
      <c r="AF2405" s="56">
        <v>513.37</v>
      </c>
    </row>
    <row r="2406" spans="22:32" ht="18" customHeight="1" x14ac:dyDescent="0.25">
      <c r="V2406" s="56" t="s">
        <v>105</v>
      </c>
      <c r="W2406" s="56">
        <v>2023</v>
      </c>
      <c r="X2406" s="56" t="s">
        <v>4</v>
      </c>
      <c r="Y2406" s="56" t="s">
        <v>99</v>
      </c>
      <c r="Z2406" s="56" t="s">
        <v>100</v>
      </c>
      <c r="AA2406" s="56" t="s">
        <v>101</v>
      </c>
      <c r="AB2406" s="56" t="s">
        <v>102</v>
      </c>
      <c r="AC2406" s="56" t="s">
        <v>103</v>
      </c>
      <c r="AD2406" s="56" t="s">
        <v>106</v>
      </c>
      <c r="AE2406" s="56">
        <v>752</v>
      </c>
      <c r="AF2406" s="56">
        <v>1075.3600000000001</v>
      </c>
    </row>
    <row r="2407" spans="22:32" ht="18" customHeight="1" x14ac:dyDescent="0.25">
      <c r="V2407" s="56" t="s">
        <v>98</v>
      </c>
      <c r="W2407" s="56">
        <v>2023</v>
      </c>
      <c r="X2407" s="56" t="s">
        <v>10</v>
      </c>
      <c r="Y2407" s="56" t="s">
        <v>99</v>
      </c>
      <c r="Z2407" s="56" t="s">
        <v>100</v>
      </c>
      <c r="AA2407" s="56" t="s">
        <v>101</v>
      </c>
      <c r="AB2407" s="56" t="s">
        <v>102</v>
      </c>
      <c r="AC2407" s="56" t="s">
        <v>103</v>
      </c>
      <c r="AD2407" s="56" t="s">
        <v>106</v>
      </c>
      <c r="AE2407" s="56">
        <v>326</v>
      </c>
      <c r="AF2407" s="56">
        <v>498.78</v>
      </c>
    </row>
    <row r="2408" spans="22:32" ht="18" customHeight="1" x14ac:dyDescent="0.25">
      <c r="V2408" s="56" t="s">
        <v>107</v>
      </c>
      <c r="W2408" s="56">
        <v>2023</v>
      </c>
      <c r="X2408" s="56" t="s">
        <v>10</v>
      </c>
      <c r="Y2408" s="56" t="s">
        <v>99</v>
      </c>
      <c r="Z2408" s="56" t="s">
        <v>100</v>
      </c>
      <c r="AA2408" s="56" t="s">
        <v>101</v>
      </c>
      <c r="AB2408" s="56" t="s">
        <v>102</v>
      </c>
      <c r="AC2408" s="56" t="s">
        <v>103</v>
      </c>
      <c r="AD2408" s="56" t="s">
        <v>106</v>
      </c>
      <c r="AE2408" s="56">
        <v>328</v>
      </c>
      <c r="AF2408" s="56">
        <v>469.03999999999996</v>
      </c>
    </row>
    <row r="2409" spans="22:32" ht="18" customHeight="1" x14ac:dyDescent="0.25">
      <c r="V2409" s="56" t="s">
        <v>105</v>
      </c>
      <c r="W2409" s="56">
        <v>2023</v>
      </c>
      <c r="X2409" s="56" t="s">
        <v>10</v>
      </c>
      <c r="Y2409" s="56" t="s">
        <v>99</v>
      </c>
      <c r="Z2409" s="56" t="s">
        <v>100</v>
      </c>
      <c r="AA2409" s="56" t="s">
        <v>101</v>
      </c>
      <c r="AB2409" s="56" t="s">
        <v>102</v>
      </c>
      <c r="AC2409" s="56" t="s">
        <v>103</v>
      </c>
      <c r="AD2409" s="56" t="s">
        <v>106</v>
      </c>
      <c r="AE2409" s="56">
        <v>298</v>
      </c>
      <c r="AF2409" s="56">
        <v>426.14</v>
      </c>
    </row>
    <row r="2410" spans="22:32" ht="18" customHeight="1" x14ac:dyDescent="0.25">
      <c r="V2410" s="56" t="s">
        <v>107</v>
      </c>
      <c r="W2410" s="56">
        <v>2023</v>
      </c>
      <c r="X2410" s="56" t="s">
        <v>10</v>
      </c>
      <c r="Y2410" s="56" t="s">
        <v>99</v>
      </c>
      <c r="Z2410" s="56" t="s">
        <v>100</v>
      </c>
      <c r="AA2410" s="56" t="s">
        <v>101</v>
      </c>
      <c r="AB2410" s="56" t="s">
        <v>102</v>
      </c>
      <c r="AC2410" s="56" t="s">
        <v>103</v>
      </c>
      <c r="AD2410" s="56" t="s">
        <v>106</v>
      </c>
      <c r="AE2410" s="56">
        <v>662</v>
      </c>
      <c r="AF2410" s="56">
        <v>946.66</v>
      </c>
    </row>
    <row r="2411" spans="22:32" ht="18" customHeight="1" x14ac:dyDescent="0.25">
      <c r="V2411" s="56" t="s">
        <v>107</v>
      </c>
      <c r="W2411" s="56">
        <v>2023</v>
      </c>
      <c r="X2411" s="56" t="s">
        <v>10</v>
      </c>
      <c r="Y2411" s="56" t="s">
        <v>99</v>
      </c>
      <c r="Z2411" s="56" t="s">
        <v>100</v>
      </c>
      <c r="AA2411" s="56" t="s">
        <v>101</v>
      </c>
      <c r="AB2411" s="56" t="s">
        <v>102</v>
      </c>
      <c r="AC2411" s="56" t="s">
        <v>103</v>
      </c>
      <c r="AD2411" s="56" t="s">
        <v>106</v>
      </c>
      <c r="AE2411" s="56">
        <v>748</v>
      </c>
      <c r="AF2411" s="56">
        <v>1069.6399999999999</v>
      </c>
    </row>
    <row r="2412" spans="22:32" ht="18" customHeight="1" x14ac:dyDescent="0.25">
      <c r="V2412" s="56" t="s">
        <v>107</v>
      </c>
      <c r="W2412" s="56">
        <v>2023</v>
      </c>
      <c r="X2412" s="56" t="s">
        <v>10</v>
      </c>
      <c r="Y2412" s="56" t="s">
        <v>99</v>
      </c>
      <c r="Z2412" s="56" t="s">
        <v>100</v>
      </c>
      <c r="AA2412" s="56" t="s">
        <v>101</v>
      </c>
      <c r="AB2412" s="56" t="s">
        <v>102</v>
      </c>
      <c r="AC2412" s="56" t="s">
        <v>103</v>
      </c>
      <c r="AD2412" s="56" t="s">
        <v>106</v>
      </c>
      <c r="AE2412" s="56">
        <v>327</v>
      </c>
      <c r="AF2412" s="56">
        <v>467.61</v>
      </c>
    </row>
    <row r="2413" spans="22:32" ht="18" customHeight="1" x14ac:dyDescent="0.25">
      <c r="V2413" s="56" t="s">
        <v>107</v>
      </c>
      <c r="W2413" s="56">
        <v>2023</v>
      </c>
      <c r="X2413" s="56" t="s">
        <v>10</v>
      </c>
      <c r="Y2413" s="56" t="s">
        <v>99</v>
      </c>
      <c r="Z2413" s="56" t="s">
        <v>100</v>
      </c>
      <c r="AA2413" s="56" t="s">
        <v>101</v>
      </c>
      <c r="AB2413" s="56" t="s">
        <v>102</v>
      </c>
      <c r="AC2413" s="56" t="s">
        <v>103</v>
      </c>
      <c r="AD2413" s="56" t="s">
        <v>106</v>
      </c>
      <c r="AE2413" s="56">
        <v>788</v>
      </c>
      <c r="AF2413" s="56">
        <v>526.24</v>
      </c>
    </row>
    <row r="2414" spans="22:32" ht="18" customHeight="1" x14ac:dyDescent="0.25">
      <c r="V2414" s="56" t="s">
        <v>105</v>
      </c>
      <c r="W2414" s="56">
        <v>2023</v>
      </c>
      <c r="X2414" s="56" t="s">
        <v>10</v>
      </c>
      <c r="Y2414" s="56" t="s">
        <v>99</v>
      </c>
      <c r="Z2414" s="56" t="s">
        <v>100</v>
      </c>
      <c r="AA2414" s="56" t="s">
        <v>101</v>
      </c>
      <c r="AB2414" s="56" t="s">
        <v>102</v>
      </c>
      <c r="AC2414" s="56" t="s">
        <v>103</v>
      </c>
      <c r="AD2414" s="56" t="s">
        <v>106</v>
      </c>
      <c r="AE2414" s="56">
        <v>325</v>
      </c>
      <c r="AF2414" s="56">
        <v>464.75</v>
      </c>
    </row>
    <row r="2415" spans="22:32" ht="18" customHeight="1" x14ac:dyDescent="0.25">
      <c r="V2415" s="56" t="s">
        <v>107</v>
      </c>
      <c r="W2415" s="56">
        <v>2023</v>
      </c>
      <c r="X2415" s="56" t="s">
        <v>10</v>
      </c>
      <c r="Y2415" s="56" t="s">
        <v>99</v>
      </c>
      <c r="Z2415" s="56" t="s">
        <v>100</v>
      </c>
      <c r="AA2415" s="56" t="s">
        <v>101</v>
      </c>
      <c r="AB2415" s="56" t="s">
        <v>102</v>
      </c>
      <c r="AC2415" s="56" t="s">
        <v>103</v>
      </c>
      <c r="AD2415" s="56" t="s">
        <v>106</v>
      </c>
      <c r="AE2415" s="56">
        <v>301</v>
      </c>
      <c r="AF2415" s="56">
        <v>430.43</v>
      </c>
    </row>
    <row r="2416" spans="22:32" ht="18" customHeight="1" x14ac:dyDescent="0.25">
      <c r="V2416" s="56" t="s">
        <v>98</v>
      </c>
      <c r="W2416" s="56">
        <v>2023</v>
      </c>
      <c r="X2416" s="56" t="s">
        <v>10</v>
      </c>
      <c r="Y2416" s="56" t="s">
        <v>99</v>
      </c>
      <c r="Z2416" s="56" t="s">
        <v>100</v>
      </c>
      <c r="AA2416" s="56" t="s">
        <v>101</v>
      </c>
      <c r="AB2416" s="56" t="s">
        <v>102</v>
      </c>
      <c r="AC2416" s="56" t="s">
        <v>103</v>
      </c>
      <c r="AD2416" s="56" t="s">
        <v>106</v>
      </c>
      <c r="AE2416" s="56">
        <v>757</v>
      </c>
      <c r="AF2416" s="56">
        <v>1082.51</v>
      </c>
    </row>
    <row r="2417" spans="22:32" ht="18" customHeight="1" x14ac:dyDescent="0.25">
      <c r="V2417" s="56" t="s">
        <v>107</v>
      </c>
      <c r="W2417" s="56">
        <v>2023</v>
      </c>
      <c r="X2417" s="56" t="s">
        <v>9</v>
      </c>
      <c r="Y2417" s="56" t="s">
        <v>99</v>
      </c>
      <c r="Z2417" s="56" t="s">
        <v>100</v>
      </c>
      <c r="AA2417" s="56" t="s">
        <v>101</v>
      </c>
      <c r="AB2417" s="56" t="s">
        <v>102</v>
      </c>
      <c r="AC2417" s="56" t="s">
        <v>103</v>
      </c>
      <c r="AD2417" s="56" t="s">
        <v>106</v>
      </c>
      <c r="AE2417" s="56">
        <v>332</v>
      </c>
      <c r="AF2417" s="56">
        <v>507.96000000000004</v>
      </c>
    </row>
    <row r="2418" spans="22:32" ht="18" customHeight="1" x14ac:dyDescent="0.25">
      <c r="V2418" s="56" t="s">
        <v>105</v>
      </c>
      <c r="W2418" s="56">
        <v>2023</v>
      </c>
      <c r="X2418" s="56" t="s">
        <v>9</v>
      </c>
      <c r="Y2418" s="56" t="s">
        <v>99</v>
      </c>
      <c r="Z2418" s="56" t="s">
        <v>100</v>
      </c>
      <c r="AA2418" s="56" t="s">
        <v>101</v>
      </c>
      <c r="AB2418" s="56" t="s">
        <v>102</v>
      </c>
      <c r="AC2418" s="56" t="s">
        <v>103</v>
      </c>
      <c r="AD2418" s="56" t="s">
        <v>106</v>
      </c>
      <c r="AE2418" s="56">
        <v>302</v>
      </c>
      <c r="AF2418" s="56">
        <v>431.86</v>
      </c>
    </row>
    <row r="2419" spans="22:32" ht="18" customHeight="1" x14ac:dyDescent="0.25">
      <c r="V2419" s="56" t="s">
        <v>98</v>
      </c>
      <c r="W2419" s="56">
        <v>2023</v>
      </c>
      <c r="X2419" s="56" t="s">
        <v>9</v>
      </c>
      <c r="Y2419" s="56" t="s">
        <v>99</v>
      </c>
      <c r="Z2419" s="56" t="s">
        <v>100</v>
      </c>
      <c r="AA2419" s="56" t="s">
        <v>101</v>
      </c>
      <c r="AB2419" s="56" t="s">
        <v>102</v>
      </c>
      <c r="AC2419" s="56" t="s">
        <v>103</v>
      </c>
      <c r="AD2419" s="56" t="s">
        <v>106</v>
      </c>
      <c r="AE2419" s="56">
        <v>334</v>
      </c>
      <c r="AF2419" s="56">
        <v>477.62</v>
      </c>
    </row>
    <row r="2420" spans="22:32" ht="18" customHeight="1" x14ac:dyDescent="0.25">
      <c r="V2420" s="56" t="s">
        <v>109</v>
      </c>
      <c r="W2420" s="56">
        <v>2023</v>
      </c>
      <c r="X2420" s="56" t="s">
        <v>9</v>
      </c>
      <c r="Y2420" s="56" t="s">
        <v>99</v>
      </c>
      <c r="Z2420" s="56" t="s">
        <v>100</v>
      </c>
      <c r="AA2420" s="56" t="s">
        <v>101</v>
      </c>
      <c r="AB2420" s="56" t="s">
        <v>102</v>
      </c>
      <c r="AC2420" s="56" t="s">
        <v>103</v>
      </c>
      <c r="AD2420" s="56" t="s">
        <v>106</v>
      </c>
      <c r="AE2420" s="56">
        <v>304</v>
      </c>
      <c r="AF2420" s="56">
        <v>434.72</v>
      </c>
    </row>
    <row r="2421" spans="22:32" ht="18" customHeight="1" x14ac:dyDescent="0.25">
      <c r="V2421" s="56" t="s">
        <v>105</v>
      </c>
      <c r="W2421" s="56">
        <v>2023</v>
      </c>
      <c r="X2421" s="56" t="s">
        <v>9</v>
      </c>
      <c r="Y2421" s="56" t="s">
        <v>99</v>
      </c>
      <c r="Z2421" s="56" t="s">
        <v>100</v>
      </c>
      <c r="AA2421" s="56" t="s">
        <v>101</v>
      </c>
      <c r="AB2421" s="56" t="s">
        <v>102</v>
      </c>
      <c r="AC2421" s="56" t="s">
        <v>103</v>
      </c>
      <c r="AD2421" s="56" t="s">
        <v>106</v>
      </c>
      <c r="AE2421" s="56">
        <v>661</v>
      </c>
      <c r="AF2421" s="56">
        <v>945.23</v>
      </c>
    </row>
    <row r="2422" spans="22:32" ht="18" customHeight="1" x14ac:dyDescent="0.25">
      <c r="V2422" s="56" t="s">
        <v>98</v>
      </c>
      <c r="W2422" s="56">
        <v>2023</v>
      </c>
      <c r="X2422" s="56" t="s">
        <v>9</v>
      </c>
      <c r="Y2422" s="56" t="s">
        <v>99</v>
      </c>
      <c r="Z2422" s="56" t="s">
        <v>100</v>
      </c>
      <c r="AA2422" s="56" t="s">
        <v>101</v>
      </c>
      <c r="AB2422" s="56" t="s">
        <v>102</v>
      </c>
      <c r="AC2422" s="56" t="s">
        <v>103</v>
      </c>
      <c r="AD2422" s="56" t="s">
        <v>106</v>
      </c>
      <c r="AE2422" s="56">
        <v>747</v>
      </c>
      <c r="AF2422" s="56">
        <v>1068.21</v>
      </c>
    </row>
    <row r="2423" spans="22:32" ht="18" customHeight="1" x14ac:dyDescent="0.25">
      <c r="V2423" s="56" t="s">
        <v>98</v>
      </c>
      <c r="W2423" s="56">
        <v>2023</v>
      </c>
      <c r="X2423" s="56" t="s">
        <v>9</v>
      </c>
      <c r="Y2423" s="56" t="s">
        <v>99</v>
      </c>
      <c r="Z2423" s="56" t="s">
        <v>100</v>
      </c>
      <c r="AA2423" s="56" t="s">
        <v>101</v>
      </c>
      <c r="AB2423" s="56" t="s">
        <v>102</v>
      </c>
      <c r="AC2423" s="56" t="s">
        <v>103</v>
      </c>
      <c r="AD2423" s="56" t="s">
        <v>106</v>
      </c>
      <c r="AE2423" s="56">
        <v>333</v>
      </c>
      <c r="AF2423" s="56">
        <v>476.19</v>
      </c>
    </row>
    <row r="2424" spans="22:32" ht="18" customHeight="1" x14ac:dyDescent="0.25">
      <c r="V2424" s="56" t="s">
        <v>105</v>
      </c>
      <c r="W2424" s="56">
        <v>2023</v>
      </c>
      <c r="X2424" s="56" t="s">
        <v>9</v>
      </c>
      <c r="Y2424" s="56" t="s">
        <v>99</v>
      </c>
      <c r="Z2424" s="56" t="s">
        <v>100</v>
      </c>
      <c r="AA2424" s="56" t="s">
        <v>101</v>
      </c>
      <c r="AB2424" s="56" t="s">
        <v>102</v>
      </c>
      <c r="AC2424" s="56" t="s">
        <v>103</v>
      </c>
      <c r="AD2424" s="56" t="s">
        <v>106</v>
      </c>
      <c r="AE2424" s="56">
        <v>787</v>
      </c>
      <c r="AF2424" s="56">
        <v>526.24</v>
      </c>
    </row>
    <row r="2425" spans="22:32" ht="18" customHeight="1" x14ac:dyDescent="0.25">
      <c r="V2425" s="56" t="s">
        <v>109</v>
      </c>
      <c r="W2425" s="56">
        <v>2023</v>
      </c>
      <c r="X2425" s="56" t="s">
        <v>9</v>
      </c>
      <c r="Y2425" s="56" t="s">
        <v>99</v>
      </c>
      <c r="Z2425" s="56" t="s">
        <v>100</v>
      </c>
      <c r="AA2425" s="56" t="s">
        <v>101</v>
      </c>
      <c r="AB2425" s="56" t="s">
        <v>102</v>
      </c>
      <c r="AC2425" s="56" t="s">
        <v>103</v>
      </c>
      <c r="AD2425" s="56" t="s">
        <v>106</v>
      </c>
      <c r="AE2425" s="56">
        <v>331</v>
      </c>
      <c r="AF2425" s="56">
        <v>473.33</v>
      </c>
    </row>
    <row r="2426" spans="22:32" ht="18" customHeight="1" x14ac:dyDescent="0.25">
      <c r="V2426" s="56" t="s">
        <v>98</v>
      </c>
      <c r="W2426" s="56">
        <v>2023</v>
      </c>
      <c r="X2426" s="56" t="s">
        <v>9</v>
      </c>
      <c r="Y2426" s="56" t="s">
        <v>99</v>
      </c>
      <c r="Z2426" s="56" t="s">
        <v>100</v>
      </c>
      <c r="AA2426" s="56" t="s">
        <v>101</v>
      </c>
      <c r="AB2426" s="56" t="s">
        <v>102</v>
      </c>
      <c r="AC2426" s="56" t="s">
        <v>103</v>
      </c>
      <c r="AD2426" s="56" t="s">
        <v>106</v>
      </c>
      <c r="AE2426" s="56">
        <v>307</v>
      </c>
      <c r="AF2426" s="56">
        <v>439.01</v>
      </c>
    </row>
    <row r="2427" spans="22:32" ht="18" customHeight="1" x14ac:dyDescent="0.25">
      <c r="V2427" s="56" t="s">
        <v>105</v>
      </c>
      <c r="W2427" s="56">
        <v>2023</v>
      </c>
      <c r="X2427" s="56" t="s">
        <v>9</v>
      </c>
      <c r="Y2427" s="56" t="s">
        <v>99</v>
      </c>
      <c r="Z2427" s="56" t="s">
        <v>100</v>
      </c>
      <c r="AA2427" s="56" t="s">
        <v>101</v>
      </c>
      <c r="AB2427" s="56" t="s">
        <v>102</v>
      </c>
      <c r="AC2427" s="56" t="s">
        <v>103</v>
      </c>
      <c r="AD2427" s="56" t="s">
        <v>106</v>
      </c>
      <c r="AE2427" s="56">
        <v>329</v>
      </c>
      <c r="AF2427" s="56">
        <v>470.47</v>
      </c>
    </row>
    <row r="2428" spans="22:32" ht="18" customHeight="1" x14ac:dyDescent="0.25">
      <c r="V2428" s="56" t="s">
        <v>107</v>
      </c>
      <c r="W2428" s="56">
        <v>2023</v>
      </c>
      <c r="X2428" s="56" t="s">
        <v>9</v>
      </c>
      <c r="Y2428" s="56" t="s">
        <v>99</v>
      </c>
      <c r="Z2428" s="56" t="s">
        <v>100</v>
      </c>
      <c r="AA2428" s="56" t="s">
        <v>101</v>
      </c>
      <c r="AB2428" s="56" t="s">
        <v>102</v>
      </c>
      <c r="AC2428" s="56" t="s">
        <v>103</v>
      </c>
      <c r="AD2428" s="56" t="s">
        <v>106</v>
      </c>
      <c r="AE2428" s="56">
        <v>756</v>
      </c>
      <c r="AF2428" s="56">
        <v>1081.08</v>
      </c>
    </row>
    <row r="2429" spans="22:32" ht="18" customHeight="1" x14ac:dyDescent="0.25">
      <c r="V2429" s="56" t="s">
        <v>105</v>
      </c>
      <c r="W2429" s="56">
        <v>2023</v>
      </c>
      <c r="X2429" s="56" t="s">
        <v>8</v>
      </c>
      <c r="Y2429" s="56" t="s">
        <v>99</v>
      </c>
      <c r="Z2429" s="56" t="s">
        <v>100</v>
      </c>
      <c r="AA2429" s="56" t="s">
        <v>101</v>
      </c>
      <c r="AB2429" s="56" t="s">
        <v>102</v>
      </c>
      <c r="AC2429" s="56" t="s">
        <v>103</v>
      </c>
      <c r="AD2429" s="56" t="s">
        <v>106</v>
      </c>
      <c r="AE2429" s="56">
        <v>338</v>
      </c>
      <c r="AF2429" s="56">
        <v>517.14</v>
      </c>
    </row>
    <row r="2430" spans="22:32" ht="18" customHeight="1" x14ac:dyDescent="0.25">
      <c r="V2430" s="56" t="s">
        <v>105</v>
      </c>
      <c r="W2430" s="56">
        <v>2023</v>
      </c>
      <c r="X2430" s="56" t="s">
        <v>8</v>
      </c>
      <c r="Y2430" s="56" t="s">
        <v>99</v>
      </c>
      <c r="Z2430" s="56" t="s">
        <v>100</v>
      </c>
      <c r="AA2430" s="56" t="s">
        <v>101</v>
      </c>
      <c r="AB2430" s="56" t="s">
        <v>102</v>
      </c>
      <c r="AC2430" s="56" t="s">
        <v>103</v>
      </c>
      <c r="AD2430" s="56" t="s">
        <v>106</v>
      </c>
      <c r="AE2430" s="56">
        <v>308</v>
      </c>
      <c r="AF2430" s="56">
        <v>440.44</v>
      </c>
    </row>
    <row r="2431" spans="22:32" ht="18" customHeight="1" x14ac:dyDescent="0.25">
      <c r="V2431" s="56" t="s">
        <v>109</v>
      </c>
      <c r="W2431" s="56">
        <v>2023</v>
      </c>
      <c r="X2431" s="56" t="s">
        <v>8</v>
      </c>
      <c r="Y2431" s="56" t="s">
        <v>99</v>
      </c>
      <c r="Z2431" s="56" t="s">
        <v>100</v>
      </c>
      <c r="AA2431" s="56" t="s">
        <v>101</v>
      </c>
      <c r="AB2431" s="56" t="s">
        <v>102</v>
      </c>
      <c r="AC2431" s="56" t="s">
        <v>103</v>
      </c>
      <c r="AD2431" s="56" t="s">
        <v>106</v>
      </c>
      <c r="AE2431" s="56">
        <v>310</v>
      </c>
      <c r="AF2431" s="56">
        <v>443.3</v>
      </c>
    </row>
    <row r="2432" spans="22:32" ht="18" customHeight="1" x14ac:dyDescent="0.25">
      <c r="V2432" s="56" t="s">
        <v>98</v>
      </c>
      <c r="W2432" s="56">
        <v>2023</v>
      </c>
      <c r="X2432" s="56" t="s">
        <v>8</v>
      </c>
      <c r="Y2432" s="56" t="s">
        <v>99</v>
      </c>
      <c r="Z2432" s="56" t="s">
        <v>100</v>
      </c>
      <c r="AA2432" s="56" t="s">
        <v>101</v>
      </c>
      <c r="AB2432" s="56" t="s">
        <v>102</v>
      </c>
      <c r="AC2432" s="56" t="s">
        <v>103</v>
      </c>
      <c r="AD2432" s="56" t="s">
        <v>106</v>
      </c>
      <c r="AE2432" s="56">
        <v>660</v>
      </c>
      <c r="AF2432" s="56">
        <v>943.8</v>
      </c>
    </row>
    <row r="2433" spans="22:32" ht="18" customHeight="1" x14ac:dyDescent="0.25">
      <c r="V2433" s="56" t="s">
        <v>107</v>
      </c>
      <c r="W2433" s="56">
        <v>2023</v>
      </c>
      <c r="X2433" s="56" t="s">
        <v>8</v>
      </c>
      <c r="Y2433" s="56" t="s">
        <v>99</v>
      </c>
      <c r="Z2433" s="56" t="s">
        <v>100</v>
      </c>
      <c r="AA2433" s="56" t="s">
        <v>101</v>
      </c>
      <c r="AB2433" s="56" t="s">
        <v>102</v>
      </c>
      <c r="AC2433" s="56" t="s">
        <v>103</v>
      </c>
      <c r="AD2433" s="56" t="s">
        <v>106</v>
      </c>
      <c r="AE2433" s="56">
        <v>746</v>
      </c>
      <c r="AF2433" s="56">
        <v>1066.78</v>
      </c>
    </row>
    <row r="2434" spans="22:32" ht="18" customHeight="1" x14ac:dyDescent="0.25">
      <c r="V2434" s="56" t="s">
        <v>107</v>
      </c>
      <c r="W2434" s="56">
        <v>2023</v>
      </c>
      <c r="X2434" s="56" t="s">
        <v>8</v>
      </c>
      <c r="Y2434" s="56" t="s">
        <v>99</v>
      </c>
      <c r="Z2434" s="56" t="s">
        <v>100</v>
      </c>
      <c r="AA2434" s="56" t="s">
        <v>101</v>
      </c>
      <c r="AB2434" s="56" t="s">
        <v>102</v>
      </c>
      <c r="AC2434" s="56" t="s">
        <v>103</v>
      </c>
      <c r="AD2434" s="56" t="s">
        <v>106</v>
      </c>
      <c r="AE2434" s="56">
        <v>339</v>
      </c>
      <c r="AF2434" s="56">
        <v>484.77</v>
      </c>
    </row>
    <row r="2435" spans="22:32" ht="18" customHeight="1" x14ac:dyDescent="0.25">
      <c r="V2435" s="56" t="s">
        <v>98</v>
      </c>
      <c r="W2435" s="56">
        <v>2023</v>
      </c>
      <c r="X2435" s="56" t="s">
        <v>8</v>
      </c>
      <c r="Y2435" s="56" t="s">
        <v>99</v>
      </c>
      <c r="Z2435" s="56" t="s">
        <v>100</v>
      </c>
      <c r="AA2435" s="56" t="s">
        <v>101</v>
      </c>
      <c r="AB2435" s="56" t="s">
        <v>102</v>
      </c>
      <c r="AC2435" s="56" t="s">
        <v>103</v>
      </c>
      <c r="AD2435" s="56" t="s">
        <v>106</v>
      </c>
      <c r="AE2435" s="56">
        <v>786</v>
      </c>
      <c r="AF2435" s="56">
        <v>526.24</v>
      </c>
    </row>
    <row r="2436" spans="22:32" ht="18" customHeight="1" x14ac:dyDescent="0.25">
      <c r="V2436" s="56" t="s">
        <v>109</v>
      </c>
      <c r="W2436" s="56">
        <v>2023</v>
      </c>
      <c r="X2436" s="56" t="s">
        <v>8</v>
      </c>
      <c r="Y2436" s="56" t="s">
        <v>99</v>
      </c>
      <c r="Z2436" s="56" t="s">
        <v>100</v>
      </c>
      <c r="AA2436" s="56" t="s">
        <v>101</v>
      </c>
      <c r="AB2436" s="56" t="s">
        <v>102</v>
      </c>
      <c r="AC2436" s="56" t="s">
        <v>103</v>
      </c>
      <c r="AD2436" s="56" t="s">
        <v>106</v>
      </c>
      <c r="AE2436" s="56">
        <v>337</v>
      </c>
      <c r="AF2436" s="56">
        <v>481.90999999999997</v>
      </c>
    </row>
    <row r="2437" spans="22:32" ht="18" customHeight="1" x14ac:dyDescent="0.25">
      <c r="V2437" s="56" t="s">
        <v>105</v>
      </c>
      <c r="W2437" s="56">
        <v>2023</v>
      </c>
      <c r="X2437" s="56" t="s">
        <v>8</v>
      </c>
      <c r="Y2437" s="56" t="s">
        <v>99</v>
      </c>
      <c r="Z2437" s="56" t="s">
        <v>100</v>
      </c>
      <c r="AA2437" s="56" t="s">
        <v>101</v>
      </c>
      <c r="AB2437" s="56" t="s">
        <v>102</v>
      </c>
      <c r="AC2437" s="56" t="s">
        <v>103</v>
      </c>
      <c r="AD2437" s="56" t="s">
        <v>106</v>
      </c>
      <c r="AE2437" s="56">
        <v>335</v>
      </c>
      <c r="AF2437" s="56">
        <v>479.05</v>
      </c>
    </row>
    <row r="2438" spans="22:32" ht="18" customHeight="1" x14ac:dyDescent="0.25">
      <c r="V2438" s="56" t="s">
        <v>105</v>
      </c>
      <c r="W2438" s="56">
        <v>2023</v>
      </c>
      <c r="X2438" s="56" t="s">
        <v>8</v>
      </c>
      <c r="Y2438" s="56" t="s">
        <v>99</v>
      </c>
      <c r="Z2438" s="56" t="s">
        <v>100</v>
      </c>
      <c r="AA2438" s="56" t="s">
        <v>101</v>
      </c>
      <c r="AB2438" s="56" t="s">
        <v>102</v>
      </c>
      <c r="AC2438" s="56" t="s">
        <v>103</v>
      </c>
      <c r="AD2438" s="56" t="s">
        <v>106</v>
      </c>
      <c r="AE2438" s="56">
        <v>755</v>
      </c>
      <c r="AF2438" s="56">
        <v>1079.6500000000001</v>
      </c>
    </row>
    <row r="2439" spans="22:32" ht="18" customHeight="1" x14ac:dyDescent="0.25">
      <c r="V2439" s="56" t="s">
        <v>105</v>
      </c>
      <c r="W2439" s="56">
        <v>2023</v>
      </c>
      <c r="X2439" s="56" t="s">
        <v>3</v>
      </c>
      <c r="Y2439" s="56" t="s">
        <v>111</v>
      </c>
      <c r="Z2439" s="56" t="s">
        <v>100</v>
      </c>
      <c r="AA2439" s="56" t="s">
        <v>101</v>
      </c>
      <c r="AB2439" s="56" t="s">
        <v>102</v>
      </c>
      <c r="AC2439" s="56" t="s">
        <v>103</v>
      </c>
      <c r="AD2439" s="56" t="s">
        <v>104</v>
      </c>
      <c r="AE2439" s="56">
        <v>212</v>
      </c>
      <c r="AF2439" s="56">
        <v>303.15999999999997</v>
      </c>
    </row>
    <row r="2440" spans="22:32" ht="18" customHeight="1" x14ac:dyDescent="0.25">
      <c r="V2440" s="56" t="s">
        <v>98</v>
      </c>
      <c r="W2440" s="56">
        <v>2023</v>
      </c>
      <c r="X2440" s="56" t="s">
        <v>3</v>
      </c>
      <c r="Y2440" s="56" t="s">
        <v>111</v>
      </c>
      <c r="Z2440" s="56" t="s">
        <v>100</v>
      </c>
      <c r="AA2440" s="56" t="s">
        <v>101</v>
      </c>
      <c r="AB2440" s="56" t="s">
        <v>102</v>
      </c>
      <c r="AC2440" s="56" t="s">
        <v>103</v>
      </c>
      <c r="AD2440" s="56" t="s">
        <v>104</v>
      </c>
      <c r="AE2440" s="56">
        <v>182</v>
      </c>
      <c r="AF2440" s="56">
        <v>260.26</v>
      </c>
    </row>
    <row r="2441" spans="22:32" ht="18" customHeight="1" x14ac:dyDescent="0.25">
      <c r="V2441" s="56" t="s">
        <v>105</v>
      </c>
      <c r="W2441" s="56">
        <v>2023</v>
      </c>
      <c r="X2441" s="56" t="s">
        <v>3</v>
      </c>
      <c r="Y2441" s="56" t="s">
        <v>111</v>
      </c>
      <c r="Z2441" s="56" t="s">
        <v>100</v>
      </c>
      <c r="AA2441" s="56" t="s">
        <v>101</v>
      </c>
      <c r="AB2441" s="56" t="s">
        <v>102</v>
      </c>
      <c r="AC2441" s="56" t="s">
        <v>103</v>
      </c>
      <c r="AD2441" s="56" t="s">
        <v>104</v>
      </c>
      <c r="AE2441" s="56">
        <v>184</v>
      </c>
      <c r="AF2441" s="56">
        <v>526.24</v>
      </c>
    </row>
    <row r="2442" spans="22:32" ht="18" customHeight="1" x14ac:dyDescent="0.25">
      <c r="V2442" s="56" t="s">
        <v>105</v>
      </c>
      <c r="W2442" s="56">
        <v>2023</v>
      </c>
      <c r="X2442" s="56" t="s">
        <v>3</v>
      </c>
      <c r="Y2442" s="56" t="s">
        <v>111</v>
      </c>
      <c r="Z2442" s="56" t="s">
        <v>100</v>
      </c>
      <c r="AA2442" s="56" t="s">
        <v>101</v>
      </c>
      <c r="AB2442" s="56" t="s">
        <v>102</v>
      </c>
      <c r="AC2442" s="56" t="s">
        <v>103</v>
      </c>
      <c r="AD2442" s="56" t="s">
        <v>104</v>
      </c>
      <c r="AE2442" s="56">
        <v>968</v>
      </c>
      <c r="AF2442" s="56">
        <v>1384.24</v>
      </c>
    </row>
    <row r="2443" spans="22:32" ht="18" customHeight="1" x14ac:dyDescent="0.25">
      <c r="V2443" s="56" t="s">
        <v>109</v>
      </c>
      <c r="W2443" s="56">
        <v>2023</v>
      </c>
      <c r="X2443" s="56" t="s">
        <v>3</v>
      </c>
      <c r="Y2443" s="56" t="s">
        <v>111</v>
      </c>
      <c r="Z2443" s="56" t="s">
        <v>100</v>
      </c>
      <c r="AA2443" s="56" t="s">
        <v>101</v>
      </c>
      <c r="AB2443" s="56" t="s">
        <v>102</v>
      </c>
      <c r="AC2443" s="56" t="s">
        <v>103</v>
      </c>
      <c r="AD2443" s="56" t="s">
        <v>104</v>
      </c>
      <c r="AE2443" s="56">
        <v>186</v>
      </c>
      <c r="AF2443" s="56">
        <v>265.98</v>
      </c>
    </row>
    <row r="2444" spans="22:32" ht="18" customHeight="1" x14ac:dyDescent="0.25">
      <c r="V2444" s="56" t="s">
        <v>109</v>
      </c>
      <c r="W2444" s="56">
        <v>2023</v>
      </c>
      <c r="X2444" s="56" t="s">
        <v>3</v>
      </c>
      <c r="Y2444" s="56" t="s">
        <v>111</v>
      </c>
      <c r="Z2444" s="56" t="s">
        <v>100</v>
      </c>
      <c r="AA2444" s="56" t="s">
        <v>101</v>
      </c>
      <c r="AB2444" s="56" t="s">
        <v>102</v>
      </c>
      <c r="AC2444" s="56" t="s">
        <v>103</v>
      </c>
      <c r="AD2444" s="56" t="s">
        <v>104</v>
      </c>
      <c r="AE2444" s="56">
        <v>213</v>
      </c>
      <c r="AF2444" s="56">
        <v>304.59000000000003</v>
      </c>
    </row>
    <row r="2445" spans="22:32" ht="18" customHeight="1" x14ac:dyDescent="0.25">
      <c r="V2445" s="56" t="s">
        <v>105</v>
      </c>
      <c r="W2445" s="56">
        <v>2023</v>
      </c>
      <c r="X2445" s="56" t="s">
        <v>3</v>
      </c>
      <c r="Y2445" s="56" t="s">
        <v>111</v>
      </c>
      <c r="Z2445" s="56" t="s">
        <v>100</v>
      </c>
      <c r="AA2445" s="56" t="s">
        <v>101</v>
      </c>
      <c r="AB2445" s="56" t="s">
        <v>102</v>
      </c>
      <c r="AC2445" s="56" t="s">
        <v>103</v>
      </c>
      <c r="AD2445" s="56" t="s">
        <v>104</v>
      </c>
      <c r="AE2445" s="56">
        <v>183</v>
      </c>
      <c r="AF2445" s="56">
        <v>261.69</v>
      </c>
    </row>
    <row r="2446" spans="22:32" ht="18" customHeight="1" x14ac:dyDescent="0.25">
      <c r="V2446" s="56" t="s">
        <v>105</v>
      </c>
      <c r="W2446" s="56">
        <v>2023</v>
      </c>
      <c r="X2446" s="56" t="s">
        <v>3</v>
      </c>
      <c r="Y2446" s="56" t="s">
        <v>111</v>
      </c>
      <c r="Z2446" s="56" t="s">
        <v>100</v>
      </c>
      <c r="AA2446" s="56" t="s">
        <v>101</v>
      </c>
      <c r="AB2446" s="56" t="s">
        <v>102</v>
      </c>
      <c r="AC2446" s="56" t="s">
        <v>103</v>
      </c>
      <c r="AD2446" s="56" t="s">
        <v>104</v>
      </c>
      <c r="AE2446" s="56">
        <v>749</v>
      </c>
      <c r="AF2446" s="56">
        <v>1071.07</v>
      </c>
    </row>
    <row r="2447" spans="22:32" ht="18" customHeight="1" x14ac:dyDescent="0.25">
      <c r="V2447" s="56" t="s">
        <v>98</v>
      </c>
      <c r="W2447" s="56">
        <v>2023</v>
      </c>
      <c r="X2447" s="56" t="s">
        <v>3</v>
      </c>
      <c r="Y2447" s="56" t="s">
        <v>111</v>
      </c>
      <c r="Z2447" s="56" t="s">
        <v>100</v>
      </c>
      <c r="AA2447" s="56" t="s">
        <v>101</v>
      </c>
      <c r="AB2447" s="56" t="s">
        <v>102</v>
      </c>
      <c r="AC2447" s="56" t="s">
        <v>103</v>
      </c>
      <c r="AD2447" s="56" t="s">
        <v>104</v>
      </c>
      <c r="AE2447" s="56">
        <v>209</v>
      </c>
      <c r="AF2447" s="56">
        <v>298.87</v>
      </c>
    </row>
    <row r="2448" spans="22:32" ht="18" customHeight="1" x14ac:dyDescent="0.25">
      <c r="V2448" s="56" t="s">
        <v>105</v>
      </c>
      <c r="W2448" s="56">
        <v>2023</v>
      </c>
      <c r="X2448" s="56" t="s">
        <v>3</v>
      </c>
      <c r="Y2448" s="56" t="s">
        <v>111</v>
      </c>
      <c r="Z2448" s="56" t="s">
        <v>100</v>
      </c>
      <c r="AA2448" s="56" t="s">
        <v>101</v>
      </c>
      <c r="AB2448" s="56" t="s">
        <v>102</v>
      </c>
      <c r="AC2448" s="56" t="s">
        <v>103</v>
      </c>
      <c r="AD2448" s="56" t="s">
        <v>104</v>
      </c>
      <c r="AE2448" s="56">
        <v>185</v>
      </c>
      <c r="AF2448" s="56">
        <v>264.55</v>
      </c>
    </row>
    <row r="2449" spans="22:32" ht="18" customHeight="1" x14ac:dyDescent="0.25">
      <c r="V2449" s="56" t="s">
        <v>105</v>
      </c>
      <c r="W2449" s="56">
        <v>2023</v>
      </c>
      <c r="X2449" s="56" t="s">
        <v>7</v>
      </c>
      <c r="Y2449" s="56" t="s">
        <v>111</v>
      </c>
      <c r="Z2449" s="56" t="s">
        <v>100</v>
      </c>
      <c r="AA2449" s="56" t="s">
        <v>101</v>
      </c>
      <c r="AB2449" s="56" t="s">
        <v>102</v>
      </c>
      <c r="AC2449" s="56" t="s">
        <v>103</v>
      </c>
      <c r="AD2449" s="56" t="s">
        <v>104</v>
      </c>
      <c r="AE2449" s="56">
        <v>188</v>
      </c>
      <c r="AF2449" s="56">
        <v>268.84000000000003</v>
      </c>
    </row>
    <row r="2450" spans="22:32" ht="18" customHeight="1" x14ac:dyDescent="0.25">
      <c r="V2450" s="56" t="s">
        <v>98</v>
      </c>
      <c r="W2450" s="56">
        <v>2023</v>
      </c>
      <c r="X2450" s="56" t="s">
        <v>7</v>
      </c>
      <c r="Y2450" s="56" t="s">
        <v>111</v>
      </c>
      <c r="Z2450" s="56" t="s">
        <v>100</v>
      </c>
      <c r="AA2450" s="56" t="s">
        <v>101</v>
      </c>
      <c r="AB2450" s="56" t="s">
        <v>102</v>
      </c>
      <c r="AC2450" s="56" t="s">
        <v>103</v>
      </c>
      <c r="AD2450" s="56" t="s">
        <v>104</v>
      </c>
      <c r="AE2450" s="56">
        <v>164</v>
      </c>
      <c r="AF2450" s="56">
        <v>234.51999999999998</v>
      </c>
    </row>
    <row r="2451" spans="22:32" ht="18" customHeight="1" x14ac:dyDescent="0.25">
      <c r="V2451" s="56" t="s">
        <v>107</v>
      </c>
      <c r="W2451" s="56">
        <v>2023</v>
      </c>
      <c r="X2451" s="56" t="s">
        <v>7</v>
      </c>
      <c r="Y2451" s="56" t="s">
        <v>111</v>
      </c>
      <c r="Z2451" s="56" t="s">
        <v>100</v>
      </c>
      <c r="AA2451" s="56" t="s">
        <v>101</v>
      </c>
      <c r="AB2451" s="56" t="s">
        <v>102</v>
      </c>
      <c r="AC2451" s="56" t="s">
        <v>103</v>
      </c>
      <c r="AD2451" s="56" t="s">
        <v>104</v>
      </c>
      <c r="AE2451" s="56">
        <v>190</v>
      </c>
      <c r="AF2451" s="56">
        <v>526.24</v>
      </c>
    </row>
    <row r="2452" spans="22:32" ht="18" customHeight="1" x14ac:dyDescent="0.25">
      <c r="V2452" s="56" t="s">
        <v>98</v>
      </c>
      <c r="W2452" s="56">
        <v>2023</v>
      </c>
      <c r="X2452" s="56" t="s">
        <v>7</v>
      </c>
      <c r="Y2452" s="56" t="s">
        <v>111</v>
      </c>
      <c r="Z2452" s="56" t="s">
        <v>100</v>
      </c>
      <c r="AA2452" s="56" t="s">
        <v>101</v>
      </c>
      <c r="AB2452" s="56" t="s">
        <v>102</v>
      </c>
      <c r="AC2452" s="56" t="s">
        <v>103</v>
      </c>
      <c r="AD2452" s="56" t="s">
        <v>104</v>
      </c>
      <c r="AE2452" s="56">
        <v>160</v>
      </c>
      <c r="AF2452" s="56">
        <v>526.24</v>
      </c>
    </row>
    <row r="2453" spans="22:32" ht="18" customHeight="1" x14ac:dyDescent="0.25">
      <c r="V2453" s="56" t="s">
        <v>105</v>
      </c>
      <c r="W2453" s="56">
        <v>2023</v>
      </c>
      <c r="X2453" s="56" t="s">
        <v>7</v>
      </c>
      <c r="Y2453" s="56" t="s">
        <v>111</v>
      </c>
      <c r="Z2453" s="56" t="s">
        <v>100</v>
      </c>
      <c r="AA2453" s="56" t="s">
        <v>101</v>
      </c>
      <c r="AB2453" s="56" t="s">
        <v>102</v>
      </c>
      <c r="AC2453" s="56" t="s">
        <v>103</v>
      </c>
      <c r="AD2453" s="56" t="s">
        <v>104</v>
      </c>
      <c r="AE2453" s="56">
        <v>971</v>
      </c>
      <c r="AF2453" s="56">
        <v>1388.53</v>
      </c>
    </row>
    <row r="2454" spans="22:32" ht="18" customHeight="1" x14ac:dyDescent="0.25">
      <c r="V2454" s="56" t="s">
        <v>98</v>
      </c>
      <c r="W2454" s="56">
        <v>2023</v>
      </c>
      <c r="X2454" s="56" t="s">
        <v>7</v>
      </c>
      <c r="Y2454" s="56" t="s">
        <v>111</v>
      </c>
      <c r="Z2454" s="56" t="s">
        <v>100</v>
      </c>
      <c r="AA2454" s="56" t="s">
        <v>101</v>
      </c>
      <c r="AB2454" s="56" t="s">
        <v>102</v>
      </c>
      <c r="AC2454" s="56" t="s">
        <v>103</v>
      </c>
      <c r="AD2454" s="56" t="s">
        <v>104</v>
      </c>
      <c r="AE2454" s="56">
        <v>162</v>
      </c>
      <c r="AF2454" s="56">
        <v>231.66</v>
      </c>
    </row>
    <row r="2455" spans="22:32" ht="18" customHeight="1" x14ac:dyDescent="0.25">
      <c r="V2455" s="56" t="s">
        <v>98</v>
      </c>
      <c r="W2455" s="56">
        <v>2023</v>
      </c>
      <c r="X2455" s="56" t="s">
        <v>7</v>
      </c>
      <c r="Y2455" s="56" t="s">
        <v>111</v>
      </c>
      <c r="Z2455" s="56" t="s">
        <v>100</v>
      </c>
      <c r="AA2455" s="56" t="s">
        <v>101</v>
      </c>
      <c r="AB2455" s="56" t="s">
        <v>102</v>
      </c>
      <c r="AC2455" s="56" t="s">
        <v>103</v>
      </c>
      <c r="AD2455" s="56" t="s">
        <v>104</v>
      </c>
      <c r="AE2455" s="56">
        <v>189</v>
      </c>
      <c r="AF2455" s="56">
        <v>270.27</v>
      </c>
    </row>
    <row r="2456" spans="22:32" ht="18" customHeight="1" x14ac:dyDescent="0.25">
      <c r="V2456" s="56" t="s">
        <v>105</v>
      </c>
      <c r="W2456" s="56">
        <v>2023</v>
      </c>
      <c r="X2456" s="56" t="s">
        <v>7</v>
      </c>
      <c r="Y2456" s="56" t="s">
        <v>111</v>
      </c>
      <c r="Z2456" s="56" t="s">
        <v>100</v>
      </c>
      <c r="AA2456" s="56" t="s">
        <v>101</v>
      </c>
      <c r="AB2456" s="56" t="s">
        <v>102</v>
      </c>
      <c r="AC2456" s="56" t="s">
        <v>103</v>
      </c>
      <c r="AD2456" s="56" t="s">
        <v>104</v>
      </c>
      <c r="AE2456" s="56">
        <v>165</v>
      </c>
      <c r="AF2456" s="56">
        <v>235.95</v>
      </c>
    </row>
    <row r="2457" spans="22:32" ht="18" customHeight="1" x14ac:dyDescent="0.25">
      <c r="V2457" s="56" t="s">
        <v>98</v>
      </c>
      <c r="W2457" s="56">
        <v>2023</v>
      </c>
      <c r="X2457" s="56" t="s">
        <v>7</v>
      </c>
      <c r="Y2457" s="56" t="s">
        <v>111</v>
      </c>
      <c r="Z2457" s="56" t="s">
        <v>100</v>
      </c>
      <c r="AA2457" s="56" t="s">
        <v>101</v>
      </c>
      <c r="AB2457" s="56" t="s">
        <v>102</v>
      </c>
      <c r="AC2457" s="56" t="s">
        <v>103</v>
      </c>
      <c r="AD2457" s="56" t="s">
        <v>104</v>
      </c>
      <c r="AE2457" s="56">
        <v>753</v>
      </c>
      <c r="AF2457" s="56">
        <v>1076.79</v>
      </c>
    </row>
    <row r="2458" spans="22:32" ht="18" customHeight="1" x14ac:dyDescent="0.25">
      <c r="V2458" s="56" t="s">
        <v>107</v>
      </c>
      <c r="W2458" s="56">
        <v>2023</v>
      </c>
      <c r="X2458" s="56" t="s">
        <v>7</v>
      </c>
      <c r="Y2458" s="56" t="s">
        <v>111</v>
      </c>
      <c r="Z2458" s="56" t="s">
        <v>100</v>
      </c>
      <c r="AA2458" s="56" t="s">
        <v>101</v>
      </c>
      <c r="AB2458" s="56" t="s">
        <v>102</v>
      </c>
      <c r="AC2458" s="56" t="s">
        <v>103</v>
      </c>
      <c r="AD2458" s="56" t="s">
        <v>104</v>
      </c>
      <c r="AE2458" s="56">
        <v>839</v>
      </c>
      <c r="AF2458" s="56">
        <v>1199.77</v>
      </c>
    </row>
    <row r="2459" spans="22:32" ht="18" customHeight="1" x14ac:dyDescent="0.25">
      <c r="V2459" s="56" t="s">
        <v>98</v>
      </c>
      <c r="W2459" s="56">
        <v>2023</v>
      </c>
      <c r="X2459" s="56" t="s">
        <v>7</v>
      </c>
      <c r="Y2459" s="56" t="s">
        <v>111</v>
      </c>
      <c r="Z2459" s="56" t="s">
        <v>100</v>
      </c>
      <c r="AA2459" s="56" t="s">
        <v>101</v>
      </c>
      <c r="AB2459" s="56" t="s">
        <v>102</v>
      </c>
      <c r="AC2459" s="56" t="s">
        <v>103</v>
      </c>
      <c r="AD2459" s="56" t="s">
        <v>104</v>
      </c>
      <c r="AE2459" s="56">
        <v>191</v>
      </c>
      <c r="AF2459" s="56">
        <v>273.13</v>
      </c>
    </row>
    <row r="2460" spans="22:32" ht="18" customHeight="1" x14ac:dyDescent="0.25">
      <c r="V2460" s="56" t="s">
        <v>105</v>
      </c>
      <c r="W2460" s="56">
        <v>2023</v>
      </c>
      <c r="X2460" s="56" t="s">
        <v>7</v>
      </c>
      <c r="Y2460" s="56" t="s">
        <v>111</v>
      </c>
      <c r="Z2460" s="56" t="s">
        <v>100</v>
      </c>
      <c r="AA2460" s="56" t="s">
        <v>101</v>
      </c>
      <c r="AB2460" s="56" t="s">
        <v>102</v>
      </c>
      <c r="AC2460" s="56" t="s">
        <v>103</v>
      </c>
      <c r="AD2460" s="56" t="s">
        <v>104</v>
      </c>
      <c r="AE2460" s="56">
        <v>161</v>
      </c>
      <c r="AF2460" s="56">
        <v>230.23000000000002</v>
      </c>
    </row>
    <row r="2461" spans="22:32" ht="18" customHeight="1" x14ac:dyDescent="0.25">
      <c r="V2461" s="56" t="s">
        <v>98</v>
      </c>
      <c r="W2461" s="56">
        <v>2023</v>
      </c>
      <c r="X2461" s="56" t="s">
        <v>11</v>
      </c>
      <c r="Y2461" s="56" t="s">
        <v>111</v>
      </c>
      <c r="Z2461" s="56" t="s">
        <v>100</v>
      </c>
      <c r="AA2461" s="56" t="s">
        <v>101</v>
      </c>
      <c r="AB2461" s="56" t="s">
        <v>102</v>
      </c>
      <c r="AC2461" s="56" t="s">
        <v>103</v>
      </c>
      <c r="AD2461" s="56" t="s">
        <v>104</v>
      </c>
      <c r="AE2461" s="56">
        <v>170</v>
      </c>
      <c r="AF2461" s="56">
        <v>243.1</v>
      </c>
    </row>
    <row r="2462" spans="22:32" ht="18" customHeight="1" x14ac:dyDescent="0.25">
      <c r="V2462" s="56" t="s">
        <v>98</v>
      </c>
      <c r="W2462" s="56">
        <v>2023</v>
      </c>
      <c r="X2462" s="56" t="s">
        <v>11</v>
      </c>
      <c r="Y2462" s="56" t="s">
        <v>111</v>
      </c>
      <c r="Z2462" s="56" t="s">
        <v>100</v>
      </c>
      <c r="AA2462" s="56" t="s">
        <v>101</v>
      </c>
      <c r="AB2462" s="56" t="s">
        <v>102</v>
      </c>
      <c r="AC2462" s="56" t="s">
        <v>103</v>
      </c>
      <c r="AD2462" s="56" t="s">
        <v>104</v>
      </c>
      <c r="AE2462" s="56">
        <v>140</v>
      </c>
      <c r="AF2462" s="56">
        <v>200.2</v>
      </c>
    </row>
    <row r="2463" spans="22:32" ht="18" customHeight="1" x14ac:dyDescent="0.25">
      <c r="V2463" s="56" t="s">
        <v>98</v>
      </c>
      <c r="W2463" s="56">
        <v>2023</v>
      </c>
      <c r="X2463" s="56" t="s">
        <v>11</v>
      </c>
      <c r="Y2463" s="56" t="s">
        <v>111</v>
      </c>
      <c r="Z2463" s="56" t="s">
        <v>100</v>
      </c>
      <c r="AA2463" s="56" t="s">
        <v>101</v>
      </c>
      <c r="AB2463" s="56" t="s">
        <v>102</v>
      </c>
      <c r="AC2463" s="56" t="s">
        <v>103</v>
      </c>
      <c r="AD2463" s="56" t="s">
        <v>104</v>
      </c>
      <c r="AE2463" s="56">
        <v>166</v>
      </c>
      <c r="AF2463" s="56">
        <v>526.24</v>
      </c>
    </row>
    <row r="2464" spans="22:32" ht="18" customHeight="1" x14ac:dyDescent="0.25">
      <c r="V2464" s="56" t="s">
        <v>98</v>
      </c>
      <c r="W2464" s="56">
        <v>2023</v>
      </c>
      <c r="X2464" s="56" t="s">
        <v>11</v>
      </c>
      <c r="Y2464" s="56" t="s">
        <v>111</v>
      </c>
      <c r="Z2464" s="56" t="s">
        <v>100</v>
      </c>
      <c r="AA2464" s="56" t="s">
        <v>101</v>
      </c>
      <c r="AB2464" s="56" t="s">
        <v>102</v>
      </c>
      <c r="AC2464" s="56" t="s">
        <v>103</v>
      </c>
      <c r="AD2464" s="56" t="s">
        <v>104</v>
      </c>
      <c r="AE2464" s="56">
        <v>142</v>
      </c>
      <c r="AF2464" s="56">
        <v>526.24</v>
      </c>
    </row>
    <row r="2465" spans="22:32" ht="18" customHeight="1" x14ac:dyDescent="0.25">
      <c r="V2465" s="56" t="s">
        <v>105</v>
      </c>
      <c r="W2465" s="56">
        <v>2023</v>
      </c>
      <c r="X2465" s="56" t="s">
        <v>11</v>
      </c>
      <c r="Y2465" s="56" t="s">
        <v>111</v>
      </c>
      <c r="Z2465" s="56" t="s">
        <v>100</v>
      </c>
      <c r="AA2465" s="56" t="s">
        <v>101</v>
      </c>
      <c r="AB2465" s="56" t="s">
        <v>102</v>
      </c>
      <c r="AC2465" s="56" t="s">
        <v>103</v>
      </c>
      <c r="AD2465" s="56" t="s">
        <v>104</v>
      </c>
      <c r="AE2465" s="56">
        <v>975</v>
      </c>
      <c r="AF2465" s="56">
        <v>1394.25</v>
      </c>
    </row>
    <row r="2466" spans="22:32" ht="18" customHeight="1" x14ac:dyDescent="0.25">
      <c r="V2466" s="56" t="s">
        <v>105</v>
      </c>
      <c r="W2466" s="56">
        <v>2023</v>
      </c>
      <c r="X2466" s="56" t="s">
        <v>11</v>
      </c>
      <c r="Y2466" s="56" t="s">
        <v>111</v>
      </c>
      <c r="Z2466" s="56" t="s">
        <v>100</v>
      </c>
      <c r="AA2466" s="56" t="s">
        <v>101</v>
      </c>
      <c r="AB2466" s="56" t="s">
        <v>102</v>
      </c>
      <c r="AC2466" s="56" t="s">
        <v>103</v>
      </c>
      <c r="AD2466" s="56" t="s">
        <v>104</v>
      </c>
      <c r="AE2466" s="56">
        <v>141</v>
      </c>
      <c r="AF2466" s="56">
        <v>201.63</v>
      </c>
    </row>
    <row r="2467" spans="22:32" ht="18" customHeight="1" x14ac:dyDescent="0.25">
      <c r="V2467" s="56" t="s">
        <v>98</v>
      </c>
      <c r="W2467" s="56">
        <v>2023</v>
      </c>
      <c r="X2467" s="56" t="s">
        <v>11</v>
      </c>
      <c r="Y2467" s="56" t="s">
        <v>111</v>
      </c>
      <c r="Z2467" s="56" t="s">
        <v>100</v>
      </c>
      <c r="AA2467" s="56" t="s">
        <v>101</v>
      </c>
      <c r="AB2467" s="56" t="s">
        <v>102</v>
      </c>
      <c r="AC2467" s="56" t="s">
        <v>103</v>
      </c>
      <c r="AD2467" s="56" t="s">
        <v>104</v>
      </c>
      <c r="AE2467" s="56">
        <v>756</v>
      </c>
      <c r="AF2467" s="56">
        <v>1081.08</v>
      </c>
    </row>
    <row r="2468" spans="22:32" ht="18" customHeight="1" x14ac:dyDescent="0.25">
      <c r="V2468" s="56" t="s">
        <v>98</v>
      </c>
      <c r="W2468" s="56">
        <v>2023</v>
      </c>
      <c r="X2468" s="56" t="s">
        <v>11</v>
      </c>
      <c r="Y2468" s="56" t="s">
        <v>111</v>
      </c>
      <c r="Z2468" s="56" t="s">
        <v>100</v>
      </c>
      <c r="AA2468" s="56" t="s">
        <v>101</v>
      </c>
      <c r="AB2468" s="56" t="s">
        <v>102</v>
      </c>
      <c r="AC2468" s="56" t="s">
        <v>103</v>
      </c>
      <c r="AD2468" s="56" t="s">
        <v>104</v>
      </c>
      <c r="AE2468" s="56">
        <v>843</v>
      </c>
      <c r="AF2468" s="56">
        <v>1205.49</v>
      </c>
    </row>
    <row r="2469" spans="22:32" ht="18" customHeight="1" x14ac:dyDescent="0.25">
      <c r="V2469" s="56" t="s">
        <v>98</v>
      </c>
      <c r="W2469" s="56">
        <v>2023</v>
      </c>
      <c r="X2469" s="56" t="s">
        <v>11</v>
      </c>
      <c r="Y2469" s="56" t="s">
        <v>111</v>
      </c>
      <c r="Z2469" s="56" t="s">
        <v>100</v>
      </c>
      <c r="AA2469" s="56" t="s">
        <v>101</v>
      </c>
      <c r="AB2469" s="56" t="s">
        <v>102</v>
      </c>
      <c r="AC2469" s="56" t="s">
        <v>103</v>
      </c>
      <c r="AD2469" s="56" t="s">
        <v>104</v>
      </c>
      <c r="AE2469" s="56">
        <v>167</v>
      </c>
      <c r="AF2469" s="56">
        <v>238.81</v>
      </c>
    </row>
    <row r="2470" spans="22:32" ht="18" customHeight="1" x14ac:dyDescent="0.25">
      <c r="V2470" s="56" t="s">
        <v>98</v>
      </c>
      <c r="W2470" s="56">
        <v>2023</v>
      </c>
      <c r="X2470" s="56" t="s">
        <v>11</v>
      </c>
      <c r="Y2470" s="56" t="s">
        <v>111</v>
      </c>
      <c r="Z2470" s="56" t="s">
        <v>100</v>
      </c>
      <c r="AA2470" s="56" t="s">
        <v>101</v>
      </c>
      <c r="AB2470" s="56" t="s">
        <v>102</v>
      </c>
      <c r="AC2470" s="56" t="s">
        <v>103</v>
      </c>
      <c r="AD2470" s="56" t="s">
        <v>104</v>
      </c>
      <c r="AE2470" s="56">
        <v>143</v>
      </c>
      <c r="AF2470" s="56">
        <v>204.49</v>
      </c>
    </row>
    <row r="2471" spans="22:32" ht="18" customHeight="1" x14ac:dyDescent="0.25">
      <c r="V2471" s="56" t="s">
        <v>105</v>
      </c>
      <c r="W2471" s="56">
        <v>2023</v>
      </c>
      <c r="X2471" s="56" t="s">
        <v>1</v>
      </c>
      <c r="Y2471" s="56" t="s">
        <v>111</v>
      </c>
      <c r="Z2471" s="56" t="s">
        <v>100</v>
      </c>
      <c r="AA2471" s="56" t="s">
        <v>101</v>
      </c>
      <c r="AB2471" s="56" t="s">
        <v>102</v>
      </c>
      <c r="AC2471" s="56" t="s">
        <v>103</v>
      </c>
      <c r="AD2471" s="56" t="s">
        <v>106</v>
      </c>
      <c r="AE2471" s="56">
        <v>272</v>
      </c>
      <c r="AF2471" s="56">
        <v>388.96</v>
      </c>
    </row>
    <row r="2472" spans="22:32" ht="18" customHeight="1" x14ac:dyDescent="0.25">
      <c r="V2472" s="56" t="s">
        <v>105</v>
      </c>
      <c r="W2472" s="56">
        <v>2023</v>
      </c>
      <c r="X2472" s="56" t="s">
        <v>1</v>
      </c>
      <c r="Y2472" s="56" t="s">
        <v>111</v>
      </c>
      <c r="Z2472" s="56" t="s">
        <v>100</v>
      </c>
      <c r="AA2472" s="56" t="s">
        <v>101</v>
      </c>
      <c r="AB2472" s="56" t="s">
        <v>102</v>
      </c>
      <c r="AC2472" s="56" t="s">
        <v>103</v>
      </c>
      <c r="AD2472" s="56" t="s">
        <v>106</v>
      </c>
      <c r="AE2472" s="56">
        <v>266</v>
      </c>
      <c r="AF2472" s="56">
        <v>380.38</v>
      </c>
    </row>
    <row r="2473" spans="22:32" ht="18" customHeight="1" x14ac:dyDescent="0.25">
      <c r="V2473" s="56" t="s">
        <v>98</v>
      </c>
      <c r="W2473" s="56">
        <v>2023</v>
      </c>
      <c r="X2473" s="56" t="s">
        <v>1</v>
      </c>
      <c r="Y2473" s="56" t="s">
        <v>111</v>
      </c>
      <c r="Z2473" s="56" t="s">
        <v>100</v>
      </c>
      <c r="AA2473" s="56" t="s">
        <v>101</v>
      </c>
      <c r="AB2473" s="56" t="s">
        <v>102</v>
      </c>
      <c r="AC2473" s="56" t="s">
        <v>103</v>
      </c>
      <c r="AD2473" s="56" t="s">
        <v>104</v>
      </c>
      <c r="AE2473" s="56">
        <v>224</v>
      </c>
      <c r="AF2473" s="56">
        <v>320.32</v>
      </c>
    </row>
    <row r="2474" spans="22:32" ht="18" customHeight="1" x14ac:dyDescent="0.25">
      <c r="V2474" s="56" t="s">
        <v>98</v>
      </c>
      <c r="W2474" s="56">
        <v>2023</v>
      </c>
      <c r="X2474" s="56" t="s">
        <v>1</v>
      </c>
      <c r="Y2474" s="56" t="s">
        <v>111</v>
      </c>
      <c r="Z2474" s="56" t="s">
        <v>100</v>
      </c>
      <c r="AA2474" s="56" t="s">
        <v>101</v>
      </c>
      <c r="AB2474" s="56" t="s">
        <v>102</v>
      </c>
      <c r="AC2474" s="56" t="s">
        <v>103</v>
      </c>
      <c r="AD2474" s="56" t="s">
        <v>104</v>
      </c>
      <c r="AE2474" s="56">
        <v>194</v>
      </c>
      <c r="AF2474" s="56">
        <v>277.42</v>
      </c>
    </row>
    <row r="2475" spans="22:32" ht="18" customHeight="1" x14ac:dyDescent="0.25">
      <c r="V2475" s="56" t="s">
        <v>107</v>
      </c>
      <c r="W2475" s="56">
        <v>2023</v>
      </c>
      <c r="X2475" s="56" t="s">
        <v>1</v>
      </c>
      <c r="Y2475" s="56" t="s">
        <v>111</v>
      </c>
      <c r="Z2475" s="56" t="s">
        <v>100</v>
      </c>
      <c r="AA2475" s="56" t="s">
        <v>101</v>
      </c>
      <c r="AB2475" s="56" t="s">
        <v>102</v>
      </c>
      <c r="AC2475" s="56" t="s">
        <v>103</v>
      </c>
      <c r="AD2475" s="56" t="s">
        <v>104</v>
      </c>
      <c r="AE2475" s="56">
        <v>268</v>
      </c>
      <c r="AF2475" s="56">
        <v>383.24</v>
      </c>
    </row>
    <row r="2476" spans="22:32" ht="18" customHeight="1" x14ac:dyDescent="0.25">
      <c r="V2476" s="56" t="s">
        <v>107</v>
      </c>
      <c r="W2476" s="56">
        <v>2023</v>
      </c>
      <c r="X2476" s="56" t="s">
        <v>1</v>
      </c>
      <c r="Y2476" s="56" t="s">
        <v>111</v>
      </c>
      <c r="Z2476" s="56" t="s">
        <v>100</v>
      </c>
      <c r="AA2476" s="56" t="s">
        <v>101</v>
      </c>
      <c r="AB2476" s="56" t="s">
        <v>102</v>
      </c>
      <c r="AC2476" s="56" t="s">
        <v>103</v>
      </c>
      <c r="AD2476" s="56" t="s">
        <v>104</v>
      </c>
      <c r="AE2476" s="56">
        <v>220</v>
      </c>
      <c r="AF2476" s="56">
        <v>526.24</v>
      </c>
    </row>
    <row r="2477" spans="22:32" ht="18" customHeight="1" x14ac:dyDescent="0.25">
      <c r="V2477" s="56" t="s">
        <v>107</v>
      </c>
      <c r="W2477" s="56">
        <v>2023</v>
      </c>
      <c r="X2477" s="56" t="s">
        <v>1</v>
      </c>
      <c r="Y2477" s="56" t="s">
        <v>111</v>
      </c>
      <c r="Z2477" s="56" t="s">
        <v>100</v>
      </c>
      <c r="AA2477" s="56" t="s">
        <v>101</v>
      </c>
      <c r="AB2477" s="56" t="s">
        <v>102</v>
      </c>
      <c r="AC2477" s="56" t="s">
        <v>103</v>
      </c>
      <c r="AD2477" s="56" t="s">
        <v>104</v>
      </c>
      <c r="AE2477" s="56">
        <v>196</v>
      </c>
      <c r="AF2477" s="56">
        <v>526.24</v>
      </c>
    </row>
    <row r="2478" spans="22:32" ht="18" customHeight="1" x14ac:dyDescent="0.25">
      <c r="V2478" s="56" t="s">
        <v>109</v>
      </c>
      <c r="W2478" s="56">
        <v>2023</v>
      </c>
      <c r="X2478" s="56" t="s">
        <v>1</v>
      </c>
      <c r="Y2478" s="56" t="s">
        <v>111</v>
      </c>
      <c r="Z2478" s="56" t="s">
        <v>100</v>
      </c>
      <c r="AA2478" s="56" t="s">
        <v>101</v>
      </c>
      <c r="AB2478" s="56" t="s">
        <v>102</v>
      </c>
      <c r="AC2478" s="56" t="s">
        <v>103</v>
      </c>
      <c r="AD2478" s="56" t="s">
        <v>104</v>
      </c>
      <c r="AE2478" s="56">
        <v>966</v>
      </c>
      <c r="AF2478" s="56">
        <v>1381.38</v>
      </c>
    </row>
    <row r="2479" spans="22:32" ht="18" customHeight="1" x14ac:dyDescent="0.25">
      <c r="V2479" s="56" t="s">
        <v>98</v>
      </c>
      <c r="W2479" s="56">
        <v>2023</v>
      </c>
      <c r="X2479" s="56" t="s">
        <v>1</v>
      </c>
      <c r="Y2479" s="56" t="s">
        <v>111</v>
      </c>
      <c r="Z2479" s="56" t="s">
        <v>100</v>
      </c>
      <c r="AA2479" s="56" t="s">
        <v>101</v>
      </c>
      <c r="AB2479" s="56" t="s">
        <v>102</v>
      </c>
      <c r="AC2479" s="56" t="s">
        <v>103</v>
      </c>
      <c r="AD2479" s="56" t="s">
        <v>104</v>
      </c>
      <c r="AE2479" s="56">
        <v>1019</v>
      </c>
      <c r="AF2479" s="56">
        <v>1457.17</v>
      </c>
    </row>
    <row r="2480" spans="22:32" ht="18" customHeight="1" x14ac:dyDescent="0.25">
      <c r="V2480" s="56" t="s">
        <v>98</v>
      </c>
      <c r="W2480" s="56">
        <v>2023</v>
      </c>
      <c r="X2480" s="56" t="s">
        <v>1</v>
      </c>
      <c r="Y2480" s="56" t="s">
        <v>111</v>
      </c>
      <c r="Z2480" s="56" t="s">
        <v>100</v>
      </c>
      <c r="AA2480" s="56" t="s">
        <v>101</v>
      </c>
      <c r="AB2480" s="56" t="s">
        <v>102</v>
      </c>
      <c r="AC2480" s="56" t="s">
        <v>103</v>
      </c>
      <c r="AD2480" s="56" t="s">
        <v>104</v>
      </c>
      <c r="AE2480" s="56">
        <v>192</v>
      </c>
      <c r="AF2480" s="56">
        <v>274.56</v>
      </c>
    </row>
    <row r="2481" spans="22:32" ht="18" customHeight="1" x14ac:dyDescent="0.25">
      <c r="V2481" s="56" t="s">
        <v>98</v>
      </c>
      <c r="W2481" s="56">
        <v>2023</v>
      </c>
      <c r="X2481" s="56" t="s">
        <v>1</v>
      </c>
      <c r="Y2481" s="56" t="s">
        <v>111</v>
      </c>
      <c r="Z2481" s="56" t="s">
        <v>100</v>
      </c>
      <c r="AA2481" s="56" t="s">
        <v>101</v>
      </c>
      <c r="AB2481" s="56" t="s">
        <v>102</v>
      </c>
      <c r="AC2481" s="56" t="s">
        <v>103</v>
      </c>
      <c r="AD2481" s="56" t="s">
        <v>104</v>
      </c>
      <c r="AE2481" s="56">
        <v>219</v>
      </c>
      <c r="AF2481" s="56">
        <v>313.17</v>
      </c>
    </row>
    <row r="2482" spans="22:32" ht="18" customHeight="1" x14ac:dyDescent="0.25">
      <c r="V2482" s="56" t="s">
        <v>109</v>
      </c>
      <c r="W2482" s="56">
        <v>2023</v>
      </c>
      <c r="X2482" s="56" t="s">
        <v>1</v>
      </c>
      <c r="Y2482" s="56" t="s">
        <v>111</v>
      </c>
      <c r="Z2482" s="56" t="s">
        <v>100</v>
      </c>
      <c r="AA2482" s="56" t="s">
        <v>101</v>
      </c>
      <c r="AB2482" s="56" t="s">
        <v>102</v>
      </c>
      <c r="AC2482" s="56" t="s">
        <v>103</v>
      </c>
      <c r="AD2482" s="56" t="s">
        <v>104</v>
      </c>
      <c r="AE2482" s="56">
        <v>195</v>
      </c>
      <c r="AF2482" s="56">
        <v>278.85000000000002</v>
      </c>
    </row>
    <row r="2483" spans="22:32" ht="18" customHeight="1" x14ac:dyDescent="0.25">
      <c r="V2483" s="56" t="s">
        <v>98</v>
      </c>
      <c r="W2483" s="56">
        <v>2023</v>
      </c>
      <c r="X2483" s="56" t="s">
        <v>1</v>
      </c>
      <c r="Y2483" s="56" t="s">
        <v>111</v>
      </c>
      <c r="Z2483" s="56" t="s">
        <v>100</v>
      </c>
      <c r="AA2483" s="56" t="s">
        <v>101</v>
      </c>
      <c r="AB2483" s="56" t="s">
        <v>102</v>
      </c>
      <c r="AC2483" s="56" t="s">
        <v>103</v>
      </c>
      <c r="AD2483" s="56" t="s">
        <v>104</v>
      </c>
      <c r="AE2483" s="56">
        <v>271</v>
      </c>
      <c r="AF2483" s="56">
        <v>387.53</v>
      </c>
    </row>
    <row r="2484" spans="22:32" ht="18" customHeight="1" x14ac:dyDescent="0.25">
      <c r="V2484" s="56" t="s">
        <v>107</v>
      </c>
      <c r="W2484" s="56">
        <v>2023</v>
      </c>
      <c r="X2484" s="56" t="s">
        <v>1</v>
      </c>
      <c r="Y2484" s="56" t="s">
        <v>111</v>
      </c>
      <c r="Z2484" s="56" t="s">
        <v>100</v>
      </c>
      <c r="AA2484" s="56" t="s">
        <v>101</v>
      </c>
      <c r="AB2484" s="56" t="s">
        <v>102</v>
      </c>
      <c r="AC2484" s="56" t="s">
        <v>103</v>
      </c>
      <c r="AD2484" s="56" t="s">
        <v>104</v>
      </c>
      <c r="AE2484" s="56">
        <v>747</v>
      </c>
      <c r="AF2484" s="56">
        <v>1068.21</v>
      </c>
    </row>
    <row r="2485" spans="22:32" ht="18" customHeight="1" x14ac:dyDescent="0.25">
      <c r="V2485" s="56" t="s">
        <v>107</v>
      </c>
      <c r="W2485" s="56">
        <v>2023</v>
      </c>
      <c r="X2485" s="56" t="s">
        <v>1</v>
      </c>
      <c r="Y2485" s="56" t="s">
        <v>111</v>
      </c>
      <c r="Z2485" s="56" t="s">
        <v>100</v>
      </c>
      <c r="AA2485" s="56" t="s">
        <v>101</v>
      </c>
      <c r="AB2485" s="56" t="s">
        <v>102</v>
      </c>
      <c r="AC2485" s="56" t="s">
        <v>103</v>
      </c>
      <c r="AD2485" s="56" t="s">
        <v>104</v>
      </c>
      <c r="AE2485" s="56">
        <v>834</v>
      </c>
      <c r="AF2485" s="56">
        <v>1192.6199999999999</v>
      </c>
    </row>
    <row r="2486" spans="22:32" ht="18" customHeight="1" x14ac:dyDescent="0.25">
      <c r="V2486" s="56" t="s">
        <v>98</v>
      </c>
      <c r="W2486" s="56">
        <v>2023</v>
      </c>
      <c r="X2486" s="56" t="s">
        <v>1</v>
      </c>
      <c r="Y2486" s="56" t="s">
        <v>111</v>
      </c>
      <c r="Z2486" s="56" t="s">
        <v>100</v>
      </c>
      <c r="AA2486" s="56" t="s">
        <v>101</v>
      </c>
      <c r="AB2486" s="56" t="s">
        <v>102</v>
      </c>
      <c r="AC2486" s="56" t="s">
        <v>103</v>
      </c>
      <c r="AD2486" s="56" t="s">
        <v>106</v>
      </c>
      <c r="AE2486" s="56">
        <v>269</v>
      </c>
      <c r="AF2486" s="56">
        <v>384.67</v>
      </c>
    </row>
    <row r="2487" spans="22:32" ht="18" customHeight="1" x14ac:dyDescent="0.25">
      <c r="V2487" s="56" t="s">
        <v>98</v>
      </c>
      <c r="W2487" s="56">
        <v>2023</v>
      </c>
      <c r="X2487" s="56" t="s">
        <v>1</v>
      </c>
      <c r="Y2487" s="56" t="s">
        <v>111</v>
      </c>
      <c r="Z2487" s="56" t="s">
        <v>100</v>
      </c>
      <c r="AA2487" s="56" t="s">
        <v>101</v>
      </c>
      <c r="AB2487" s="56" t="s">
        <v>102</v>
      </c>
      <c r="AC2487" s="56" t="s">
        <v>103</v>
      </c>
      <c r="AD2487" s="56" t="s">
        <v>104</v>
      </c>
      <c r="AE2487" s="56">
        <v>221</v>
      </c>
      <c r="AF2487" s="56">
        <v>316.02999999999997</v>
      </c>
    </row>
    <row r="2488" spans="22:32" ht="18" customHeight="1" x14ac:dyDescent="0.25">
      <c r="V2488" s="56" t="s">
        <v>107</v>
      </c>
      <c r="W2488" s="56">
        <v>2023</v>
      </c>
      <c r="X2488" s="56" t="s">
        <v>1</v>
      </c>
      <c r="Y2488" s="56" t="s">
        <v>111</v>
      </c>
      <c r="Z2488" s="56" t="s">
        <v>100</v>
      </c>
      <c r="AA2488" s="56" t="s">
        <v>101</v>
      </c>
      <c r="AB2488" s="56" t="s">
        <v>102</v>
      </c>
      <c r="AC2488" s="56" t="s">
        <v>103</v>
      </c>
      <c r="AD2488" s="56" t="s">
        <v>104</v>
      </c>
      <c r="AE2488" s="56">
        <v>149</v>
      </c>
      <c r="AF2488" s="56">
        <v>213.07</v>
      </c>
    </row>
    <row r="2489" spans="22:32" ht="18" customHeight="1" x14ac:dyDescent="0.25">
      <c r="V2489" s="56" t="s">
        <v>98</v>
      </c>
      <c r="W2489" s="56">
        <v>2023</v>
      </c>
      <c r="X2489" s="56" t="s">
        <v>1</v>
      </c>
      <c r="Y2489" s="56" t="s">
        <v>111</v>
      </c>
      <c r="Z2489" s="56" t="s">
        <v>100</v>
      </c>
      <c r="AA2489" s="56" t="s">
        <v>101</v>
      </c>
      <c r="AB2489" s="56" t="s">
        <v>102</v>
      </c>
      <c r="AC2489" s="56" t="s">
        <v>103</v>
      </c>
      <c r="AD2489" s="56" t="s">
        <v>104</v>
      </c>
      <c r="AE2489" s="56">
        <v>197</v>
      </c>
      <c r="AF2489" s="56">
        <v>281.70999999999998</v>
      </c>
    </row>
    <row r="2490" spans="22:32" ht="18" customHeight="1" x14ac:dyDescent="0.25">
      <c r="V2490" s="56" t="s">
        <v>107</v>
      </c>
      <c r="W2490" s="56">
        <v>2023</v>
      </c>
      <c r="X2490" s="56" t="s">
        <v>0</v>
      </c>
      <c r="Y2490" s="56" t="s">
        <v>111</v>
      </c>
      <c r="Z2490" s="56" t="s">
        <v>100</v>
      </c>
      <c r="AA2490" s="56" t="s">
        <v>101</v>
      </c>
      <c r="AB2490" s="56" t="s">
        <v>102</v>
      </c>
      <c r="AC2490" s="56" t="s">
        <v>103</v>
      </c>
      <c r="AD2490" s="56" t="s">
        <v>106</v>
      </c>
      <c r="AE2490" s="56">
        <v>284</v>
      </c>
      <c r="AF2490" s="56">
        <v>406.12</v>
      </c>
    </row>
    <row r="2491" spans="22:32" ht="18" customHeight="1" x14ac:dyDescent="0.25">
      <c r="V2491" s="56" t="s">
        <v>105</v>
      </c>
      <c r="W2491" s="56">
        <v>2023</v>
      </c>
      <c r="X2491" s="56" t="s">
        <v>0</v>
      </c>
      <c r="Y2491" s="56" t="s">
        <v>111</v>
      </c>
      <c r="Z2491" s="56" t="s">
        <v>100</v>
      </c>
      <c r="AA2491" s="56" t="s">
        <v>101</v>
      </c>
      <c r="AB2491" s="56" t="s">
        <v>102</v>
      </c>
      <c r="AC2491" s="56" t="s">
        <v>103</v>
      </c>
      <c r="AD2491" s="56" t="s">
        <v>106</v>
      </c>
      <c r="AE2491" s="56">
        <v>278</v>
      </c>
      <c r="AF2491" s="56">
        <v>397.53999999999996</v>
      </c>
    </row>
    <row r="2492" spans="22:32" ht="18" customHeight="1" x14ac:dyDescent="0.25">
      <c r="V2492" s="56" t="s">
        <v>107</v>
      </c>
      <c r="W2492" s="56">
        <v>2023</v>
      </c>
      <c r="X2492" s="56" t="s">
        <v>0</v>
      </c>
      <c r="Y2492" s="56" t="s">
        <v>111</v>
      </c>
      <c r="Z2492" s="56" t="s">
        <v>100</v>
      </c>
      <c r="AA2492" s="56" t="s">
        <v>101</v>
      </c>
      <c r="AB2492" s="56" t="s">
        <v>102</v>
      </c>
      <c r="AC2492" s="56" t="s">
        <v>103</v>
      </c>
      <c r="AD2492" s="56" t="s">
        <v>104</v>
      </c>
      <c r="AE2492" s="56">
        <v>152</v>
      </c>
      <c r="AF2492" s="56">
        <v>217.36</v>
      </c>
    </row>
    <row r="2493" spans="22:32" ht="18" customHeight="1" x14ac:dyDescent="0.25">
      <c r="V2493" s="56" t="s">
        <v>98</v>
      </c>
      <c r="W2493" s="56">
        <v>2023</v>
      </c>
      <c r="X2493" s="56" t="s">
        <v>0</v>
      </c>
      <c r="Y2493" s="56" t="s">
        <v>111</v>
      </c>
      <c r="Z2493" s="56" t="s">
        <v>100</v>
      </c>
      <c r="AA2493" s="56" t="s">
        <v>101</v>
      </c>
      <c r="AB2493" s="56" t="s">
        <v>102</v>
      </c>
      <c r="AC2493" s="56" t="s">
        <v>103</v>
      </c>
      <c r="AD2493" s="56" t="s">
        <v>104</v>
      </c>
      <c r="AE2493" s="56">
        <v>200</v>
      </c>
      <c r="AF2493" s="56">
        <v>286</v>
      </c>
    </row>
    <row r="2494" spans="22:32" ht="18" customHeight="1" x14ac:dyDescent="0.25">
      <c r="V2494" s="56" t="s">
        <v>105</v>
      </c>
      <c r="W2494" s="56">
        <v>2023</v>
      </c>
      <c r="X2494" s="56" t="s">
        <v>0</v>
      </c>
      <c r="Y2494" s="56" t="s">
        <v>111</v>
      </c>
      <c r="Z2494" s="56" t="s">
        <v>100</v>
      </c>
      <c r="AA2494" s="56" t="s">
        <v>101</v>
      </c>
      <c r="AB2494" s="56" t="s">
        <v>102</v>
      </c>
      <c r="AC2494" s="56" t="s">
        <v>103</v>
      </c>
      <c r="AD2494" s="56" t="s">
        <v>104</v>
      </c>
      <c r="AE2494" s="56">
        <v>286</v>
      </c>
      <c r="AF2494" s="56">
        <v>408.98</v>
      </c>
    </row>
    <row r="2495" spans="22:32" ht="18" customHeight="1" x14ac:dyDescent="0.25">
      <c r="V2495" s="56" t="s">
        <v>105</v>
      </c>
      <c r="W2495" s="56">
        <v>2023</v>
      </c>
      <c r="X2495" s="56" t="s">
        <v>0</v>
      </c>
      <c r="Y2495" s="56" t="s">
        <v>111</v>
      </c>
      <c r="Z2495" s="56" t="s">
        <v>100</v>
      </c>
      <c r="AA2495" s="56" t="s">
        <v>101</v>
      </c>
      <c r="AB2495" s="56" t="s">
        <v>102</v>
      </c>
      <c r="AC2495" s="56" t="s">
        <v>103</v>
      </c>
      <c r="AD2495" s="56" t="s">
        <v>104</v>
      </c>
      <c r="AE2495" s="56">
        <v>280</v>
      </c>
      <c r="AF2495" s="56">
        <v>400.4</v>
      </c>
    </row>
    <row r="2496" spans="22:32" ht="18" customHeight="1" x14ac:dyDescent="0.25">
      <c r="V2496" s="56" t="s">
        <v>98</v>
      </c>
      <c r="W2496" s="56">
        <v>2023</v>
      </c>
      <c r="X2496" s="56" t="s">
        <v>0</v>
      </c>
      <c r="Y2496" s="56" t="s">
        <v>111</v>
      </c>
      <c r="Z2496" s="56" t="s">
        <v>100</v>
      </c>
      <c r="AA2496" s="56" t="s">
        <v>101</v>
      </c>
      <c r="AB2496" s="56" t="s">
        <v>102</v>
      </c>
      <c r="AC2496" s="56" t="s">
        <v>103</v>
      </c>
      <c r="AD2496" s="56" t="s">
        <v>104</v>
      </c>
      <c r="AE2496" s="56">
        <v>274</v>
      </c>
      <c r="AF2496" s="56">
        <v>391.82</v>
      </c>
    </row>
    <row r="2497" spans="22:32" ht="18" customHeight="1" x14ac:dyDescent="0.25">
      <c r="V2497" s="56" t="s">
        <v>105</v>
      </c>
      <c r="W2497" s="56">
        <v>2023</v>
      </c>
      <c r="X2497" s="56" t="s">
        <v>0</v>
      </c>
      <c r="Y2497" s="56" t="s">
        <v>111</v>
      </c>
      <c r="Z2497" s="56" t="s">
        <v>100</v>
      </c>
      <c r="AA2497" s="56" t="s">
        <v>101</v>
      </c>
      <c r="AB2497" s="56" t="s">
        <v>102</v>
      </c>
      <c r="AC2497" s="56" t="s">
        <v>103</v>
      </c>
      <c r="AD2497" s="56" t="s">
        <v>104</v>
      </c>
      <c r="AE2497" s="56">
        <v>226</v>
      </c>
      <c r="AF2497" s="56">
        <v>526.24</v>
      </c>
    </row>
    <row r="2498" spans="22:32" ht="18" customHeight="1" x14ac:dyDescent="0.25">
      <c r="V2498" s="56" t="s">
        <v>108</v>
      </c>
      <c r="W2498" s="56">
        <v>2023</v>
      </c>
      <c r="X2498" s="56" t="s">
        <v>0</v>
      </c>
      <c r="Y2498" s="56" t="s">
        <v>111</v>
      </c>
      <c r="Z2498" s="56" t="s">
        <v>100</v>
      </c>
      <c r="AA2498" s="56" t="s">
        <v>101</v>
      </c>
      <c r="AB2498" s="56" t="s">
        <v>102</v>
      </c>
      <c r="AC2498" s="56" t="s">
        <v>103</v>
      </c>
      <c r="AD2498" s="56" t="s">
        <v>104</v>
      </c>
      <c r="AE2498" s="56">
        <v>154</v>
      </c>
      <c r="AF2498" s="56">
        <v>526.24</v>
      </c>
    </row>
    <row r="2499" spans="22:32" ht="18" customHeight="1" x14ac:dyDescent="0.25">
      <c r="V2499" s="56" t="s">
        <v>98</v>
      </c>
      <c r="W2499" s="56">
        <v>2023</v>
      </c>
      <c r="X2499" s="56" t="s">
        <v>0</v>
      </c>
      <c r="Y2499" s="56" t="s">
        <v>111</v>
      </c>
      <c r="Z2499" s="56" t="s">
        <v>100</v>
      </c>
      <c r="AA2499" s="56" t="s">
        <v>101</v>
      </c>
      <c r="AB2499" s="56" t="s">
        <v>102</v>
      </c>
      <c r="AC2499" s="56" t="s">
        <v>103</v>
      </c>
      <c r="AD2499" s="56" t="s">
        <v>104</v>
      </c>
      <c r="AE2499" s="56">
        <v>202</v>
      </c>
      <c r="AF2499" s="56">
        <v>526.24</v>
      </c>
    </row>
    <row r="2500" spans="22:32" ht="18" customHeight="1" x14ac:dyDescent="0.25">
      <c r="V2500" s="56" t="s">
        <v>107</v>
      </c>
      <c r="W2500" s="56">
        <v>2023</v>
      </c>
      <c r="X2500" s="56" t="s">
        <v>0</v>
      </c>
      <c r="Y2500" s="56" t="s">
        <v>111</v>
      </c>
      <c r="Z2500" s="56" t="s">
        <v>100</v>
      </c>
      <c r="AA2500" s="56" t="s">
        <v>101</v>
      </c>
      <c r="AB2500" s="56" t="s">
        <v>102</v>
      </c>
      <c r="AC2500" s="56" t="s">
        <v>103</v>
      </c>
      <c r="AD2500" s="56" t="s">
        <v>104</v>
      </c>
      <c r="AE2500" s="56">
        <v>965</v>
      </c>
      <c r="AF2500" s="56">
        <v>1379.95</v>
      </c>
    </row>
    <row r="2501" spans="22:32" ht="18" customHeight="1" x14ac:dyDescent="0.25">
      <c r="V2501" s="56" t="s">
        <v>105</v>
      </c>
      <c r="W2501" s="56">
        <v>2023</v>
      </c>
      <c r="X2501" s="56" t="s">
        <v>0</v>
      </c>
      <c r="Y2501" s="56" t="s">
        <v>111</v>
      </c>
      <c r="Z2501" s="56" t="s">
        <v>100</v>
      </c>
      <c r="AA2501" s="56" t="s">
        <v>101</v>
      </c>
      <c r="AB2501" s="56" t="s">
        <v>102</v>
      </c>
      <c r="AC2501" s="56" t="s">
        <v>103</v>
      </c>
      <c r="AD2501" s="56" t="s">
        <v>104</v>
      </c>
      <c r="AE2501" s="56">
        <v>198</v>
      </c>
      <c r="AF2501" s="56">
        <v>283.14</v>
      </c>
    </row>
    <row r="2502" spans="22:32" ht="18" customHeight="1" x14ac:dyDescent="0.25">
      <c r="V2502" s="56" t="s">
        <v>105</v>
      </c>
      <c r="W2502" s="56">
        <v>2023</v>
      </c>
      <c r="X2502" s="56" t="s">
        <v>0</v>
      </c>
      <c r="Y2502" s="56" t="s">
        <v>111</v>
      </c>
      <c r="Z2502" s="56" t="s">
        <v>100</v>
      </c>
      <c r="AA2502" s="56" t="s">
        <v>101</v>
      </c>
      <c r="AB2502" s="56" t="s">
        <v>102</v>
      </c>
      <c r="AC2502" s="56" t="s">
        <v>103</v>
      </c>
      <c r="AD2502" s="56" t="s">
        <v>104</v>
      </c>
      <c r="AE2502" s="56">
        <v>225</v>
      </c>
      <c r="AF2502" s="56">
        <v>321.75</v>
      </c>
    </row>
    <row r="2503" spans="22:32" ht="18" customHeight="1" x14ac:dyDescent="0.25">
      <c r="V2503" s="56" t="s">
        <v>105</v>
      </c>
      <c r="W2503" s="56">
        <v>2023</v>
      </c>
      <c r="X2503" s="56" t="s">
        <v>0</v>
      </c>
      <c r="Y2503" s="56" t="s">
        <v>111</v>
      </c>
      <c r="Z2503" s="56" t="s">
        <v>100</v>
      </c>
      <c r="AA2503" s="56" t="s">
        <v>101</v>
      </c>
      <c r="AB2503" s="56" t="s">
        <v>102</v>
      </c>
      <c r="AC2503" s="56" t="s">
        <v>103</v>
      </c>
      <c r="AD2503" s="56" t="s">
        <v>104</v>
      </c>
      <c r="AE2503" s="56">
        <v>153</v>
      </c>
      <c r="AF2503" s="56">
        <v>218.79</v>
      </c>
    </row>
    <row r="2504" spans="22:32" ht="18" customHeight="1" x14ac:dyDescent="0.25">
      <c r="V2504" s="56" t="s">
        <v>107</v>
      </c>
      <c r="W2504" s="56">
        <v>2023</v>
      </c>
      <c r="X2504" s="56" t="s">
        <v>0</v>
      </c>
      <c r="Y2504" s="56" t="s">
        <v>111</v>
      </c>
      <c r="Z2504" s="56" t="s">
        <v>100</v>
      </c>
      <c r="AA2504" s="56" t="s">
        <v>101</v>
      </c>
      <c r="AB2504" s="56" t="s">
        <v>102</v>
      </c>
      <c r="AC2504" s="56" t="s">
        <v>103</v>
      </c>
      <c r="AD2504" s="56" t="s">
        <v>104</v>
      </c>
      <c r="AE2504" s="56">
        <v>201</v>
      </c>
      <c r="AF2504" s="56">
        <v>287.43</v>
      </c>
    </row>
    <row r="2505" spans="22:32" ht="18" customHeight="1" x14ac:dyDescent="0.25">
      <c r="V2505" s="56" t="s">
        <v>108</v>
      </c>
      <c r="W2505" s="56">
        <v>2023</v>
      </c>
      <c r="X2505" s="56" t="s">
        <v>0</v>
      </c>
      <c r="Y2505" s="56" t="s">
        <v>111</v>
      </c>
      <c r="Z2505" s="56" t="s">
        <v>100</v>
      </c>
      <c r="AA2505" s="56" t="s">
        <v>101</v>
      </c>
      <c r="AB2505" s="56" t="s">
        <v>102</v>
      </c>
      <c r="AC2505" s="56" t="s">
        <v>103</v>
      </c>
      <c r="AD2505" s="56" t="s">
        <v>104</v>
      </c>
      <c r="AE2505" s="56">
        <v>283</v>
      </c>
      <c r="AF2505" s="56">
        <v>404.69</v>
      </c>
    </row>
    <row r="2506" spans="22:32" ht="18" customHeight="1" x14ac:dyDescent="0.25">
      <c r="V2506" s="56" t="s">
        <v>107</v>
      </c>
      <c r="W2506" s="56">
        <v>2023</v>
      </c>
      <c r="X2506" s="56" t="s">
        <v>0</v>
      </c>
      <c r="Y2506" s="56" t="s">
        <v>111</v>
      </c>
      <c r="Z2506" s="56" t="s">
        <v>100</v>
      </c>
      <c r="AA2506" s="56" t="s">
        <v>101</v>
      </c>
      <c r="AB2506" s="56" t="s">
        <v>102</v>
      </c>
      <c r="AC2506" s="56" t="s">
        <v>103</v>
      </c>
      <c r="AD2506" s="56" t="s">
        <v>104</v>
      </c>
      <c r="AE2506" s="56">
        <v>277</v>
      </c>
      <c r="AF2506" s="56">
        <v>396.11</v>
      </c>
    </row>
    <row r="2507" spans="22:32" ht="18" customHeight="1" x14ac:dyDescent="0.25">
      <c r="V2507" s="56" t="s">
        <v>98</v>
      </c>
      <c r="W2507" s="56">
        <v>2023</v>
      </c>
      <c r="X2507" s="56" t="s">
        <v>0</v>
      </c>
      <c r="Y2507" s="56" t="s">
        <v>111</v>
      </c>
      <c r="Z2507" s="56" t="s">
        <v>100</v>
      </c>
      <c r="AA2507" s="56" t="s">
        <v>101</v>
      </c>
      <c r="AB2507" s="56" t="s">
        <v>102</v>
      </c>
      <c r="AC2507" s="56" t="s">
        <v>103</v>
      </c>
      <c r="AD2507" s="56" t="s">
        <v>104</v>
      </c>
      <c r="AE2507" s="56">
        <v>746</v>
      </c>
      <c r="AF2507" s="56">
        <v>1066.78</v>
      </c>
    </row>
    <row r="2508" spans="22:32" ht="18" customHeight="1" x14ac:dyDescent="0.25">
      <c r="V2508" s="56" t="s">
        <v>98</v>
      </c>
      <c r="W2508" s="56">
        <v>2023</v>
      </c>
      <c r="X2508" s="56" t="s">
        <v>0</v>
      </c>
      <c r="Y2508" s="56" t="s">
        <v>111</v>
      </c>
      <c r="Z2508" s="56" t="s">
        <v>100</v>
      </c>
      <c r="AA2508" s="56" t="s">
        <v>101</v>
      </c>
      <c r="AB2508" s="56" t="s">
        <v>102</v>
      </c>
      <c r="AC2508" s="56" t="s">
        <v>103</v>
      </c>
      <c r="AD2508" s="56" t="s">
        <v>104</v>
      </c>
      <c r="AE2508" s="56">
        <v>800</v>
      </c>
      <c r="AF2508" s="56">
        <v>1144</v>
      </c>
    </row>
    <row r="2509" spans="22:32" ht="18" customHeight="1" x14ac:dyDescent="0.25">
      <c r="V2509" s="56" t="s">
        <v>105</v>
      </c>
      <c r="W2509" s="56">
        <v>2023</v>
      </c>
      <c r="X2509" s="56" t="s">
        <v>0</v>
      </c>
      <c r="Y2509" s="56" t="s">
        <v>111</v>
      </c>
      <c r="Z2509" s="56" t="s">
        <v>100</v>
      </c>
      <c r="AA2509" s="56" t="s">
        <v>101</v>
      </c>
      <c r="AB2509" s="56" t="s">
        <v>102</v>
      </c>
      <c r="AC2509" s="56" t="s">
        <v>103</v>
      </c>
      <c r="AD2509" s="56" t="s">
        <v>104</v>
      </c>
      <c r="AE2509" s="56">
        <v>833</v>
      </c>
      <c r="AF2509" s="56">
        <v>1191.19</v>
      </c>
    </row>
    <row r="2510" spans="22:32" ht="18" customHeight="1" x14ac:dyDescent="0.25">
      <c r="V2510" s="56" t="s">
        <v>105</v>
      </c>
      <c r="W2510" s="56">
        <v>2023</v>
      </c>
      <c r="X2510" s="56" t="s">
        <v>0</v>
      </c>
      <c r="Y2510" s="56" t="s">
        <v>111</v>
      </c>
      <c r="Z2510" s="56" t="s">
        <v>100</v>
      </c>
      <c r="AA2510" s="56" t="s">
        <v>101</v>
      </c>
      <c r="AB2510" s="56" t="s">
        <v>102</v>
      </c>
      <c r="AC2510" s="56" t="s">
        <v>103</v>
      </c>
      <c r="AD2510" s="56" t="s">
        <v>106</v>
      </c>
      <c r="AE2510" s="56">
        <v>287</v>
      </c>
      <c r="AF2510" s="56">
        <v>410.40999999999997</v>
      </c>
    </row>
    <row r="2511" spans="22:32" ht="18" customHeight="1" x14ac:dyDescent="0.25">
      <c r="V2511" s="56" t="s">
        <v>105</v>
      </c>
      <c r="W2511" s="56">
        <v>2023</v>
      </c>
      <c r="X2511" s="56" t="s">
        <v>0</v>
      </c>
      <c r="Y2511" s="56" t="s">
        <v>111</v>
      </c>
      <c r="Z2511" s="56" t="s">
        <v>100</v>
      </c>
      <c r="AA2511" s="56" t="s">
        <v>101</v>
      </c>
      <c r="AB2511" s="56" t="s">
        <v>102</v>
      </c>
      <c r="AC2511" s="56" t="s">
        <v>103</v>
      </c>
      <c r="AD2511" s="56" t="s">
        <v>106</v>
      </c>
      <c r="AE2511" s="56">
        <v>281</v>
      </c>
      <c r="AF2511" s="56">
        <v>401.83</v>
      </c>
    </row>
    <row r="2512" spans="22:32" ht="18" customHeight="1" x14ac:dyDescent="0.25">
      <c r="V2512" s="56" t="s">
        <v>109</v>
      </c>
      <c r="W2512" s="56">
        <v>2023</v>
      </c>
      <c r="X2512" s="56" t="s">
        <v>0</v>
      </c>
      <c r="Y2512" s="56" t="s">
        <v>111</v>
      </c>
      <c r="Z2512" s="56" t="s">
        <v>100</v>
      </c>
      <c r="AA2512" s="56" t="s">
        <v>101</v>
      </c>
      <c r="AB2512" s="56" t="s">
        <v>102</v>
      </c>
      <c r="AC2512" s="56" t="s">
        <v>103</v>
      </c>
      <c r="AD2512" s="56" t="s">
        <v>106</v>
      </c>
      <c r="AE2512" s="56">
        <v>275</v>
      </c>
      <c r="AF2512" s="56">
        <v>393.25</v>
      </c>
    </row>
    <row r="2513" spans="22:32" ht="18" customHeight="1" x14ac:dyDescent="0.25">
      <c r="V2513" s="56" t="s">
        <v>98</v>
      </c>
      <c r="W2513" s="56">
        <v>2023</v>
      </c>
      <c r="X2513" s="56" t="s">
        <v>0</v>
      </c>
      <c r="Y2513" s="56" t="s">
        <v>111</v>
      </c>
      <c r="Z2513" s="56" t="s">
        <v>100</v>
      </c>
      <c r="AA2513" s="56" t="s">
        <v>101</v>
      </c>
      <c r="AB2513" s="56" t="s">
        <v>102</v>
      </c>
      <c r="AC2513" s="56" t="s">
        <v>103</v>
      </c>
      <c r="AD2513" s="56" t="s">
        <v>104</v>
      </c>
      <c r="AE2513" s="56">
        <v>227</v>
      </c>
      <c r="AF2513" s="56">
        <v>324.61</v>
      </c>
    </row>
    <row r="2514" spans="22:32" ht="18" customHeight="1" x14ac:dyDescent="0.25">
      <c r="V2514" s="56" t="s">
        <v>105</v>
      </c>
      <c r="W2514" s="56">
        <v>2023</v>
      </c>
      <c r="X2514" s="56" t="s">
        <v>0</v>
      </c>
      <c r="Y2514" s="56" t="s">
        <v>111</v>
      </c>
      <c r="Z2514" s="56" t="s">
        <v>100</v>
      </c>
      <c r="AA2514" s="56" t="s">
        <v>101</v>
      </c>
      <c r="AB2514" s="56" t="s">
        <v>102</v>
      </c>
      <c r="AC2514" s="56" t="s">
        <v>103</v>
      </c>
      <c r="AD2514" s="56" t="s">
        <v>104</v>
      </c>
      <c r="AE2514" s="56">
        <v>155</v>
      </c>
      <c r="AF2514" s="56">
        <v>221.65</v>
      </c>
    </row>
    <row r="2515" spans="22:32" ht="18" customHeight="1" x14ac:dyDescent="0.25">
      <c r="V2515" s="56" t="s">
        <v>98</v>
      </c>
      <c r="W2515" s="56">
        <v>2023</v>
      </c>
      <c r="X2515" s="56" t="s">
        <v>6</v>
      </c>
      <c r="Y2515" s="56" t="s">
        <v>111</v>
      </c>
      <c r="Z2515" s="56" t="s">
        <v>100</v>
      </c>
      <c r="AA2515" s="56" t="s">
        <v>101</v>
      </c>
      <c r="AB2515" s="56" t="s">
        <v>102</v>
      </c>
      <c r="AC2515" s="56" t="s">
        <v>103</v>
      </c>
      <c r="AD2515" s="56" t="s">
        <v>104</v>
      </c>
      <c r="AE2515" s="56">
        <v>194</v>
      </c>
      <c r="AF2515" s="56">
        <v>277.42</v>
      </c>
    </row>
    <row r="2516" spans="22:32" ht="18" customHeight="1" x14ac:dyDescent="0.25">
      <c r="V2516" s="56" t="s">
        <v>107</v>
      </c>
      <c r="W2516" s="56">
        <v>2023</v>
      </c>
      <c r="X2516" s="56" t="s">
        <v>6</v>
      </c>
      <c r="Y2516" s="56" t="s">
        <v>111</v>
      </c>
      <c r="Z2516" s="56" t="s">
        <v>100</v>
      </c>
      <c r="AA2516" s="56" t="s">
        <v>101</v>
      </c>
      <c r="AB2516" s="56" t="s">
        <v>102</v>
      </c>
      <c r="AC2516" s="56" t="s">
        <v>103</v>
      </c>
      <c r="AD2516" s="56" t="s">
        <v>104</v>
      </c>
      <c r="AE2516" s="56">
        <v>170</v>
      </c>
      <c r="AF2516" s="56">
        <v>243.1</v>
      </c>
    </row>
    <row r="2517" spans="22:32" ht="18" customHeight="1" x14ac:dyDescent="0.25">
      <c r="V2517" s="56" t="s">
        <v>107</v>
      </c>
      <c r="W2517" s="56">
        <v>2023</v>
      </c>
      <c r="X2517" s="56" t="s">
        <v>6</v>
      </c>
      <c r="Y2517" s="56" t="s">
        <v>111</v>
      </c>
      <c r="Z2517" s="56" t="s">
        <v>100</v>
      </c>
      <c r="AA2517" s="56" t="s">
        <v>101</v>
      </c>
      <c r="AB2517" s="56" t="s">
        <v>102</v>
      </c>
      <c r="AC2517" s="56" t="s">
        <v>103</v>
      </c>
      <c r="AD2517" s="56" t="s">
        <v>104</v>
      </c>
      <c r="AE2517" s="56">
        <v>196</v>
      </c>
      <c r="AF2517" s="56">
        <v>526.24</v>
      </c>
    </row>
    <row r="2518" spans="22:32" ht="18" customHeight="1" x14ac:dyDescent="0.25">
      <c r="V2518" s="56" t="s">
        <v>107</v>
      </c>
      <c r="W2518" s="56">
        <v>2023</v>
      </c>
      <c r="X2518" s="56" t="s">
        <v>6</v>
      </c>
      <c r="Y2518" s="56" t="s">
        <v>111</v>
      </c>
      <c r="Z2518" s="56" t="s">
        <v>100</v>
      </c>
      <c r="AA2518" s="56" t="s">
        <v>101</v>
      </c>
      <c r="AB2518" s="56" t="s">
        <v>102</v>
      </c>
      <c r="AC2518" s="56" t="s">
        <v>103</v>
      </c>
      <c r="AD2518" s="56" t="s">
        <v>104</v>
      </c>
      <c r="AE2518" s="56">
        <v>166</v>
      </c>
      <c r="AF2518" s="56">
        <v>526.24</v>
      </c>
    </row>
    <row r="2519" spans="22:32" ht="18" customHeight="1" x14ac:dyDescent="0.25">
      <c r="V2519" s="56" t="s">
        <v>109</v>
      </c>
      <c r="W2519" s="56">
        <v>2023</v>
      </c>
      <c r="X2519" s="56" t="s">
        <v>6</v>
      </c>
      <c r="Y2519" s="56" t="s">
        <v>111</v>
      </c>
      <c r="Z2519" s="56" t="s">
        <v>100</v>
      </c>
      <c r="AA2519" s="56" t="s">
        <v>101</v>
      </c>
      <c r="AB2519" s="56" t="s">
        <v>102</v>
      </c>
      <c r="AC2519" s="56" t="s">
        <v>103</v>
      </c>
      <c r="AD2519" s="56" t="s">
        <v>104</v>
      </c>
      <c r="AE2519" s="56">
        <v>168</v>
      </c>
      <c r="AF2519" s="56">
        <v>240.24</v>
      </c>
    </row>
    <row r="2520" spans="22:32" ht="18" customHeight="1" x14ac:dyDescent="0.25">
      <c r="V2520" s="56" t="s">
        <v>109</v>
      </c>
      <c r="W2520" s="56">
        <v>2023</v>
      </c>
      <c r="X2520" s="56" t="s">
        <v>6</v>
      </c>
      <c r="Y2520" s="56" t="s">
        <v>111</v>
      </c>
      <c r="Z2520" s="56" t="s">
        <v>100</v>
      </c>
      <c r="AA2520" s="56" t="s">
        <v>101</v>
      </c>
      <c r="AB2520" s="56" t="s">
        <v>102</v>
      </c>
      <c r="AC2520" s="56" t="s">
        <v>103</v>
      </c>
      <c r="AD2520" s="56" t="s">
        <v>104</v>
      </c>
      <c r="AE2520" s="56">
        <v>195</v>
      </c>
      <c r="AF2520" s="56">
        <v>278.85000000000002</v>
      </c>
    </row>
    <row r="2521" spans="22:32" ht="18" customHeight="1" x14ac:dyDescent="0.25">
      <c r="V2521" s="56" t="s">
        <v>107</v>
      </c>
      <c r="W2521" s="56">
        <v>2023</v>
      </c>
      <c r="X2521" s="56" t="s">
        <v>6</v>
      </c>
      <c r="Y2521" s="56" t="s">
        <v>111</v>
      </c>
      <c r="Z2521" s="56" t="s">
        <v>100</v>
      </c>
      <c r="AA2521" s="56" t="s">
        <v>101</v>
      </c>
      <c r="AB2521" s="56" t="s">
        <v>102</v>
      </c>
      <c r="AC2521" s="56" t="s">
        <v>103</v>
      </c>
      <c r="AD2521" s="56" t="s">
        <v>104</v>
      </c>
      <c r="AE2521" s="56">
        <v>752</v>
      </c>
      <c r="AF2521" s="56">
        <v>1075.3600000000001</v>
      </c>
    </row>
    <row r="2522" spans="22:32" ht="18" customHeight="1" x14ac:dyDescent="0.25">
      <c r="V2522" s="56" t="s">
        <v>107</v>
      </c>
      <c r="W2522" s="56">
        <v>2023</v>
      </c>
      <c r="X2522" s="56" t="s">
        <v>6</v>
      </c>
      <c r="Y2522" s="56" t="s">
        <v>111</v>
      </c>
      <c r="Z2522" s="56" t="s">
        <v>100</v>
      </c>
      <c r="AA2522" s="56" t="s">
        <v>101</v>
      </c>
      <c r="AB2522" s="56" t="s">
        <v>102</v>
      </c>
      <c r="AC2522" s="56" t="s">
        <v>103</v>
      </c>
      <c r="AD2522" s="56" t="s">
        <v>104</v>
      </c>
      <c r="AE2522" s="56">
        <v>838</v>
      </c>
      <c r="AF2522" s="56">
        <v>1198.3399999999999</v>
      </c>
    </row>
    <row r="2523" spans="22:32" ht="18" customHeight="1" x14ac:dyDescent="0.25">
      <c r="V2523" s="56" t="s">
        <v>107</v>
      </c>
      <c r="W2523" s="56">
        <v>2023</v>
      </c>
      <c r="X2523" s="56" t="s">
        <v>6</v>
      </c>
      <c r="Y2523" s="56" t="s">
        <v>111</v>
      </c>
      <c r="Z2523" s="56" t="s">
        <v>100</v>
      </c>
      <c r="AA2523" s="56" t="s">
        <v>101</v>
      </c>
      <c r="AB2523" s="56" t="s">
        <v>102</v>
      </c>
      <c r="AC2523" s="56" t="s">
        <v>103</v>
      </c>
      <c r="AD2523" s="56" t="s">
        <v>104</v>
      </c>
      <c r="AE2523" s="56">
        <v>197</v>
      </c>
      <c r="AF2523" s="56">
        <v>281.70999999999998</v>
      </c>
    </row>
    <row r="2524" spans="22:32" ht="18" customHeight="1" x14ac:dyDescent="0.25">
      <c r="V2524" s="56" t="s">
        <v>98</v>
      </c>
      <c r="W2524" s="56">
        <v>2023</v>
      </c>
      <c r="X2524" s="56" t="s">
        <v>6</v>
      </c>
      <c r="Y2524" s="56" t="s">
        <v>111</v>
      </c>
      <c r="Z2524" s="56" t="s">
        <v>100</v>
      </c>
      <c r="AA2524" s="56" t="s">
        <v>101</v>
      </c>
      <c r="AB2524" s="56" t="s">
        <v>102</v>
      </c>
      <c r="AC2524" s="56" t="s">
        <v>103</v>
      </c>
      <c r="AD2524" s="56" t="s">
        <v>104</v>
      </c>
      <c r="AE2524" s="56">
        <v>167</v>
      </c>
      <c r="AF2524" s="56">
        <v>238.81</v>
      </c>
    </row>
    <row r="2525" spans="22:32" ht="18" customHeight="1" x14ac:dyDescent="0.25">
      <c r="V2525" s="56" t="s">
        <v>108</v>
      </c>
      <c r="W2525" s="56">
        <v>2023</v>
      </c>
      <c r="X2525" s="56" t="s">
        <v>5</v>
      </c>
      <c r="Y2525" s="56" t="s">
        <v>111</v>
      </c>
      <c r="Z2525" s="56" t="s">
        <v>100</v>
      </c>
      <c r="AA2525" s="56" t="s">
        <v>101</v>
      </c>
      <c r="AB2525" s="56" t="s">
        <v>102</v>
      </c>
      <c r="AC2525" s="56" t="s">
        <v>103</v>
      </c>
      <c r="AD2525" s="56" t="s">
        <v>104</v>
      </c>
      <c r="AE2525" s="56">
        <v>200</v>
      </c>
      <c r="AF2525" s="56">
        <v>286</v>
      </c>
    </row>
    <row r="2526" spans="22:32" ht="18" customHeight="1" x14ac:dyDescent="0.25">
      <c r="V2526" s="56" t="s">
        <v>98</v>
      </c>
      <c r="W2526" s="56">
        <v>2023</v>
      </c>
      <c r="X2526" s="56" t="s">
        <v>5</v>
      </c>
      <c r="Y2526" s="56" t="s">
        <v>111</v>
      </c>
      <c r="Z2526" s="56" t="s">
        <v>100</v>
      </c>
      <c r="AA2526" s="56" t="s">
        <v>101</v>
      </c>
      <c r="AB2526" s="56" t="s">
        <v>102</v>
      </c>
      <c r="AC2526" s="56" t="s">
        <v>103</v>
      </c>
      <c r="AD2526" s="56" t="s">
        <v>104</v>
      </c>
      <c r="AE2526" s="56">
        <v>202</v>
      </c>
      <c r="AF2526" s="56">
        <v>526.24</v>
      </c>
    </row>
    <row r="2527" spans="22:32" ht="18" customHeight="1" x14ac:dyDescent="0.25">
      <c r="V2527" s="56" t="s">
        <v>98</v>
      </c>
      <c r="W2527" s="56">
        <v>2023</v>
      </c>
      <c r="X2527" s="56" t="s">
        <v>5</v>
      </c>
      <c r="Y2527" s="56" t="s">
        <v>111</v>
      </c>
      <c r="Z2527" s="56" t="s">
        <v>100</v>
      </c>
      <c r="AA2527" s="56" t="s">
        <v>101</v>
      </c>
      <c r="AB2527" s="56" t="s">
        <v>102</v>
      </c>
      <c r="AC2527" s="56" t="s">
        <v>103</v>
      </c>
      <c r="AD2527" s="56" t="s">
        <v>104</v>
      </c>
      <c r="AE2527" s="56">
        <v>172</v>
      </c>
      <c r="AF2527" s="56">
        <v>526.24</v>
      </c>
    </row>
    <row r="2528" spans="22:32" ht="18" customHeight="1" x14ac:dyDescent="0.25">
      <c r="V2528" s="56" t="s">
        <v>98</v>
      </c>
      <c r="W2528" s="56">
        <v>2023</v>
      </c>
      <c r="X2528" s="56" t="s">
        <v>5</v>
      </c>
      <c r="Y2528" s="56" t="s">
        <v>111</v>
      </c>
      <c r="Z2528" s="56" t="s">
        <v>100</v>
      </c>
      <c r="AA2528" s="56" t="s">
        <v>101</v>
      </c>
      <c r="AB2528" s="56" t="s">
        <v>102</v>
      </c>
      <c r="AC2528" s="56" t="s">
        <v>103</v>
      </c>
      <c r="AD2528" s="56" t="s">
        <v>104</v>
      </c>
      <c r="AE2528" s="56">
        <v>970</v>
      </c>
      <c r="AF2528" s="56">
        <v>1387.1</v>
      </c>
    </row>
    <row r="2529" spans="22:32" ht="18" customHeight="1" x14ac:dyDescent="0.25">
      <c r="V2529" s="56" t="s">
        <v>98</v>
      </c>
      <c r="W2529" s="56">
        <v>2023</v>
      </c>
      <c r="X2529" s="56" t="s">
        <v>5</v>
      </c>
      <c r="Y2529" s="56" t="s">
        <v>111</v>
      </c>
      <c r="Z2529" s="56" t="s">
        <v>100</v>
      </c>
      <c r="AA2529" s="56" t="s">
        <v>101</v>
      </c>
      <c r="AB2529" s="56" t="s">
        <v>102</v>
      </c>
      <c r="AC2529" s="56" t="s">
        <v>103</v>
      </c>
      <c r="AD2529" s="56" t="s">
        <v>104</v>
      </c>
      <c r="AE2529" s="56">
        <v>174</v>
      </c>
      <c r="AF2529" s="56">
        <v>248.82</v>
      </c>
    </row>
    <row r="2530" spans="22:32" ht="18" customHeight="1" x14ac:dyDescent="0.25">
      <c r="V2530" s="56" t="s">
        <v>98</v>
      </c>
      <c r="W2530" s="56">
        <v>2023</v>
      </c>
      <c r="X2530" s="56" t="s">
        <v>5</v>
      </c>
      <c r="Y2530" s="56" t="s">
        <v>111</v>
      </c>
      <c r="Z2530" s="56" t="s">
        <v>100</v>
      </c>
      <c r="AA2530" s="56" t="s">
        <v>101</v>
      </c>
      <c r="AB2530" s="56" t="s">
        <v>102</v>
      </c>
      <c r="AC2530" s="56" t="s">
        <v>103</v>
      </c>
      <c r="AD2530" s="56" t="s">
        <v>104</v>
      </c>
      <c r="AE2530" s="56">
        <v>201</v>
      </c>
      <c r="AF2530" s="56">
        <v>287.43</v>
      </c>
    </row>
    <row r="2531" spans="22:32" ht="18" customHeight="1" x14ac:dyDescent="0.25">
      <c r="V2531" s="56" t="s">
        <v>98</v>
      </c>
      <c r="W2531" s="56">
        <v>2023</v>
      </c>
      <c r="X2531" s="56" t="s">
        <v>5</v>
      </c>
      <c r="Y2531" s="56" t="s">
        <v>111</v>
      </c>
      <c r="Z2531" s="56" t="s">
        <v>100</v>
      </c>
      <c r="AA2531" s="56" t="s">
        <v>101</v>
      </c>
      <c r="AB2531" s="56" t="s">
        <v>102</v>
      </c>
      <c r="AC2531" s="56" t="s">
        <v>103</v>
      </c>
      <c r="AD2531" s="56" t="s">
        <v>104</v>
      </c>
      <c r="AE2531" s="56">
        <v>171</v>
      </c>
      <c r="AF2531" s="56">
        <v>244.53</v>
      </c>
    </row>
    <row r="2532" spans="22:32" ht="18" customHeight="1" x14ac:dyDescent="0.25">
      <c r="V2532" s="56" t="s">
        <v>98</v>
      </c>
      <c r="W2532" s="56">
        <v>2023</v>
      </c>
      <c r="X2532" s="56" t="s">
        <v>5</v>
      </c>
      <c r="Y2532" s="56" t="s">
        <v>111</v>
      </c>
      <c r="Z2532" s="56" t="s">
        <v>100</v>
      </c>
      <c r="AA2532" s="56" t="s">
        <v>101</v>
      </c>
      <c r="AB2532" s="56" t="s">
        <v>102</v>
      </c>
      <c r="AC2532" s="56" t="s">
        <v>103</v>
      </c>
      <c r="AD2532" s="56" t="s">
        <v>104</v>
      </c>
      <c r="AE2532" s="56">
        <v>751</v>
      </c>
      <c r="AF2532" s="56">
        <v>1073.93</v>
      </c>
    </row>
    <row r="2533" spans="22:32" ht="18" customHeight="1" x14ac:dyDescent="0.25">
      <c r="V2533" s="56" t="s">
        <v>98</v>
      </c>
      <c r="W2533" s="56">
        <v>2023</v>
      </c>
      <c r="X2533" s="56" t="s">
        <v>5</v>
      </c>
      <c r="Y2533" s="56" t="s">
        <v>111</v>
      </c>
      <c r="Z2533" s="56" t="s">
        <v>100</v>
      </c>
      <c r="AA2533" s="56" t="s">
        <v>101</v>
      </c>
      <c r="AB2533" s="56" t="s">
        <v>102</v>
      </c>
      <c r="AC2533" s="56" t="s">
        <v>103</v>
      </c>
      <c r="AD2533" s="56" t="s">
        <v>104</v>
      </c>
      <c r="AE2533" s="56">
        <v>837</v>
      </c>
      <c r="AF2533" s="56">
        <v>1196.9099999999999</v>
      </c>
    </row>
    <row r="2534" spans="22:32" ht="18" customHeight="1" x14ac:dyDescent="0.25">
      <c r="V2534" s="56" t="s">
        <v>108</v>
      </c>
      <c r="W2534" s="56">
        <v>2023</v>
      </c>
      <c r="X2534" s="56" t="s">
        <v>5</v>
      </c>
      <c r="Y2534" s="56" t="s">
        <v>111</v>
      </c>
      <c r="Z2534" s="56" t="s">
        <v>100</v>
      </c>
      <c r="AA2534" s="56" t="s">
        <v>101</v>
      </c>
      <c r="AB2534" s="56" t="s">
        <v>102</v>
      </c>
      <c r="AC2534" s="56" t="s">
        <v>103</v>
      </c>
      <c r="AD2534" s="56" t="s">
        <v>104</v>
      </c>
      <c r="AE2534" s="56">
        <v>173</v>
      </c>
      <c r="AF2534" s="56">
        <v>247.39</v>
      </c>
    </row>
    <row r="2535" spans="22:32" ht="18" customHeight="1" x14ac:dyDescent="0.25">
      <c r="V2535" s="56" t="s">
        <v>105</v>
      </c>
      <c r="W2535" s="56">
        <v>2023</v>
      </c>
      <c r="X2535" s="56" t="s">
        <v>2</v>
      </c>
      <c r="Y2535" s="56" t="s">
        <v>111</v>
      </c>
      <c r="Z2535" s="56" t="s">
        <v>100</v>
      </c>
      <c r="AA2535" s="56" t="s">
        <v>101</v>
      </c>
      <c r="AB2535" s="56" t="s">
        <v>102</v>
      </c>
      <c r="AC2535" s="56" t="s">
        <v>103</v>
      </c>
      <c r="AD2535" s="56" t="s">
        <v>104</v>
      </c>
      <c r="AE2535" s="56">
        <v>218</v>
      </c>
      <c r="AF2535" s="56">
        <v>311.74</v>
      </c>
    </row>
    <row r="2536" spans="22:32" ht="18" customHeight="1" x14ac:dyDescent="0.25">
      <c r="V2536" s="56" t="s">
        <v>105</v>
      </c>
      <c r="W2536" s="56">
        <v>2023</v>
      </c>
      <c r="X2536" s="56" t="s">
        <v>2</v>
      </c>
      <c r="Y2536" s="56" t="s">
        <v>111</v>
      </c>
      <c r="Z2536" s="56" t="s">
        <v>100</v>
      </c>
      <c r="AA2536" s="56" t="s">
        <v>101</v>
      </c>
      <c r="AB2536" s="56" t="s">
        <v>102</v>
      </c>
      <c r="AC2536" s="56" t="s">
        <v>103</v>
      </c>
      <c r="AD2536" s="56" t="s">
        <v>104</v>
      </c>
      <c r="AE2536" s="56">
        <v>188</v>
      </c>
      <c r="AF2536" s="56">
        <v>268.84000000000003</v>
      </c>
    </row>
    <row r="2537" spans="22:32" ht="18" customHeight="1" x14ac:dyDescent="0.25">
      <c r="V2537" s="56" t="s">
        <v>105</v>
      </c>
      <c r="W2537" s="56">
        <v>2023</v>
      </c>
      <c r="X2537" s="56" t="s">
        <v>2</v>
      </c>
      <c r="Y2537" s="56" t="s">
        <v>111</v>
      </c>
      <c r="Z2537" s="56" t="s">
        <v>100</v>
      </c>
      <c r="AA2537" s="56" t="s">
        <v>101</v>
      </c>
      <c r="AB2537" s="56" t="s">
        <v>102</v>
      </c>
      <c r="AC2537" s="56" t="s">
        <v>103</v>
      </c>
      <c r="AD2537" s="56" t="s">
        <v>104</v>
      </c>
      <c r="AE2537" s="56">
        <v>214</v>
      </c>
      <c r="AF2537" s="56">
        <v>526.24</v>
      </c>
    </row>
    <row r="2538" spans="22:32" ht="18" customHeight="1" x14ac:dyDescent="0.25">
      <c r="V2538" s="56" t="s">
        <v>105</v>
      </c>
      <c r="W2538" s="56">
        <v>2023</v>
      </c>
      <c r="X2538" s="56" t="s">
        <v>2</v>
      </c>
      <c r="Y2538" s="56" t="s">
        <v>111</v>
      </c>
      <c r="Z2538" s="56" t="s">
        <v>100</v>
      </c>
      <c r="AA2538" s="56" t="s">
        <v>101</v>
      </c>
      <c r="AB2538" s="56" t="s">
        <v>102</v>
      </c>
      <c r="AC2538" s="56" t="s">
        <v>103</v>
      </c>
      <c r="AD2538" s="56" t="s">
        <v>104</v>
      </c>
      <c r="AE2538" s="56">
        <v>190</v>
      </c>
      <c r="AF2538" s="56">
        <v>526.24</v>
      </c>
    </row>
    <row r="2539" spans="22:32" ht="18" customHeight="1" x14ac:dyDescent="0.25">
      <c r="V2539" s="56" t="s">
        <v>105</v>
      </c>
      <c r="W2539" s="56">
        <v>2023</v>
      </c>
      <c r="X2539" s="56" t="s">
        <v>2</v>
      </c>
      <c r="Y2539" s="56" t="s">
        <v>111</v>
      </c>
      <c r="Z2539" s="56" t="s">
        <v>100</v>
      </c>
      <c r="AA2539" s="56" t="s">
        <v>101</v>
      </c>
      <c r="AB2539" s="56" t="s">
        <v>102</v>
      </c>
      <c r="AC2539" s="56" t="s">
        <v>103</v>
      </c>
      <c r="AD2539" s="56" t="s">
        <v>104</v>
      </c>
      <c r="AE2539" s="56">
        <v>967</v>
      </c>
      <c r="AF2539" s="56">
        <v>1382.81</v>
      </c>
    </row>
    <row r="2540" spans="22:32" ht="18" customHeight="1" x14ac:dyDescent="0.25">
      <c r="V2540" s="56" t="s">
        <v>105</v>
      </c>
      <c r="W2540" s="56">
        <v>2023</v>
      </c>
      <c r="X2540" s="56" t="s">
        <v>2</v>
      </c>
      <c r="Y2540" s="56" t="s">
        <v>111</v>
      </c>
      <c r="Z2540" s="56" t="s">
        <v>100</v>
      </c>
      <c r="AA2540" s="56" t="s">
        <v>101</v>
      </c>
      <c r="AB2540" s="56" t="s">
        <v>102</v>
      </c>
      <c r="AC2540" s="56" t="s">
        <v>103</v>
      </c>
      <c r="AD2540" s="56" t="s">
        <v>104</v>
      </c>
      <c r="AE2540" s="56">
        <v>189</v>
      </c>
      <c r="AF2540" s="56">
        <v>270.27</v>
      </c>
    </row>
    <row r="2541" spans="22:32" ht="18" customHeight="1" x14ac:dyDescent="0.25">
      <c r="V2541" s="56" t="s">
        <v>105</v>
      </c>
      <c r="W2541" s="56">
        <v>2023</v>
      </c>
      <c r="X2541" s="56" t="s">
        <v>2</v>
      </c>
      <c r="Y2541" s="56" t="s">
        <v>111</v>
      </c>
      <c r="Z2541" s="56" t="s">
        <v>100</v>
      </c>
      <c r="AA2541" s="56" t="s">
        <v>101</v>
      </c>
      <c r="AB2541" s="56" t="s">
        <v>102</v>
      </c>
      <c r="AC2541" s="56" t="s">
        <v>103</v>
      </c>
      <c r="AD2541" s="56" t="s">
        <v>104</v>
      </c>
      <c r="AE2541" s="56">
        <v>748</v>
      </c>
      <c r="AF2541" s="56">
        <v>1069.6399999999999</v>
      </c>
    </row>
    <row r="2542" spans="22:32" ht="18" customHeight="1" x14ac:dyDescent="0.25">
      <c r="V2542" s="56" t="s">
        <v>105</v>
      </c>
      <c r="W2542" s="56">
        <v>2023</v>
      </c>
      <c r="X2542" s="56" t="s">
        <v>2</v>
      </c>
      <c r="Y2542" s="56" t="s">
        <v>111</v>
      </c>
      <c r="Z2542" s="56" t="s">
        <v>100</v>
      </c>
      <c r="AA2542" s="56" t="s">
        <v>101</v>
      </c>
      <c r="AB2542" s="56" t="s">
        <v>102</v>
      </c>
      <c r="AC2542" s="56" t="s">
        <v>103</v>
      </c>
      <c r="AD2542" s="56" t="s">
        <v>104</v>
      </c>
      <c r="AE2542" s="56">
        <v>835</v>
      </c>
      <c r="AF2542" s="56">
        <v>1194.05</v>
      </c>
    </row>
    <row r="2543" spans="22:32" ht="18" customHeight="1" x14ac:dyDescent="0.25">
      <c r="V2543" s="56" t="s">
        <v>105</v>
      </c>
      <c r="W2543" s="56">
        <v>2023</v>
      </c>
      <c r="X2543" s="56" t="s">
        <v>2</v>
      </c>
      <c r="Y2543" s="56" t="s">
        <v>111</v>
      </c>
      <c r="Z2543" s="56" t="s">
        <v>100</v>
      </c>
      <c r="AA2543" s="56" t="s">
        <v>101</v>
      </c>
      <c r="AB2543" s="56" t="s">
        <v>102</v>
      </c>
      <c r="AC2543" s="56" t="s">
        <v>103</v>
      </c>
      <c r="AD2543" s="56" t="s">
        <v>104</v>
      </c>
      <c r="AE2543" s="56">
        <v>215</v>
      </c>
      <c r="AF2543" s="56">
        <v>307.45</v>
      </c>
    </row>
    <row r="2544" spans="22:32" ht="18" customHeight="1" x14ac:dyDescent="0.25">
      <c r="V2544" s="56" t="s">
        <v>105</v>
      </c>
      <c r="W2544" s="56">
        <v>2023</v>
      </c>
      <c r="X2544" s="56" t="s">
        <v>2</v>
      </c>
      <c r="Y2544" s="56" t="s">
        <v>111</v>
      </c>
      <c r="Z2544" s="56" t="s">
        <v>100</v>
      </c>
      <c r="AA2544" s="56" t="s">
        <v>101</v>
      </c>
      <c r="AB2544" s="56" t="s">
        <v>102</v>
      </c>
      <c r="AC2544" s="56" t="s">
        <v>103</v>
      </c>
      <c r="AD2544" s="56" t="s">
        <v>104</v>
      </c>
      <c r="AE2544" s="56">
        <v>191</v>
      </c>
      <c r="AF2544" s="56">
        <v>273.13</v>
      </c>
    </row>
    <row r="2545" spans="22:32" ht="18" customHeight="1" x14ac:dyDescent="0.25">
      <c r="V2545" s="56" t="s">
        <v>109</v>
      </c>
      <c r="W2545" s="56">
        <v>2023</v>
      </c>
      <c r="X2545" s="56" t="s">
        <v>4</v>
      </c>
      <c r="Y2545" s="56" t="s">
        <v>111</v>
      </c>
      <c r="Z2545" s="56" t="s">
        <v>100</v>
      </c>
      <c r="AA2545" s="56" t="s">
        <v>101</v>
      </c>
      <c r="AB2545" s="56" t="s">
        <v>102</v>
      </c>
      <c r="AC2545" s="56" t="s">
        <v>103</v>
      </c>
      <c r="AD2545" s="56" t="s">
        <v>104</v>
      </c>
      <c r="AE2545" s="56">
        <v>206</v>
      </c>
      <c r="AF2545" s="56">
        <v>294.58</v>
      </c>
    </row>
    <row r="2546" spans="22:32" ht="18" customHeight="1" x14ac:dyDescent="0.25">
      <c r="V2546" s="56" t="s">
        <v>105</v>
      </c>
      <c r="W2546" s="56">
        <v>2023</v>
      </c>
      <c r="X2546" s="56" t="s">
        <v>4</v>
      </c>
      <c r="Y2546" s="56" t="s">
        <v>111</v>
      </c>
      <c r="Z2546" s="56" t="s">
        <v>100</v>
      </c>
      <c r="AA2546" s="56" t="s">
        <v>101</v>
      </c>
      <c r="AB2546" s="56" t="s">
        <v>102</v>
      </c>
      <c r="AC2546" s="56" t="s">
        <v>103</v>
      </c>
      <c r="AD2546" s="56" t="s">
        <v>104</v>
      </c>
      <c r="AE2546" s="56">
        <v>176</v>
      </c>
      <c r="AF2546" s="56">
        <v>251.68</v>
      </c>
    </row>
    <row r="2547" spans="22:32" ht="18" customHeight="1" x14ac:dyDescent="0.25">
      <c r="V2547" s="56" t="s">
        <v>105</v>
      </c>
      <c r="W2547" s="56">
        <v>2023</v>
      </c>
      <c r="X2547" s="56" t="s">
        <v>4</v>
      </c>
      <c r="Y2547" s="56" t="s">
        <v>111</v>
      </c>
      <c r="Z2547" s="56" t="s">
        <v>100</v>
      </c>
      <c r="AA2547" s="56" t="s">
        <v>101</v>
      </c>
      <c r="AB2547" s="56" t="s">
        <v>102</v>
      </c>
      <c r="AC2547" s="56" t="s">
        <v>103</v>
      </c>
      <c r="AD2547" s="56" t="s">
        <v>104</v>
      </c>
      <c r="AE2547" s="56">
        <v>208</v>
      </c>
      <c r="AF2547" s="56">
        <v>526.24</v>
      </c>
    </row>
    <row r="2548" spans="22:32" ht="18" customHeight="1" x14ac:dyDescent="0.25">
      <c r="V2548" s="56" t="s">
        <v>105</v>
      </c>
      <c r="W2548" s="56">
        <v>2023</v>
      </c>
      <c r="X2548" s="56" t="s">
        <v>4</v>
      </c>
      <c r="Y2548" s="56" t="s">
        <v>111</v>
      </c>
      <c r="Z2548" s="56" t="s">
        <v>100</v>
      </c>
      <c r="AA2548" s="56" t="s">
        <v>101</v>
      </c>
      <c r="AB2548" s="56" t="s">
        <v>102</v>
      </c>
      <c r="AC2548" s="56" t="s">
        <v>103</v>
      </c>
      <c r="AD2548" s="56" t="s">
        <v>104</v>
      </c>
      <c r="AE2548" s="56">
        <v>178</v>
      </c>
      <c r="AF2548" s="56">
        <v>526.24</v>
      </c>
    </row>
    <row r="2549" spans="22:32" ht="18" customHeight="1" x14ac:dyDescent="0.25">
      <c r="V2549" s="56" t="s">
        <v>105</v>
      </c>
      <c r="W2549" s="56">
        <v>2023</v>
      </c>
      <c r="X2549" s="56" t="s">
        <v>4</v>
      </c>
      <c r="Y2549" s="56" t="s">
        <v>111</v>
      </c>
      <c r="Z2549" s="56" t="s">
        <v>100</v>
      </c>
      <c r="AA2549" s="56" t="s">
        <v>101</v>
      </c>
      <c r="AB2549" s="56" t="s">
        <v>102</v>
      </c>
      <c r="AC2549" s="56" t="s">
        <v>103</v>
      </c>
      <c r="AD2549" s="56" t="s">
        <v>104</v>
      </c>
      <c r="AE2549" s="56">
        <v>969</v>
      </c>
      <c r="AF2549" s="56">
        <v>1385.67</v>
      </c>
    </row>
    <row r="2550" spans="22:32" ht="18" customHeight="1" x14ac:dyDescent="0.25">
      <c r="V2550" s="56" t="s">
        <v>105</v>
      </c>
      <c r="W2550" s="56">
        <v>2023</v>
      </c>
      <c r="X2550" s="56" t="s">
        <v>4</v>
      </c>
      <c r="Y2550" s="56" t="s">
        <v>111</v>
      </c>
      <c r="Z2550" s="56" t="s">
        <v>100</v>
      </c>
      <c r="AA2550" s="56" t="s">
        <v>101</v>
      </c>
      <c r="AB2550" s="56" t="s">
        <v>102</v>
      </c>
      <c r="AC2550" s="56" t="s">
        <v>103</v>
      </c>
      <c r="AD2550" s="56" t="s">
        <v>104</v>
      </c>
      <c r="AE2550" s="56">
        <v>180</v>
      </c>
      <c r="AF2550" s="56">
        <v>257.39999999999998</v>
      </c>
    </row>
    <row r="2551" spans="22:32" ht="18" customHeight="1" x14ac:dyDescent="0.25">
      <c r="V2551" s="56" t="s">
        <v>105</v>
      </c>
      <c r="W2551" s="56">
        <v>2023</v>
      </c>
      <c r="X2551" s="56" t="s">
        <v>4</v>
      </c>
      <c r="Y2551" s="56" t="s">
        <v>111</v>
      </c>
      <c r="Z2551" s="56" t="s">
        <v>100</v>
      </c>
      <c r="AA2551" s="56" t="s">
        <v>101</v>
      </c>
      <c r="AB2551" s="56" t="s">
        <v>102</v>
      </c>
      <c r="AC2551" s="56" t="s">
        <v>103</v>
      </c>
      <c r="AD2551" s="56" t="s">
        <v>104</v>
      </c>
      <c r="AE2551" s="56">
        <v>207</v>
      </c>
      <c r="AF2551" s="56">
        <v>296.01</v>
      </c>
    </row>
    <row r="2552" spans="22:32" ht="18" customHeight="1" x14ac:dyDescent="0.25">
      <c r="V2552" s="56" t="s">
        <v>105</v>
      </c>
      <c r="W2552" s="56">
        <v>2023</v>
      </c>
      <c r="X2552" s="56" t="s">
        <v>4</v>
      </c>
      <c r="Y2552" s="56" t="s">
        <v>111</v>
      </c>
      <c r="Z2552" s="56" t="s">
        <v>100</v>
      </c>
      <c r="AA2552" s="56" t="s">
        <v>101</v>
      </c>
      <c r="AB2552" s="56" t="s">
        <v>102</v>
      </c>
      <c r="AC2552" s="56" t="s">
        <v>103</v>
      </c>
      <c r="AD2552" s="56" t="s">
        <v>104</v>
      </c>
      <c r="AE2552" s="56">
        <v>177</v>
      </c>
      <c r="AF2552" s="56">
        <v>253.11</v>
      </c>
    </row>
    <row r="2553" spans="22:32" ht="18" customHeight="1" x14ac:dyDescent="0.25">
      <c r="V2553" s="56" t="s">
        <v>105</v>
      </c>
      <c r="W2553" s="56">
        <v>2023</v>
      </c>
      <c r="X2553" s="56" t="s">
        <v>4</v>
      </c>
      <c r="Y2553" s="56" t="s">
        <v>111</v>
      </c>
      <c r="Z2553" s="56" t="s">
        <v>100</v>
      </c>
      <c r="AA2553" s="56" t="s">
        <v>101</v>
      </c>
      <c r="AB2553" s="56" t="s">
        <v>102</v>
      </c>
      <c r="AC2553" s="56" t="s">
        <v>103</v>
      </c>
      <c r="AD2553" s="56" t="s">
        <v>104</v>
      </c>
      <c r="AE2553" s="56">
        <v>750</v>
      </c>
      <c r="AF2553" s="56">
        <v>1072.5</v>
      </c>
    </row>
    <row r="2554" spans="22:32" ht="18" customHeight="1" x14ac:dyDescent="0.25">
      <c r="V2554" s="56" t="s">
        <v>105</v>
      </c>
      <c r="W2554" s="56">
        <v>2023</v>
      </c>
      <c r="X2554" s="56" t="s">
        <v>4</v>
      </c>
      <c r="Y2554" s="56" t="s">
        <v>111</v>
      </c>
      <c r="Z2554" s="56" t="s">
        <v>100</v>
      </c>
      <c r="AA2554" s="56" t="s">
        <v>101</v>
      </c>
      <c r="AB2554" s="56" t="s">
        <v>102</v>
      </c>
      <c r="AC2554" s="56" t="s">
        <v>103</v>
      </c>
      <c r="AD2554" s="56" t="s">
        <v>104</v>
      </c>
      <c r="AE2554" s="56">
        <v>836</v>
      </c>
      <c r="AF2554" s="56">
        <v>1195.48</v>
      </c>
    </row>
    <row r="2555" spans="22:32" ht="18" customHeight="1" x14ac:dyDescent="0.25">
      <c r="V2555" s="56" t="s">
        <v>105</v>
      </c>
      <c r="W2555" s="56">
        <v>2023</v>
      </c>
      <c r="X2555" s="56" t="s">
        <v>4</v>
      </c>
      <c r="Y2555" s="56" t="s">
        <v>111</v>
      </c>
      <c r="Z2555" s="56" t="s">
        <v>100</v>
      </c>
      <c r="AA2555" s="56" t="s">
        <v>101</v>
      </c>
      <c r="AB2555" s="56" t="s">
        <v>102</v>
      </c>
      <c r="AC2555" s="56" t="s">
        <v>103</v>
      </c>
      <c r="AD2555" s="56" t="s">
        <v>104</v>
      </c>
      <c r="AE2555" s="56">
        <v>203</v>
      </c>
      <c r="AF2555" s="56">
        <v>290.28999999999996</v>
      </c>
    </row>
    <row r="2556" spans="22:32" ht="18" customHeight="1" x14ac:dyDescent="0.25">
      <c r="V2556" s="56" t="s">
        <v>109</v>
      </c>
      <c r="W2556" s="56">
        <v>2023</v>
      </c>
      <c r="X2556" s="56" t="s">
        <v>4</v>
      </c>
      <c r="Y2556" s="56" t="s">
        <v>111</v>
      </c>
      <c r="Z2556" s="56" t="s">
        <v>100</v>
      </c>
      <c r="AA2556" s="56" t="s">
        <v>101</v>
      </c>
      <c r="AB2556" s="56" t="s">
        <v>102</v>
      </c>
      <c r="AC2556" s="56" t="s">
        <v>103</v>
      </c>
      <c r="AD2556" s="56" t="s">
        <v>104</v>
      </c>
      <c r="AE2556" s="56">
        <v>179</v>
      </c>
      <c r="AF2556" s="56">
        <v>255.97</v>
      </c>
    </row>
    <row r="2557" spans="22:32" ht="18" customHeight="1" x14ac:dyDescent="0.25">
      <c r="V2557" s="56" t="s">
        <v>98</v>
      </c>
      <c r="W2557" s="56">
        <v>2023</v>
      </c>
      <c r="X2557" s="56" t="s">
        <v>10</v>
      </c>
      <c r="Y2557" s="56" t="s">
        <v>111</v>
      </c>
      <c r="Z2557" s="56" t="s">
        <v>100</v>
      </c>
      <c r="AA2557" s="56" t="s">
        <v>101</v>
      </c>
      <c r="AB2557" s="56" t="s">
        <v>102</v>
      </c>
      <c r="AC2557" s="56" t="s">
        <v>103</v>
      </c>
      <c r="AD2557" s="56" t="s">
        <v>104</v>
      </c>
      <c r="AE2557" s="56">
        <v>176</v>
      </c>
      <c r="AF2557" s="56">
        <v>251.68</v>
      </c>
    </row>
    <row r="2558" spans="22:32" ht="18" customHeight="1" x14ac:dyDescent="0.25">
      <c r="V2558" s="56" t="s">
        <v>98</v>
      </c>
      <c r="W2558" s="56">
        <v>2023</v>
      </c>
      <c r="X2558" s="56" t="s">
        <v>10</v>
      </c>
      <c r="Y2558" s="56" t="s">
        <v>111</v>
      </c>
      <c r="Z2558" s="56" t="s">
        <v>100</v>
      </c>
      <c r="AA2558" s="56" t="s">
        <v>101</v>
      </c>
      <c r="AB2558" s="56" t="s">
        <v>102</v>
      </c>
      <c r="AC2558" s="56" t="s">
        <v>103</v>
      </c>
      <c r="AD2558" s="56" t="s">
        <v>104</v>
      </c>
      <c r="AE2558" s="56">
        <v>146</v>
      </c>
      <c r="AF2558" s="56">
        <v>208.78</v>
      </c>
    </row>
    <row r="2559" spans="22:32" ht="18" customHeight="1" x14ac:dyDescent="0.25">
      <c r="V2559" s="56" t="s">
        <v>98</v>
      </c>
      <c r="W2559" s="56">
        <v>2023</v>
      </c>
      <c r="X2559" s="56" t="s">
        <v>10</v>
      </c>
      <c r="Y2559" s="56" t="s">
        <v>111</v>
      </c>
      <c r="Z2559" s="56" t="s">
        <v>100</v>
      </c>
      <c r="AA2559" s="56" t="s">
        <v>101</v>
      </c>
      <c r="AB2559" s="56" t="s">
        <v>102</v>
      </c>
      <c r="AC2559" s="56" t="s">
        <v>103</v>
      </c>
      <c r="AD2559" s="56" t="s">
        <v>104</v>
      </c>
      <c r="AE2559" s="56">
        <v>172</v>
      </c>
      <c r="AF2559" s="56">
        <v>526.24</v>
      </c>
    </row>
    <row r="2560" spans="22:32" ht="18" customHeight="1" x14ac:dyDescent="0.25">
      <c r="V2560" s="56" t="s">
        <v>107</v>
      </c>
      <c r="W2560" s="56">
        <v>2023</v>
      </c>
      <c r="X2560" s="56" t="s">
        <v>10</v>
      </c>
      <c r="Y2560" s="56" t="s">
        <v>111</v>
      </c>
      <c r="Z2560" s="56" t="s">
        <v>100</v>
      </c>
      <c r="AA2560" s="56" t="s">
        <v>101</v>
      </c>
      <c r="AB2560" s="56" t="s">
        <v>102</v>
      </c>
      <c r="AC2560" s="56" t="s">
        <v>103</v>
      </c>
      <c r="AD2560" s="56" t="s">
        <v>104</v>
      </c>
      <c r="AE2560" s="56">
        <v>148</v>
      </c>
      <c r="AF2560" s="56">
        <v>526.24</v>
      </c>
    </row>
    <row r="2561" spans="22:32" ht="18" customHeight="1" x14ac:dyDescent="0.25">
      <c r="V2561" s="56" t="s">
        <v>107</v>
      </c>
      <c r="W2561" s="56">
        <v>2023</v>
      </c>
      <c r="X2561" s="56" t="s">
        <v>10</v>
      </c>
      <c r="Y2561" s="56" t="s">
        <v>111</v>
      </c>
      <c r="Z2561" s="56" t="s">
        <v>100</v>
      </c>
      <c r="AA2561" s="56" t="s">
        <v>101</v>
      </c>
      <c r="AB2561" s="56" t="s">
        <v>102</v>
      </c>
      <c r="AC2561" s="56" t="s">
        <v>103</v>
      </c>
      <c r="AD2561" s="56" t="s">
        <v>104</v>
      </c>
      <c r="AE2561" s="56">
        <v>974</v>
      </c>
      <c r="AF2561" s="56">
        <v>1392.82</v>
      </c>
    </row>
    <row r="2562" spans="22:32" ht="18" customHeight="1" x14ac:dyDescent="0.25">
      <c r="V2562" s="56" t="s">
        <v>98</v>
      </c>
      <c r="W2562" s="56">
        <v>2023</v>
      </c>
      <c r="X2562" s="56" t="s">
        <v>10</v>
      </c>
      <c r="Y2562" s="56" t="s">
        <v>111</v>
      </c>
      <c r="Z2562" s="56" t="s">
        <v>100</v>
      </c>
      <c r="AA2562" s="56" t="s">
        <v>101</v>
      </c>
      <c r="AB2562" s="56" t="s">
        <v>102</v>
      </c>
      <c r="AC2562" s="56" t="s">
        <v>103</v>
      </c>
      <c r="AD2562" s="56" t="s">
        <v>104</v>
      </c>
      <c r="AE2562" s="56">
        <v>144</v>
      </c>
      <c r="AF2562" s="56">
        <v>205.92000000000002</v>
      </c>
    </row>
    <row r="2563" spans="22:32" ht="18" customHeight="1" x14ac:dyDescent="0.25">
      <c r="V2563" s="56" t="s">
        <v>98</v>
      </c>
      <c r="W2563" s="56">
        <v>2023</v>
      </c>
      <c r="X2563" s="56" t="s">
        <v>10</v>
      </c>
      <c r="Y2563" s="56" t="s">
        <v>111</v>
      </c>
      <c r="Z2563" s="56" t="s">
        <v>100</v>
      </c>
      <c r="AA2563" s="56" t="s">
        <v>101</v>
      </c>
      <c r="AB2563" s="56" t="s">
        <v>102</v>
      </c>
      <c r="AC2563" s="56" t="s">
        <v>103</v>
      </c>
      <c r="AD2563" s="56" t="s">
        <v>104</v>
      </c>
      <c r="AE2563" s="56">
        <v>171</v>
      </c>
      <c r="AF2563" s="56">
        <v>244.53</v>
      </c>
    </row>
    <row r="2564" spans="22:32" ht="18" customHeight="1" x14ac:dyDescent="0.25">
      <c r="V2564" s="56" t="s">
        <v>107</v>
      </c>
      <c r="W2564" s="56">
        <v>2023</v>
      </c>
      <c r="X2564" s="56" t="s">
        <v>10</v>
      </c>
      <c r="Y2564" s="56" t="s">
        <v>111</v>
      </c>
      <c r="Z2564" s="56" t="s">
        <v>100</v>
      </c>
      <c r="AA2564" s="56" t="s">
        <v>101</v>
      </c>
      <c r="AB2564" s="56" t="s">
        <v>102</v>
      </c>
      <c r="AC2564" s="56" t="s">
        <v>103</v>
      </c>
      <c r="AD2564" s="56" t="s">
        <v>104</v>
      </c>
      <c r="AE2564" s="56">
        <v>147</v>
      </c>
      <c r="AF2564" s="56">
        <v>210.21</v>
      </c>
    </row>
    <row r="2565" spans="22:32" ht="18" customHeight="1" x14ac:dyDescent="0.25">
      <c r="V2565" s="56" t="s">
        <v>107</v>
      </c>
      <c r="W2565" s="56">
        <v>2023</v>
      </c>
      <c r="X2565" s="56" t="s">
        <v>10</v>
      </c>
      <c r="Y2565" s="56" t="s">
        <v>111</v>
      </c>
      <c r="Z2565" s="56" t="s">
        <v>100</v>
      </c>
      <c r="AA2565" s="56" t="s">
        <v>101</v>
      </c>
      <c r="AB2565" s="56" t="s">
        <v>102</v>
      </c>
      <c r="AC2565" s="56" t="s">
        <v>103</v>
      </c>
      <c r="AD2565" s="56" t="s">
        <v>104</v>
      </c>
      <c r="AE2565" s="56">
        <v>755</v>
      </c>
      <c r="AF2565" s="56">
        <v>1079.6500000000001</v>
      </c>
    </row>
    <row r="2566" spans="22:32" ht="18" customHeight="1" x14ac:dyDescent="0.25">
      <c r="V2566" s="56" t="s">
        <v>98</v>
      </c>
      <c r="W2566" s="56">
        <v>2023</v>
      </c>
      <c r="X2566" s="56" t="s">
        <v>10</v>
      </c>
      <c r="Y2566" s="56" t="s">
        <v>111</v>
      </c>
      <c r="Z2566" s="56" t="s">
        <v>100</v>
      </c>
      <c r="AA2566" s="56" t="s">
        <v>101</v>
      </c>
      <c r="AB2566" s="56" t="s">
        <v>102</v>
      </c>
      <c r="AC2566" s="56" t="s">
        <v>103</v>
      </c>
      <c r="AD2566" s="56" t="s">
        <v>104</v>
      </c>
      <c r="AE2566" s="56">
        <v>842</v>
      </c>
      <c r="AF2566" s="56">
        <v>1204.06</v>
      </c>
    </row>
    <row r="2567" spans="22:32" ht="18" customHeight="1" x14ac:dyDescent="0.25">
      <c r="V2567" s="56" t="s">
        <v>98</v>
      </c>
      <c r="W2567" s="56">
        <v>2023</v>
      </c>
      <c r="X2567" s="56" t="s">
        <v>10</v>
      </c>
      <c r="Y2567" s="56" t="s">
        <v>111</v>
      </c>
      <c r="Z2567" s="56" t="s">
        <v>100</v>
      </c>
      <c r="AA2567" s="56" t="s">
        <v>101</v>
      </c>
      <c r="AB2567" s="56" t="s">
        <v>102</v>
      </c>
      <c r="AC2567" s="56" t="s">
        <v>103</v>
      </c>
      <c r="AD2567" s="56" t="s">
        <v>104</v>
      </c>
      <c r="AE2567" s="56">
        <v>173</v>
      </c>
      <c r="AF2567" s="56">
        <v>247.39</v>
      </c>
    </row>
    <row r="2568" spans="22:32" ht="18" customHeight="1" x14ac:dyDescent="0.25">
      <c r="V2568" s="56" t="s">
        <v>98</v>
      </c>
      <c r="W2568" s="56">
        <v>2023</v>
      </c>
      <c r="X2568" s="56" t="s">
        <v>10</v>
      </c>
      <c r="Y2568" s="56" t="s">
        <v>111</v>
      </c>
      <c r="Z2568" s="56" t="s">
        <v>100</v>
      </c>
      <c r="AA2568" s="56" t="s">
        <v>101</v>
      </c>
      <c r="AB2568" s="56" t="s">
        <v>102</v>
      </c>
      <c r="AC2568" s="56" t="s">
        <v>103</v>
      </c>
      <c r="AD2568" s="56" t="s">
        <v>104</v>
      </c>
      <c r="AE2568" s="56">
        <v>149</v>
      </c>
      <c r="AF2568" s="56">
        <v>213.07</v>
      </c>
    </row>
    <row r="2569" spans="22:32" ht="18" customHeight="1" x14ac:dyDescent="0.25">
      <c r="V2569" s="56" t="s">
        <v>109</v>
      </c>
      <c r="W2569" s="56">
        <v>2023</v>
      </c>
      <c r="X2569" s="56" t="s">
        <v>9</v>
      </c>
      <c r="Y2569" s="56" t="s">
        <v>111</v>
      </c>
      <c r="Z2569" s="56" t="s">
        <v>100</v>
      </c>
      <c r="AA2569" s="56" t="s">
        <v>101</v>
      </c>
      <c r="AB2569" s="56" t="s">
        <v>102</v>
      </c>
      <c r="AC2569" s="56" t="s">
        <v>103</v>
      </c>
      <c r="AD2569" s="56" t="s">
        <v>104</v>
      </c>
      <c r="AE2569" s="56">
        <v>152</v>
      </c>
      <c r="AF2569" s="56">
        <v>217.36</v>
      </c>
    </row>
    <row r="2570" spans="22:32" ht="18" customHeight="1" x14ac:dyDescent="0.25">
      <c r="V2570" s="56" t="s">
        <v>98</v>
      </c>
      <c r="W2570" s="56">
        <v>2023</v>
      </c>
      <c r="X2570" s="56" t="s">
        <v>9</v>
      </c>
      <c r="Y2570" s="56" t="s">
        <v>111</v>
      </c>
      <c r="Z2570" s="56" t="s">
        <v>100</v>
      </c>
      <c r="AA2570" s="56" t="s">
        <v>101</v>
      </c>
      <c r="AB2570" s="56" t="s">
        <v>102</v>
      </c>
      <c r="AC2570" s="56" t="s">
        <v>103</v>
      </c>
      <c r="AD2570" s="56" t="s">
        <v>104</v>
      </c>
      <c r="AE2570" s="56">
        <v>178</v>
      </c>
      <c r="AF2570" s="56">
        <v>526.24</v>
      </c>
    </row>
    <row r="2571" spans="22:32" ht="18" customHeight="1" x14ac:dyDescent="0.25">
      <c r="V2571" s="56" t="s">
        <v>98</v>
      </c>
      <c r="W2571" s="56">
        <v>2023</v>
      </c>
      <c r="X2571" s="56" t="s">
        <v>9</v>
      </c>
      <c r="Y2571" s="56" t="s">
        <v>111</v>
      </c>
      <c r="Z2571" s="56" t="s">
        <v>100</v>
      </c>
      <c r="AA2571" s="56" t="s">
        <v>101</v>
      </c>
      <c r="AB2571" s="56" t="s">
        <v>102</v>
      </c>
      <c r="AC2571" s="56" t="s">
        <v>103</v>
      </c>
      <c r="AD2571" s="56" t="s">
        <v>104</v>
      </c>
      <c r="AE2571" s="56">
        <v>154</v>
      </c>
      <c r="AF2571" s="56">
        <v>526.24</v>
      </c>
    </row>
    <row r="2572" spans="22:32" ht="18" customHeight="1" x14ac:dyDescent="0.25">
      <c r="V2572" s="56" t="s">
        <v>107</v>
      </c>
      <c r="W2572" s="56">
        <v>2023</v>
      </c>
      <c r="X2572" s="56" t="s">
        <v>9</v>
      </c>
      <c r="Y2572" s="56" t="s">
        <v>111</v>
      </c>
      <c r="Z2572" s="56" t="s">
        <v>100</v>
      </c>
      <c r="AA2572" s="56" t="s">
        <v>101</v>
      </c>
      <c r="AB2572" s="56" t="s">
        <v>102</v>
      </c>
      <c r="AC2572" s="56" t="s">
        <v>103</v>
      </c>
      <c r="AD2572" s="56" t="s">
        <v>104</v>
      </c>
      <c r="AE2572" s="56">
        <v>973</v>
      </c>
      <c r="AF2572" s="56">
        <v>1391.3899999999999</v>
      </c>
    </row>
    <row r="2573" spans="22:32" ht="18" customHeight="1" x14ac:dyDescent="0.25">
      <c r="V2573" s="56" t="s">
        <v>105</v>
      </c>
      <c r="W2573" s="56">
        <v>2023</v>
      </c>
      <c r="X2573" s="56" t="s">
        <v>9</v>
      </c>
      <c r="Y2573" s="56" t="s">
        <v>111</v>
      </c>
      <c r="Z2573" s="56" t="s">
        <v>100</v>
      </c>
      <c r="AA2573" s="56" t="s">
        <v>101</v>
      </c>
      <c r="AB2573" s="56" t="s">
        <v>102</v>
      </c>
      <c r="AC2573" s="56" t="s">
        <v>103</v>
      </c>
      <c r="AD2573" s="56" t="s">
        <v>104</v>
      </c>
      <c r="AE2573" s="56">
        <v>150</v>
      </c>
      <c r="AF2573" s="56">
        <v>214.5</v>
      </c>
    </row>
    <row r="2574" spans="22:32" ht="18" customHeight="1" x14ac:dyDescent="0.25">
      <c r="V2574" s="56" t="s">
        <v>105</v>
      </c>
      <c r="W2574" s="56">
        <v>2023</v>
      </c>
      <c r="X2574" s="56" t="s">
        <v>9</v>
      </c>
      <c r="Y2574" s="56" t="s">
        <v>111</v>
      </c>
      <c r="Z2574" s="56" t="s">
        <v>100</v>
      </c>
      <c r="AA2574" s="56" t="s">
        <v>101</v>
      </c>
      <c r="AB2574" s="56" t="s">
        <v>102</v>
      </c>
      <c r="AC2574" s="56" t="s">
        <v>103</v>
      </c>
      <c r="AD2574" s="56" t="s">
        <v>104</v>
      </c>
      <c r="AE2574" s="56">
        <v>177</v>
      </c>
      <c r="AF2574" s="56">
        <v>253.11</v>
      </c>
    </row>
    <row r="2575" spans="22:32" ht="18" customHeight="1" x14ac:dyDescent="0.25">
      <c r="V2575" s="56" t="s">
        <v>107</v>
      </c>
      <c r="W2575" s="56">
        <v>2023</v>
      </c>
      <c r="X2575" s="56" t="s">
        <v>9</v>
      </c>
      <c r="Y2575" s="56" t="s">
        <v>111</v>
      </c>
      <c r="Z2575" s="56" t="s">
        <v>100</v>
      </c>
      <c r="AA2575" s="56" t="s">
        <v>101</v>
      </c>
      <c r="AB2575" s="56" t="s">
        <v>102</v>
      </c>
      <c r="AC2575" s="56" t="s">
        <v>103</v>
      </c>
      <c r="AD2575" s="56" t="s">
        <v>104</v>
      </c>
      <c r="AE2575" s="56">
        <v>153</v>
      </c>
      <c r="AF2575" s="56">
        <v>218.79</v>
      </c>
    </row>
    <row r="2576" spans="22:32" ht="18" customHeight="1" x14ac:dyDescent="0.25">
      <c r="V2576" s="56" t="s">
        <v>98</v>
      </c>
      <c r="W2576" s="56">
        <v>2023</v>
      </c>
      <c r="X2576" s="56" t="s">
        <v>9</v>
      </c>
      <c r="Y2576" s="56" t="s">
        <v>111</v>
      </c>
      <c r="Z2576" s="56" t="s">
        <v>100</v>
      </c>
      <c r="AA2576" s="56" t="s">
        <v>101</v>
      </c>
      <c r="AB2576" s="56" t="s">
        <v>102</v>
      </c>
      <c r="AC2576" s="56" t="s">
        <v>103</v>
      </c>
      <c r="AD2576" s="56" t="s">
        <v>104</v>
      </c>
      <c r="AE2576" s="56">
        <v>754</v>
      </c>
      <c r="AF2576" s="56">
        <v>1078.22</v>
      </c>
    </row>
    <row r="2577" spans="22:32" ht="18" customHeight="1" x14ac:dyDescent="0.25">
      <c r="V2577" s="56" t="s">
        <v>98</v>
      </c>
      <c r="W2577" s="56">
        <v>2023</v>
      </c>
      <c r="X2577" s="56" t="s">
        <v>9</v>
      </c>
      <c r="Y2577" s="56" t="s">
        <v>111</v>
      </c>
      <c r="Z2577" s="56" t="s">
        <v>100</v>
      </c>
      <c r="AA2577" s="56" t="s">
        <v>101</v>
      </c>
      <c r="AB2577" s="56" t="s">
        <v>102</v>
      </c>
      <c r="AC2577" s="56" t="s">
        <v>103</v>
      </c>
      <c r="AD2577" s="56" t="s">
        <v>104</v>
      </c>
      <c r="AE2577" s="56">
        <v>841</v>
      </c>
      <c r="AF2577" s="56">
        <v>1202.6300000000001</v>
      </c>
    </row>
    <row r="2578" spans="22:32" ht="18" customHeight="1" x14ac:dyDescent="0.25">
      <c r="V2578" s="56" t="s">
        <v>109</v>
      </c>
      <c r="W2578" s="56">
        <v>2023</v>
      </c>
      <c r="X2578" s="56" t="s">
        <v>9</v>
      </c>
      <c r="Y2578" s="56" t="s">
        <v>111</v>
      </c>
      <c r="Z2578" s="56" t="s">
        <v>100</v>
      </c>
      <c r="AA2578" s="56" t="s">
        <v>101</v>
      </c>
      <c r="AB2578" s="56" t="s">
        <v>102</v>
      </c>
      <c r="AC2578" s="56" t="s">
        <v>103</v>
      </c>
      <c r="AD2578" s="56" t="s">
        <v>104</v>
      </c>
      <c r="AE2578" s="56">
        <v>179</v>
      </c>
      <c r="AF2578" s="56">
        <v>255.97</v>
      </c>
    </row>
    <row r="2579" spans="22:32" ht="18" customHeight="1" x14ac:dyDescent="0.25">
      <c r="V2579" s="56" t="s">
        <v>98</v>
      </c>
      <c r="W2579" s="56">
        <v>2023</v>
      </c>
      <c r="X2579" s="56" t="s">
        <v>8</v>
      </c>
      <c r="Y2579" s="56" t="s">
        <v>111</v>
      </c>
      <c r="Z2579" s="56" t="s">
        <v>100</v>
      </c>
      <c r="AA2579" s="56" t="s">
        <v>101</v>
      </c>
      <c r="AB2579" s="56" t="s">
        <v>102</v>
      </c>
      <c r="AC2579" s="56" t="s">
        <v>103</v>
      </c>
      <c r="AD2579" s="56" t="s">
        <v>104</v>
      </c>
      <c r="AE2579" s="56">
        <v>182</v>
      </c>
      <c r="AF2579" s="56">
        <v>260.26</v>
      </c>
    </row>
    <row r="2580" spans="22:32" ht="18" customHeight="1" x14ac:dyDescent="0.25">
      <c r="V2580" s="56" t="s">
        <v>105</v>
      </c>
      <c r="W2580" s="56">
        <v>2023</v>
      </c>
      <c r="X2580" s="56" t="s">
        <v>8</v>
      </c>
      <c r="Y2580" s="56" t="s">
        <v>111</v>
      </c>
      <c r="Z2580" s="56" t="s">
        <v>100</v>
      </c>
      <c r="AA2580" s="56" t="s">
        <v>101</v>
      </c>
      <c r="AB2580" s="56" t="s">
        <v>102</v>
      </c>
      <c r="AC2580" s="56" t="s">
        <v>103</v>
      </c>
      <c r="AD2580" s="56" t="s">
        <v>104</v>
      </c>
      <c r="AE2580" s="56">
        <v>158</v>
      </c>
      <c r="AF2580" s="56">
        <v>225.94</v>
      </c>
    </row>
    <row r="2581" spans="22:32" ht="18" customHeight="1" x14ac:dyDescent="0.25">
      <c r="V2581" s="56" t="s">
        <v>105</v>
      </c>
      <c r="W2581" s="56">
        <v>2023</v>
      </c>
      <c r="X2581" s="56" t="s">
        <v>8</v>
      </c>
      <c r="Y2581" s="56" t="s">
        <v>111</v>
      </c>
      <c r="Z2581" s="56" t="s">
        <v>100</v>
      </c>
      <c r="AA2581" s="56" t="s">
        <v>101</v>
      </c>
      <c r="AB2581" s="56" t="s">
        <v>102</v>
      </c>
      <c r="AC2581" s="56" t="s">
        <v>103</v>
      </c>
      <c r="AD2581" s="56" t="s">
        <v>104</v>
      </c>
      <c r="AE2581" s="56">
        <v>184</v>
      </c>
      <c r="AF2581" s="56">
        <v>526.24</v>
      </c>
    </row>
    <row r="2582" spans="22:32" ht="18" customHeight="1" x14ac:dyDescent="0.25">
      <c r="V2582" s="56" t="s">
        <v>107</v>
      </c>
      <c r="W2582" s="56">
        <v>2023</v>
      </c>
      <c r="X2582" s="56" t="s">
        <v>8</v>
      </c>
      <c r="Y2582" s="56" t="s">
        <v>111</v>
      </c>
      <c r="Z2582" s="56" t="s">
        <v>100</v>
      </c>
      <c r="AA2582" s="56" t="s">
        <v>101</v>
      </c>
      <c r="AB2582" s="56" t="s">
        <v>102</v>
      </c>
      <c r="AC2582" s="56" t="s">
        <v>103</v>
      </c>
      <c r="AD2582" s="56" t="s">
        <v>104</v>
      </c>
      <c r="AE2582" s="56">
        <v>972</v>
      </c>
      <c r="AF2582" s="56">
        <v>1389.96</v>
      </c>
    </row>
    <row r="2583" spans="22:32" ht="18" customHeight="1" x14ac:dyDescent="0.25">
      <c r="V2583" s="56" t="s">
        <v>98</v>
      </c>
      <c r="W2583" s="56">
        <v>2023</v>
      </c>
      <c r="X2583" s="56" t="s">
        <v>8</v>
      </c>
      <c r="Y2583" s="56" t="s">
        <v>111</v>
      </c>
      <c r="Z2583" s="56" t="s">
        <v>100</v>
      </c>
      <c r="AA2583" s="56" t="s">
        <v>101</v>
      </c>
      <c r="AB2583" s="56" t="s">
        <v>102</v>
      </c>
      <c r="AC2583" s="56" t="s">
        <v>103</v>
      </c>
      <c r="AD2583" s="56" t="s">
        <v>104</v>
      </c>
      <c r="AE2583" s="56">
        <v>156</v>
      </c>
      <c r="AF2583" s="56">
        <v>223.07999999999998</v>
      </c>
    </row>
    <row r="2584" spans="22:32" ht="18" customHeight="1" x14ac:dyDescent="0.25">
      <c r="V2584" s="56" t="s">
        <v>98</v>
      </c>
      <c r="W2584" s="56">
        <v>2023</v>
      </c>
      <c r="X2584" s="56" t="s">
        <v>8</v>
      </c>
      <c r="Y2584" s="56" t="s">
        <v>111</v>
      </c>
      <c r="Z2584" s="56" t="s">
        <v>100</v>
      </c>
      <c r="AA2584" s="56" t="s">
        <v>101</v>
      </c>
      <c r="AB2584" s="56" t="s">
        <v>102</v>
      </c>
      <c r="AC2584" s="56" t="s">
        <v>103</v>
      </c>
      <c r="AD2584" s="56" t="s">
        <v>104</v>
      </c>
      <c r="AE2584" s="56">
        <v>183</v>
      </c>
      <c r="AF2584" s="56">
        <v>261.69</v>
      </c>
    </row>
    <row r="2585" spans="22:32" ht="18" customHeight="1" x14ac:dyDescent="0.25">
      <c r="V2585" s="56" t="s">
        <v>107</v>
      </c>
      <c r="W2585" s="56">
        <v>2023</v>
      </c>
      <c r="X2585" s="56" t="s">
        <v>8</v>
      </c>
      <c r="Y2585" s="56" t="s">
        <v>111</v>
      </c>
      <c r="Z2585" s="56" t="s">
        <v>100</v>
      </c>
      <c r="AA2585" s="56" t="s">
        <v>101</v>
      </c>
      <c r="AB2585" s="56" t="s">
        <v>102</v>
      </c>
      <c r="AC2585" s="56" t="s">
        <v>103</v>
      </c>
      <c r="AD2585" s="56" t="s">
        <v>104</v>
      </c>
      <c r="AE2585" s="56">
        <v>159</v>
      </c>
      <c r="AF2585" s="56">
        <v>227.37</v>
      </c>
    </row>
    <row r="2586" spans="22:32" ht="18" customHeight="1" x14ac:dyDescent="0.25">
      <c r="V2586" s="56" t="s">
        <v>105</v>
      </c>
      <c r="W2586" s="56">
        <v>2023</v>
      </c>
      <c r="X2586" s="56" t="s">
        <v>8</v>
      </c>
      <c r="Y2586" s="56" t="s">
        <v>111</v>
      </c>
      <c r="Z2586" s="56" t="s">
        <v>100</v>
      </c>
      <c r="AA2586" s="56" t="s">
        <v>101</v>
      </c>
      <c r="AB2586" s="56" t="s">
        <v>102</v>
      </c>
      <c r="AC2586" s="56" t="s">
        <v>103</v>
      </c>
      <c r="AD2586" s="56" t="s">
        <v>104</v>
      </c>
      <c r="AE2586" s="56">
        <v>840</v>
      </c>
      <c r="AF2586" s="56">
        <v>1201.2</v>
      </c>
    </row>
    <row r="2587" spans="22:32" ht="18" customHeight="1" x14ac:dyDescent="0.25">
      <c r="V2587" s="56" t="s">
        <v>105</v>
      </c>
      <c r="W2587" s="56">
        <v>2023</v>
      </c>
      <c r="X2587" s="56" t="s">
        <v>8</v>
      </c>
      <c r="Y2587" s="56" t="s">
        <v>111</v>
      </c>
      <c r="Z2587" s="56" t="s">
        <v>100</v>
      </c>
      <c r="AA2587" s="56" t="s">
        <v>101</v>
      </c>
      <c r="AB2587" s="56" t="s">
        <v>102</v>
      </c>
      <c r="AC2587" s="56" t="s">
        <v>103</v>
      </c>
      <c r="AD2587" s="56" t="s">
        <v>104</v>
      </c>
      <c r="AE2587" s="56">
        <v>185</v>
      </c>
      <c r="AF2587" s="56">
        <v>264.55</v>
      </c>
    </row>
    <row r="2588" spans="22:32" ht="18" customHeight="1" x14ac:dyDescent="0.25">
      <c r="V2588" s="56" t="s">
        <v>98</v>
      </c>
      <c r="W2588" s="56">
        <v>2023</v>
      </c>
      <c r="X2588" s="56" t="s">
        <v>8</v>
      </c>
      <c r="Y2588" s="56" t="s">
        <v>111</v>
      </c>
      <c r="Z2588" s="56" t="s">
        <v>100</v>
      </c>
      <c r="AA2588" s="56" t="s">
        <v>101</v>
      </c>
      <c r="AB2588" s="56" t="s">
        <v>102</v>
      </c>
      <c r="AC2588" s="56" t="s">
        <v>103</v>
      </c>
      <c r="AD2588" s="56" t="s">
        <v>104</v>
      </c>
      <c r="AE2588" s="56">
        <v>155</v>
      </c>
      <c r="AF2588" s="56">
        <v>221.65</v>
      </c>
    </row>
    <row r="2589" spans="22:32" ht="18" customHeight="1" x14ac:dyDescent="0.25">
      <c r="V2589" s="56" t="s">
        <v>105</v>
      </c>
      <c r="W2589" s="56">
        <v>2023</v>
      </c>
      <c r="X2589" s="56" t="s">
        <v>3</v>
      </c>
      <c r="Y2589" s="56" t="s">
        <v>111</v>
      </c>
      <c r="Z2589" s="56" t="s">
        <v>113</v>
      </c>
      <c r="AA2589" s="56" t="s">
        <v>114</v>
      </c>
      <c r="AB2589" s="56" t="s">
        <v>110</v>
      </c>
      <c r="AC2589" s="56" t="s">
        <v>112</v>
      </c>
      <c r="AD2589" s="56" t="s">
        <v>115</v>
      </c>
      <c r="AE2589" s="56">
        <v>290</v>
      </c>
      <c r="AF2589" s="56">
        <v>414.7</v>
      </c>
    </row>
    <row r="2590" spans="22:32" ht="18" customHeight="1" x14ac:dyDescent="0.25">
      <c r="V2590" s="56" t="s">
        <v>107</v>
      </c>
      <c r="W2590" s="56">
        <v>2023</v>
      </c>
      <c r="X2590" s="56" t="s">
        <v>3</v>
      </c>
      <c r="Y2590" s="56" t="s">
        <v>111</v>
      </c>
      <c r="Z2590" s="56" t="s">
        <v>113</v>
      </c>
      <c r="AA2590" s="56" t="s">
        <v>114</v>
      </c>
      <c r="AB2590" s="56" t="s">
        <v>110</v>
      </c>
      <c r="AC2590" s="56" t="s">
        <v>112</v>
      </c>
      <c r="AD2590" s="56" t="s">
        <v>115</v>
      </c>
      <c r="AE2590" s="56">
        <v>260</v>
      </c>
      <c r="AF2590" s="56">
        <v>371.8</v>
      </c>
    </row>
    <row r="2591" spans="22:32" ht="18" customHeight="1" x14ac:dyDescent="0.25">
      <c r="V2591" s="56" t="s">
        <v>105</v>
      </c>
      <c r="W2591" s="56">
        <v>2023</v>
      </c>
      <c r="X2591" s="56" t="s">
        <v>3</v>
      </c>
      <c r="Y2591" s="56" t="s">
        <v>111</v>
      </c>
      <c r="Z2591" s="56" t="s">
        <v>113</v>
      </c>
      <c r="AA2591" s="56" t="s">
        <v>114</v>
      </c>
      <c r="AB2591" s="56" t="s">
        <v>110</v>
      </c>
      <c r="AC2591" s="56" t="s">
        <v>112</v>
      </c>
      <c r="AD2591" s="56" t="s">
        <v>115</v>
      </c>
      <c r="AE2591" s="56">
        <v>286</v>
      </c>
      <c r="AF2591" s="56">
        <v>408.98</v>
      </c>
    </row>
    <row r="2592" spans="22:32" ht="18" customHeight="1" x14ac:dyDescent="0.25">
      <c r="V2592" s="56" t="s">
        <v>105</v>
      </c>
      <c r="W2592" s="56">
        <v>2023</v>
      </c>
      <c r="X2592" s="56" t="s">
        <v>3</v>
      </c>
      <c r="Y2592" s="56" t="s">
        <v>111</v>
      </c>
      <c r="Z2592" s="56" t="s">
        <v>113</v>
      </c>
      <c r="AA2592" s="56" t="s">
        <v>114</v>
      </c>
      <c r="AB2592" s="56" t="s">
        <v>110</v>
      </c>
      <c r="AC2592" s="56" t="s">
        <v>112</v>
      </c>
      <c r="AD2592" s="56" t="s">
        <v>115</v>
      </c>
      <c r="AE2592" s="56">
        <v>262</v>
      </c>
      <c r="AF2592" s="56">
        <v>374.65999999999997</v>
      </c>
    </row>
    <row r="2593" spans="22:32" ht="18" customHeight="1" x14ac:dyDescent="0.25">
      <c r="V2593" s="56" t="s">
        <v>107</v>
      </c>
      <c r="W2593" s="56">
        <v>2023</v>
      </c>
      <c r="X2593" s="56" t="s">
        <v>3</v>
      </c>
      <c r="Y2593" s="56" t="s">
        <v>111</v>
      </c>
      <c r="Z2593" s="56" t="s">
        <v>113</v>
      </c>
      <c r="AA2593" s="56" t="s">
        <v>114</v>
      </c>
      <c r="AB2593" s="56" t="s">
        <v>110</v>
      </c>
      <c r="AC2593" s="56" t="s">
        <v>112</v>
      </c>
      <c r="AD2593" s="56" t="s">
        <v>115</v>
      </c>
      <c r="AE2593" s="56">
        <v>791</v>
      </c>
      <c r="AF2593" s="56">
        <v>1131.1300000000001</v>
      </c>
    </row>
    <row r="2594" spans="22:32" ht="18" customHeight="1" x14ac:dyDescent="0.25">
      <c r="V2594" s="56" t="s">
        <v>107</v>
      </c>
      <c r="W2594" s="56">
        <v>2023</v>
      </c>
      <c r="X2594" s="56" t="s">
        <v>3</v>
      </c>
      <c r="Y2594" s="56" t="s">
        <v>111</v>
      </c>
      <c r="Z2594" s="56" t="s">
        <v>113</v>
      </c>
      <c r="AA2594" s="56" t="s">
        <v>114</v>
      </c>
      <c r="AB2594" s="56" t="s">
        <v>110</v>
      </c>
      <c r="AC2594" s="56" t="s">
        <v>112</v>
      </c>
      <c r="AD2594" s="56" t="s">
        <v>115</v>
      </c>
      <c r="AE2594" s="56">
        <v>261</v>
      </c>
      <c r="AF2594" s="56">
        <v>373.23</v>
      </c>
    </row>
    <row r="2595" spans="22:32" ht="18" customHeight="1" x14ac:dyDescent="0.25">
      <c r="V2595" s="56" t="s">
        <v>105</v>
      </c>
      <c r="W2595" s="56">
        <v>2023</v>
      </c>
      <c r="X2595" s="56" t="s">
        <v>3</v>
      </c>
      <c r="Y2595" s="56" t="s">
        <v>111</v>
      </c>
      <c r="Z2595" s="56" t="s">
        <v>113</v>
      </c>
      <c r="AA2595" s="56" t="s">
        <v>114</v>
      </c>
      <c r="AB2595" s="56" t="s">
        <v>110</v>
      </c>
      <c r="AC2595" s="56" t="s">
        <v>112</v>
      </c>
      <c r="AD2595" s="56" t="s">
        <v>115</v>
      </c>
      <c r="AE2595" s="56">
        <v>289</v>
      </c>
      <c r="AF2595" s="56">
        <v>413.27</v>
      </c>
    </row>
    <row r="2596" spans="22:32" ht="18" customHeight="1" x14ac:dyDescent="0.25">
      <c r="V2596" s="56" t="s">
        <v>105</v>
      </c>
      <c r="W2596" s="56">
        <v>2023</v>
      </c>
      <c r="X2596" s="56" t="s">
        <v>3</v>
      </c>
      <c r="Y2596" s="56" t="s">
        <v>111</v>
      </c>
      <c r="Z2596" s="56" t="s">
        <v>113</v>
      </c>
      <c r="AA2596" s="56" t="s">
        <v>114</v>
      </c>
      <c r="AB2596" s="56" t="s">
        <v>110</v>
      </c>
      <c r="AC2596" s="56" t="s">
        <v>112</v>
      </c>
      <c r="AD2596" s="56" t="s">
        <v>115</v>
      </c>
      <c r="AE2596" s="56">
        <v>259</v>
      </c>
      <c r="AF2596" s="56">
        <v>370.37</v>
      </c>
    </row>
    <row r="2597" spans="22:32" ht="18" customHeight="1" x14ac:dyDescent="0.25">
      <c r="V2597" s="56" t="s">
        <v>107</v>
      </c>
      <c r="W2597" s="56">
        <v>2023</v>
      </c>
      <c r="X2597" s="56" t="s">
        <v>3</v>
      </c>
      <c r="Y2597" s="56" t="s">
        <v>111</v>
      </c>
      <c r="Z2597" s="56" t="s">
        <v>113</v>
      </c>
      <c r="AA2597" s="56" t="s">
        <v>114</v>
      </c>
      <c r="AB2597" s="56" t="s">
        <v>110</v>
      </c>
      <c r="AC2597" s="56" t="s">
        <v>112</v>
      </c>
      <c r="AD2597" s="56" t="s">
        <v>115</v>
      </c>
      <c r="AE2597" s="56">
        <v>800</v>
      </c>
      <c r="AF2597" s="56">
        <v>1144</v>
      </c>
    </row>
    <row r="2598" spans="22:32" ht="18" customHeight="1" x14ac:dyDescent="0.25">
      <c r="V2598" s="56" t="s">
        <v>105</v>
      </c>
      <c r="W2598" s="56">
        <v>2023</v>
      </c>
      <c r="X2598" s="56" t="s">
        <v>3</v>
      </c>
      <c r="Y2598" s="56" t="s">
        <v>111</v>
      </c>
      <c r="Z2598" s="56" t="s">
        <v>113</v>
      </c>
      <c r="AA2598" s="56" t="s">
        <v>114</v>
      </c>
      <c r="AB2598" s="56" t="s">
        <v>110</v>
      </c>
      <c r="AC2598" s="56" t="s">
        <v>112</v>
      </c>
      <c r="AD2598" s="56" t="s">
        <v>115</v>
      </c>
      <c r="AE2598" s="56">
        <v>886</v>
      </c>
      <c r="AF2598" s="56">
        <v>1266.98</v>
      </c>
    </row>
    <row r="2599" spans="22:32" ht="18" customHeight="1" x14ac:dyDescent="0.25">
      <c r="V2599" s="56" t="s">
        <v>105</v>
      </c>
      <c r="W2599" s="56">
        <v>2023</v>
      </c>
      <c r="X2599" s="56" t="s">
        <v>7</v>
      </c>
      <c r="Y2599" s="56" t="s">
        <v>111</v>
      </c>
      <c r="Z2599" s="56" t="s">
        <v>113</v>
      </c>
      <c r="AA2599" s="56" t="s">
        <v>114</v>
      </c>
      <c r="AB2599" s="56" t="s">
        <v>110</v>
      </c>
      <c r="AC2599" s="56" t="s">
        <v>112</v>
      </c>
      <c r="AD2599" s="56" t="s">
        <v>115</v>
      </c>
      <c r="AE2599" s="56">
        <v>266</v>
      </c>
      <c r="AF2599" s="56">
        <v>380.38</v>
      </c>
    </row>
    <row r="2600" spans="22:32" ht="18" customHeight="1" x14ac:dyDescent="0.25">
      <c r="V2600" s="56" t="s">
        <v>98</v>
      </c>
      <c r="W2600" s="56">
        <v>2023</v>
      </c>
      <c r="X2600" s="56" t="s">
        <v>7</v>
      </c>
      <c r="Y2600" s="56" t="s">
        <v>111</v>
      </c>
      <c r="Z2600" s="56" t="s">
        <v>113</v>
      </c>
      <c r="AA2600" s="56" t="s">
        <v>114</v>
      </c>
      <c r="AB2600" s="56" t="s">
        <v>110</v>
      </c>
      <c r="AC2600" s="56" t="s">
        <v>112</v>
      </c>
      <c r="AD2600" s="56" t="s">
        <v>115</v>
      </c>
      <c r="AE2600" s="56">
        <v>242</v>
      </c>
      <c r="AF2600" s="56">
        <v>346.06</v>
      </c>
    </row>
    <row r="2601" spans="22:32" ht="18" customHeight="1" x14ac:dyDescent="0.25">
      <c r="V2601" s="56" t="s">
        <v>98</v>
      </c>
      <c r="W2601" s="56">
        <v>2023</v>
      </c>
      <c r="X2601" s="56" t="s">
        <v>7</v>
      </c>
      <c r="Y2601" s="56" t="s">
        <v>111</v>
      </c>
      <c r="Z2601" s="56" t="s">
        <v>113</v>
      </c>
      <c r="AA2601" s="56" t="s">
        <v>114</v>
      </c>
      <c r="AB2601" s="56" t="s">
        <v>110</v>
      </c>
      <c r="AC2601" s="56" t="s">
        <v>112</v>
      </c>
      <c r="AD2601" s="56" t="s">
        <v>115</v>
      </c>
      <c r="AE2601" s="56">
        <v>268</v>
      </c>
      <c r="AF2601" s="56">
        <v>383.24</v>
      </c>
    </row>
    <row r="2602" spans="22:32" ht="18" customHeight="1" x14ac:dyDescent="0.25">
      <c r="V2602" s="56" t="s">
        <v>98</v>
      </c>
      <c r="W2602" s="56">
        <v>2023</v>
      </c>
      <c r="X2602" s="56" t="s">
        <v>7</v>
      </c>
      <c r="Y2602" s="56" t="s">
        <v>111</v>
      </c>
      <c r="Z2602" s="56" t="s">
        <v>113</v>
      </c>
      <c r="AA2602" s="56" t="s">
        <v>114</v>
      </c>
      <c r="AB2602" s="56" t="s">
        <v>110</v>
      </c>
      <c r="AC2602" s="56" t="s">
        <v>112</v>
      </c>
      <c r="AD2602" s="56" t="s">
        <v>115</v>
      </c>
      <c r="AE2602" s="56">
        <v>238</v>
      </c>
      <c r="AF2602" s="56">
        <v>340.34000000000003</v>
      </c>
    </row>
    <row r="2603" spans="22:32" ht="18" customHeight="1" x14ac:dyDescent="0.25">
      <c r="V2603" s="56" t="s">
        <v>98</v>
      </c>
      <c r="W2603" s="56">
        <v>2023</v>
      </c>
      <c r="X2603" s="56" t="s">
        <v>7</v>
      </c>
      <c r="Y2603" s="56" t="s">
        <v>111</v>
      </c>
      <c r="Z2603" s="56" t="s">
        <v>113</v>
      </c>
      <c r="AA2603" s="56" t="s">
        <v>114</v>
      </c>
      <c r="AB2603" s="56" t="s">
        <v>110</v>
      </c>
      <c r="AC2603" s="56" t="s">
        <v>112</v>
      </c>
      <c r="AD2603" s="56" t="s">
        <v>115</v>
      </c>
      <c r="AE2603" s="56">
        <v>881</v>
      </c>
      <c r="AF2603" s="56">
        <v>1259.83</v>
      </c>
    </row>
    <row r="2604" spans="22:32" ht="18" customHeight="1" x14ac:dyDescent="0.25">
      <c r="V2604" s="56" t="s">
        <v>98</v>
      </c>
      <c r="W2604" s="56">
        <v>2023</v>
      </c>
      <c r="X2604" s="56" t="s">
        <v>7</v>
      </c>
      <c r="Y2604" s="56" t="s">
        <v>111</v>
      </c>
      <c r="Z2604" s="56" t="s">
        <v>113</v>
      </c>
      <c r="AA2604" s="56" t="s">
        <v>114</v>
      </c>
      <c r="AB2604" s="56" t="s">
        <v>110</v>
      </c>
      <c r="AC2604" s="56" t="s">
        <v>112</v>
      </c>
      <c r="AD2604" s="56" t="s">
        <v>115</v>
      </c>
      <c r="AE2604" s="56">
        <v>834</v>
      </c>
      <c r="AF2604" s="56">
        <v>526.24</v>
      </c>
    </row>
    <row r="2605" spans="22:32" ht="18" customHeight="1" x14ac:dyDescent="0.25">
      <c r="V2605" s="56" t="s">
        <v>98</v>
      </c>
      <c r="W2605" s="56">
        <v>2023</v>
      </c>
      <c r="X2605" s="56" t="s">
        <v>7</v>
      </c>
      <c r="Y2605" s="56" t="s">
        <v>111</v>
      </c>
      <c r="Z2605" s="56" t="s">
        <v>113</v>
      </c>
      <c r="AA2605" s="56" t="s">
        <v>114</v>
      </c>
      <c r="AB2605" s="56" t="s">
        <v>110</v>
      </c>
      <c r="AC2605" s="56" t="s">
        <v>112</v>
      </c>
      <c r="AD2605" s="56" t="s">
        <v>115</v>
      </c>
      <c r="AE2605" s="56">
        <v>265</v>
      </c>
      <c r="AF2605" s="56">
        <v>378.95</v>
      </c>
    </row>
    <row r="2606" spans="22:32" ht="18" customHeight="1" x14ac:dyDescent="0.25">
      <c r="V2606" s="56" t="s">
        <v>98</v>
      </c>
      <c r="W2606" s="56">
        <v>2023</v>
      </c>
      <c r="X2606" s="56" t="s">
        <v>7</v>
      </c>
      <c r="Y2606" s="56" t="s">
        <v>111</v>
      </c>
      <c r="Z2606" s="56" t="s">
        <v>113</v>
      </c>
      <c r="AA2606" s="56" t="s">
        <v>114</v>
      </c>
      <c r="AB2606" s="56" t="s">
        <v>110</v>
      </c>
      <c r="AC2606" s="56" t="s">
        <v>112</v>
      </c>
      <c r="AD2606" s="56" t="s">
        <v>115</v>
      </c>
      <c r="AE2606" s="56">
        <v>241</v>
      </c>
      <c r="AF2606" s="56">
        <v>344.63</v>
      </c>
    </row>
    <row r="2607" spans="22:32" ht="18" customHeight="1" x14ac:dyDescent="0.25">
      <c r="V2607" s="56" t="s">
        <v>98</v>
      </c>
      <c r="W2607" s="56">
        <v>2023</v>
      </c>
      <c r="X2607" s="56" t="s">
        <v>7</v>
      </c>
      <c r="Y2607" s="56" t="s">
        <v>111</v>
      </c>
      <c r="Z2607" s="56" t="s">
        <v>113</v>
      </c>
      <c r="AA2607" s="56" t="s">
        <v>114</v>
      </c>
      <c r="AB2607" s="56" t="s">
        <v>110</v>
      </c>
      <c r="AC2607" s="56" t="s">
        <v>112</v>
      </c>
      <c r="AD2607" s="56" t="s">
        <v>115</v>
      </c>
      <c r="AE2607" s="56">
        <v>803</v>
      </c>
      <c r="AF2607" s="56">
        <v>1148.29</v>
      </c>
    </row>
    <row r="2608" spans="22:32" ht="18" customHeight="1" x14ac:dyDescent="0.25">
      <c r="V2608" s="56" t="s">
        <v>105</v>
      </c>
      <c r="W2608" s="56">
        <v>2023</v>
      </c>
      <c r="X2608" s="56" t="s">
        <v>7</v>
      </c>
      <c r="Y2608" s="56" t="s">
        <v>111</v>
      </c>
      <c r="Z2608" s="56" t="s">
        <v>113</v>
      </c>
      <c r="AA2608" s="56" t="s">
        <v>114</v>
      </c>
      <c r="AB2608" s="56" t="s">
        <v>110</v>
      </c>
      <c r="AC2608" s="56" t="s">
        <v>112</v>
      </c>
      <c r="AD2608" s="56" t="s">
        <v>115</v>
      </c>
      <c r="AE2608" s="56">
        <v>239</v>
      </c>
      <c r="AF2608" s="56">
        <v>341.77</v>
      </c>
    </row>
    <row r="2609" spans="22:32" ht="18" customHeight="1" x14ac:dyDescent="0.25">
      <c r="V2609" s="56" t="s">
        <v>105</v>
      </c>
      <c r="W2609" s="56">
        <v>2023</v>
      </c>
      <c r="X2609" s="56" t="s">
        <v>11</v>
      </c>
      <c r="Y2609" s="56" t="s">
        <v>111</v>
      </c>
      <c r="Z2609" s="56" t="s">
        <v>113</v>
      </c>
      <c r="AA2609" s="56" t="s">
        <v>114</v>
      </c>
      <c r="AB2609" s="56" t="s">
        <v>110</v>
      </c>
      <c r="AC2609" s="56" t="s">
        <v>112</v>
      </c>
      <c r="AD2609" s="56" t="s">
        <v>115</v>
      </c>
      <c r="AE2609" s="56">
        <v>248</v>
      </c>
      <c r="AF2609" s="56">
        <v>354.64</v>
      </c>
    </row>
    <row r="2610" spans="22:32" ht="18" customHeight="1" x14ac:dyDescent="0.25">
      <c r="V2610" s="56" t="s">
        <v>108</v>
      </c>
      <c r="W2610" s="56">
        <v>2023</v>
      </c>
      <c r="X2610" s="56" t="s">
        <v>11</v>
      </c>
      <c r="Y2610" s="56" t="s">
        <v>111</v>
      </c>
      <c r="Z2610" s="56" t="s">
        <v>113</v>
      </c>
      <c r="AA2610" s="56" t="s">
        <v>114</v>
      </c>
      <c r="AB2610" s="56" t="s">
        <v>110</v>
      </c>
      <c r="AC2610" s="56" t="s">
        <v>112</v>
      </c>
      <c r="AD2610" s="56" t="s">
        <v>115</v>
      </c>
      <c r="AE2610" s="56">
        <v>218</v>
      </c>
      <c r="AF2610" s="56">
        <v>311.74</v>
      </c>
    </row>
    <row r="2611" spans="22:32" ht="18" customHeight="1" x14ac:dyDescent="0.25">
      <c r="V2611" s="56" t="s">
        <v>105</v>
      </c>
      <c r="W2611" s="56">
        <v>2023</v>
      </c>
      <c r="X2611" s="56" t="s">
        <v>11</v>
      </c>
      <c r="Y2611" s="56" t="s">
        <v>111</v>
      </c>
      <c r="Z2611" s="56" t="s">
        <v>113</v>
      </c>
      <c r="AA2611" s="56" t="s">
        <v>114</v>
      </c>
      <c r="AB2611" s="56" t="s">
        <v>110</v>
      </c>
      <c r="AC2611" s="56" t="s">
        <v>112</v>
      </c>
      <c r="AD2611" s="56" t="s">
        <v>115</v>
      </c>
      <c r="AE2611" s="56">
        <v>244</v>
      </c>
      <c r="AF2611" s="56">
        <v>348.92</v>
      </c>
    </row>
    <row r="2612" spans="22:32" ht="18" customHeight="1" x14ac:dyDescent="0.25">
      <c r="V2612" s="56" t="s">
        <v>105</v>
      </c>
      <c r="W2612" s="56">
        <v>2023</v>
      </c>
      <c r="X2612" s="56" t="s">
        <v>11</v>
      </c>
      <c r="Y2612" s="56" t="s">
        <v>111</v>
      </c>
      <c r="Z2612" s="56" t="s">
        <v>113</v>
      </c>
      <c r="AA2612" s="56" t="s">
        <v>114</v>
      </c>
      <c r="AB2612" s="56" t="s">
        <v>110</v>
      </c>
      <c r="AC2612" s="56" t="s">
        <v>112</v>
      </c>
      <c r="AD2612" s="56" t="s">
        <v>115</v>
      </c>
      <c r="AE2612" s="56">
        <v>220</v>
      </c>
      <c r="AF2612" s="56">
        <v>314.60000000000002</v>
      </c>
    </row>
    <row r="2613" spans="22:32" ht="18" customHeight="1" x14ac:dyDescent="0.25">
      <c r="V2613" s="56" t="s">
        <v>107</v>
      </c>
      <c r="W2613" s="56">
        <v>2023</v>
      </c>
      <c r="X2613" s="56" t="s">
        <v>11</v>
      </c>
      <c r="Y2613" s="56" t="s">
        <v>111</v>
      </c>
      <c r="Z2613" s="56" t="s">
        <v>113</v>
      </c>
      <c r="AA2613" s="56" t="s">
        <v>114</v>
      </c>
      <c r="AB2613" s="56" t="s">
        <v>110</v>
      </c>
      <c r="AC2613" s="56" t="s">
        <v>112</v>
      </c>
      <c r="AD2613" s="56" t="s">
        <v>115</v>
      </c>
      <c r="AE2613" s="56">
        <v>798</v>
      </c>
      <c r="AF2613" s="56">
        <v>1141.1399999999999</v>
      </c>
    </row>
    <row r="2614" spans="22:32" ht="18" customHeight="1" x14ac:dyDescent="0.25">
      <c r="V2614" s="56" t="s">
        <v>105</v>
      </c>
      <c r="W2614" s="56">
        <v>2023</v>
      </c>
      <c r="X2614" s="56" t="s">
        <v>11</v>
      </c>
      <c r="Y2614" s="56" t="s">
        <v>111</v>
      </c>
      <c r="Z2614" s="56" t="s">
        <v>113</v>
      </c>
      <c r="AA2614" s="56" t="s">
        <v>114</v>
      </c>
      <c r="AB2614" s="56" t="s">
        <v>110</v>
      </c>
      <c r="AC2614" s="56" t="s">
        <v>112</v>
      </c>
      <c r="AD2614" s="56" t="s">
        <v>115</v>
      </c>
      <c r="AE2614" s="56">
        <v>885</v>
      </c>
      <c r="AF2614" s="56">
        <v>1265.55</v>
      </c>
    </row>
    <row r="2615" spans="22:32" ht="18" customHeight="1" x14ac:dyDescent="0.25">
      <c r="V2615" s="56" t="s">
        <v>105</v>
      </c>
      <c r="W2615" s="56">
        <v>2023</v>
      </c>
      <c r="X2615" s="56" t="s">
        <v>11</v>
      </c>
      <c r="Y2615" s="56" t="s">
        <v>111</v>
      </c>
      <c r="Z2615" s="56" t="s">
        <v>113</v>
      </c>
      <c r="AA2615" s="56" t="s">
        <v>114</v>
      </c>
      <c r="AB2615" s="56" t="s">
        <v>110</v>
      </c>
      <c r="AC2615" s="56" t="s">
        <v>112</v>
      </c>
      <c r="AD2615" s="56" t="s">
        <v>115</v>
      </c>
      <c r="AE2615" s="56">
        <v>838</v>
      </c>
      <c r="AF2615" s="56">
        <v>526.24</v>
      </c>
    </row>
    <row r="2616" spans="22:32" ht="18" customHeight="1" x14ac:dyDescent="0.25">
      <c r="V2616" s="56" t="s">
        <v>107</v>
      </c>
      <c r="W2616" s="56">
        <v>2023</v>
      </c>
      <c r="X2616" s="56" t="s">
        <v>11</v>
      </c>
      <c r="Y2616" s="56" t="s">
        <v>111</v>
      </c>
      <c r="Z2616" s="56" t="s">
        <v>113</v>
      </c>
      <c r="AA2616" s="56" t="s">
        <v>114</v>
      </c>
      <c r="AB2616" s="56" t="s">
        <v>110</v>
      </c>
      <c r="AC2616" s="56" t="s">
        <v>112</v>
      </c>
      <c r="AD2616" s="56" t="s">
        <v>115</v>
      </c>
      <c r="AE2616" s="56">
        <v>219</v>
      </c>
      <c r="AF2616" s="56">
        <v>313.17</v>
      </c>
    </row>
    <row r="2617" spans="22:32" ht="18" customHeight="1" x14ac:dyDescent="0.25">
      <c r="V2617" s="56" t="s">
        <v>105</v>
      </c>
      <c r="W2617" s="56">
        <v>2023</v>
      </c>
      <c r="X2617" s="56" t="s">
        <v>11</v>
      </c>
      <c r="Y2617" s="56" t="s">
        <v>111</v>
      </c>
      <c r="Z2617" s="56" t="s">
        <v>113</v>
      </c>
      <c r="AA2617" s="56" t="s">
        <v>114</v>
      </c>
      <c r="AB2617" s="56" t="s">
        <v>110</v>
      </c>
      <c r="AC2617" s="56" t="s">
        <v>112</v>
      </c>
      <c r="AD2617" s="56" t="s">
        <v>115</v>
      </c>
      <c r="AE2617" s="56">
        <v>247</v>
      </c>
      <c r="AF2617" s="56">
        <v>353.21</v>
      </c>
    </row>
    <row r="2618" spans="22:32" ht="18" customHeight="1" x14ac:dyDescent="0.25">
      <c r="V2618" s="56" t="s">
        <v>105</v>
      </c>
      <c r="W2618" s="56">
        <v>2023</v>
      </c>
      <c r="X2618" s="56" t="s">
        <v>11</v>
      </c>
      <c r="Y2618" s="56" t="s">
        <v>111</v>
      </c>
      <c r="Z2618" s="56" t="s">
        <v>113</v>
      </c>
      <c r="AA2618" s="56" t="s">
        <v>114</v>
      </c>
      <c r="AB2618" s="56" t="s">
        <v>110</v>
      </c>
      <c r="AC2618" s="56" t="s">
        <v>112</v>
      </c>
      <c r="AD2618" s="56" t="s">
        <v>115</v>
      </c>
      <c r="AE2618" s="56">
        <v>217</v>
      </c>
      <c r="AF2618" s="56">
        <v>310.31</v>
      </c>
    </row>
    <row r="2619" spans="22:32" ht="18" customHeight="1" x14ac:dyDescent="0.25">
      <c r="V2619" s="56" t="s">
        <v>108</v>
      </c>
      <c r="W2619" s="56">
        <v>2023</v>
      </c>
      <c r="X2619" s="56" t="s">
        <v>11</v>
      </c>
      <c r="Y2619" s="56" t="s">
        <v>111</v>
      </c>
      <c r="Z2619" s="56" t="s">
        <v>113</v>
      </c>
      <c r="AA2619" s="56" t="s">
        <v>114</v>
      </c>
      <c r="AB2619" s="56" t="s">
        <v>110</v>
      </c>
      <c r="AC2619" s="56" t="s">
        <v>112</v>
      </c>
      <c r="AD2619" s="56" t="s">
        <v>115</v>
      </c>
      <c r="AE2619" s="56">
        <v>807</v>
      </c>
      <c r="AF2619" s="56">
        <v>1154.01</v>
      </c>
    </row>
    <row r="2620" spans="22:32" ht="18" customHeight="1" x14ac:dyDescent="0.25">
      <c r="V2620" s="56" t="s">
        <v>105</v>
      </c>
      <c r="W2620" s="56">
        <v>2023</v>
      </c>
      <c r="X2620" s="56" t="s">
        <v>11</v>
      </c>
      <c r="Y2620" s="56" t="s">
        <v>111</v>
      </c>
      <c r="Z2620" s="56" t="s">
        <v>113</v>
      </c>
      <c r="AA2620" s="56" t="s">
        <v>114</v>
      </c>
      <c r="AB2620" s="56" t="s">
        <v>110</v>
      </c>
      <c r="AC2620" s="56" t="s">
        <v>112</v>
      </c>
      <c r="AD2620" s="56" t="s">
        <v>115</v>
      </c>
      <c r="AE2620" s="56">
        <v>221</v>
      </c>
      <c r="AF2620" s="56">
        <v>316.02999999999997</v>
      </c>
    </row>
    <row r="2621" spans="22:32" ht="18" customHeight="1" x14ac:dyDescent="0.25">
      <c r="V2621" s="56" t="s">
        <v>105</v>
      </c>
      <c r="W2621" s="56">
        <v>2023</v>
      </c>
      <c r="X2621" s="56" t="s">
        <v>1</v>
      </c>
      <c r="Y2621" s="56" t="s">
        <v>111</v>
      </c>
      <c r="Z2621" s="56" t="s">
        <v>113</v>
      </c>
      <c r="AA2621" s="56" t="s">
        <v>114</v>
      </c>
      <c r="AB2621" s="56" t="s">
        <v>110</v>
      </c>
      <c r="AC2621" s="56" t="s">
        <v>112</v>
      </c>
      <c r="AD2621" s="56" t="s">
        <v>115</v>
      </c>
      <c r="AE2621" s="56">
        <v>272</v>
      </c>
      <c r="AF2621" s="56">
        <v>388.96</v>
      </c>
    </row>
    <row r="2622" spans="22:32" ht="18" customHeight="1" x14ac:dyDescent="0.25">
      <c r="V2622" s="56" t="s">
        <v>105</v>
      </c>
      <c r="W2622" s="56">
        <v>2023</v>
      </c>
      <c r="X2622" s="56" t="s">
        <v>1</v>
      </c>
      <c r="Y2622" s="56" t="s">
        <v>111</v>
      </c>
      <c r="Z2622" s="56" t="s">
        <v>113</v>
      </c>
      <c r="AA2622" s="56" t="s">
        <v>114</v>
      </c>
      <c r="AB2622" s="56" t="s">
        <v>110</v>
      </c>
      <c r="AC2622" s="56" t="s">
        <v>112</v>
      </c>
      <c r="AD2622" s="56" t="s">
        <v>115</v>
      </c>
      <c r="AE2622" s="56">
        <v>298</v>
      </c>
      <c r="AF2622" s="56">
        <v>426.14</v>
      </c>
    </row>
    <row r="2623" spans="22:32" ht="18" customHeight="1" x14ac:dyDescent="0.25">
      <c r="V2623" s="56" t="s">
        <v>98</v>
      </c>
      <c r="W2623" s="56">
        <v>2023</v>
      </c>
      <c r="X2623" s="56" t="s">
        <v>1</v>
      </c>
      <c r="Y2623" s="56" t="s">
        <v>111</v>
      </c>
      <c r="Z2623" s="56" t="s">
        <v>113</v>
      </c>
      <c r="AA2623" s="56" t="s">
        <v>114</v>
      </c>
      <c r="AB2623" s="56" t="s">
        <v>110</v>
      </c>
      <c r="AC2623" s="56" t="s">
        <v>112</v>
      </c>
      <c r="AD2623" s="56" t="s">
        <v>115</v>
      </c>
      <c r="AE2623" s="56">
        <v>226</v>
      </c>
      <c r="AF2623" s="56">
        <v>323.18</v>
      </c>
    </row>
    <row r="2624" spans="22:32" ht="18" customHeight="1" x14ac:dyDescent="0.25">
      <c r="V2624" s="56" t="s">
        <v>105</v>
      </c>
      <c r="W2624" s="56">
        <v>2023</v>
      </c>
      <c r="X2624" s="56" t="s">
        <v>1</v>
      </c>
      <c r="Y2624" s="56" t="s">
        <v>111</v>
      </c>
      <c r="Z2624" s="56" t="s">
        <v>113</v>
      </c>
      <c r="AA2624" s="56" t="s">
        <v>114</v>
      </c>
      <c r="AB2624" s="56" t="s">
        <v>110</v>
      </c>
      <c r="AC2624" s="56" t="s">
        <v>112</v>
      </c>
      <c r="AD2624" s="56" t="s">
        <v>115</v>
      </c>
      <c r="AE2624" s="56">
        <v>274</v>
      </c>
      <c r="AF2624" s="56">
        <v>391.82</v>
      </c>
    </row>
    <row r="2625" spans="22:32" ht="18" customHeight="1" x14ac:dyDescent="0.25">
      <c r="V2625" s="56" t="s">
        <v>105</v>
      </c>
      <c r="W2625" s="56">
        <v>2023</v>
      </c>
      <c r="X2625" s="56" t="s">
        <v>1</v>
      </c>
      <c r="Y2625" s="56" t="s">
        <v>111</v>
      </c>
      <c r="Z2625" s="56" t="s">
        <v>113</v>
      </c>
      <c r="AA2625" s="56" t="s">
        <v>114</v>
      </c>
      <c r="AB2625" s="56" t="s">
        <v>110</v>
      </c>
      <c r="AC2625" s="56" t="s">
        <v>112</v>
      </c>
      <c r="AD2625" s="56" t="s">
        <v>115</v>
      </c>
      <c r="AE2625" s="56">
        <v>789</v>
      </c>
      <c r="AF2625" s="56">
        <v>1128.27</v>
      </c>
    </row>
    <row r="2626" spans="22:32" ht="18" customHeight="1" x14ac:dyDescent="0.25">
      <c r="V2626" s="56" t="s">
        <v>107</v>
      </c>
      <c r="W2626" s="56">
        <v>2023</v>
      </c>
      <c r="X2626" s="56" t="s">
        <v>1</v>
      </c>
      <c r="Y2626" s="56" t="s">
        <v>111</v>
      </c>
      <c r="Z2626" s="56" t="s">
        <v>113</v>
      </c>
      <c r="AA2626" s="56" t="s">
        <v>114</v>
      </c>
      <c r="AB2626" s="56" t="s">
        <v>110</v>
      </c>
      <c r="AC2626" s="56" t="s">
        <v>112</v>
      </c>
      <c r="AD2626" s="56" t="s">
        <v>115</v>
      </c>
      <c r="AE2626" s="56">
        <v>876</v>
      </c>
      <c r="AF2626" s="56">
        <v>1252.68</v>
      </c>
    </row>
    <row r="2627" spans="22:32" ht="18" customHeight="1" x14ac:dyDescent="0.25">
      <c r="V2627" s="56" t="s">
        <v>98</v>
      </c>
      <c r="W2627" s="56">
        <v>2023</v>
      </c>
      <c r="X2627" s="56" t="s">
        <v>1</v>
      </c>
      <c r="Y2627" s="56" t="s">
        <v>111</v>
      </c>
      <c r="Z2627" s="56" t="s">
        <v>113</v>
      </c>
      <c r="AA2627" s="56" t="s">
        <v>114</v>
      </c>
      <c r="AB2627" s="56" t="s">
        <v>110</v>
      </c>
      <c r="AC2627" s="56" t="s">
        <v>112</v>
      </c>
      <c r="AD2627" s="56" t="s">
        <v>115</v>
      </c>
      <c r="AE2627" s="56">
        <v>958</v>
      </c>
      <c r="AF2627" s="56">
        <v>1369.94</v>
      </c>
    </row>
    <row r="2628" spans="22:32" ht="18" customHeight="1" x14ac:dyDescent="0.25">
      <c r="V2628" s="56" t="s">
        <v>107</v>
      </c>
      <c r="W2628" s="56">
        <v>2023</v>
      </c>
      <c r="X2628" s="56" t="s">
        <v>1</v>
      </c>
      <c r="Y2628" s="56" t="s">
        <v>111</v>
      </c>
      <c r="Z2628" s="56" t="s">
        <v>113</v>
      </c>
      <c r="AA2628" s="56" t="s">
        <v>114</v>
      </c>
      <c r="AB2628" s="56" t="s">
        <v>110</v>
      </c>
      <c r="AC2628" s="56" t="s">
        <v>112</v>
      </c>
      <c r="AD2628" s="56" t="s">
        <v>115</v>
      </c>
      <c r="AE2628" s="56">
        <v>829</v>
      </c>
      <c r="AF2628" s="56">
        <v>526.24</v>
      </c>
    </row>
    <row r="2629" spans="22:32" ht="18" customHeight="1" x14ac:dyDescent="0.25">
      <c r="V2629" s="56" t="s">
        <v>105</v>
      </c>
      <c r="W2629" s="56">
        <v>2023</v>
      </c>
      <c r="X2629" s="56" t="s">
        <v>1</v>
      </c>
      <c r="Y2629" s="56" t="s">
        <v>111</v>
      </c>
      <c r="Z2629" s="56" t="s">
        <v>113</v>
      </c>
      <c r="AA2629" s="56" t="s">
        <v>114</v>
      </c>
      <c r="AB2629" s="56" t="s">
        <v>110</v>
      </c>
      <c r="AC2629" s="56" t="s">
        <v>112</v>
      </c>
      <c r="AD2629" s="56" t="s">
        <v>115</v>
      </c>
      <c r="AE2629" s="56">
        <v>273</v>
      </c>
      <c r="AF2629" s="56">
        <v>390.39</v>
      </c>
    </row>
    <row r="2630" spans="22:32" ht="18" customHeight="1" x14ac:dyDescent="0.25">
      <c r="V2630" s="56" t="s">
        <v>98</v>
      </c>
      <c r="W2630" s="56">
        <v>2023</v>
      </c>
      <c r="X2630" s="56" t="s">
        <v>1</v>
      </c>
      <c r="Y2630" s="56" t="s">
        <v>111</v>
      </c>
      <c r="Z2630" s="56" t="s">
        <v>113</v>
      </c>
      <c r="AA2630" s="56" t="s">
        <v>114</v>
      </c>
      <c r="AB2630" s="56" t="s">
        <v>110</v>
      </c>
      <c r="AC2630" s="56" t="s">
        <v>112</v>
      </c>
      <c r="AD2630" s="56" t="s">
        <v>115</v>
      </c>
      <c r="AE2630" s="56">
        <v>267</v>
      </c>
      <c r="AF2630" s="56">
        <v>381.81</v>
      </c>
    </row>
    <row r="2631" spans="22:32" ht="18" customHeight="1" x14ac:dyDescent="0.25">
      <c r="V2631" s="56" t="s">
        <v>105</v>
      </c>
      <c r="W2631" s="56">
        <v>2023</v>
      </c>
      <c r="X2631" s="56" t="s">
        <v>1</v>
      </c>
      <c r="Y2631" s="56" t="s">
        <v>111</v>
      </c>
      <c r="Z2631" s="56" t="s">
        <v>113</v>
      </c>
      <c r="AA2631" s="56" t="s">
        <v>114</v>
      </c>
      <c r="AB2631" s="56" t="s">
        <v>110</v>
      </c>
      <c r="AC2631" s="56" t="s">
        <v>112</v>
      </c>
      <c r="AD2631" s="56" t="s">
        <v>115</v>
      </c>
      <c r="AE2631" s="56">
        <v>301</v>
      </c>
      <c r="AF2631" s="56">
        <v>430.43</v>
      </c>
    </row>
    <row r="2632" spans="22:32" ht="18" customHeight="1" x14ac:dyDescent="0.25">
      <c r="V2632" s="56" t="s">
        <v>105</v>
      </c>
      <c r="W2632" s="56">
        <v>2023</v>
      </c>
      <c r="X2632" s="56" t="s">
        <v>1</v>
      </c>
      <c r="Y2632" s="56" t="s">
        <v>111</v>
      </c>
      <c r="Z2632" s="56" t="s">
        <v>113</v>
      </c>
      <c r="AA2632" s="56" t="s">
        <v>114</v>
      </c>
      <c r="AB2632" s="56" t="s">
        <v>110</v>
      </c>
      <c r="AC2632" s="56" t="s">
        <v>112</v>
      </c>
      <c r="AD2632" s="56" t="s">
        <v>115</v>
      </c>
      <c r="AE2632" s="56">
        <v>271</v>
      </c>
      <c r="AF2632" s="56">
        <v>387.53</v>
      </c>
    </row>
    <row r="2633" spans="22:32" ht="18" customHeight="1" x14ac:dyDescent="0.25">
      <c r="V2633" s="56" t="s">
        <v>105</v>
      </c>
      <c r="W2633" s="56">
        <v>2023</v>
      </c>
      <c r="X2633" s="56" t="s">
        <v>1</v>
      </c>
      <c r="Y2633" s="56" t="s">
        <v>111</v>
      </c>
      <c r="Z2633" s="56" t="s">
        <v>113</v>
      </c>
      <c r="AA2633" s="56" t="s">
        <v>114</v>
      </c>
      <c r="AB2633" s="56" t="s">
        <v>110</v>
      </c>
      <c r="AC2633" s="56" t="s">
        <v>112</v>
      </c>
      <c r="AD2633" s="56" t="s">
        <v>115</v>
      </c>
      <c r="AE2633" s="56">
        <v>798</v>
      </c>
      <c r="AF2633" s="56">
        <v>1141.1399999999999</v>
      </c>
    </row>
    <row r="2634" spans="22:32" ht="18" customHeight="1" x14ac:dyDescent="0.25">
      <c r="V2634" s="56" t="s">
        <v>98</v>
      </c>
      <c r="W2634" s="56">
        <v>2023</v>
      </c>
      <c r="X2634" s="56" t="s">
        <v>1</v>
      </c>
      <c r="Y2634" s="56" t="s">
        <v>111</v>
      </c>
      <c r="Z2634" s="56" t="s">
        <v>113</v>
      </c>
      <c r="AA2634" s="56" t="s">
        <v>114</v>
      </c>
      <c r="AB2634" s="56" t="s">
        <v>110</v>
      </c>
      <c r="AC2634" s="56" t="s">
        <v>112</v>
      </c>
      <c r="AD2634" s="56" t="s">
        <v>115</v>
      </c>
      <c r="AE2634" s="56">
        <v>851</v>
      </c>
      <c r="AF2634" s="56">
        <v>1216.93</v>
      </c>
    </row>
    <row r="2635" spans="22:32" ht="18" customHeight="1" x14ac:dyDescent="0.25">
      <c r="V2635" s="56" t="s">
        <v>98</v>
      </c>
      <c r="W2635" s="56">
        <v>2023</v>
      </c>
      <c r="X2635" s="56" t="s">
        <v>0</v>
      </c>
      <c r="Y2635" s="56" t="s">
        <v>111</v>
      </c>
      <c r="Z2635" s="56" t="s">
        <v>113</v>
      </c>
      <c r="AA2635" s="56" t="s">
        <v>114</v>
      </c>
      <c r="AB2635" s="56" t="s">
        <v>110</v>
      </c>
      <c r="AC2635" s="56" t="s">
        <v>112</v>
      </c>
      <c r="AD2635" s="56" t="s">
        <v>115</v>
      </c>
      <c r="AE2635" s="56">
        <v>302</v>
      </c>
      <c r="AF2635" s="56">
        <v>431.86</v>
      </c>
    </row>
    <row r="2636" spans="22:32" ht="18" customHeight="1" x14ac:dyDescent="0.25">
      <c r="V2636" s="56" t="s">
        <v>105</v>
      </c>
      <c r="W2636" s="56">
        <v>2023</v>
      </c>
      <c r="X2636" s="56" t="s">
        <v>0</v>
      </c>
      <c r="Y2636" s="56" t="s">
        <v>111</v>
      </c>
      <c r="Z2636" s="56" t="s">
        <v>113</v>
      </c>
      <c r="AA2636" s="56" t="s">
        <v>114</v>
      </c>
      <c r="AB2636" s="56" t="s">
        <v>110</v>
      </c>
      <c r="AC2636" s="56" t="s">
        <v>112</v>
      </c>
      <c r="AD2636" s="56" t="s">
        <v>115</v>
      </c>
      <c r="AE2636" s="56">
        <v>230</v>
      </c>
      <c r="AF2636" s="56">
        <v>328.9</v>
      </c>
    </row>
    <row r="2637" spans="22:32" ht="18" customHeight="1" x14ac:dyDescent="0.25">
      <c r="V2637" s="56" t="s">
        <v>107</v>
      </c>
      <c r="W2637" s="56">
        <v>2023</v>
      </c>
      <c r="X2637" s="56" t="s">
        <v>0</v>
      </c>
      <c r="Y2637" s="56" t="s">
        <v>111</v>
      </c>
      <c r="Z2637" s="56" t="s">
        <v>113</v>
      </c>
      <c r="AA2637" s="56" t="s">
        <v>114</v>
      </c>
      <c r="AB2637" s="56" t="s">
        <v>110</v>
      </c>
      <c r="AC2637" s="56" t="s">
        <v>112</v>
      </c>
      <c r="AD2637" s="56" t="s">
        <v>115</v>
      </c>
      <c r="AE2637" s="56">
        <v>278</v>
      </c>
      <c r="AF2637" s="56">
        <v>397.53999999999996</v>
      </c>
    </row>
    <row r="2638" spans="22:32" ht="18" customHeight="1" x14ac:dyDescent="0.25">
      <c r="V2638" s="56" t="s">
        <v>98</v>
      </c>
      <c r="W2638" s="56">
        <v>2023</v>
      </c>
      <c r="X2638" s="56" t="s">
        <v>0</v>
      </c>
      <c r="Y2638" s="56" t="s">
        <v>111</v>
      </c>
      <c r="Z2638" s="56" t="s">
        <v>113</v>
      </c>
      <c r="AA2638" s="56" t="s">
        <v>114</v>
      </c>
      <c r="AB2638" s="56" t="s">
        <v>110</v>
      </c>
      <c r="AC2638" s="56" t="s">
        <v>112</v>
      </c>
      <c r="AD2638" s="56" t="s">
        <v>115</v>
      </c>
      <c r="AE2638" s="56">
        <v>304</v>
      </c>
      <c r="AF2638" s="56">
        <v>434.72</v>
      </c>
    </row>
    <row r="2639" spans="22:32" ht="18" customHeight="1" x14ac:dyDescent="0.25">
      <c r="V2639" s="56" t="s">
        <v>98</v>
      </c>
      <c r="W2639" s="56">
        <v>2023</v>
      </c>
      <c r="X2639" s="56" t="s">
        <v>0</v>
      </c>
      <c r="Y2639" s="56" t="s">
        <v>111</v>
      </c>
      <c r="Z2639" s="56" t="s">
        <v>113</v>
      </c>
      <c r="AA2639" s="56" t="s">
        <v>114</v>
      </c>
      <c r="AB2639" s="56" t="s">
        <v>110</v>
      </c>
      <c r="AC2639" s="56" t="s">
        <v>112</v>
      </c>
      <c r="AD2639" s="56" t="s">
        <v>115</v>
      </c>
      <c r="AE2639" s="56">
        <v>232</v>
      </c>
      <c r="AF2639" s="56">
        <v>331.76</v>
      </c>
    </row>
    <row r="2640" spans="22:32" ht="18" customHeight="1" x14ac:dyDescent="0.25">
      <c r="V2640" s="56" t="s">
        <v>105</v>
      </c>
      <c r="W2640" s="56">
        <v>2023</v>
      </c>
      <c r="X2640" s="56" t="s">
        <v>0</v>
      </c>
      <c r="Y2640" s="56" t="s">
        <v>111</v>
      </c>
      <c r="Z2640" s="56" t="s">
        <v>113</v>
      </c>
      <c r="AA2640" s="56" t="s">
        <v>114</v>
      </c>
      <c r="AB2640" s="56" t="s">
        <v>110</v>
      </c>
      <c r="AC2640" s="56" t="s">
        <v>112</v>
      </c>
      <c r="AD2640" s="56" t="s">
        <v>115</v>
      </c>
      <c r="AE2640" s="56">
        <v>788</v>
      </c>
      <c r="AF2640" s="56">
        <v>1126.8399999999999</v>
      </c>
    </row>
    <row r="2641" spans="22:32" ht="18" customHeight="1" x14ac:dyDescent="0.25">
      <c r="V2641" s="56" t="s">
        <v>105</v>
      </c>
      <c r="W2641" s="56">
        <v>2023</v>
      </c>
      <c r="X2641" s="56" t="s">
        <v>0</v>
      </c>
      <c r="Y2641" s="56" t="s">
        <v>111</v>
      </c>
      <c r="Z2641" s="56" t="s">
        <v>113</v>
      </c>
      <c r="AA2641" s="56" t="s">
        <v>114</v>
      </c>
      <c r="AB2641" s="56" t="s">
        <v>110</v>
      </c>
      <c r="AC2641" s="56" t="s">
        <v>112</v>
      </c>
      <c r="AD2641" s="56" t="s">
        <v>115</v>
      </c>
      <c r="AE2641" s="56">
        <v>842</v>
      </c>
      <c r="AF2641" s="56">
        <v>1204.06</v>
      </c>
    </row>
    <row r="2642" spans="22:32" ht="18" customHeight="1" x14ac:dyDescent="0.25">
      <c r="V2642" s="56" t="s">
        <v>98</v>
      </c>
      <c r="W2642" s="56">
        <v>2023</v>
      </c>
      <c r="X2642" s="56" t="s">
        <v>0</v>
      </c>
      <c r="Y2642" s="56" t="s">
        <v>111</v>
      </c>
      <c r="Z2642" s="56" t="s">
        <v>113</v>
      </c>
      <c r="AA2642" s="56" t="s">
        <v>114</v>
      </c>
      <c r="AB2642" s="56" t="s">
        <v>110</v>
      </c>
      <c r="AC2642" s="56" t="s">
        <v>112</v>
      </c>
      <c r="AD2642" s="56" t="s">
        <v>115</v>
      </c>
      <c r="AE2642" s="56">
        <v>875</v>
      </c>
      <c r="AF2642" s="56">
        <v>1251.25</v>
      </c>
    </row>
    <row r="2643" spans="22:32" ht="18" customHeight="1" x14ac:dyDescent="0.25">
      <c r="V2643" s="56" t="s">
        <v>108</v>
      </c>
      <c r="W2643" s="56">
        <v>2023</v>
      </c>
      <c r="X2643" s="56" t="s">
        <v>0</v>
      </c>
      <c r="Y2643" s="56" t="s">
        <v>111</v>
      </c>
      <c r="Z2643" s="56" t="s">
        <v>113</v>
      </c>
      <c r="AA2643" s="56" t="s">
        <v>114</v>
      </c>
      <c r="AB2643" s="56" t="s">
        <v>110</v>
      </c>
      <c r="AC2643" s="56" t="s">
        <v>112</v>
      </c>
      <c r="AD2643" s="56" t="s">
        <v>115</v>
      </c>
      <c r="AE2643" s="56">
        <v>955</v>
      </c>
      <c r="AF2643" s="56">
        <v>1365.65</v>
      </c>
    </row>
    <row r="2644" spans="22:32" ht="18" customHeight="1" x14ac:dyDescent="0.25">
      <c r="V2644" s="56" t="s">
        <v>105</v>
      </c>
      <c r="W2644" s="56">
        <v>2023</v>
      </c>
      <c r="X2644" s="56" t="s">
        <v>0</v>
      </c>
      <c r="Y2644" s="56" t="s">
        <v>111</v>
      </c>
      <c r="Z2644" s="56" t="s">
        <v>113</v>
      </c>
      <c r="AA2644" s="56" t="s">
        <v>114</v>
      </c>
      <c r="AB2644" s="56" t="s">
        <v>110</v>
      </c>
      <c r="AC2644" s="56" t="s">
        <v>112</v>
      </c>
      <c r="AD2644" s="56" t="s">
        <v>115</v>
      </c>
      <c r="AE2644" s="56">
        <v>956</v>
      </c>
      <c r="AF2644" s="56">
        <v>1367.08</v>
      </c>
    </row>
    <row r="2645" spans="22:32" ht="18" customHeight="1" x14ac:dyDescent="0.25">
      <c r="V2645" s="56" t="s">
        <v>105</v>
      </c>
      <c r="W2645" s="56">
        <v>2023</v>
      </c>
      <c r="X2645" s="56" t="s">
        <v>0</v>
      </c>
      <c r="Y2645" s="56" t="s">
        <v>111</v>
      </c>
      <c r="Z2645" s="56" t="s">
        <v>113</v>
      </c>
      <c r="AA2645" s="56" t="s">
        <v>114</v>
      </c>
      <c r="AB2645" s="56" t="s">
        <v>110</v>
      </c>
      <c r="AC2645" s="56" t="s">
        <v>112</v>
      </c>
      <c r="AD2645" s="56" t="s">
        <v>115</v>
      </c>
      <c r="AE2645" s="56">
        <v>957</v>
      </c>
      <c r="AF2645" s="56">
        <v>1368.51</v>
      </c>
    </row>
    <row r="2646" spans="22:32" ht="18" customHeight="1" x14ac:dyDescent="0.25">
      <c r="V2646" s="56" t="s">
        <v>98</v>
      </c>
      <c r="W2646" s="56">
        <v>2023</v>
      </c>
      <c r="X2646" s="56" t="s">
        <v>0</v>
      </c>
      <c r="Y2646" s="56" t="s">
        <v>111</v>
      </c>
      <c r="Z2646" s="56" t="s">
        <v>113</v>
      </c>
      <c r="AA2646" s="56" t="s">
        <v>114</v>
      </c>
      <c r="AB2646" s="56" t="s">
        <v>110</v>
      </c>
      <c r="AC2646" s="56" t="s">
        <v>112</v>
      </c>
      <c r="AD2646" s="56" t="s">
        <v>115</v>
      </c>
      <c r="AE2646" s="56">
        <v>828</v>
      </c>
      <c r="AF2646" s="56">
        <v>526.24</v>
      </c>
    </row>
    <row r="2647" spans="22:32" ht="18" customHeight="1" x14ac:dyDescent="0.25">
      <c r="V2647" s="56" t="s">
        <v>105</v>
      </c>
      <c r="W2647" s="56">
        <v>2023</v>
      </c>
      <c r="X2647" s="56" t="s">
        <v>0</v>
      </c>
      <c r="Y2647" s="56" t="s">
        <v>111</v>
      </c>
      <c r="Z2647" s="56" t="s">
        <v>113</v>
      </c>
      <c r="AA2647" s="56" t="s">
        <v>114</v>
      </c>
      <c r="AB2647" s="56" t="s">
        <v>110</v>
      </c>
      <c r="AC2647" s="56" t="s">
        <v>112</v>
      </c>
      <c r="AD2647" s="56" t="s">
        <v>115</v>
      </c>
      <c r="AE2647" s="56">
        <v>881</v>
      </c>
      <c r="AF2647" s="56">
        <v>526.24</v>
      </c>
    </row>
    <row r="2648" spans="22:32" ht="18" customHeight="1" x14ac:dyDescent="0.25">
      <c r="V2648" s="56" t="s">
        <v>105</v>
      </c>
      <c r="W2648" s="56">
        <v>2023</v>
      </c>
      <c r="X2648" s="56" t="s">
        <v>0</v>
      </c>
      <c r="Y2648" s="56" t="s">
        <v>111</v>
      </c>
      <c r="Z2648" s="56" t="s">
        <v>113</v>
      </c>
      <c r="AA2648" s="56" t="s">
        <v>114</v>
      </c>
      <c r="AB2648" s="56" t="s">
        <v>110</v>
      </c>
      <c r="AC2648" s="56" t="s">
        <v>112</v>
      </c>
      <c r="AD2648" s="56" t="s">
        <v>115</v>
      </c>
      <c r="AE2648" s="56">
        <v>279</v>
      </c>
      <c r="AF2648" s="56">
        <v>398.97</v>
      </c>
    </row>
    <row r="2649" spans="22:32" ht="18" customHeight="1" x14ac:dyDescent="0.25">
      <c r="V2649" s="56" t="s">
        <v>98</v>
      </c>
      <c r="W2649" s="56">
        <v>2023</v>
      </c>
      <c r="X2649" s="56" t="s">
        <v>0</v>
      </c>
      <c r="Y2649" s="56" t="s">
        <v>111</v>
      </c>
      <c r="Z2649" s="56" t="s">
        <v>113</v>
      </c>
      <c r="AA2649" s="56" t="s">
        <v>114</v>
      </c>
      <c r="AB2649" s="56" t="s">
        <v>110</v>
      </c>
      <c r="AC2649" s="56" t="s">
        <v>112</v>
      </c>
      <c r="AD2649" s="56" t="s">
        <v>115</v>
      </c>
      <c r="AE2649" s="56">
        <v>285</v>
      </c>
      <c r="AF2649" s="56">
        <v>407.55</v>
      </c>
    </row>
    <row r="2650" spans="22:32" ht="18" customHeight="1" x14ac:dyDescent="0.25">
      <c r="V2650" s="56" t="s">
        <v>105</v>
      </c>
      <c r="W2650" s="56">
        <v>2023</v>
      </c>
      <c r="X2650" s="56" t="s">
        <v>0</v>
      </c>
      <c r="Y2650" s="56" t="s">
        <v>111</v>
      </c>
      <c r="Z2650" s="56" t="s">
        <v>113</v>
      </c>
      <c r="AA2650" s="56" t="s">
        <v>114</v>
      </c>
      <c r="AB2650" s="56" t="s">
        <v>110</v>
      </c>
      <c r="AC2650" s="56" t="s">
        <v>112</v>
      </c>
      <c r="AD2650" s="56" t="s">
        <v>115</v>
      </c>
      <c r="AE2650" s="56">
        <v>279</v>
      </c>
      <c r="AF2650" s="56">
        <v>398.97</v>
      </c>
    </row>
    <row r="2651" spans="22:32" ht="18" customHeight="1" x14ac:dyDescent="0.25">
      <c r="V2651" s="56" t="s">
        <v>105</v>
      </c>
      <c r="W2651" s="56">
        <v>2023</v>
      </c>
      <c r="X2651" s="56" t="s">
        <v>0</v>
      </c>
      <c r="Y2651" s="56" t="s">
        <v>111</v>
      </c>
      <c r="Z2651" s="56" t="s">
        <v>113</v>
      </c>
      <c r="AA2651" s="56" t="s">
        <v>114</v>
      </c>
      <c r="AB2651" s="56" t="s">
        <v>110</v>
      </c>
      <c r="AC2651" s="56" t="s">
        <v>112</v>
      </c>
      <c r="AD2651" s="56" t="s">
        <v>115</v>
      </c>
      <c r="AE2651" s="56">
        <v>273</v>
      </c>
      <c r="AF2651" s="56">
        <v>390.39</v>
      </c>
    </row>
    <row r="2652" spans="22:32" ht="18" customHeight="1" x14ac:dyDescent="0.25">
      <c r="V2652" s="56" t="s">
        <v>105</v>
      </c>
      <c r="W2652" s="56">
        <v>2023</v>
      </c>
      <c r="X2652" s="56" t="s">
        <v>0</v>
      </c>
      <c r="Y2652" s="56" t="s">
        <v>111</v>
      </c>
      <c r="Z2652" s="56" t="s">
        <v>113</v>
      </c>
      <c r="AA2652" s="56" t="s">
        <v>114</v>
      </c>
      <c r="AB2652" s="56" t="s">
        <v>110</v>
      </c>
      <c r="AC2652" s="56" t="s">
        <v>112</v>
      </c>
      <c r="AD2652" s="56" t="s">
        <v>115</v>
      </c>
      <c r="AE2652" s="56">
        <v>229</v>
      </c>
      <c r="AF2652" s="56">
        <v>327.47000000000003</v>
      </c>
    </row>
    <row r="2653" spans="22:32" ht="18" customHeight="1" x14ac:dyDescent="0.25">
      <c r="V2653" s="56" t="s">
        <v>98</v>
      </c>
      <c r="W2653" s="56">
        <v>2023</v>
      </c>
      <c r="X2653" s="56" t="s">
        <v>0</v>
      </c>
      <c r="Y2653" s="56" t="s">
        <v>111</v>
      </c>
      <c r="Z2653" s="56" t="s">
        <v>113</v>
      </c>
      <c r="AA2653" s="56" t="s">
        <v>114</v>
      </c>
      <c r="AB2653" s="56" t="s">
        <v>110</v>
      </c>
      <c r="AC2653" s="56" t="s">
        <v>112</v>
      </c>
      <c r="AD2653" s="56" t="s">
        <v>115</v>
      </c>
      <c r="AE2653" s="56">
        <v>277</v>
      </c>
      <c r="AF2653" s="56">
        <v>396.11</v>
      </c>
    </row>
    <row r="2654" spans="22:32" ht="18" customHeight="1" x14ac:dyDescent="0.25">
      <c r="V2654" s="56" t="s">
        <v>107</v>
      </c>
      <c r="W2654" s="56">
        <v>2023</v>
      </c>
      <c r="X2654" s="56" t="s">
        <v>0</v>
      </c>
      <c r="Y2654" s="56" t="s">
        <v>111</v>
      </c>
      <c r="Z2654" s="56" t="s">
        <v>113</v>
      </c>
      <c r="AA2654" s="56" t="s">
        <v>114</v>
      </c>
      <c r="AB2654" s="56" t="s">
        <v>110</v>
      </c>
      <c r="AC2654" s="56" t="s">
        <v>112</v>
      </c>
      <c r="AD2654" s="56" t="s">
        <v>115</v>
      </c>
      <c r="AE2654" s="56">
        <v>797</v>
      </c>
      <c r="AF2654" s="56">
        <v>1139.71</v>
      </c>
    </row>
    <row r="2655" spans="22:32" ht="18" customHeight="1" x14ac:dyDescent="0.25">
      <c r="V2655" s="56" t="s">
        <v>108</v>
      </c>
      <c r="W2655" s="56">
        <v>2023</v>
      </c>
      <c r="X2655" s="56" t="s">
        <v>0</v>
      </c>
      <c r="Y2655" s="56" t="s">
        <v>111</v>
      </c>
      <c r="Z2655" s="56" t="s">
        <v>113</v>
      </c>
      <c r="AA2655" s="56" t="s">
        <v>114</v>
      </c>
      <c r="AB2655" s="56" t="s">
        <v>110</v>
      </c>
      <c r="AC2655" s="56" t="s">
        <v>112</v>
      </c>
      <c r="AD2655" s="56" t="s">
        <v>115</v>
      </c>
      <c r="AE2655" s="56">
        <v>850</v>
      </c>
      <c r="AF2655" s="56">
        <v>1215.5</v>
      </c>
    </row>
    <row r="2656" spans="22:32" ht="18" customHeight="1" x14ac:dyDescent="0.25">
      <c r="V2656" s="56" t="s">
        <v>98</v>
      </c>
      <c r="W2656" s="56">
        <v>2023</v>
      </c>
      <c r="X2656" s="56" t="s">
        <v>0</v>
      </c>
      <c r="Y2656" s="56" t="s">
        <v>111</v>
      </c>
      <c r="Z2656" s="56" t="s">
        <v>113</v>
      </c>
      <c r="AA2656" s="56" t="s">
        <v>114</v>
      </c>
      <c r="AB2656" s="56" t="s">
        <v>110</v>
      </c>
      <c r="AC2656" s="56" t="s">
        <v>112</v>
      </c>
      <c r="AD2656" s="56" t="s">
        <v>115</v>
      </c>
      <c r="AE2656" s="56">
        <v>884</v>
      </c>
      <c r="AF2656" s="56">
        <v>1264.1199999999999</v>
      </c>
    </row>
    <row r="2657" spans="22:32" ht="18" customHeight="1" x14ac:dyDescent="0.25">
      <c r="V2657" s="56" t="s">
        <v>107</v>
      </c>
      <c r="W2657" s="56">
        <v>2023</v>
      </c>
      <c r="X2657" s="56" t="s">
        <v>6</v>
      </c>
      <c r="Y2657" s="56" t="s">
        <v>111</v>
      </c>
      <c r="Z2657" s="56" t="s">
        <v>113</v>
      </c>
      <c r="AA2657" s="56" t="s">
        <v>114</v>
      </c>
      <c r="AB2657" s="56" t="s">
        <v>110</v>
      </c>
      <c r="AC2657" s="56" t="s">
        <v>112</v>
      </c>
      <c r="AD2657" s="56" t="s">
        <v>115</v>
      </c>
      <c r="AE2657" s="56">
        <v>272</v>
      </c>
      <c r="AF2657" s="56">
        <v>388.96</v>
      </c>
    </row>
    <row r="2658" spans="22:32" ht="18" customHeight="1" x14ac:dyDescent="0.25">
      <c r="V2658" s="56" t="s">
        <v>107</v>
      </c>
      <c r="W2658" s="56">
        <v>2023</v>
      </c>
      <c r="X2658" s="56" t="s">
        <v>6</v>
      </c>
      <c r="Y2658" s="56" t="s">
        <v>111</v>
      </c>
      <c r="Z2658" s="56" t="s">
        <v>113</v>
      </c>
      <c r="AA2658" s="56" t="s">
        <v>114</v>
      </c>
      <c r="AB2658" s="56" t="s">
        <v>110</v>
      </c>
      <c r="AC2658" s="56" t="s">
        <v>112</v>
      </c>
      <c r="AD2658" s="56" t="s">
        <v>115</v>
      </c>
      <c r="AE2658" s="56">
        <v>274</v>
      </c>
      <c r="AF2658" s="56">
        <v>391.82</v>
      </c>
    </row>
    <row r="2659" spans="22:32" ht="18" customHeight="1" x14ac:dyDescent="0.25">
      <c r="V2659" s="56" t="s">
        <v>107</v>
      </c>
      <c r="W2659" s="56">
        <v>2023</v>
      </c>
      <c r="X2659" s="56" t="s">
        <v>6</v>
      </c>
      <c r="Y2659" s="56" t="s">
        <v>111</v>
      </c>
      <c r="Z2659" s="56" t="s">
        <v>113</v>
      </c>
      <c r="AA2659" s="56" t="s">
        <v>114</v>
      </c>
      <c r="AB2659" s="56" t="s">
        <v>110</v>
      </c>
      <c r="AC2659" s="56" t="s">
        <v>112</v>
      </c>
      <c r="AD2659" s="56" t="s">
        <v>115</v>
      </c>
      <c r="AE2659" s="56">
        <v>244</v>
      </c>
      <c r="AF2659" s="56">
        <v>348.92</v>
      </c>
    </row>
    <row r="2660" spans="22:32" ht="18" customHeight="1" x14ac:dyDescent="0.25">
      <c r="V2660" s="56" t="s">
        <v>105</v>
      </c>
      <c r="W2660" s="56">
        <v>2023</v>
      </c>
      <c r="X2660" s="56" t="s">
        <v>6</v>
      </c>
      <c r="Y2660" s="56" t="s">
        <v>111</v>
      </c>
      <c r="Z2660" s="56" t="s">
        <v>113</v>
      </c>
      <c r="AA2660" s="56" t="s">
        <v>114</v>
      </c>
      <c r="AB2660" s="56" t="s">
        <v>110</v>
      </c>
      <c r="AC2660" s="56" t="s">
        <v>112</v>
      </c>
      <c r="AD2660" s="56" t="s">
        <v>115</v>
      </c>
      <c r="AE2660" s="56">
        <v>794</v>
      </c>
      <c r="AF2660" s="56">
        <v>1135.42</v>
      </c>
    </row>
    <row r="2661" spans="22:32" ht="18" customHeight="1" x14ac:dyDescent="0.25">
      <c r="V2661" s="56" t="s">
        <v>105</v>
      </c>
      <c r="W2661" s="56">
        <v>2023</v>
      </c>
      <c r="X2661" s="56" t="s">
        <v>6</v>
      </c>
      <c r="Y2661" s="56" t="s">
        <v>111</v>
      </c>
      <c r="Z2661" s="56" t="s">
        <v>113</v>
      </c>
      <c r="AA2661" s="56" t="s">
        <v>114</v>
      </c>
      <c r="AB2661" s="56" t="s">
        <v>110</v>
      </c>
      <c r="AC2661" s="56" t="s">
        <v>112</v>
      </c>
      <c r="AD2661" s="56" t="s">
        <v>115</v>
      </c>
      <c r="AE2661" s="56">
        <v>880</v>
      </c>
      <c r="AF2661" s="56">
        <v>1258.4000000000001</v>
      </c>
    </row>
    <row r="2662" spans="22:32" ht="18" customHeight="1" x14ac:dyDescent="0.25">
      <c r="V2662" s="56" t="s">
        <v>105</v>
      </c>
      <c r="W2662" s="56">
        <v>2023</v>
      </c>
      <c r="X2662" s="56" t="s">
        <v>6</v>
      </c>
      <c r="Y2662" s="56" t="s">
        <v>111</v>
      </c>
      <c r="Z2662" s="56" t="s">
        <v>113</v>
      </c>
      <c r="AA2662" s="56" t="s">
        <v>114</v>
      </c>
      <c r="AB2662" s="56" t="s">
        <v>110</v>
      </c>
      <c r="AC2662" s="56" t="s">
        <v>112</v>
      </c>
      <c r="AD2662" s="56" t="s">
        <v>115</v>
      </c>
      <c r="AE2662" s="56">
        <v>833</v>
      </c>
      <c r="AF2662" s="56">
        <v>526.24</v>
      </c>
    </row>
    <row r="2663" spans="22:32" ht="18" customHeight="1" x14ac:dyDescent="0.25">
      <c r="V2663" s="56" t="s">
        <v>105</v>
      </c>
      <c r="W2663" s="56">
        <v>2023</v>
      </c>
      <c r="X2663" s="56" t="s">
        <v>6</v>
      </c>
      <c r="Y2663" s="56" t="s">
        <v>111</v>
      </c>
      <c r="Z2663" s="56" t="s">
        <v>113</v>
      </c>
      <c r="AA2663" s="56" t="s">
        <v>114</v>
      </c>
      <c r="AB2663" s="56" t="s">
        <v>110</v>
      </c>
      <c r="AC2663" s="56" t="s">
        <v>112</v>
      </c>
      <c r="AD2663" s="56" t="s">
        <v>115</v>
      </c>
      <c r="AE2663" s="56">
        <v>243</v>
      </c>
      <c r="AF2663" s="56">
        <v>347.49</v>
      </c>
    </row>
    <row r="2664" spans="22:32" ht="18" customHeight="1" x14ac:dyDescent="0.25">
      <c r="V2664" s="56" t="s">
        <v>107</v>
      </c>
      <c r="W2664" s="56">
        <v>2023</v>
      </c>
      <c r="X2664" s="56" t="s">
        <v>6</v>
      </c>
      <c r="Y2664" s="56" t="s">
        <v>111</v>
      </c>
      <c r="Z2664" s="56" t="s">
        <v>113</v>
      </c>
      <c r="AA2664" s="56" t="s">
        <v>114</v>
      </c>
      <c r="AB2664" s="56" t="s">
        <v>110</v>
      </c>
      <c r="AC2664" s="56" t="s">
        <v>112</v>
      </c>
      <c r="AD2664" s="56" t="s">
        <v>115</v>
      </c>
      <c r="AE2664" s="56">
        <v>271</v>
      </c>
      <c r="AF2664" s="56">
        <v>387.53</v>
      </c>
    </row>
    <row r="2665" spans="22:32" ht="18" customHeight="1" x14ac:dyDescent="0.25">
      <c r="V2665" s="56" t="s">
        <v>107</v>
      </c>
      <c r="W2665" s="56">
        <v>2023</v>
      </c>
      <c r="X2665" s="56" t="s">
        <v>6</v>
      </c>
      <c r="Y2665" s="56" t="s">
        <v>111</v>
      </c>
      <c r="Z2665" s="56" t="s">
        <v>113</v>
      </c>
      <c r="AA2665" s="56" t="s">
        <v>114</v>
      </c>
      <c r="AB2665" s="56" t="s">
        <v>110</v>
      </c>
      <c r="AC2665" s="56" t="s">
        <v>112</v>
      </c>
      <c r="AD2665" s="56" t="s">
        <v>115</v>
      </c>
      <c r="AE2665" s="56">
        <v>247</v>
      </c>
      <c r="AF2665" s="56">
        <v>353.21</v>
      </c>
    </row>
    <row r="2666" spans="22:32" ht="18" customHeight="1" x14ac:dyDescent="0.25">
      <c r="V2666" s="56" t="s">
        <v>107</v>
      </c>
      <c r="W2666" s="56">
        <v>2023</v>
      </c>
      <c r="X2666" s="56" t="s">
        <v>6</v>
      </c>
      <c r="Y2666" s="56" t="s">
        <v>111</v>
      </c>
      <c r="Z2666" s="56" t="s">
        <v>113</v>
      </c>
      <c r="AA2666" s="56" t="s">
        <v>114</v>
      </c>
      <c r="AB2666" s="56" t="s">
        <v>110</v>
      </c>
      <c r="AC2666" s="56" t="s">
        <v>112</v>
      </c>
      <c r="AD2666" s="56" t="s">
        <v>115</v>
      </c>
      <c r="AE2666" s="56">
        <v>245</v>
      </c>
      <c r="AF2666" s="56">
        <v>350.35</v>
      </c>
    </row>
    <row r="2667" spans="22:32" ht="18" customHeight="1" x14ac:dyDescent="0.25">
      <c r="V2667" s="56" t="s">
        <v>109</v>
      </c>
      <c r="W2667" s="56">
        <v>2023</v>
      </c>
      <c r="X2667" s="56" t="s">
        <v>5</v>
      </c>
      <c r="Y2667" s="56" t="s">
        <v>111</v>
      </c>
      <c r="Z2667" s="56" t="s">
        <v>113</v>
      </c>
      <c r="AA2667" s="56" t="s">
        <v>114</v>
      </c>
      <c r="AB2667" s="56" t="s">
        <v>110</v>
      </c>
      <c r="AC2667" s="56" t="s">
        <v>112</v>
      </c>
      <c r="AD2667" s="56" t="s">
        <v>115</v>
      </c>
      <c r="AE2667" s="56">
        <v>278</v>
      </c>
      <c r="AF2667" s="56">
        <v>397.53999999999996</v>
      </c>
    </row>
    <row r="2668" spans="22:32" ht="18" customHeight="1" x14ac:dyDescent="0.25">
      <c r="V2668" s="56" t="s">
        <v>98</v>
      </c>
      <c r="W2668" s="56">
        <v>2023</v>
      </c>
      <c r="X2668" s="56" t="s">
        <v>5</v>
      </c>
      <c r="Y2668" s="56" t="s">
        <v>111</v>
      </c>
      <c r="Z2668" s="56" t="s">
        <v>113</v>
      </c>
      <c r="AA2668" s="56" t="s">
        <v>114</v>
      </c>
      <c r="AB2668" s="56" t="s">
        <v>110</v>
      </c>
      <c r="AC2668" s="56" t="s">
        <v>112</v>
      </c>
      <c r="AD2668" s="56" t="s">
        <v>115</v>
      </c>
      <c r="AE2668" s="56">
        <v>248</v>
      </c>
      <c r="AF2668" s="56">
        <v>354.64</v>
      </c>
    </row>
    <row r="2669" spans="22:32" ht="18" customHeight="1" x14ac:dyDescent="0.25">
      <c r="V2669" s="56" t="s">
        <v>107</v>
      </c>
      <c r="W2669" s="56">
        <v>2023</v>
      </c>
      <c r="X2669" s="56" t="s">
        <v>5</v>
      </c>
      <c r="Y2669" s="56" t="s">
        <v>111</v>
      </c>
      <c r="Z2669" s="56" t="s">
        <v>113</v>
      </c>
      <c r="AA2669" s="56" t="s">
        <v>114</v>
      </c>
      <c r="AB2669" s="56" t="s">
        <v>110</v>
      </c>
      <c r="AC2669" s="56" t="s">
        <v>112</v>
      </c>
      <c r="AD2669" s="56" t="s">
        <v>115</v>
      </c>
      <c r="AE2669" s="56">
        <v>280</v>
      </c>
      <c r="AF2669" s="56">
        <v>400.4</v>
      </c>
    </row>
    <row r="2670" spans="22:32" ht="18" customHeight="1" x14ac:dyDescent="0.25">
      <c r="V2670" s="56" t="s">
        <v>98</v>
      </c>
      <c r="W2670" s="56">
        <v>2023</v>
      </c>
      <c r="X2670" s="56" t="s">
        <v>5</v>
      </c>
      <c r="Y2670" s="56" t="s">
        <v>111</v>
      </c>
      <c r="Z2670" s="56" t="s">
        <v>113</v>
      </c>
      <c r="AA2670" s="56" t="s">
        <v>114</v>
      </c>
      <c r="AB2670" s="56" t="s">
        <v>110</v>
      </c>
      <c r="AC2670" s="56" t="s">
        <v>112</v>
      </c>
      <c r="AD2670" s="56" t="s">
        <v>115</v>
      </c>
      <c r="AE2670" s="56">
        <v>250</v>
      </c>
      <c r="AF2670" s="56">
        <v>357.5</v>
      </c>
    </row>
    <row r="2671" spans="22:32" ht="18" customHeight="1" x14ac:dyDescent="0.25">
      <c r="V2671" s="56" t="s">
        <v>105</v>
      </c>
      <c r="W2671" s="56">
        <v>2023</v>
      </c>
      <c r="X2671" s="56" t="s">
        <v>5</v>
      </c>
      <c r="Y2671" s="56" t="s">
        <v>111</v>
      </c>
      <c r="Z2671" s="56" t="s">
        <v>113</v>
      </c>
      <c r="AA2671" s="56" t="s">
        <v>114</v>
      </c>
      <c r="AB2671" s="56" t="s">
        <v>110</v>
      </c>
      <c r="AC2671" s="56" t="s">
        <v>112</v>
      </c>
      <c r="AD2671" s="56" t="s">
        <v>115</v>
      </c>
      <c r="AE2671" s="56">
        <v>793</v>
      </c>
      <c r="AF2671" s="56">
        <v>1133.99</v>
      </c>
    </row>
    <row r="2672" spans="22:32" ht="18" customHeight="1" x14ac:dyDescent="0.25">
      <c r="V2672" s="56" t="s">
        <v>98</v>
      </c>
      <c r="W2672" s="56">
        <v>2023</v>
      </c>
      <c r="X2672" s="56" t="s">
        <v>5</v>
      </c>
      <c r="Y2672" s="56" t="s">
        <v>111</v>
      </c>
      <c r="Z2672" s="56" t="s">
        <v>113</v>
      </c>
      <c r="AA2672" s="56" t="s">
        <v>114</v>
      </c>
      <c r="AB2672" s="56" t="s">
        <v>110</v>
      </c>
      <c r="AC2672" s="56" t="s">
        <v>112</v>
      </c>
      <c r="AD2672" s="56" t="s">
        <v>115</v>
      </c>
      <c r="AE2672" s="56">
        <v>879</v>
      </c>
      <c r="AF2672" s="56">
        <v>1256.97</v>
      </c>
    </row>
    <row r="2673" spans="22:32" ht="18" customHeight="1" x14ac:dyDescent="0.25">
      <c r="V2673" s="56" t="s">
        <v>98</v>
      </c>
      <c r="W2673" s="56">
        <v>2023</v>
      </c>
      <c r="X2673" s="56" t="s">
        <v>5</v>
      </c>
      <c r="Y2673" s="56" t="s">
        <v>111</v>
      </c>
      <c r="Z2673" s="56" t="s">
        <v>113</v>
      </c>
      <c r="AA2673" s="56" t="s">
        <v>114</v>
      </c>
      <c r="AB2673" s="56" t="s">
        <v>110</v>
      </c>
      <c r="AC2673" s="56" t="s">
        <v>112</v>
      </c>
      <c r="AD2673" s="56" t="s">
        <v>115</v>
      </c>
      <c r="AE2673" s="56">
        <v>832</v>
      </c>
      <c r="AF2673" s="56">
        <v>526.24</v>
      </c>
    </row>
    <row r="2674" spans="22:32" ht="18" customHeight="1" x14ac:dyDescent="0.25">
      <c r="V2674" s="56" t="s">
        <v>105</v>
      </c>
      <c r="W2674" s="56">
        <v>2023</v>
      </c>
      <c r="X2674" s="56" t="s">
        <v>5</v>
      </c>
      <c r="Y2674" s="56" t="s">
        <v>111</v>
      </c>
      <c r="Z2674" s="56" t="s">
        <v>113</v>
      </c>
      <c r="AA2674" s="56" t="s">
        <v>114</v>
      </c>
      <c r="AB2674" s="56" t="s">
        <v>110</v>
      </c>
      <c r="AC2674" s="56" t="s">
        <v>112</v>
      </c>
      <c r="AD2674" s="56" t="s">
        <v>115</v>
      </c>
      <c r="AE2674" s="56">
        <v>249</v>
      </c>
      <c r="AF2674" s="56">
        <v>356.07</v>
      </c>
    </row>
    <row r="2675" spans="22:32" ht="18" customHeight="1" x14ac:dyDescent="0.25">
      <c r="V2675" s="56" t="s">
        <v>98</v>
      </c>
      <c r="W2675" s="56">
        <v>2023</v>
      </c>
      <c r="X2675" s="56" t="s">
        <v>5</v>
      </c>
      <c r="Y2675" s="56" t="s">
        <v>111</v>
      </c>
      <c r="Z2675" s="56" t="s">
        <v>113</v>
      </c>
      <c r="AA2675" s="56" t="s">
        <v>114</v>
      </c>
      <c r="AB2675" s="56" t="s">
        <v>110</v>
      </c>
      <c r="AC2675" s="56" t="s">
        <v>112</v>
      </c>
      <c r="AD2675" s="56" t="s">
        <v>115</v>
      </c>
      <c r="AE2675" s="56">
        <v>277</v>
      </c>
      <c r="AF2675" s="56">
        <v>396.11</v>
      </c>
    </row>
    <row r="2676" spans="22:32" ht="18" customHeight="1" x14ac:dyDescent="0.25">
      <c r="V2676" s="56" t="s">
        <v>107</v>
      </c>
      <c r="W2676" s="56">
        <v>2023</v>
      </c>
      <c r="X2676" s="56" t="s">
        <v>5</v>
      </c>
      <c r="Y2676" s="56" t="s">
        <v>111</v>
      </c>
      <c r="Z2676" s="56" t="s">
        <v>113</v>
      </c>
      <c r="AA2676" s="56" t="s">
        <v>114</v>
      </c>
      <c r="AB2676" s="56" t="s">
        <v>110</v>
      </c>
      <c r="AC2676" s="56" t="s">
        <v>112</v>
      </c>
      <c r="AD2676" s="56" t="s">
        <v>115</v>
      </c>
      <c r="AE2676" s="56">
        <v>253</v>
      </c>
      <c r="AF2676" s="56">
        <v>361.78999999999996</v>
      </c>
    </row>
    <row r="2677" spans="22:32" ht="18" customHeight="1" x14ac:dyDescent="0.25">
      <c r="V2677" s="56" t="s">
        <v>98</v>
      </c>
      <c r="W2677" s="56">
        <v>2023</v>
      </c>
      <c r="X2677" s="56" t="s">
        <v>5</v>
      </c>
      <c r="Y2677" s="56" t="s">
        <v>111</v>
      </c>
      <c r="Z2677" s="56" t="s">
        <v>113</v>
      </c>
      <c r="AA2677" s="56" t="s">
        <v>114</v>
      </c>
      <c r="AB2677" s="56" t="s">
        <v>110</v>
      </c>
      <c r="AC2677" s="56" t="s">
        <v>112</v>
      </c>
      <c r="AD2677" s="56" t="s">
        <v>115</v>
      </c>
      <c r="AE2677" s="56">
        <v>802</v>
      </c>
      <c r="AF2677" s="56">
        <v>1146.8600000000001</v>
      </c>
    </row>
    <row r="2678" spans="22:32" ht="18" customHeight="1" x14ac:dyDescent="0.25">
      <c r="V2678" s="56" t="s">
        <v>109</v>
      </c>
      <c r="W2678" s="56">
        <v>2023</v>
      </c>
      <c r="X2678" s="56" t="s">
        <v>5</v>
      </c>
      <c r="Y2678" s="56" t="s">
        <v>111</v>
      </c>
      <c r="Z2678" s="56" t="s">
        <v>113</v>
      </c>
      <c r="AA2678" s="56" t="s">
        <v>114</v>
      </c>
      <c r="AB2678" s="56" t="s">
        <v>110</v>
      </c>
      <c r="AC2678" s="56" t="s">
        <v>112</v>
      </c>
      <c r="AD2678" s="56" t="s">
        <v>115</v>
      </c>
      <c r="AE2678" s="56">
        <v>251</v>
      </c>
      <c r="AF2678" s="56">
        <v>358.93</v>
      </c>
    </row>
    <row r="2679" spans="22:32" ht="18" customHeight="1" x14ac:dyDescent="0.25">
      <c r="V2679" s="56" t="s">
        <v>107</v>
      </c>
      <c r="W2679" s="56">
        <v>2023</v>
      </c>
      <c r="X2679" s="56" t="s">
        <v>2</v>
      </c>
      <c r="Y2679" s="56" t="s">
        <v>111</v>
      </c>
      <c r="Z2679" s="56" t="s">
        <v>113</v>
      </c>
      <c r="AA2679" s="56" t="s">
        <v>114</v>
      </c>
      <c r="AB2679" s="56" t="s">
        <v>110</v>
      </c>
      <c r="AC2679" s="56" t="s">
        <v>112</v>
      </c>
      <c r="AD2679" s="56" t="s">
        <v>115</v>
      </c>
      <c r="AE2679" s="56">
        <v>296</v>
      </c>
      <c r="AF2679" s="56">
        <v>423.28</v>
      </c>
    </row>
    <row r="2680" spans="22:32" ht="18" customHeight="1" x14ac:dyDescent="0.25">
      <c r="V2680" s="56" t="s">
        <v>107</v>
      </c>
      <c r="W2680" s="56">
        <v>2023</v>
      </c>
      <c r="X2680" s="56" t="s">
        <v>2</v>
      </c>
      <c r="Y2680" s="56" t="s">
        <v>111</v>
      </c>
      <c r="Z2680" s="56" t="s">
        <v>113</v>
      </c>
      <c r="AA2680" s="56" t="s">
        <v>114</v>
      </c>
      <c r="AB2680" s="56" t="s">
        <v>110</v>
      </c>
      <c r="AC2680" s="56" t="s">
        <v>112</v>
      </c>
      <c r="AD2680" s="56" t="s">
        <v>115</v>
      </c>
      <c r="AE2680" s="56">
        <v>266</v>
      </c>
      <c r="AF2680" s="56">
        <v>380.38</v>
      </c>
    </row>
    <row r="2681" spans="22:32" ht="18" customHeight="1" x14ac:dyDescent="0.25">
      <c r="V2681" s="56" t="s">
        <v>105</v>
      </c>
      <c r="W2681" s="56">
        <v>2023</v>
      </c>
      <c r="X2681" s="56" t="s">
        <v>2</v>
      </c>
      <c r="Y2681" s="56" t="s">
        <v>111</v>
      </c>
      <c r="Z2681" s="56" t="s">
        <v>113</v>
      </c>
      <c r="AA2681" s="56" t="s">
        <v>114</v>
      </c>
      <c r="AB2681" s="56" t="s">
        <v>110</v>
      </c>
      <c r="AC2681" s="56" t="s">
        <v>112</v>
      </c>
      <c r="AD2681" s="56" t="s">
        <v>115</v>
      </c>
      <c r="AE2681" s="56">
        <v>292</v>
      </c>
      <c r="AF2681" s="56">
        <v>417.56</v>
      </c>
    </row>
    <row r="2682" spans="22:32" ht="18" customHeight="1" x14ac:dyDescent="0.25">
      <c r="V2682" s="56" t="s">
        <v>107</v>
      </c>
      <c r="W2682" s="56">
        <v>2023</v>
      </c>
      <c r="X2682" s="56" t="s">
        <v>2</v>
      </c>
      <c r="Y2682" s="56" t="s">
        <v>111</v>
      </c>
      <c r="Z2682" s="56" t="s">
        <v>113</v>
      </c>
      <c r="AA2682" s="56" t="s">
        <v>114</v>
      </c>
      <c r="AB2682" s="56" t="s">
        <v>110</v>
      </c>
      <c r="AC2682" s="56" t="s">
        <v>112</v>
      </c>
      <c r="AD2682" s="56" t="s">
        <v>115</v>
      </c>
      <c r="AE2682" s="56">
        <v>268</v>
      </c>
      <c r="AF2682" s="56">
        <v>383.24</v>
      </c>
    </row>
    <row r="2683" spans="22:32" ht="18" customHeight="1" x14ac:dyDescent="0.25">
      <c r="V2683" s="56" t="s">
        <v>107</v>
      </c>
      <c r="W2683" s="56">
        <v>2023</v>
      </c>
      <c r="X2683" s="56" t="s">
        <v>2</v>
      </c>
      <c r="Y2683" s="56" t="s">
        <v>111</v>
      </c>
      <c r="Z2683" s="56" t="s">
        <v>113</v>
      </c>
      <c r="AA2683" s="56" t="s">
        <v>114</v>
      </c>
      <c r="AB2683" s="56" t="s">
        <v>110</v>
      </c>
      <c r="AC2683" s="56" t="s">
        <v>112</v>
      </c>
      <c r="AD2683" s="56" t="s">
        <v>115</v>
      </c>
      <c r="AE2683" s="56">
        <v>790</v>
      </c>
      <c r="AF2683" s="56">
        <v>1129.7</v>
      </c>
    </row>
    <row r="2684" spans="22:32" ht="18" customHeight="1" x14ac:dyDescent="0.25">
      <c r="V2684" s="56" t="s">
        <v>105</v>
      </c>
      <c r="W2684" s="56">
        <v>2023</v>
      </c>
      <c r="X2684" s="56" t="s">
        <v>2</v>
      </c>
      <c r="Y2684" s="56" t="s">
        <v>111</v>
      </c>
      <c r="Z2684" s="56" t="s">
        <v>113</v>
      </c>
      <c r="AA2684" s="56" t="s">
        <v>114</v>
      </c>
      <c r="AB2684" s="56" t="s">
        <v>110</v>
      </c>
      <c r="AC2684" s="56" t="s">
        <v>112</v>
      </c>
      <c r="AD2684" s="56" t="s">
        <v>115</v>
      </c>
      <c r="AE2684" s="56">
        <v>877</v>
      </c>
      <c r="AF2684" s="56">
        <v>1254.1100000000001</v>
      </c>
    </row>
    <row r="2685" spans="22:32" ht="18" customHeight="1" x14ac:dyDescent="0.25">
      <c r="V2685" s="56" t="s">
        <v>105</v>
      </c>
      <c r="W2685" s="56">
        <v>2023</v>
      </c>
      <c r="X2685" s="56" t="s">
        <v>2</v>
      </c>
      <c r="Y2685" s="56" t="s">
        <v>111</v>
      </c>
      <c r="Z2685" s="56" t="s">
        <v>113</v>
      </c>
      <c r="AA2685" s="56" t="s">
        <v>114</v>
      </c>
      <c r="AB2685" s="56" t="s">
        <v>110</v>
      </c>
      <c r="AC2685" s="56" t="s">
        <v>112</v>
      </c>
      <c r="AD2685" s="56" t="s">
        <v>115</v>
      </c>
      <c r="AE2685" s="56">
        <v>830</v>
      </c>
      <c r="AF2685" s="56">
        <v>526.24</v>
      </c>
    </row>
    <row r="2686" spans="22:32" ht="18" customHeight="1" x14ac:dyDescent="0.25">
      <c r="V2686" s="56" t="s">
        <v>107</v>
      </c>
      <c r="W2686" s="56">
        <v>2023</v>
      </c>
      <c r="X2686" s="56" t="s">
        <v>2</v>
      </c>
      <c r="Y2686" s="56" t="s">
        <v>111</v>
      </c>
      <c r="Z2686" s="56" t="s">
        <v>113</v>
      </c>
      <c r="AA2686" s="56" t="s">
        <v>114</v>
      </c>
      <c r="AB2686" s="56" t="s">
        <v>110</v>
      </c>
      <c r="AC2686" s="56" t="s">
        <v>112</v>
      </c>
      <c r="AD2686" s="56" t="s">
        <v>115</v>
      </c>
      <c r="AE2686" s="56">
        <v>267</v>
      </c>
      <c r="AF2686" s="56">
        <v>381.81</v>
      </c>
    </row>
    <row r="2687" spans="22:32" ht="18" customHeight="1" x14ac:dyDescent="0.25">
      <c r="V2687" s="56" t="s">
        <v>107</v>
      </c>
      <c r="W2687" s="56">
        <v>2023</v>
      </c>
      <c r="X2687" s="56" t="s">
        <v>2</v>
      </c>
      <c r="Y2687" s="56" t="s">
        <v>111</v>
      </c>
      <c r="Z2687" s="56" t="s">
        <v>113</v>
      </c>
      <c r="AA2687" s="56" t="s">
        <v>114</v>
      </c>
      <c r="AB2687" s="56" t="s">
        <v>110</v>
      </c>
      <c r="AC2687" s="56" t="s">
        <v>112</v>
      </c>
      <c r="AD2687" s="56" t="s">
        <v>115</v>
      </c>
      <c r="AE2687" s="56">
        <v>295</v>
      </c>
      <c r="AF2687" s="56">
        <v>421.85</v>
      </c>
    </row>
    <row r="2688" spans="22:32" ht="18" customHeight="1" x14ac:dyDescent="0.25">
      <c r="V2688" s="56" t="s">
        <v>105</v>
      </c>
      <c r="W2688" s="56">
        <v>2023</v>
      </c>
      <c r="X2688" s="56" t="s">
        <v>2</v>
      </c>
      <c r="Y2688" s="56" t="s">
        <v>111</v>
      </c>
      <c r="Z2688" s="56" t="s">
        <v>113</v>
      </c>
      <c r="AA2688" s="56" t="s">
        <v>114</v>
      </c>
      <c r="AB2688" s="56" t="s">
        <v>110</v>
      </c>
      <c r="AC2688" s="56" t="s">
        <v>112</v>
      </c>
      <c r="AD2688" s="56" t="s">
        <v>115</v>
      </c>
      <c r="AE2688" s="56">
        <v>265</v>
      </c>
      <c r="AF2688" s="56">
        <v>378.95</v>
      </c>
    </row>
    <row r="2689" spans="22:32" ht="18" customHeight="1" x14ac:dyDescent="0.25">
      <c r="V2689" s="56" t="s">
        <v>107</v>
      </c>
      <c r="W2689" s="56">
        <v>2023</v>
      </c>
      <c r="X2689" s="56" t="s">
        <v>2</v>
      </c>
      <c r="Y2689" s="56" t="s">
        <v>111</v>
      </c>
      <c r="Z2689" s="56" t="s">
        <v>113</v>
      </c>
      <c r="AA2689" s="56" t="s">
        <v>114</v>
      </c>
      <c r="AB2689" s="56" t="s">
        <v>110</v>
      </c>
      <c r="AC2689" s="56" t="s">
        <v>112</v>
      </c>
      <c r="AD2689" s="56" t="s">
        <v>115</v>
      </c>
      <c r="AE2689" s="56">
        <v>799</v>
      </c>
      <c r="AF2689" s="56">
        <v>1142.57</v>
      </c>
    </row>
    <row r="2690" spans="22:32" ht="18" customHeight="1" x14ac:dyDescent="0.25">
      <c r="V2690" s="56" t="s">
        <v>107</v>
      </c>
      <c r="W2690" s="56">
        <v>2023</v>
      </c>
      <c r="X2690" s="56" t="s">
        <v>2</v>
      </c>
      <c r="Y2690" s="56" t="s">
        <v>111</v>
      </c>
      <c r="Z2690" s="56" t="s">
        <v>113</v>
      </c>
      <c r="AA2690" s="56" t="s">
        <v>114</v>
      </c>
      <c r="AB2690" s="56" t="s">
        <v>110</v>
      </c>
      <c r="AC2690" s="56" t="s">
        <v>112</v>
      </c>
      <c r="AD2690" s="56" t="s">
        <v>115</v>
      </c>
      <c r="AE2690" s="56">
        <v>885</v>
      </c>
      <c r="AF2690" s="56">
        <v>1265.55</v>
      </c>
    </row>
    <row r="2691" spans="22:32" ht="18" customHeight="1" x14ac:dyDescent="0.25">
      <c r="V2691" s="56" t="s">
        <v>105</v>
      </c>
      <c r="W2691" s="56">
        <v>2023</v>
      </c>
      <c r="X2691" s="56" t="s">
        <v>4</v>
      </c>
      <c r="Y2691" s="56" t="s">
        <v>111</v>
      </c>
      <c r="Z2691" s="56" t="s">
        <v>113</v>
      </c>
      <c r="AA2691" s="56" t="s">
        <v>114</v>
      </c>
      <c r="AB2691" s="56" t="s">
        <v>110</v>
      </c>
      <c r="AC2691" s="56" t="s">
        <v>112</v>
      </c>
      <c r="AD2691" s="56" t="s">
        <v>115</v>
      </c>
      <c r="AE2691" s="56">
        <v>284</v>
      </c>
      <c r="AF2691" s="56">
        <v>406.12</v>
      </c>
    </row>
    <row r="2692" spans="22:32" ht="18" customHeight="1" x14ac:dyDescent="0.25">
      <c r="V2692" s="56" t="s">
        <v>107</v>
      </c>
      <c r="W2692" s="56">
        <v>2023</v>
      </c>
      <c r="X2692" s="56" t="s">
        <v>4</v>
      </c>
      <c r="Y2692" s="56" t="s">
        <v>111</v>
      </c>
      <c r="Z2692" s="56" t="s">
        <v>113</v>
      </c>
      <c r="AA2692" s="56" t="s">
        <v>114</v>
      </c>
      <c r="AB2692" s="56" t="s">
        <v>110</v>
      </c>
      <c r="AC2692" s="56" t="s">
        <v>112</v>
      </c>
      <c r="AD2692" s="56" t="s">
        <v>115</v>
      </c>
      <c r="AE2692" s="56">
        <v>254</v>
      </c>
      <c r="AF2692" s="56">
        <v>363.22</v>
      </c>
    </row>
    <row r="2693" spans="22:32" ht="18" customHeight="1" x14ac:dyDescent="0.25">
      <c r="V2693" s="56" t="s">
        <v>105</v>
      </c>
      <c r="W2693" s="56">
        <v>2023</v>
      </c>
      <c r="X2693" s="56" t="s">
        <v>4</v>
      </c>
      <c r="Y2693" s="56" t="s">
        <v>111</v>
      </c>
      <c r="Z2693" s="56" t="s">
        <v>113</v>
      </c>
      <c r="AA2693" s="56" t="s">
        <v>114</v>
      </c>
      <c r="AB2693" s="56" t="s">
        <v>110</v>
      </c>
      <c r="AC2693" s="56" t="s">
        <v>112</v>
      </c>
      <c r="AD2693" s="56" t="s">
        <v>115</v>
      </c>
      <c r="AE2693" s="56">
        <v>256</v>
      </c>
      <c r="AF2693" s="56">
        <v>366.08</v>
      </c>
    </row>
    <row r="2694" spans="22:32" ht="18" customHeight="1" x14ac:dyDescent="0.25">
      <c r="V2694" s="56" t="s">
        <v>105</v>
      </c>
      <c r="W2694" s="56">
        <v>2023</v>
      </c>
      <c r="X2694" s="56" t="s">
        <v>4</v>
      </c>
      <c r="Y2694" s="56" t="s">
        <v>111</v>
      </c>
      <c r="Z2694" s="56" t="s">
        <v>113</v>
      </c>
      <c r="AA2694" s="56" t="s">
        <v>114</v>
      </c>
      <c r="AB2694" s="56" t="s">
        <v>110</v>
      </c>
      <c r="AC2694" s="56" t="s">
        <v>112</v>
      </c>
      <c r="AD2694" s="56" t="s">
        <v>115</v>
      </c>
      <c r="AE2694" s="56">
        <v>792</v>
      </c>
      <c r="AF2694" s="56">
        <v>1132.56</v>
      </c>
    </row>
    <row r="2695" spans="22:32" ht="18" customHeight="1" x14ac:dyDescent="0.25">
      <c r="V2695" s="56" t="s">
        <v>105</v>
      </c>
      <c r="W2695" s="56">
        <v>2023</v>
      </c>
      <c r="X2695" s="56" t="s">
        <v>4</v>
      </c>
      <c r="Y2695" s="56" t="s">
        <v>111</v>
      </c>
      <c r="Z2695" s="56" t="s">
        <v>113</v>
      </c>
      <c r="AA2695" s="56" t="s">
        <v>114</v>
      </c>
      <c r="AB2695" s="56" t="s">
        <v>110</v>
      </c>
      <c r="AC2695" s="56" t="s">
        <v>112</v>
      </c>
      <c r="AD2695" s="56" t="s">
        <v>115</v>
      </c>
      <c r="AE2695" s="56">
        <v>878</v>
      </c>
      <c r="AF2695" s="56">
        <v>1255.54</v>
      </c>
    </row>
    <row r="2696" spans="22:32" ht="18" customHeight="1" x14ac:dyDescent="0.25">
      <c r="V2696" s="56" t="s">
        <v>105</v>
      </c>
      <c r="W2696" s="56">
        <v>2023</v>
      </c>
      <c r="X2696" s="56" t="s">
        <v>4</v>
      </c>
      <c r="Y2696" s="56" t="s">
        <v>111</v>
      </c>
      <c r="Z2696" s="56" t="s">
        <v>113</v>
      </c>
      <c r="AA2696" s="56" t="s">
        <v>114</v>
      </c>
      <c r="AB2696" s="56" t="s">
        <v>110</v>
      </c>
      <c r="AC2696" s="56" t="s">
        <v>112</v>
      </c>
      <c r="AD2696" s="56" t="s">
        <v>115</v>
      </c>
      <c r="AE2696" s="56">
        <v>831</v>
      </c>
      <c r="AF2696" s="56">
        <v>526.24</v>
      </c>
    </row>
    <row r="2697" spans="22:32" ht="18" customHeight="1" x14ac:dyDescent="0.25">
      <c r="V2697" s="56" t="s">
        <v>105</v>
      </c>
      <c r="W2697" s="56">
        <v>2023</v>
      </c>
      <c r="X2697" s="56" t="s">
        <v>4</v>
      </c>
      <c r="Y2697" s="56" t="s">
        <v>111</v>
      </c>
      <c r="Z2697" s="56" t="s">
        <v>113</v>
      </c>
      <c r="AA2697" s="56" t="s">
        <v>114</v>
      </c>
      <c r="AB2697" s="56" t="s">
        <v>110</v>
      </c>
      <c r="AC2697" s="56" t="s">
        <v>112</v>
      </c>
      <c r="AD2697" s="56" t="s">
        <v>115</v>
      </c>
      <c r="AE2697" s="56">
        <v>255</v>
      </c>
      <c r="AF2697" s="56">
        <v>364.65</v>
      </c>
    </row>
    <row r="2698" spans="22:32" ht="18" customHeight="1" x14ac:dyDescent="0.25">
      <c r="V2698" s="56" t="s">
        <v>105</v>
      </c>
      <c r="W2698" s="56">
        <v>2023</v>
      </c>
      <c r="X2698" s="56" t="s">
        <v>4</v>
      </c>
      <c r="Y2698" s="56" t="s">
        <v>111</v>
      </c>
      <c r="Z2698" s="56" t="s">
        <v>113</v>
      </c>
      <c r="AA2698" s="56" t="s">
        <v>114</v>
      </c>
      <c r="AB2698" s="56" t="s">
        <v>110</v>
      </c>
      <c r="AC2698" s="56" t="s">
        <v>112</v>
      </c>
      <c r="AD2698" s="56" t="s">
        <v>115</v>
      </c>
      <c r="AE2698" s="56">
        <v>283</v>
      </c>
      <c r="AF2698" s="56">
        <v>404.69</v>
      </c>
    </row>
    <row r="2699" spans="22:32" ht="18" customHeight="1" x14ac:dyDescent="0.25">
      <c r="V2699" s="56" t="s">
        <v>107</v>
      </c>
      <c r="W2699" s="56">
        <v>2023</v>
      </c>
      <c r="X2699" s="56" t="s">
        <v>4</v>
      </c>
      <c r="Y2699" s="56" t="s">
        <v>111</v>
      </c>
      <c r="Z2699" s="56" t="s">
        <v>113</v>
      </c>
      <c r="AA2699" s="56" t="s">
        <v>114</v>
      </c>
      <c r="AB2699" s="56" t="s">
        <v>110</v>
      </c>
      <c r="AC2699" s="56" t="s">
        <v>112</v>
      </c>
      <c r="AD2699" s="56" t="s">
        <v>115</v>
      </c>
      <c r="AE2699" s="56">
        <v>801</v>
      </c>
      <c r="AF2699" s="56">
        <v>1145.43</v>
      </c>
    </row>
    <row r="2700" spans="22:32" ht="18" customHeight="1" x14ac:dyDescent="0.25">
      <c r="V2700" s="56" t="s">
        <v>105</v>
      </c>
      <c r="W2700" s="56">
        <v>2023</v>
      </c>
      <c r="X2700" s="56" t="s">
        <v>4</v>
      </c>
      <c r="Y2700" s="56" t="s">
        <v>111</v>
      </c>
      <c r="Z2700" s="56" t="s">
        <v>113</v>
      </c>
      <c r="AA2700" s="56" t="s">
        <v>114</v>
      </c>
      <c r="AB2700" s="56" t="s">
        <v>110</v>
      </c>
      <c r="AC2700" s="56" t="s">
        <v>112</v>
      </c>
      <c r="AD2700" s="56" t="s">
        <v>115</v>
      </c>
      <c r="AE2700" s="56">
        <v>257</v>
      </c>
      <c r="AF2700" s="56">
        <v>367.51</v>
      </c>
    </row>
    <row r="2701" spans="22:32" ht="18" customHeight="1" x14ac:dyDescent="0.25">
      <c r="V2701" s="56" t="s">
        <v>98</v>
      </c>
      <c r="W2701" s="56">
        <v>2023</v>
      </c>
      <c r="X2701" s="56" t="s">
        <v>10</v>
      </c>
      <c r="Y2701" s="56" t="s">
        <v>111</v>
      </c>
      <c r="Z2701" s="56" t="s">
        <v>113</v>
      </c>
      <c r="AA2701" s="56" t="s">
        <v>114</v>
      </c>
      <c r="AB2701" s="56" t="s">
        <v>110</v>
      </c>
      <c r="AC2701" s="56" t="s">
        <v>112</v>
      </c>
      <c r="AD2701" s="56" t="s">
        <v>115</v>
      </c>
      <c r="AE2701" s="56">
        <v>224</v>
      </c>
      <c r="AF2701" s="56">
        <v>320.32</v>
      </c>
    </row>
    <row r="2702" spans="22:32" ht="18" customHeight="1" x14ac:dyDescent="0.25">
      <c r="V2702" s="56" t="s">
        <v>98</v>
      </c>
      <c r="W2702" s="56">
        <v>2023</v>
      </c>
      <c r="X2702" s="56" t="s">
        <v>10</v>
      </c>
      <c r="Y2702" s="56" t="s">
        <v>111</v>
      </c>
      <c r="Z2702" s="56" t="s">
        <v>113</v>
      </c>
      <c r="AA2702" s="56" t="s">
        <v>114</v>
      </c>
      <c r="AB2702" s="56" t="s">
        <v>110</v>
      </c>
      <c r="AC2702" s="56" t="s">
        <v>112</v>
      </c>
      <c r="AD2702" s="56" t="s">
        <v>115</v>
      </c>
      <c r="AE2702" s="56">
        <v>250</v>
      </c>
      <c r="AF2702" s="56">
        <v>357.5</v>
      </c>
    </row>
    <row r="2703" spans="22:32" ht="18" customHeight="1" x14ac:dyDescent="0.25">
      <c r="V2703" s="56" t="s">
        <v>98</v>
      </c>
      <c r="W2703" s="56">
        <v>2023</v>
      </c>
      <c r="X2703" s="56" t="s">
        <v>10</v>
      </c>
      <c r="Y2703" s="56" t="s">
        <v>111</v>
      </c>
      <c r="Z2703" s="56" t="s">
        <v>113</v>
      </c>
      <c r="AA2703" s="56" t="s">
        <v>114</v>
      </c>
      <c r="AB2703" s="56" t="s">
        <v>110</v>
      </c>
      <c r="AC2703" s="56" t="s">
        <v>112</v>
      </c>
      <c r="AD2703" s="56" t="s">
        <v>115</v>
      </c>
      <c r="AE2703" s="56">
        <v>226</v>
      </c>
      <c r="AF2703" s="56">
        <v>323.18</v>
      </c>
    </row>
    <row r="2704" spans="22:32" ht="18" customHeight="1" x14ac:dyDescent="0.25">
      <c r="V2704" s="56" t="s">
        <v>98</v>
      </c>
      <c r="W2704" s="56">
        <v>2023</v>
      </c>
      <c r="X2704" s="56" t="s">
        <v>10</v>
      </c>
      <c r="Y2704" s="56" t="s">
        <v>111</v>
      </c>
      <c r="Z2704" s="56" t="s">
        <v>113</v>
      </c>
      <c r="AA2704" s="56" t="s">
        <v>114</v>
      </c>
      <c r="AB2704" s="56" t="s">
        <v>110</v>
      </c>
      <c r="AC2704" s="56" t="s">
        <v>112</v>
      </c>
      <c r="AD2704" s="56" t="s">
        <v>115</v>
      </c>
      <c r="AE2704" s="56">
        <v>797</v>
      </c>
      <c r="AF2704" s="56">
        <v>1139.71</v>
      </c>
    </row>
    <row r="2705" spans="22:32" ht="18" customHeight="1" x14ac:dyDescent="0.25">
      <c r="V2705" s="56" t="s">
        <v>98</v>
      </c>
      <c r="W2705" s="56">
        <v>2023</v>
      </c>
      <c r="X2705" s="56" t="s">
        <v>10</v>
      </c>
      <c r="Y2705" s="56" t="s">
        <v>111</v>
      </c>
      <c r="Z2705" s="56" t="s">
        <v>113</v>
      </c>
      <c r="AA2705" s="56" t="s">
        <v>114</v>
      </c>
      <c r="AB2705" s="56" t="s">
        <v>110</v>
      </c>
      <c r="AC2705" s="56" t="s">
        <v>112</v>
      </c>
      <c r="AD2705" s="56" t="s">
        <v>115</v>
      </c>
      <c r="AE2705" s="56">
        <v>884</v>
      </c>
      <c r="AF2705" s="56">
        <v>1264.1199999999999</v>
      </c>
    </row>
    <row r="2706" spans="22:32" ht="18" customHeight="1" x14ac:dyDescent="0.25">
      <c r="V2706" s="56" t="s">
        <v>98</v>
      </c>
      <c r="W2706" s="56">
        <v>2023</v>
      </c>
      <c r="X2706" s="56" t="s">
        <v>10</v>
      </c>
      <c r="Y2706" s="56" t="s">
        <v>111</v>
      </c>
      <c r="Z2706" s="56" t="s">
        <v>113</v>
      </c>
      <c r="AA2706" s="56" t="s">
        <v>114</v>
      </c>
      <c r="AB2706" s="56" t="s">
        <v>110</v>
      </c>
      <c r="AC2706" s="56" t="s">
        <v>112</v>
      </c>
      <c r="AD2706" s="56" t="s">
        <v>115</v>
      </c>
      <c r="AE2706" s="56">
        <v>837</v>
      </c>
      <c r="AF2706" s="56">
        <v>526.24</v>
      </c>
    </row>
    <row r="2707" spans="22:32" ht="18" customHeight="1" x14ac:dyDescent="0.25">
      <c r="V2707" s="56" t="s">
        <v>98</v>
      </c>
      <c r="W2707" s="56">
        <v>2023</v>
      </c>
      <c r="X2707" s="56" t="s">
        <v>10</v>
      </c>
      <c r="Y2707" s="56" t="s">
        <v>111</v>
      </c>
      <c r="Z2707" s="56" t="s">
        <v>113</v>
      </c>
      <c r="AA2707" s="56" t="s">
        <v>114</v>
      </c>
      <c r="AB2707" s="56" t="s">
        <v>110</v>
      </c>
      <c r="AC2707" s="56" t="s">
        <v>112</v>
      </c>
      <c r="AD2707" s="56" t="s">
        <v>115</v>
      </c>
      <c r="AE2707" s="56">
        <v>225</v>
      </c>
      <c r="AF2707" s="56">
        <v>321.75</v>
      </c>
    </row>
    <row r="2708" spans="22:32" ht="18" customHeight="1" x14ac:dyDescent="0.25">
      <c r="V2708" s="56" t="s">
        <v>98</v>
      </c>
      <c r="W2708" s="56">
        <v>2023</v>
      </c>
      <c r="X2708" s="56" t="s">
        <v>10</v>
      </c>
      <c r="Y2708" s="56" t="s">
        <v>111</v>
      </c>
      <c r="Z2708" s="56" t="s">
        <v>113</v>
      </c>
      <c r="AA2708" s="56" t="s">
        <v>114</v>
      </c>
      <c r="AB2708" s="56" t="s">
        <v>110</v>
      </c>
      <c r="AC2708" s="56" t="s">
        <v>112</v>
      </c>
      <c r="AD2708" s="56" t="s">
        <v>115</v>
      </c>
      <c r="AE2708" s="56">
        <v>253</v>
      </c>
      <c r="AF2708" s="56">
        <v>361.78999999999996</v>
      </c>
    </row>
    <row r="2709" spans="22:32" ht="18" customHeight="1" x14ac:dyDescent="0.25">
      <c r="V2709" s="56" t="s">
        <v>98</v>
      </c>
      <c r="W2709" s="56">
        <v>2023</v>
      </c>
      <c r="X2709" s="56" t="s">
        <v>10</v>
      </c>
      <c r="Y2709" s="56" t="s">
        <v>111</v>
      </c>
      <c r="Z2709" s="56" t="s">
        <v>113</v>
      </c>
      <c r="AA2709" s="56" t="s">
        <v>114</v>
      </c>
      <c r="AB2709" s="56" t="s">
        <v>110</v>
      </c>
      <c r="AC2709" s="56" t="s">
        <v>112</v>
      </c>
      <c r="AD2709" s="56" t="s">
        <v>115</v>
      </c>
      <c r="AE2709" s="56">
        <v>223</v>
      </c>
      <c r="AF2709" s="56">
        <v>318.89</v>
      </c>
    </row>
    <row r="2710" spans="22:32" ht="18" customHeight="1" x14ac:dyDescent="0.25">
      <c r="V2710" s="56" t="s">
        <v>98</v>
      </c>
      <c r="W2710" s="56">
        <v>2023</v>
      </c>
      <c r="X2710" s="56" t="s">
        <v>10</v>
      </c>
      <c r="Y2710" s="56" t="s">
        <v>111</v>
      </c>
      <c r="Z2710" s="56" t="s">
        <v>113</v>
      </c>
      <c r="AA2710" s="56" t="s">
        <v>114</v>
      </c>
      <c r="AB2710" s="56" t="s">
        <v>110</v>
      </c>
      <c r="AC2710" s="56" t="s">
        <v>112</v>
      </c>
      <c r="AD2710" s="56" t="s">
        <v>115</v>
      </c>
      <c r="AE2710" s="56">
        <v>806</v>
      </c>
      <c r="AF2710" s="56">
        <v>1152.58</v>
      </c>
    </row>
    <row r="2711" spans="22:32" ht="18" customHeight="1" x14ac:dyDescent="0.25">
      <c r="V2711" s="56" t="s">
        <v>105</v>
      </c>
      <c r="W2711" s="56">
        <v>2023</v>
      </c>
      <c r="X2711" s="56" t="s">
        <v>9</v>
      </c>
      <c r="Y2711" s="56" t="s">
        <v>111</v>
      </c>
      <c r="Z2711" s="56" t="s">
        <v>113</v>
      </c>
      <c r="AA2711" s="56" t="s">
        <v>114</v>
      </c>
      <c r="AB2711" s="56" t="s">
        <v>110</v>
      </c>
      <c r="AC2711" s="56" t="s">
        <v>112</v>
      </c>
      <c r="AD2711" s="56" t="s">
        <v>115</v>
      </c>
      <c r="AE2711" s="56">
        <v>254</v>
      </c>
      <c r="AF2711" s="56">
        <v>363.22</v>
      </c>
    </row>
    <row r="2712" spans="22:32" ht="18" customHeight="1" x14ac:dyDescent="0.25">
      <c r="V2712" s="56" t="s">
        <v>105</v>
      </c>
      <c r="W2712" s="56">
        <v>2023</v>
      </c>
      <c r="X2712" s="56" t="s">
        <v>9</v>
      </c>
      <c r="Y2712" s="56" t="s">
        <v>111</v>
      </c>
      <c r="Z2712" s="56" t="s">
        <v>113</v>
      </c>
      <c r="AA2712" s="56" t="s">
        <v>114</v>
      </c>
      <c r="AB2712" s="56" t="s">
        <v>110</v>
      </c>
      <c r="AC2712" s="56" t="s">
        <v>112</v>
      </c>
      <c r="AD2712" s="56" t="s">
        <v>115</v>
      </c>
      <c r="AE2712" s="56">
        <v>230</v>
      </c>
      <c r="AF2712" s="56">
        <v>328.9</v>
      </c>
    </row>
    <row r="2713" spans="22:32" ht="18" customHeight="1" x14ac:dyDescent="0.25">
      <c r="V2713" s="56" t="s">
        <v>105</v>
      </c>
      <c r="W2713" s="56">
        <v>2023</v>
      </c>
      <c r="X2713" s="56" t="s">
        <v>9</v>
      </c>
      <c r="Y2713" s="56" t="s">
        <v>111</v>
      </c>
      <c r="Z2713" s="56" t="s">
        <v>113</v>
      </c>
      <c r="AA2713" s="56" t="s">
        <v>114</v>
      </c>
      <c r="AB2713" s="56" t="s">
        <v>110</v>
      </c>
      <c r="AC2713" s="56" t="s">
        <v>112</v>
      </c>
      <c r="AD2713" s="56" t="s">
        <v>115</v>
      </c>
      <c r="AE2713" s="56">
        <v>256</v>
      </c>
      <c r="AF2713" s="56">
        <v>366.08</v>
      </c>
    </row>
    <row r="2714" spans="22:32" ht="18" customHeight="1" x14ac:dyDescent="0.25">
      <c r="V2714" s="56" t="s">
        <v>105</v>
      </c>
      <c r="W2714" s="56">
        <v>2023</v>
      </c>
      <c r="X2714" s="56" t="s">
        <v>9</v>
      </c>
      <c r="Y2714" s="56" t="s">
        <v>111</v>
      </c>
      <c r="Z2714" s="56" t="s">
        <v>113</v>
      </c>
      <c r="AA2714" s="56" t="s">
        <v>114</v>
      </c>
      <c r="AB2714" s="56" t="s">
        <v>110</v>
      </c>
      <c r="AC2714" s="56" t="s">
        <v>112</v>
      </c>
      <c r="AD2714" s="56" t="s">
        <v>115</v>
      </c>
      <c r="AE2714" s="56">
        <v>796</v>
      </c>
      <c r="AF2714" s="56">
        <v>1138.28</v>
      </c>
    </row>
    <row r="2715" spans="22:32" ht="18" customHeight="1" x14ac:dyDescent="0.25">
      <c r="V2715" s="56" t="s">
        <v>98</v>
      </c>
      <c r="W2715" s="56">
        <v>2023</v>
      </c>
      <c r="X2715" s="56" t="s">
        <v>9</v>
      </c>
      <c r="Y2715" s="56" t="s">
        <v>111</v>
      </c>
      <c r="Z2715" s="56" t="s">
        <v>113</v>
      </c>
      <c r="AA2715" s="56" t="s">
        <v>114</v>
      </c>
      <c r="AB2715" s="56" t="s">
        <v>110</v>
      </c>
      <c r="AC2715" s="56" t="s">
        <v>112</v>
      </c>
      <c r="AD2715" s="56" t="s">
        <v>115</v>
      </c>
      <c r="AE2715" s="56">
        <v>883</v>
      </c>
      <c r="AF2715" s="56">
        <v>1262.69</v>
      </c>
    </row>
    <row r="2716" spans="22:32" ht="18" customHeight="1" x14ac:dyDescent="0.25">
      <c r="V2716" s="56" t="s">
        <v>98</v>
      </c>
      <c r="W2716" s="56">
        <v>2023</v>
      </c>
      <c r="X2716" s="56" t="s">
        <v>9</v>
      </c>
      <c r="Y2716" s="56" t="s">
        <v>111</v>
      </c>
      <c r="Z2716" s="56" t="s">
        <v>113</v>
      </c>
      <c r="AA2716" s="56" t="s">
        <v>114</v>
      </c>
      <c r="AB2716" s="56" t="s">
        <v>110</v>
      </c>
      <c r="AC2716" s="56" t="s">
        <v>112</v>
      </c>
      <c r="AD2716" s="56" t="s">
        <v>115</v>
      </c>
      <c r="AE2716" s="56">
        <v>836</v>
      </c>
      <c r="AF2716" s="56">
        <v>526.24</v>
      </c>
    </row>
    <row r="2717" spans="22:32" ht="18" customHeight="1" x14ac:dyDescent="0.25">
      <c r="V2717" s="56" t="s">
        <v>105</v>
      </c>
      <c r="W2717" s="56">
        <v>2023</v>
      </c>
      <c r="X2717" s="56" t="s">
        <v>9</v>
      </c>
      <c r="Y2717" s="56" t="s">
        <v>111</v>
      </c>
      <c r="Z2717" s="56" t="s">
        <v>113</v>
      </c>
      <c r="AA2717" s="56" t="s">
        <v>114</v>
      </c>
      <c r="AB2717" s="56" t="s">
        <v>110</v>
      </c>
      <c r="AC2717" s="56" t="s">
        <v>112</v>
      </c>
      <c r="AD2717" s="56" t="s">
        <v>115</v>
      </c>
      <c r="AE2717" s="56">
        <v>231</v>
      </c>
      <c r="AF2717" s="56">
        <v>330.33</v>
      </c>
    </row>
    <row r="2718" spans="22:32" ht="18" customHeight="1" x14ac:dyDescent="0.25">
      <c r="V2718" s="56" t="s">
        <v>105</v>
      </c>
      <c r="W2718" s="56">
        <v>2023</v>
      </c>
      <c r="X2718" s="56" t="s">
        <v>9</v>
      </c>
      <c r="Y2718" s="56" t="s">
        <v>111</v>
      </c>
      <c r="Z2718" s="56" t="s">
        <v>113</v>
      </c>
      <c r="AA2718" s="56" t="s">
        <v>114</v>
      </c>
      <c r="AB2718" s="56" t="s">
        <v>110</v>
      </c>
      <c r="AC2718" s="56" t="s">
        <v>112</v>
      </c>
      <c r="AD2718" s="56" t="s">
        <v>115</v>
      </c>
      <c r="AE2718" s="56">
        <v>229</v>
      </c>
      <c r="AF2718" s="56">
        <v>327.47000000000003</v>
      </c>
    </row>
    <row r="2719" spans="22:32" ht="18" customHeight="1" x14ac:dyDescent="0.25">
      <c r="V2719" s="56" t="s">
        <v>105</v>
      </c>
      <c r="W2719" s="56">
        <v>2023</v>
      </c>
      <c r="X2719" s="56" t="s">
        <v>9</v>
      </c>
      <c r="Y2719" s="56" t="s">
        <v>111</v>
      </c>
      <c r="Z2719" s="56" t="s">
        <v>113</v>
      </c>
      <c r="AA2719" s="56" t="s">
        <v>114</v>
      </c>
      <c r="AB2719" s="56" t="s">
        <v>110</v>
      </c>
      <c r="AC2719" s="56" t="s">
        <v>112</v>
      </c>
      <c r="AD2719" s="56" t="s">
        <v>115</v>
      </c>
      <c r="AE2719" s="56">
        <v>805</v>
      </c>
      <c r="AF2719" s="56">
        <v>1151.1500000000001</v>
      </c>
    </row>
    <row r="2720" spans="22:32" ht="18" customHeight="1" x14ac:dyDescent="0.25">
      <c r="V2720" s="56" t="s">
        <v>105</v>
      </c>
      <c r="W2720" s="56">
        <v>2023</v>
      </c>
      <c r="X2720" s="56" t="s">
        <v>9</v>
      </c>
      <c r="Y2720" s="56" t="s">
        <v>111</v>
      </c>
      <c r="Z2720" s="56" t="s">
        <v>113</v>
      </c>
      <c r="AA2720" s="56" t="s">
        <v>114</v>
      </c>
      <c r="AB2720" s="56" t="s">
        <v>110</v>
      </c>
      <c r="AC2720" s="56" t="s">
        <v>112</v>
      </c>
      <c r="AD2720" s="56" t="s">
        <v>115</v>
      </c>
      <c r="AE2720" s="56">
        <v>227</v>
      </c>
      <c r="AF2720" s="56">
        <v>324.61</v>
      </c>
    </row>
    <row r="2721" spans="22:32" ht="18" customHeight="1" x14ac:dyDescent="0.25">
      <c r="V2721" s="56" t="s">
        <v>107</v>
      </c>
      <c r="W2721" s="56">
        <v>2023</v>
      </c>
      <c r="X2721" s="56" t="s">
        <v>8</v>
      </c>
      <c r="Y2721" s="56" t="s">
        <v>111</v>
      </c>
      <c r="Z2721" s="56" t="s">
        <v>113</v>
      </c>
      <c r="AA2721" s="56" t="s">
        <v>114</v>
      </c>
      <c r="AB2721" s="56" t="s">
        <v>110</v>
      </c>
      <c r="AC2721" s="56" t="s">
        <v>112</v>
      </c>
      <c r="AD2721" s="56" t="s">
        <v>115</v>
      </c>
      <c r="AE2721" s="56">
        <v>260</v>
      </c>
      <c r="AF2721" s="56">
        <v>371.8</v>
      </c>
    </row>
    <row r="2722" spans="22:32" ht="18" customHeight="1" x14ac:dyDescent="0.25">
      <c r="V2722" s="56" t="s">
        <v>98</v>
      </c>
      <c r="W2722" s="56">
        <v>2023</v>
      </c>
      <c r="X2722" s="56" t="s">
        <v>8</v>
      </c>
      <c r="Y2722" s="56" t="s">
        <v>111</v>
      </c>
      <c r="Z2722" s="56" t="s">
        <v>113</v>
      </c>
      <c r="AA2722" s="56" t="s">
        <v>114</v>
      </c>
      <c r="AB2722" s="56" t="s">
        <v>110</v>
      </c>
      <c r="AC2722" s="56" t="s">
        <v>112</v>
      </c>
      <c r="AD2722" s="56" t="s">
        <v>115</v>
      </c>
      <c r="AE2722" s="56">
        <v>236</v>
      </c>
      <c r="AF2722" s="56">
        <v>337.48</v>
      </c>
    </row>
    <row r="2723" spans="22:32" ht="18" customHeight="1" x14ac:dyDescent="0.25">
      <c r="V2723" s="56" t="s">
        <v>105</v>
      </c>
      <c r="W2723" s="56">
        <v>2023</v>
      </c>
      <c r="X2723" s="56" t="s">
        <v>8</v>
      </c>
      <c r="Y2723" s="56" t="s">
        <v>111</v>
      </c>
      <c r="Z2723" s="56" t="s">
        <v>113</v>
      </c>
      <c r="AA2723" s="56" t="s">
        <v>114</v>
      </c>
      <c r="AB2723" s="56" t="s">
        <v>110</v>
      </c>
      <c r="AC2723" s="56" t="s">
        <v>112</v>
      </c>
      <c r="AD2723" s="56" t="s">
        <v>115</v>
      </c>
      <c r="AE2723" s="56">
        <v>262</v>
      </c>
      <c r="AF2723" s="56">
        <v>374.65999999999997</v>
      </c>
    </row>
    <row r="2724" spans="22:32" ht="18" customHeight="1" x14ac:dyDescent="0.25">
      <c r="V2724" s="56" t="s">
        <v>109</v>
      </c>
      <c r="W2724" s="56">
        <v>2023</v>
      </c>
      <c r="X2724" s="56" t="s">
        <v>8</v>
      </c>
      <c r="Y2724" s="56" t="s">
        <v>111</v>
      </c>
      <c r="Z2724" s="56" t="s">
        <v>113</v>
      </c>
      <c r="AA2724" s="56" t="s">
        <v>114</v>
      </c>
      <c r="AB2724" s="56" t="s">
        <v>110</v>
      </c>
      <c r="AC2724" s="56" t="s">
        <v>112</v>
      </c>
      <c r="AD2724" s="56" t="s">
        <v>115</v>
      </c>
      <c r="AE2724" s="56">
        <v>232</v>
      </c>
      <c r="AF2724" s="56">
        <v>331.76</v>
      </c>
    </row>
    <row r="2725" spans="22:32" ht="18" customHeight="1" x14ac:dyDescent="0.25">
      <c r="V2725" s="56" t="s">
        <v>98</v>
      </c>
      <c r="W2725" s="56">
        <v>2023</v>
      </c>
      <c r="X2725" s="56" t="s">
        <v>8</v>
      </c>
      <c r="Y2725" s="56" t="s">
        <v>111</v>
      </c>
      <c r="Z2725" s="56" t="s">
        <v>113</v>
      </c>
      <c r="AA2725" s="56" t="s">
        <v>114</v>
      </c>
      <c r="AB2725" s="56" t="s">
        <v>110</v>
      </c>
      <c r="AC2725" s="56" t="s">
        <v>112</v>
      </c>
      <c r="AD2725" s="56" t="s">
        <v>115</v>
      </c>
      <c r="AE2725" s="56">
        <v>795</v>
      </c>
      <c r="AF2725" s="56">
        <v>1136.8499999999999</v>
      </c>
    </row>
    <row r="2726" spans="22:32" ht="18" customHeight="1" x14ac:dyDescent="0.25">
      <c r="V2726" s="56" t="s">
        <v>105</v>
      </c>
      <c r="W2726" s="56">
        <v>2023</v>
      </c>
      <c r="X2726" s="56" t="s">
        <v>8</v>
      </c>
      <c r="Y2726" s="56" t="s">
        <v>111</v>
      </c>
      <c r="Z2726" s="56" t="s">
        <v>113</v>
      </c>
      <c r="AA2726" s="56" t="s">
        <v>114</v>
      </c>
      <c r="AB2726" s="56" t="s">
        <v>110</v>
      </c>
      <c r="AC2726" s="56" t="s">
        <v>112</v>
      </c>
      <c r="AD2726" s="56" t="s">
        <v>115</v>
      </c>
      <c r="AE2726" s="56">
        <v>882</v>
      </c>
      <c r="AF2726" s="56">
        <v>1261.26</v>
      </c>
    </row>
    <row r="2727" spans="22:32" ht="18" customHeight="1" x14ac:dyDescent="0.25">
      <c r="V2727" s="56" t="s">
        <v>105</v>
      </c>
      <c r="W2727" s="56">
        <v>2023</v>
      </c>
      <c r="X2727" s="56" t="s">
        <v>8</v>
      </c>
      <c r="Y2727" s="56" t="s">
        <v>111</v>
      </c>
      <c r="Z2727" s="56" t="s">
        <v>113</v>
      </c>
      <c r="AA2727" s="56" t="s">
        <v>114</v>
      </c>
      <c r="AB2727" s="56" t="s">
        <v>110</v>
      </c>
      <c r="AC2727" s="56" t="s">
        <v>112</v>
      </c>
      <c r="AD2727" s="56" t="s">
        <v>115</v>
      </c>
      <c r="AE2727" s="56">
        <v>835</v>
      </c>
      <c r="AF2727" s="56">
        <v>526.24</v>
      </c>
    </row>
    <row r="2728" spans="22:32" ht="18" customHeight="1" x14ac:dyDescent="0.25">
      <c r="V2728" s="56" t="s">
        <v>98</v>
      </c>
      <c r="W2728" s="56">
        <v>2023</v>
      </c>
      <c r="X2728" s="56" t="s">
        <v>8</v>
      </c>
      <c r="Y2728" s="56" t="s">
        <v>111</v>
      </c>
      <c r="Z2728" s="56" t="s">
        <v>113</v>
      </c>
      <c r="AA2728" s="56" t="s">
        <v>114</v>
      </c>
      <c r="AB2728" s="56" t="s">
        <v>110</v>
      </c>
      <c r="AC2728" s="56" t="s">
        <v>112</v>
      </c>
      <c r="AD2728" s="56" t="s">
        <v>115</v>
      </c>
      <c r="AE2728" s="56">
        <v>237</v>
      </c>
      <c r="AF2728" s="56">
        <v>338.90999999999997</v>
      </c>
    </row>
    <row r="2729" spans="22:32" ht="18" customHeight="1" x14ac:dyDescent="0.25">
      <c r="V2729" s="56" t="s">
        <v>109</v>
      </c>
      <c r="W2729" s="56">
        <v>2023</v>
      </c>
      <c r="X2729" s="56" t="s">
        <v>8</v>
      </c>
      <c r="Y2729" s="56" t="s">
        <v>111</v>
      </c>
      <c r="Z2729" s="56" t="s">
        <v>113</v>
      </c>
      <c r="AA2729" s="56" t="s">
        <v>114</v>
      </c>
      <c r="AB2729" s="56" t="s">
        <v>110</v>
      </c>
      <c r="AC2729" s="56" t="s">
        <v>112</v>
      </c>
      <c r="AD2729" s="56" t="s">
        <v>115</v>
      </c>
      <c r="AE2729" s="56">
        <v>259</v>
      </c>
      <c r="AF2729" s="56">
        <v>370.37</v>
      </c>
    </row>
    <row r="2730" spans="22:32" ht="18" customHeight="1" x14ac:dyDescent="0.25">
      <c r="V2730" s="56" t="s">
        <v>105</v>
      </c>
      <c r="W2730" s="56">
        <v>2023</v>
      </c>
      <c r="X2730" s="56" t="s">
        <v>8</v>
      </c>
      <c r="Y2730" s="56" t="s">
        <v>111</v>
      </c>
      <c r="Z2730" s="56" t="s">
        <v>113</v>
      </c>
      <c r="AA2730" s="56" t="s">
        <v>114</v>
      </c>
      <c r="AB2730" s="56" t="s">
        <v>110</v>
      </c>
      <c r="AC2730" s="56" t="s">
        <v>112</v>
      </c>
      <c r="AD2730" s="56" t="s">
        <v>115</v>
      </c>
      <c r="AE2730" s="56">
        <v>235</v>
      </c>
      <c r="AF2730" s="56">
        <v>336.05</v>
      </c>
    </row>
    <row r="2731" spans="22:32" ht="18" customHeight="1" x14ac:dyDescent="0.25">
      <c r="V2731" s="56" t="s">
        <v>98</v>
      </c>
      <c r="W2731" s="56">
        <v>2023</v>
      </c>
      <c r="X2731" s="56" t="s">
        <v>8</v>
      </c>
      <c r="Y2731" s="56" t="s">
        <v>111</v>
      </c>
      <c r="Z2731" s="56" t="s">
        <v>113</v>
      </c>
      <c r="AA2731" s="56" t="s">
        <v>114</v>
      </c>
      <c r="AB2731" s="56" t="s">
        <v>110</v>
      </c>
      <c r="AC2731" s="56" t="s">
        <v>112</v>
      </c>
      <c r="AD2731" s="56" t="s">
        <v>115</v>
      </c>
      <c r="AE2731" s="56">
        <v>804</v>
      </c>
      <c r="AF2731" s="56">
        <v>1149.72</v>
      </c>
    </row>
    <row r="2732" spans="22:32" ht="18" customHeight="1" x14ac:dyDescent="0.25">
      <c r="V2732" s="56" t="s">
        <v>107</v>
      </c>
      <c r="W2732" s="56">
        <v>2023</v>
      </c>
      <c r="X2732" s="56" t="s">
        <v>8</v>
      </c>
      <c r="Y2732" s="56" t="s">
        <v>111</v>
      </c>
      <c r="Z2732" s="56" t="s">
        <v>113</v>
      </c>
      <c r="AA2732" s="56" t="s">
        <v>114</v>
      </c>
      <c r="AB2732" s="56" t="s">
        <v>110</v>
      </c>
      <c r="AC2732" s="56" t="s">
        <v>112</v>
      </c>
      <c r="AD2732" s="56" t="s">
        <v>115</v>
      </c>
      <c r="AE2732" s="56">
        <v>233</v>
      </c>
      <c r="AF2732" s="56">
        <v>333.19</v>
      </c>
    </row>
    <row r="2733" spans="22:32" ht="18" customHeight="1" x14ac:dyDescent="0.25">
      <c r="V2733" s="56" t="s">
        <v>105</v>
      </c>
      <c r="W2733" s="56">
        <v>2024</v>
      </c>
      <c r="X2733" s="56" t="s">
        <v>3</v>
      </c>
      <c r="Y2733" s="56" t="s">
        <v>99</v>
      </c>
      <c r="Z2733" s="56" t="s">
        <v>100</v>
      </c>
      <c r="AA2733" s="56" t="s">
        <v>101</v>
      </c>
      <c r="AB2733" s="56" t="s">
        <v>102</v>
      </c>
      <c r="AC2733" s="56" t="s">
        <v>103</v>
      </c>
      <c r="AD2733" s="56" t="s">
        <v>106</v>
      </c>
      <c r="AE2733" s="56">
        <v>302</v>
      </c>
      <c r="AF2733" s="56">
        <v>462.06</v>
      </c>
    </row>
    <row r="2734" spans="22:32" ht="18" customHeight="1" x14ac:dyDescent="0.25">
      <c r="V2734" s="56" t="s">
        <v>98</v>
      </c>
      <c r="W2734" s="56">
        <v>2024</v>
      </c>
      <c r="X2734" s="56" t="s">
        <v>3</v>
      </c>
      <c r="Y2734" s="56" t="s">
        <v>99</v>
      </c>
      <c r="Z2734" s="56" t="s">
        <v>100</v>
      </c>
      <c r="AA2734" s="56" t="s">
        <v>101</v>
      </c>
      <c r="AB2734" s="56" t="s">
        <v>102</v>
      </c>
      <c r="AC2734" s="56" t="s">
        <v>103</v>
      </c>
      <c r="AD2734" s="56" t="s">
        <v>106</v>
      </c>
      <c r="AE2734" s="56">
        <v>272</v>
      </c>
      <c r="AF2734" s="56">
        <v>388.96</v>
      </c>
    </row>
    <row r="2735" spans="22:32" ht="18" customHeight="1" x14ac:dyDescent="0.25">
      <c r="V2735" s="56" t="s">
        <v>105</v>
      </c>
      <c r="W2735" s="56">
        <v>2024</v>
      </c>
      <c r="X2735" s="56" t="s">
        <v>3</v>
      </c>
      <c r="Y2735" s="56" t="s">
        <v>99</v>
      </c>
      <c r="Z2735" s="56" t="s">
        <v>100</v>
      </c>
      <c r="AA2735" s="56" t="s">
        <v>101</v>
      </c>
      <c r="AB2735" s="56" t="s">
        <v>102</v>
      </c>
      <c r="AC2735" s="56" t="s">
        <v>103</v>
      </c>
      <c r="AD2735" s="56" t="s">
        <v>106</v>
      </c>
      <c r="AE2735" s="56">
        <v>298</v>
      </c>
      <c r="AF2735" s="56">
        <v>426.14</v>
      </c>
    </row>
    <row r="2736" spans="22:32" ht="18" customHeight="1" x14ac:dyDescent="0.25">
      <c r="V2736" s="56" t="s">
        <v>105</v>
      </c>
      <c r="W2736" s="56">
        <v>2024</v>
      </c>
      <c r="X2736" s="56" t="s">
        <v>3</v>
      </c>
      <c r="Y2736" s="56" t="s">
        <v>99</v>
      </c>
      <c r="Z2736" s="56" t="s">
        <v>100</v>
      </c>
      <c r="AA2736" s="56" t="s">
        <v>101</v>
      </c>
      <c r="AB2736" s="56" t="s">
        <v>102</v>
      </c>
      <c r="AC2736" s="56" t="s">
        <v>103</v>
      </c>
      <c r="AD2736" s="56" t="s">
        <v>106</v>
      </c>
      <c r="AE2736" s="56">
        <v>274</v>
      </c>
      <c r="AF2736" s="56">
        <v>391.82</v>
      </c>
    </row>
    <row r="2737" spans="22:32" ht="18" customHeight="1" x14ac:dyDescent="0.25">
      <c r="V2737" s="56" t="s">
        <v>98</v>
      </c>
      <c r="W2737" s="56">
        <v>2024</v>
      </c>
      <c r="X2737" s="56" t="s">
        <v>3</v>
      </c>
      <c r="Y2737" s="56" t="s">
        <v>99</v>
      </c>
      <c r="Z2737" s="56" t="s">
        <v>100</v>
      </c>
      <c r="AA2737" s="56" t="s">
        <v>101</v>
      </c>
      <c r="AB2737" s="56" t="s">
        <v>102</v>
      </c>
      <c r="AC2737" s="56" t="s">
        <v>103</v>
      </c>
      <c r="AD2737" s="56" t="s">
        <v>106</v>
      </c>
      <c r="AE2737" s="56">
        <v>666</v>
      </c>
      <c r="AF2737" s="56">
        <v>952.38</v>
      </c>
    </row>
    <row r="2738" spans="22:32" ht="18" customHeight="1" x14ac:dyDescent="0.25">
      <c r="V2738" s="56" t="s">
        <v>107</v>
      </c>
      <c r="W2738" s="56">
        <v>2024</v>
      </c>
      <c r="X2738" s="56" t="s">
        <v>3</v>
      </c>
      <c r="Y2738" s="56" t="s">
        <v>99</v>
      </c>
      <c r="Z2738" s="56" t="s">
        <v>100</v>
      </c>
      <c r="AA2738" s="56" t="s">
        <v>101</v>
      </c>
      <c r="AB2738" s="56" t="s">
        <v>102</v>
      </c>
      <c r="AC2738" s="56" t="s">
        <v>103</v>
      </c>
      <c r="AD2738" s="56" t="s">
        <v>106</v>
      </c>
      <c r="AE2738" s="56">
        <v>753</v>
      </c>
      <c r="AF2738" s="56">
        <v>1076.79</v>
      </c>
    </row>
    <row r="2739" spans="22:32" ht="18" customHeight="1" x14ac:dyDescent="0.25">
      <c r="V2739" s="56" t="s">
        <v>107</v>
      </c>
      <c r="W2739" s="56">
        <v>2024</v>
      </c>
      <c r="X2739" s="56" t="s">
        <v>3</v>
      </c>
      <c r="Y2739" s="56" t="s">
        <v>99</v>
      </c>
      <c r="Z2739" s="56" t="s">
        <v>100</v>
      </c>
      <c r="AA2739" s="56" t="s">
        <v>101</v>
      </c>
      <c r="AB2739" s="56" t="s">
        <v>102</v>
      </c>
      <c r="AC2739" s="56" t="s">
        <v>103</v>
      </c>
      <c r="AD2739" s="56" t="s">
        <v>106</v>
      </c>
      <c r="AE2739" s="56">
        <v>297</v>
      </c>
      <c r="AF2739" s="56">
        <v>424.71</v>
      </c>
    </row>
    <row r="2740" spans="22:32" ht="18" customHeight="1" x14ac:dyDescent="0.25">
      <c r="V2740" s="56" t="s">
        <v>98</v>
      </c>
      <c r="W2740" s="56">
        <v>2024</v>
      </c>
      <c r="X2740" s="56" t="s">
        <v>3</v>
      </c>
      <c r="Y2740" s="56" t="s">
        <v>99</v>
      </c>
      <c r="Z2740" s="56" t="s">
        <v>100</v>
      </c>
      <c r="AA2740" s="56" t="s">
        <v>101</v>
      </c>
      <c r="AB2740" s="56" t="s">
        <v>102</v>
      </c>
      <c r="AC2740" s="56" t="s">
        <v>103</v>
      </c>
      <c r="AD2740" s="56" t="s">
        <v>106</v>
      </c>
      <c r="AE2740" s="56">
        <v>792</v>
      </c>
      <c r="AF2740" s="56">
        <v>526.24</v>
      </c>
    </row>
    <row r="2741" spans="22:32" ht="18" customHeight="1" x14ac:dyDescent="0.25">
      <c r="V2741" s="56" t="s">
        <v>105</v>
      </c>
      <c r="W2741" s="56">
        <v>2024</v>
      </c>
      <c r="X2741" s="56" t="s">
        <v>3</v>
      </c>
      <c r="Y2741" s="56" t="s">
        <v>99</v>
      </c>
      <c r="Z2741" s="56" t="s">
        <v>100</v>
      </c>
      <c r="AA2741" s="56" t="s">
        <v>101</v>
      </c>
      <c r="AB2741" s="56" t="s">
        <v>102</v>
      </c>
      <c r="AC2741" s="56" t="s">
        <v>103</v>
      </c>
      <c r="AD2741" s="56" t="s">
        <v>106</v>
      </c>
      <c r="AE2741" s="56">
        <v>301</v>
      </c>
      <c r="AF2741" s="56">
        <v>430.43</v>
      </c>
    </row>
    <row r="2742" spans="22:32" ht="18" customHeight="1" x14ac:dyDescent="0.25">
      <c r="V2742" s="56" t="s">
        <v>105</v>
      </c>
      <c r="W2742" s="56">
        <v>2024</v>
      </c>
      <c r="X2742" s="56" t="s">
        <v>3</v>
      </c>
      <c r="Y2742" s="56" t="s">
        <v>99</v>
      </c>
      <c r="Z2742" s="56" t="s">
        <v>100</v>
      </c>
      <c r="AA2742" s="56" t="s">
        <v>101</v>
      </c>
      <c r="AB2742" s="56" t="s">
        <v>102</v>
      </c>
      <c r="AC2742" s="56" t="s">
        <v>103</v>
      </c>
      <c r="AD2742" s="56" t="s">
        <v>106</v>
      </c>
      <c r="AE2742" s="56">
        <v>271</v>
      </c>
      <c r="AF2742" s="56">
        <v>387.53</v>
      </c>
    </row>
    <row r="2743" spans="22:32" ht="18" customHeight="1" x14ac:dyDescent="0.25">
      <c r="V2743" s="56" t="s">
        <v>98</v>
      </c>
      <c r="W2743" s="56">
        <v>2024</v>
      </c>
      <c r="X2743" s="56" t="s">
        <v>3</v>
      </c>
      <c r="Y2743" s="56" t="s">
        <v>99</v>
      </c>
      <c r="Z2743" s="56" t="s">
        <v>100</v>
      </c>
      <c r="AA2743" s="56" t="s">
        <v>101</v>
      </c>
      <c r="AB2743" s="56" t="s">
        <v>102</v>
      </c>
      <c r="AC2743" s="56" t="s">
        <v>103</v>
      </c>
      <c r="AD2743" s="56" t="s">
        <v>106</v>
      </c>
      <c r="AE2743" s="56">
        <v>299</v>
      </c>
      <c r="AF2743" s="56">
        <v>427.57</v>
      </c>
    </row>
    <row r="2744" spans="22:32" ht="18" customHeight="1" x14ac:dyDescent="0.25">
      <c r="V2744" s="56" t="s">
        <v>105</v>
      </c>
      <c r="W2744" s="56">
        <v>2024</v>
      </c>
      <c r="X2744" s="56" t="s">
        <v>3</v>
      </c>
      <c r="Y2744" s="56" t="s">
        <v>99</v>
      </c>
      <c r="Z2744" s="56" t="s">
        <v>100</v>
      </c>
      <c r="AA2744" s="56" t="s">
        <v>101</v>
      </c>
      <c r="AB2744" s="56" t="s">
        <v>102</v>
      </c>
      <c r="AC2744" s="56" t="s">
        <v>103</v>
      </c>
      <c r="AD2744" s="56" t="s">
        <v>106</v>
      </c>
      <c r="AE2744" s="56">
        <v>761</v>
      </c>
      <c r="AF2744" s="56">
        <v>1088.23</v>
      </c>
    </row>
    <row r="2745" spans="22:32" ht="18" customHeight="1" x14ac:dyDescent="0.25">
      <c r="V2745" s="56" t="s">
        <v>98</v>
      </c>
      <c r="W2745" s="56">
        <v>2024</v>
      </c>
      <c r="X2745" s="56" t="s">
        <v>7</v>
      </c>
      <c r="Y2745" s="56" t="s">
        <v>99</v>
      </c>
      <c r="Z2745" s="56" t="s">
        <v>100</v>
      </c>
      <c r="AA2745" s="56" t="s">
        <v>101</v>
      </c>
      <c r="AB2745" s="56" t="s">
        <v>102</v>
      </c>
      <c r="AC2745" s="56" t="s">
        <v>103</v>
      </c>
      <c r="AD2745" s="56" t="s">
        <v>106</v>
      </c>
      <c r="AE2745" s="56">
        <v>278</v>
      </c>
      <c r="AF2745" s="56">
        <v>425.34000000000003</v>
      </c>
    </row>
    <row r="2746" spans="22:32" ht="18" customHeight="1" x14ac:dyDescent="0.25">
      <c r="V2746" s="56" t="s">
        <v>105</v>
      </c>
      <c r="W2746" s="56">
        <v>2024</v>
      </c>
      <c r="X2746" s="56" t="s">
        <v>7</v>
      </c>
      <c r="Y2746" s="56" t="s">
        <v>99</v>
      </c>
      <c r="Z2746" s="56" t="s">
        <v>100</v>
      </c>
      <c r="AA2746" s="56" t="s">
        <v>101</v>
      </c>
      <c r="AB2746" s="56" t="s">
        <v>102</v>
      </c>
      <c r="AC2746" s="56" t="s">
        <v>103</v>
      </c>
      <c r="AD2746" s="56" t="s">
        <v>106</v>
      </c>
      <c r="AE2746" s="56">
        <v>280</v>
      </c>
      <c r="AF2746" s="56">
        <v>400.4</v>
      </c>
    </row>
    <row r="2747" spans="22:32" ht="18" customHeight="1" x14ac:dyDescent="0.25">
      <c r="V2747" s="56" t="s">
        <v>98</v>
      </c>
      <c r="W2747" s="56">
        <v>2024</v>
      </c>
      <c r="X2747" s="56" t="s">
        <v>7</v>
      </c>
      <c r="Y2747" s="56" t="s">
        <v>99</v>
      </c>
      <c r="Z2747" s="56" t="s">
        <v>100</v>
      </c>
      <c r="AA2747" s="56" t="s">
        <v>101</v>
      </c>
      <c r="AB2747" s="56" t="s">
        <v>102</v>
      </c>
      <c r="AC2747" s="56" t="s">
        <v>103</v>
      </c>
      <c r="AD2747" s="56" t="s">
        <v>106</v>
      </c>
      <c r="AE2747" s="56">
        <v>250</v>
      </c>
      <c r="AF2747" s="56">
        <v>357.5</v>
      </c>
    </row>
    <row r="2748" spans="22:32" ht="18" customHeight="1" x14ac:dyDescent="0.25">
      <c r="V2748" s="56" t="s">
        <v>105</v>
      </c>
      <c r="W2748" s="56">
        <v>2024</v>
      </c>
      <c r="X2748" s="56" t="s">
        <v>7</v>
      </c>
      <c r="Y2748" s="56" t="s">
        <v>99</v>
      </c>
      <c r="Z2748" s="56" t="s">
        <v>100</v>
      </c>
      <c r="AA2748" s="56" t="s">
        <v>101</v>
      </c>
      <c r="AB2748" s="56" t="s">
        <v>102</v>
      </c>
      <c r="AC2748" s="56" t="s">
        <v>103</v>
      </c>
      <c r="AD2748" s="56" t="s">
        <v>106</v>
      </c>
      <c r="AE2748" s="56">
        <v>670</v>
      </c>
      <c r="AF2748" s="56">
        <v>958.1</v>
      </c>
    </row>
    <row r="2749" spans="22:32" ht="18" customHeight="1" x14ac:dyDescent="0.25">
      <c r="V2749" s="56" t="s">
        <v>98</v>
      </c>
      <c r="W2749" s="56">
        <v>2024</v>
      </c>
      <c r="X2749" s="56" t="s">
        <v>7</v>
      </c>
      <c r="Y2749" s="56" t="s">
        <v>99</v>
      </c>
      <c r="Z2749" s="56" t="s">
        <v>100</v>
      </c>
      <c r="AA2749" s="56" t="s">
        <v>101</v>
      </c>
      <c r="AB2749" s="56" t="s">
        <v>102</v>
      </c>
      <c r="AC2749" s="56" t="s">
        <v>103</v>
      </c>
      <c r="AD2749" s="56" t="s">
        <v>106</v>
      </c>
      <c r="AE2749" s="56">
        <v>756</v>
      </c>
      <c r="AF2749" s="56">
        <v>1081.08</v>
      </c>
    </row>
    <row r="2750" spans="22:32" ht="18" customHeight="1" x14ac:dyDescent="0.25">
      <c r="V2750" s="56" t="s">
        <v>98</v>
      </c>
      <c r="W2750" s="56">
        <v>2024</v>
      </c>
      <c r="X2750" s="56" t="s">
        <v>7</v>
      </c>
      <c r="Y2750" s="56" t="s">
        <v>99</v>
      </c>
      <c r="Z2750" s="56" t="s">
        <v>100</v>
      </c>
      <c r="AA2750" s="56" t="s">
        <v>101</v>
      </c>
      <c r="AB2750" s="56" t="s">
        <v>102</v>
      </c>
      <c r="AC2750" s="56" t="s">
        <v>103</v>
      </c>
      <c r="AD2750" s="56" t="s">
        <v>106</v>
      </c>
      <c r="AE2750" s="56">
        <v>279</v>
      </c>
      <c r="AF2750" s="56">
        <v>398.97</v>
      </c>
    </row>
    <row r="2751" spans="22:32" ht="18" customHeight="1" x14ac:dyDescent="0.25">
      <c r="V2751" s="56" t="s">
        <v>105</v>
      </c>
      <c r="W2751" s="56">
        <v>2024</v>
      </c>
      <c r="X2751" s="56" t="s">
        <v>7</v>
      </c>
      <c r="Y2751" s="56" t="s">
        <v>99</v>
      </c>
      <c r="Z2751" s="56" t="s">
        <v>100</v>
      </c>
      <c r="AA2751" s="56" t="s">
        <v>101</v>
      </c>
      <c r="AB2751" s="56" t="s">
        <v>102</v>
      </c>
      <c r="AC2751" s="56" t="s">
        <v>103</v>
      </c>
      <c r="AD2751" s="56" t="s">
        <v>106</v>
      </c>
      <c r="AE2751" s="56">
        <v>796</v>
      </c>
      <c r="AF2751" s="56">
        <v>526.24</v>
      </c>
    </row>
    <row r="2752" spans="22:32" ht="18" customHeight="1" x14ac:dyDescent="0.25">
      <c r="V2752" s="56" t="s">
        <v>98</v>
      </c>
      <c r="W2752" s="56">
        <v>2024</v>
      </c>
      <c r="X2752" s="56" t="s">
        <v>7</v>
      </c>
      <c r="Y2752" s="56" t="s">
        <v>99</v>
      </c>
      <c r="Z2752" s="56" t="s">
        <v>100</v>
      </c>
      <c r="AA2752" s="56" t="s">
        <v>101</v>
      </c>
      <c r="AB2752" s="56" t="s">
        <v>102</v>
      </c>
      <c r="AC2752" s="56" t="s">
        <v>103</v>
      </c>
      <c r="AD2752" s="56" t="s">
        <v>106</v>
      </c>
      <c r="AE2752" s="56">
        <v>277</v>
      </c>
      <c r="AF2752" s="56">
        <v>396.11</v>
      </c>
    </row>
    <row r="2753" spans="22:32" ht="18" customHeight="1" x14ac:dyDescent="0.25">
      <c r="V2753" s="56" t="s">
        <v>105</v>
      </c>
      <c r="W2753" s="56">
        <v>2024</v>
      </c>
      <c r="X2753" s="56" t="s">
        <v>7</v>
      </c>
      <c r="Y2753" s="56" t="s">
        <v>99</v>
      </c>
      <c r="Z2753" s="56" t="s">
        <v>100</v>
      </c>
      <c r="AA2753" s="56" t="s">
        <v>101</v>
      </c>
      <c r="AB2753" s="56" t="s">
        <v>102</v>
      </c>
      <c r="AC2753" s="56" t="s">
        <v>103</v>
      </c>
      <c r="AD2753" s="56" t="s">
        <v>106</v>
      </c>
      <c r="AE2753" s="56">
        <v>253</v>
      </c>
      <c r="AF2753" s="56">
        <v>361.78999999999996</v>
      </c>
    </row>
    <row r="2754" spans="22:32" ht="18" customHeight="1" x14ac:dyDescent="0.25">
      <c r="V2754" s="56" t="s">
        <v>98</v>
      </c>
      <c r="W2754" s="56">
        <v>2024</v>
      </c>
      <c r="X2754" s="56" t="s">
        <v>7</v>
      </c>
      <c r="Y2754" s="56" t="s">
        <v>99</v>
      </c>
      <c r="Z2754" s="56" t="s">
        <v>100</v>
      </c>
      <c r="AA2754" s="56" t="s">
        <v>101</v>
      </c>
      <c r="AB2754" s="56" t="s">
        <v>102</v>
      </c>
      <c r="AC2754" s="56" t="s">
        <v>103</v>
      </c>
      <c r="AD2754" s="56" t="s">
        <v>106</v>
      </c>
      <c r="AE2754" s="56">
        <v>765</v>
      </c>
      <c r="AF2754" s="56">
        <v>1093.95</v>
      </c>
    </row>
    <row r="2755" spans="22:32" ht="18" customHeight="1" x14ac:dyDescent="0.25">
      <c r="V2755" s="56" t="s">
        <v>98</v>
      </c>
      <c r="W2755" s="56">
        <v>2024</v>
      </c>
      <c r="X2755" s="56" t="s">
        <v>11</v>
      </c>
      <c r="Y2755" s="56" t="s">
        <v>99</v>
      </c>
      <c r="Z2755" s="56" t="s">
        <v>100</v>
      </c>
      <c r="AA2755" s="56" t="s">
        <v>101</v>
      </c>
      <c r="AB2755" s="56" t="s">
        <v>102</v>
      </c>
      <c r="AC2755" s="56" t="s">
        <v>103</v>
      </c>
      <c r="AD2755" s="56" t="s">
        <v>106</v>
      </c>
      <c r="AE2755" s="56">
        <v>230</v>
      </c>
      <c r="AF2755" s="56">
        <v>328.9</v>
      </c>
    </row>
    <row r="2756" spans="22:32" ht="18" customHeight="1" x14ac:dyDescent="0.25">
      <c r="V2756" s="56" t="s">
        <v>105</v>
      </c>
      <c r="W2756" s="56">
        <v>2024</v>
      </c>
      <c r="X2756" s="56" t="s">
        <v>11</v>
      </c>
      <c r="Y2756" s="56" t="s">
        <v>99</v>
      </c>
      <c r="Z2756" s="56" t="s">
        <v>100</v>
      </c>
      <c r="AA2756" s="56" t="s">
        <v>101</v>
      </c>
      <c r="AB2756" s="56" t="s">
        <v>102</v>
      </c>
      <c r="AC2756" s="56" t="s">
        <v>103</v>
      </c>
      <c r="AD2756" s="56" t="s">
        <v>106</v>
      </c>
      <c r="AE2756" s="56">
        <v>256</v>
      </c>
      <c r="AF2756" s="56">
        <v>366.08</v>
      </c>
    </row>
    <row r="2757" spans="22:32" ht="18" customHeight="1" x14ac:dyDescent="0.25">
      <c r="V2757" s="56" t="s">
        <v>108</v>
      </c>
      <c r="W2757" s="56">
        <v>2024</v>
      </c>
      <c r="X2757" s="56" t="s">
        <v>11</v>
      </c>
      <c r="Y2757" s="56" t="s">
        <v>99</v>
      </c>
      <c r="Z2757" s="56" t="s">
        <v>100</v>
      </c>
      <c r="AA2757" s="56" t="s">
        <v>101</v>
      </c>
      <c r="AB2757" s="56" t="s">
        <v>102</v>
      </c>
      <c r="AC2757" s="56" t="s">
        <v>103</v>
      </c>
      <c r="AD2757" s="56" t="s">
        <v>106</v>
      </c>
      <c r="AE2757" s="56">
        <v>232</v>
      </c>
      <c r="AF2757" s="56">
        <v>331.76</v>
      </c>
    </row>
    <row r="2758" spans="22:32" ht="18" customHeight="1" x14ac:dyDescent="0.25">
      <c r="V2758" s="56" t="s">
        <v>107</v>
      </c>
      <c r="W2758" s="56">
        <v>2024</v>
      </c>
      <c r="X2758" s="56" t="s">
        <v>11</v>
      </c>
      <c r="Y2758" s="56" t="s">
        <v>99</v>
      </c>
      <c r="Z2758" s="56" t="s">
        <v>100</v>
      </c>
      <c r="AA2758" s="56" t="s">
        <v>101</v>
      </c>
      <c r="AB2758" s="56" t="s">
        <v>102</v>
      </c>
      <c r="AC2758" s="56" t="s">
        <v>103</v>
      </c>
      <c r="AD2758" s="56" t="s">
        <v>106</v>
      </c>
      <c r="AE2758" s="56">
        <v>673</v>
      </c>
      <c r="AF2758" s="56">
        <v>962.39</v>
      </c>
    </row>
    <row r="2759" spans="22:32" ht="18" customHeight="1" x14ac:dyDescent="0.25">
      <c r="V2759" s="56" t="s">
        <v>105</v>
      </c>
      <c r="W2759" s="56">
        <v>2024</v>
      </c>
      <c r="X2759" s="56" t="s">
        <v>11</v>
      </c>
      <c r="Y2759" s="56" t="s">
        <v>99</v>
      </c>
      <c r="Z2759" s="56" t="s">
        <v>100</v>
      </c>
      <c r="AA2759" s="56" t="s">
        <v>101</v>
      </c>
      <c r="AB2759" s="56" t="s">
        <v>102</v>
      </c>
      <c r="AC2759" s="56" t="s">
        <v>103</v>
      </c>
      <c r="AD2759" s="56" t="s">
        <v>106</v>
      </c>
      <c r="AE2759" s="56">
        <v>760</v>
      </c>
      <c r="AF2759" s="56">
        <v>1086.8</v>
      </c>
    </row>
    <row r="2760" spans="22:32" ht="18" customHeight="1" x14ac:dyDescent="0.25">
      <c r="V2760" s="56" t="s">
        <v>105</v>
      </c>
      <c r="W2760" s="56">
        <v>2024</v>
      </c>
      <c r="X2760" s="56" t="s">
        <v>11</v>
      </c>
      <c r="Y2760" s="56" t="s">
        <v>99</v>
      </c>
      <c r="Z2760" s="56" t="s">
        <v>100</v>
      </c>
      <c r="AA2760" s="56" t="s">
        <v>101</v>
      </c>
      <c r="AB2760" s="56" t="s">
        <v>102</v>
      </c>
      <c r="AC2760" s="56" t="s">
        <v>103</v>
      </c>
      <c r="AD2760" s="56" t="s">
        <v>106</v>
      </c>
      <c r="AE2760" s="56">
        <v>255</v>
      </c>
      <c r="AF2760" s="56">
        <v>364.65</v>
      </c>
    </row>
    <row r="2761" spans="22:32" ht="18" customHeight="1" x14ac:dyDescent="0.25">
      <c r="V2761" s="56" t="s">
        <v>107</v>
      </c>
      <c r="W2761" s="56">
        <v>2024</v>
      </c>
      <c r="X2761" s="56" t="s">
        <v>11</v>
      </c>
      <c r="Y2761" s="56" t="s">
        <v>99</v>
      </c>
      <c r="Z2761" s="56" t="s">
        <v>100</v>
      </c>
      <c r="AA2761" s="56" t="s">
        <v>101</v>
      </c>
      <c r="AB2761" s="56" t="s">
        <v>102</v>
      </c>
      <c r="AC2761" s="56" t="s">
        <v>103</v>
      </c>
      <c r="AD2761" s="56" t="s">
        <v>106</v>
      </c>
      <c r="AE2761" s="56">
        <v>799</v>
      </c>
      <c r="AF2761" s="56">
        <v>526.24</v>
      </c>
    </row>
    <row r="2762" spans="22:32" ht="18" customHeight="1" x14ac:dyDescent="0.25">
      <c r="V2762" s="56" t="s">
        <v>108</v>
      </c>
      <c r="W2762" s="56">
        <v>2024</v>
      </c>
      <c r="X2762" s="56" t="s">
        <v>11</v>
      </c>
      <c r="Y2762" s="56" t="s">
        <v>99</v>
      </c>
      <c r="Z2762" s="56" t="s">
        <v>100</v>
      </c>
      <c r="AA2762" s="56" t="s">
        <v>101</v>
      </c>
      <c r="AB2762" s="56" t="s">
        <v>102</v>
      </c>
      <c r="AC2762" s="56" t="s">
        <v>103</v>
      </c>
      <c r="AD2762" s="56" t="s">
        <v>106</v>
      </c>
      <c r="AE2762" s="56">
        <v>259</v>
      </c>
      <c r="AF2762" s="56">
        <v>370.37</v>
      </c>
    </row>
    <row r="2763" spans="22:32" ht="18" customHeight="1" x14ac:dyDescent="0.25">
      <c r="V2763" s="56" t="s">
        <v>105</v>
      </c>
      <c r="W2763" s="56">
        <v>2024</v>
      </c>
      <c r="X2763" s="56" t="s">
        <v>11</v>
      </c>
      <c r="Y2763" s="56" t="s">
        <v>99</v>
      </c>
      <c r="Z2763" s="56" t="s">
        <v>100</v>
      </c>
      <c r="AA2763" s="56" t="s">
        <v>101</v>
      </c>
      <c r="AB2763" s="56" t="s">
        <v>102</v>
      </c>
      <c r="AC2763" s="56" t="s">
        <v>103</v>
      </c>
      <c r="AD2763" s="56" t="s">
        <v>106</v>
      </c>
      <c r="AE2763" s="56">
        <v>229</v>
      </c>
      <c r="AF2763" s="56">
        <v>327.47000000000003</v>
      </c>
    </row>
    <row r="2764" spans="22:32" ht="18" customHeight="1" x14ac:dyDescent="0.25">
      <c r="V2764" s="56" t="s">
        <v>98</v>
      </c>
      <c r="W2764" s="56">
        <v>2024</v>
      </c>
      <c r="X2764" s="56" t="s">
        <v>11</v>
      </c>
      <c r="Y2764" s="56" t="s">
        <v>99</v>
      </c>
      <c r="Z2764" s="56" t="s">
        <v>100</v>
      </c>
      <c r="AA2764" s="56" t="s">
        <v>101</v>
      </c>
      <c r="AB2764" s="56" t="s">
        <v>102</v>
      </c>
      <c r="AC2764" s="56" t="s">
        <v>103</v>
      </c>
      <c r="AD2764" s="56" t="s">
        <v>106</v>
      </c>
      <c r="AE2764" s="56">
        <v>257</v>
      </c>
      <c r="AF2764" s="56">
        <v>367.51</v>
      </c>
    </row>
    <row r="2765" spans="22:32" ht="18" customHeight="1" x14ac:dyDescent="0.25">
      <c r="V2765" s="56" t="s">
        <v>107</v>
      </c>
      <c r="W2765" s="56">
        <v>2024</v>
      </c>
      <c r="X2765" s="56" t="s">
        <v>1</v>
      </c>
      <c r="Y2765" s="56" t="s">
        <v>99</v>
      </c>
      <c r="Z2765" s="56" t="s">
        <v>100</v>
      </c>
      <c r="AA2765" s="56" t="s">
        <v>101</v>
      </c>
      <c r="AB2765" s="56" t="s">
        <v>102</v>
      </c>
      <c r="AC2765" s="56" t="s">
        <v>103</v>
      </c>
      <c r="AD2765" s="56" t="s">
        <v>106</v>
      </c>
      <c r="AE2765" s="56">
        <v>308</v>
      </c>
      <c r="AF2765" s="56">
        <v>471.24</v>
      </c>
    </row>
    <row r="2766" spans="22:32" ht="18" customHeight="1" x14ac:dyDescent="0.25">
      <c r="V2766" s="56" t="s">
        <v>98</v>
      </c>
      <c r="W2766" s="56">
        <v>2024</v>
      </c>
      <c r="X2766" s="56" t="s">
        <v>1</v>
      </c>
      <c r="Y2766" s="56" t="s">
        <v>99</v>
      </c>
      <c r="Z2766" s="56" t="s">
        <v>100</v>
      </c>
      <c r="AA2766" s="56" t="s">
        <v>101</v>
      </c>
      <c r="AB2766" s="56" t="s">
        <v>102</v>
      </c>
      <c r="AC2766" s="56" t="s">
        <v>103</v>
      </c>
      <c r="AD2766" s="56" t="s">
        <v>106</v>
      </c>
      <c r="AE2766" s="56">
        <v>284</v>
      </c>
      <c r="AF2766" s="56">
        <v>406.12</v>
      </c>
    </row>
    <row r="2767" spans="22:32" ht="18" customHeight="1" x14ac:dyDescent="0.25">
      <c r="V2767" s="56" t="s">
        <v>98</v>
      </c>
      <c r="W2767" s="56">
        <v>2024</v>
      </c>
      <c r="X2767" s="56" t="s">
        <v>1</v>
      </c>
      <c r="Y2767" s="56" t="s">
        <v>99</v>
      </c>
      <c r="Z2767" s="56" t="s">
        <v>100</v>
      </c>
      <c r="AA2767" s="56" t="s">
        <v>101</v>
      </c>
      <c r="AB2767" s="56" t="s">
        <v>102</v>
      </c>
      <c r="AC2767" s="56" t="s">
        <v>103</v>
      </c>
      <c r="AD2767" s="56" t="s">
        <v>106</v>
      </c>
      <c r="AE2767" s="56">
        <v>310</v>
      </c>
      <c r="AF2767" s="56">
        <v>443.3</v>
      </c>
    </row>
    <row r="2768" spans="22:32" ht="18" customHeight="1" x14ac:dyDescent="0.25">
      <c r="V2768" s="56" t="s">
        <v>105</v>
      </c>
      <c r="W2768" s="56">
        <v>2024</v>
      </c>
      <c r="X2768" s="56" t="s">
        <v>1</v>
      </c>
      <c r="Y2768" s="56" t="s">
        <v>99</v>
      </c>
      <c r="Z2768" s="56" t="s">
        <v>100</v>
      </c>
      <c r="AA2768" s="56" t="s">
        <v>101</v>
      </c>
      <c r="AB2768" s="56" t="s">
        <v>102</v>
      </c>
      <c r="AC2768" s="56" t="s">
        <v>103</v>
      </c>
      <c r="AD2768" s="56" t="s">
        <v>106</v>
      </c>
      <c r="AE2768" s="56">
        <v>664</v>
      </c>
      <c r="AF2768" s="56">
        <v>949.52</v>
      </c>
    </row>
    <row r="2769" spans="22:32" ht="18" customHeight="1" x14ac:dyDescent="0.25">
      <c r="V2769" s="56" t="s">
        <v>98</v>
      </c>
      <c r="W2769" s="56">
        <v>2024</v>
      </c>
      <c r="X2769" s="56" t="s">
        <v>1</v>
      </c>
      <c r="Y2769" s="56" t="s">
        <v>99</v>
      </c>
      <c r="Z2769" s="56" t="s">
        <v>100</v>
      </c>
      <c r="AA2769" s="56" t="s">
        <v>101</v>
      </c>
      <c r="AB2769" s="56" t="s">
        <v>102</v>
      </c>
      <c r="AC2769" s="56" t="s">
        <v>103</v>
      </c>
      <c r="AD2769" s="56" t="s">
        <v>106</v>
      </c>
      <c r="AE2769" s="56">
        <v>751</v>
      </c>
      <c r="AF2769" s="56">
        <v>1073.93</v>
      </c>
    </row>
    <row r="2770" spans="22:32" ht="18" customHeight="1" x14ac:dyDescent="0.25">
      <c r="V2770" s="56" t="s">
        <v>98</v>
      </c>
      <c r="W2770" s="56">
        <v>2024</v>
      </c>
      <c r="X2770" s="56" t="s">
        <v>1</v>
      </c>
      <c r="Y2770" s="56" t="s">
        <v>99</v>
      </c>
      <c r="Z2770" s="56" t="s">
        <v>100</v>
      </c>
      <c r="AA2770" s="56" t="s">
        <v>101</v>
      </c>
      <c r="AB2770" s="56" t="s">
        <v>102</v>
      </c>
      <c r="AC2770" s="56" t="s">
        <v>103</v>
      </c>
      <c r="AD2770" s="56" t="s">
        <v>106</v>
      </c>
      <c r="AE2770" s="56">
        <v>309</v>
      </c>
      <c r="AF2770" s="56">
        <v>441.87</v>
      </c>
    </row>
    <row r="2771" spans="22:32" ht="18" customHeight="1" x14ac:dyDescent="0.25">
      <c r="V2771" s="56" t="s">
        <v>105</v>
      </c>
      <c r="W2771" s="56">
        <v>2024</v>
      </c>
      <c r="X2771" s="56" t="s">
        <v>1</v>
      </c>
      <c r="Y2771" s="56" t="s">
        <v>99</v>
      </c>
      <c r="Z2771" s="56" t="s">
        <v>100</v>
      </c>
      <c r="AA2771" s="56" t="s">
        <v>101</v>
      </c>
      <c r="AB2771" s="56" t="s">
        <v>102</v>
      </c>
      <c r="AC2771" s="56" t="s">
        <v>103</v>
      </c>
      <c r="AD2771" s="56" t="s">
        <v>106</v>
      </c>
      <c r="AE2771" s="56">
        <v>790</v>
      </c>
      <c r="AF2771" s="56">
        <v>526.24</v>
      </c>
    </row>
    <row r="2772" spans="22:32" ht="18" customHeight="1" x14ac:dyDescent="0.25">
      <c r="V2772" s="56" t="s">
        <v>98</v>
      </c>
      <c r="W2772" s="56">
        <v>2024</v>
      </c>
      <c r="X2772" s="56" t="s">
        <v>1</v>
      </c>
      <c r="Y2772" s="56" t="s">
        <v>99</v>
      </c>
      <c r="Z2772" s="56" t="s">
        <v>100</v>
      </c>
      <c r="AA2772" s="56" t="s">
        <v>101</v>
      </c>
      <c r="AB2772" s="56" t="s">
        <v>102</v>
      </c>
      <c r="AC2772" s="56" t="s">
        <v>103</v>
      </c>
      <c r="AD2772" s="56" t="s">
        <v>106</v>
      </c>
      <c r="AE2772" s="56">
        <v>283</v>
      </c>
      <c r="AF2772" s="56">
        <v>404.69</v>
      </c>
    </row>
    <row r="2773" spans="22:32" ht="18" customHeight="1" x14ac:dyDescent="0.25">
      <c r="V2773" s="56" t="s">
        <v>98</v>
      </c>
      <c r="W2773" s="56">
        <v>2024</v>
      </c>
      <c r="X2773" s="56" t="s">
        <v>1</v>
      </c>
      <c r="Y2773" s="56" t="s">
        <v>99</v>
      </c>
      <c r="Z2773" s="56" t="s">
        <v>100</v>
      </c>
      <c r="AA2773" s="56" t="s">
        <v>101</v>
      </c>
      <c r="AB2773" s="56" t="s">
        <v>102</v>
      </c>
      <c r="AC2773" s="56" t="s">
        <v>103</v>
      </c>
      <c r="AD2773" s="56" t="s">
        <v>106</v>
      </c>
      <c r="AE2773" s="56">
        <v>311</v>
      </c>
      <c r="AF2773" s="56">
        <v>444.73</v>
      </c>
    </row>
    <row r="2774" spans="22:32" ht="18" customHeight="1" x14ac:dyDescent="0.25">
      <c r="V2774" s="56" t="s">
        <v>107</v>
      </c>
      <c r="W2774" s="56">
        <v>2024</v>
      </c>
      <c r="X2774" s="56" t="s">
        <v>1</v>
      </c>
      <c r="Y2774" s="56" t="s">
        <v>99</v>
      </c>
      <c r="Z2774" s="56" t="s">
        <v>100</v>
      </c>
      <c r="AA2774" s="56" t="s">
        <v>101</v>
      </c>
      <c r="AB2774" s="56" t="s">
        <v>102</v>
      </c>
      <c r="AC2774" s="56" t="s">
        <v>103</v>
      </c>
      <c r="AD2774" s="56" t="s">
        <v>106</v>
      </c>
      <c r="AE2774" s="56">
        <v>760</v>
      </c>
      <c r="AF2774" s="56">
        <v>1086.8</v>
      </c>
    </row>
    <row r="2775" spans="22:32" ht="18" customHeight="1" x14ac:dyDescent="0.25">
      <c r="V2775" s="56" t="s">
        <v>105</v>
      </c>
      <c r="W2775" s="56">
        <v>2024</v>
      </c>
      <c r="X2775" s="56" t="s">
        <v>0</v>
      </c>
      <c r="Y2775" s="56" t="s">
        <v>99</v>
      </c>
      <c r="Z2775" s="56" t="s">
        <v>100</v>
      </c>
      <c r="AA2775" s="56" t="s">
        <v>101</v>
      </c>
      <c r="AB2775" s="56" t="s">
        <v>102</v>
      </c>
      <c r="AC2775" s="56" t="s">
        <v>103</v>
      </c>
      <c r="AD2775" s="56" t="s">
        <v>106</v>
      </c>
      <c r="AE2775" s="56">
        <v>314</v>
      </c>
      <c r="AF2775" s="56">
        <v>480.42</v>
      </c>
    </row>
    <row r="2776" spans="22:32" ht="18" customHeight="1" x14ac:dyDescent="0.25">
      <c r="V2776" s="56" t="s">
        <v>105</v>
      </c>
      <c r="W2776" s="56">
        <v>2024</v>
      </c>
      <c r="X2776" s="56" t="s">
        <v>0</v>
      </c>
      <c r="Y2776" s="56" t="s">
        <v>99</v>
      </c>
      <c r="Z2776" s="56" t="s">
        <v>100</v>
      </c>
      <c r="AA2776" s="56" t="s">
        <v>101</v>
      </c>
      <c r="AB2776" s="56" t="s">
        <v>102</v>
      </c>
      <c r="AC2776" s="56" t="s">
        <v>103</v>
      </c>
      <c r="AD2776" s="56" t="s">
        <v>106</v>
      </c>
      <c r="AE2776" s="56">
        <v>290</v>
      </c>
      <c r="AF2776" s="56">
        <v>414.7</v>
      </c>
    </row>
    <row r="2777" spans="22:32" ht="18" customHeight="1" x14ac:dyDescent="0.25">
      <c r="V2777" s="56" t="s">
        <v>105</v>
      </c>
      <c r="W2777" s="56">
        <v>2024</v>
      </c>
      <c r="X2777" s="56" t="s">
        <v>0</v>
      </c>
      <c r="Y2777" s="56" t="s">
        <v>99</v>
      </c>
      <c r="Z2777" s="56" t="s">
        <v>100</v>
      </c>
      <c r="AA2777" s="56" t="s">
        <v>101</v>
      </c>
      <c r="AB2777" s="56" t="s">
        <v>102</v>
      </c>
      <c r="AC2777" s="56" t="s">
        <v>103</v>
      </c>
      <c r="AD2777" s="56" t="s">
        <v>106</v>
      </c>
      <c r="AE2777" s="56">
        <v>316</v>
      </c>
      <c r="AF2777" s="56">
        <v>451.88</v>
      </c>
    </row>
    <row r="2778" spans="22:32" ht="18" customHeight="1" x14ac:dyDescent="0.25">
      <c r="V2778" s="56" t="s">
        <v>108</v>
      </c>
      <c r="W2778" s="56">
        <v>2024</v>
      </c>
      <c r="X2778" s="56" t="s">
        <v>0</v>
      </c>
      <c r="Y2778" s="56" t="s">
        <v>99</v>
      </c>
      <c r="Z2778" s="56" t="s">
        <v>100</v>
      </c>
      <c r="AA2778" s="56" t="s">
        <v>101</v>
      </c>
      <c r="AB2778" s="56" t="s">
        <v>102</v>
      </c>
      <c r="AC2778" s="56" t="s">
        <v>103</v>
      </c>
      <c r="AD2778" s="56" t="s">
        <v>106</v>
      </c>
      <c r="AE2778" s="56">
        <v>286</v>
      </c>
      <c r="AF2778" s="56">
        <v>408.98</v>
      </c>
    </row>
    <row r="2779" spans="22:32" ht="18" customHeight="1" x14ac:dyDescent="0.25">
      <c r="V2779" s="56" t="s">
        <v>105</v>
      </c>
      <c r="W2779" s="56">
        <v>2024</v>
      </c>
      <c r="X2779" s="56" t="s">
        <v>0</v>
      </c>
      <c r="Y2779" s="56" t="s">
        <v>99</v>
      </c>
      <c r="Z2779" s="56" t="s">
        <v>100</v>
      </c>
      <c r="AA2779" s="56" t="s">
        <v>101</v>
      </c>
      <c r="AB2779" s="56" t="s">
        <v>102</v>
      </c>
      <c r="AC2779" s="56" t="s">
        <v>103</v>
      </c>
      <c r="AD2779" s="56" t="s">
        <v>106</v>
      </c>
      <c r="AE2779" s="56">
        <v>663</v>
      </c>
      <c r="AF2779" s="56">
        <v>948.08999999999992</v>
      </c>
    </row>
    <row r="2780" spans="22:32" ht="18" customHeight="1" x14ac:dyDescent="0.25">
      <c r="V2780" s="56" t="s">
        <v>105</v>
      </c>
      <c r="W2780" s="56">
        <v>2024</v>
      </c>
      <c r="X2780" s="56" t="s">
        <v>0</v>
      </c>
      <c r="Y2780" s="56" t="s">
        <v>99</v>
      </c>
      <c r="Z2780" s="56" t="s">
        <v>100</v>
      </c>
      <c r="AA2780" s="56" t="s">
        <v>101</v>
      </c>
      <c r="AB2780" s="56" t="s">
        <v>102</v>
      </c>
      <c r="AC2780" s="56" t="s">
        <v>103</v>
      </c>
      <c r="AD2780" s="56" t="s">
        <v>106</v>
      </c>
      <c r="AE2780" s="56">
        <v>750</v>
      </c>
      <c r="AF2780" s="56">
        <v>1072.5</v>
      </c>
    </row>
    <row r="2781" spans="22:32" ht="18" customHeight="1" x14ac:dyDescent="0.25">
      <c r="V2781" s="56" t="s">
        <v>105</v>
      </c>
      <c r="W2781" s="56">
        <v>2024</v>
      </c>
      <c r="X2781" s="56" t="s">
        <v>0</v>
      </c>
      <c r="Y2781" s="56" t="s">
        <v>99</v>
      </c>
      <c r="Z2781" s="56" t="s">
        <v>100</v>
      </c>
      <c r="AA2781" s="56" t="s">
        <v>101</v>
      </c>
      <c r="AB2781" s="56" t="s">
        <v>102</v>
      </c>
      <c r="AC2781" s="56" t="s">
        <v>103</v>
      </c>
      <c r="AD2781" s="56" t="s">
        <v>106</v>
      </c>
      <c r="AE2781" s="56">
        <v>315</v>
      </c>
      <c r="AF2781" s="56">
        <v>450.45</v>
      </c>
    </row>
    <row r="2782" spans="22:32" ht="18" customHeight="1" x14ac:dyDescent="0.25">
      <c r="V2782" s="56" t="s">
        <v>105</v>
      </c>
      <c r="W2782" s="56">
        <v>2024</v>
      </c>
      <c r="X2782" s="56" t="s">
        <v>0</v>
      </c>
      <c r="Y2782" s="56" t="s">
        <v>99</v>
      </c>
      <c r="Z2782" s="56" t="s">
        <v>100</v>
      </c>
      <c r="AA2782" s="56" t="s">
        <v>101</v>
      </c>
      <c r="AB2782" s="56" t="s">
        <v>102</v>
      </c>
      <c r="AC2782" s="56" t="s">
        <v>103</v>
      </c>
      <c r="AD2782" s="56" t="s">
        <v>106</v>
      </c>
      <c r="AE2782" s="56">
        <v>789</v>
      </c>
      <c r="AF2782" s="56">
        <v>526.24</v>
      </c>
    </row>
    <row r="2783" spans="22:32" ht="18" customHeight="1" x14ac:dyDescent="0.25">
      <c r="V2783" s="56" t="s">
        <v>108</v>
      </c>
      <c r="W2783" s="56">
        <v>2024</v>
      </c>
      <c r="X2783" s="56" t="s">
        <v>0</v>
      </c>
      <c r="Y2783" s="56" t="s">
        <v>99</v>
      </c>
      <c r="Z2783" s="56" t="s">
        <v>100</v>
      </c>
      <c r="AA2783" s="56" t="s">
        <v>101</v>
      </c>
      <c r="AB2783" s="56" t="s">
        <v>102</v>
      </c>
      <c r="AC2783" s="56" t="s">
        <v>103</v>
      </c>
      <c r="AD2783" s="56" t="s">
        <v>106</v>
      </c>
      <c r="AE2783" s="56">
        <v>313</v>
      </c>
      <c r="AF2783" s="56">
        <v>447.59000000000003</v>
      </c>
    </row>
    <row r="2784" spans="22:32" ht="18" customHeight="1" x14ac:dyDescent="0.25">
      <c r="V2784" s="56" t="s">
        <v>105</v>
      </c>
      <c r="W2784" s="56">
        <v>2024</v>
      </c>
      <c r="X2784" s="56" t="s">
        <v>0</v>
      </c>
      <c r="Y2784" s="56" t="s">
        <v>99</v>
      </c>
      <c r="Z2784" s="56" t="s">
        <v>100</v>
      </c>
      <c r="AA2784" s="56" t="s">
        <v>101</v>
      </c>
      <c r="AB2784" s="56" t="s">
        <v>102</v>
      </c>
      <c r="AC2784" s="56" t="s">
        <v>103</v>
      </c>
      <c r="AD2784" s="56" t="s">
        <v>106</v>
      </c>
      <c r="AE2784" s="56">
        <v>289</v>
      </c>
      <c r="AF2784" s="56">
        <v>413.27</v>
      </c>
    </row>
    <row r="2785" spans="22:32" ht="18" customHeight="1" x14ac:dyDescent="0.25">
      <c r="V2785" s="56" t="s">
        <v>105</v>
      </c>
      <c r="W2785" s="56">
        <v>2024</v>
      </c>
      <c r="X2785" s="56" t="s">
        <v>0</v>
      </c>
      <c r="Y2785" s="56" t="s">
        <v>99</v>
      </c>
      <c r="Z2785" s="56" t="s">
        <v>100</v>
      </c>
      <c r="AA2785" s="56" t="s">
        <v>101</v>
      </c>
      <c r="AB2785" s="56" t="s">
        <v>102</v>
      </c>
      <c r="AC2785" s="56" t="s">
        <v>103</v>
      </c>
      <c r="AD2785" s="56" t="s">
        <v>106</v>
      </c>
      <c r="AE2785" s="56">
        <v>317</v>
      </c>
      <c r="AF2785" s="56">
        <v>453.31</v>
      </c>
    </row>
    <row r="2786" spans="22:32" ht="18" customHeight="1" x14ac:dyDescent="0.25">
      <c r="V2786" s="56" t="s">
        <v>105</v>
      </c>
      <c r="W2786" s="56">
        <v>2024</v>
      </c>
      <c r="X2786" s="56" t="s">
        <v>0</v>
      </c>
      <c r="Y2786" s="56" t="s">
        <v>99</v>
      </c>
      <c r="Z2786" s="56" t="s">
        <v>100</v>
      </c>
      <c r="AA2786" s="56" t="s">
        <v>101</v>
      </c>
      <c r="AB2786" s="56" t="s">
        <v>102</v>
      </c>
      <c r="AC2786" s="56" t="s">
        <v>103</v>
      </c>
      <c r="AD2786" s="56" t="s">
        <v>106</v>
      </c>
      <c r="AE2786" s="56">
        <v>759</v>
      </c>
      <c r="AF2786" s="56">
        <v>1085.3699999999999</v>
      </c>
    </row>
    <row r="2787" spans="22:32" ht="18" customHeight="1" x14ac:dyDescent="0.25">
      <c r="V2787" s="56" t="s">
        <v>105</v>
      </c>
      <c r="W2787" s="56">
        <v>2024</v>
      </c>
      <c r="X2787" s="56" t="s">
        <v>6</v>
      </c>
      <c r="Y2787" s="56" t="s">
        <v>99</v>
      </c>
      <c r="Z2787" s="56" t="s">
        <v>100</v>
      </c>
      <c r="AA2787" s="56" t="s">
        <v>101</v>
      </c>
      <c r="AB2787" s="56" t="s">
        <v>102</v>
      </c>
      <c r="AC2787" s="56" t="s">
        <v>103</v>
      </c>
      <c r="AD2787" s="56" t="s">
        <v>106</v>
      </c>
      <c r="AE2787" s="56">
        <v>284</v>
      </c>
      <c r="AF2787" s="56">
        <v>434.52</v>
      </c>
    </row>
    <row r="2788" spans="22:32" ht="18" customHeight="1" x14ac:dyDescent="0.25">
      <c r="V2788" s="56" t="s">
        <v>105</v>
      </c>
      <c r="W2788" s="56">
        <v>2024</v>
      </c>
      <c r="X2788" s="56" t="s">
        <v>6</v>
      </c>
      <c r="Y2788" s="56" t="s">
        <v>99</v>
      </c>
      <c r="Z2788" s="56" t="s">
        <v>100</v>
      </c>
      <c r="AA2788" s="56" t="s">
        <v>101</v>
      </c>
      <c r="AB2788" s="56" t="s">
        <v>102</v>
      </c>
      <c r="AC2788" s="56" t="s">
        <v>103</v>
      </c>
      <c r="AD2788" s="56" t="s">
        <v>106</v>
      </c>
      <c r="AE2788" s="56">
        <v>254</v>
      </c>
      <c r="AF2788" s="56">
        <v>363.22</v>
      </c>
    </row>
    <row r="2789" spans="22:32" ht="18" customHeight="1" x14ac:dyDescent="0.25">
      <c r="V2789" s="56" t="s">
        <v>105</v>
      </c>
      <c r="W2789" s="56">
        <v>2024</v>
      </c>
      <c r="X2789" s="56" t="s">
        <v>6</v>
      </c>
      <c r="Y2789" s="56" t="s">
        <v>99</v>
      </c>
      <c r="Z2789" s="56" t="s">
        <v>100</v>
      </c>
      <c r="AA2789" s="56" t="s">
        <v>101</v>
      </c>
      <c r="AB2789" s="56" t="s">
        <v>102</v>
      </c>
      <c r="AC2789" s="56" t="s">
        <v>103</v>
      </c>
      <c r="AD2789" s="56" t="s">
        <v>106</v>
      </c>
      <c r="AE2789" s="56">
        <v>286</v>
      </c>
      <c r="AF2789" s="56">
        <v>408.98</v>
      </c>
    </row>
    <row r="2790" spans="22:32" ht="18" customHeight="1" x14ac:dyDescent="0.25">
      <c r="V2790" s="56" t="s">
        <v>98</v>
      </c>
      <c r="W2790" s="56">
        <v>2024</v>
      </c>
      <c r="X2790" s="56" t="s">
        <v>6</v>
      </c>
      <c r="Y2790" s="56" t="s">
        <v>99</v>
      </c>
      <c r="Z2790" s="56" t="s">
        <v>100</v>
      </c>
      <c r="AA2790" s="56" t="s">
        <v>101</v>
      </c>
      <c r="AB2790" s="56" t="s">
        <v>102</v>
      </c>
      <c r="AC2790" s="56" t="s">
        <v>103</v>
      </c>
      <c r="AD2790" s="56" t="s">
        <v>106</v>
      </c>
      <c r="AE2790" s="56">
        <v>256</v>
      </c>
      <c r="AF2790" s="56">
        <v>366.08</v>
      </c>
    </row>
    <row r="2791" spans="22:32" ht="18" customHeight="1" x14ac:dyDescent="0.25">
      <c r="V2791" s="56" t="s">
        <v>105</v>
      </c>
      <c r="W2791" s="56">
        <v>2024</v>
      </c>
      <c r="X2791" s="56" t="s">
        <v>6</v>
      </c>
      <c r="Y2791" s="56" t="s">
        <v>99</v>
      </c>
      <c r="Z2791" s="56" t="s">
        <v>100</v>
      </c>
      <c r="AA2791" s="56" t="s">
        <v>101</v>
      </c>
      <c r="AB2791" s="56" t="s">
        <v>102</v>
      </c>
      <c r="AC2791" s="56" t="s">
        <v>103</v>
      </c>
      <c r="AD2791" s="56" t="s">
        <v>106</v>
      </c>
      <c r="AE2791" s="56">
        <v>669</v>
      </c>
      <c r="AF2791" s="56">
        <v>956.67000000000007</v>
      </c>
    </row>
    <row r="2792" spans="22:32" ht="18" customHeight="1" x14ac:dyDescent="0.25">
      <c r="V2792" s="56" t="s">
        <v>98</v>
      </c>
      <c r="W2792" s="56">
        <v>2024</v>
      </c>
      <c r="X2792" s="56" t="s">
        <v>6</v>
      </c>
      <c r="Y2792" s="56" t="s">
        <v>99</v>
      </c>
      <c r="Z2792" s="56" t="s">
        <v>100</v>
      </c>
      <c r="AA2792" s="56" t="s">
        <v>101</v>
      </c>
      <c r="AB2792" s="56" t="s">
        <v>102</v>
      </c>
      <c r="AC2792" s="56" t="s">
        <v>103</v>
      </c>
      <c r="AD2792" s="56" t="s">
        <v>106</v>
      </c>
      <c r="AE2792" s="56">
        <v>755</v>
      </c>
      <c r="AF2792" s="56">
        <v>1079.6500000000001</v>
      </c>
    </row>
    <row r="2793" spans="22:32" ht="18" customHeight="1" x14ac:dyDescent="0.25">
      <c r="V2793" s="56" t="s">
        <v>98</v>
      </c>
      <c r="W2793" s="56">
        <v>2024</v>
      </c>
      <c r="X2793" s="56" t="s">
        <v>6</v>
      </c>
      <c r="Y2793" s="56" t="s">
        <v>99</v>
      </c>
      <c r="Z2793" s="56" t="s">
        <v>100</v>
      </c>
      <c r="AA2793" s="56" t="s">
        <v>101</v>
      </c>
      <c r="AB2793" s="56" t="s">
        <v>102</v>
      </c>
      <c r="AC2793" s="56" t="s">
        <v>103</v>
      </c>
      <c r="AD2793" s="56" t="s">
        <v>106</v>
      </c>
      <c r="AE2793" s="56">
        <v>285</v>
      </c>
      <c r="AF2793" s="56">
        <v>407.55</v>
      </c>
    </row>
    <row r="2794" spans="22:32" ht="18" customHeight="1" x14ac:dyDescent="0.25">
      <c r="V2794" s="56" t="s">
        <v>105</v>
      </c>
      <c r="W2794" s="56">
        <v>2024</v>
      </c>
      <c r="X2794" s="56" t="s">
        <v>6</v>
      </c>
      <c r="Y2794" s="56" t="s">
        <v>99</v>
      </c>
      <c r="Z2794" s="56" t="s">
        <v>100</v>
      </c>
      <c r="AA2794" s="56" t="s">
        <v>101</v>
      </c>
      <c r="AB2794" s="56" t="s">
        <v>102</v>
      </c>
      <c r="AC2794" s="56" t="s">
        <v>103</v>
      </c>
      <c r="AD2794" s="56" t="s">
        <v>106</v>
      </c>
      <c r="AE2794" s="56">
        <v>795</v>
      </c>
      <c r="AF2794" s="56">
        <v>526.24</v>
      </c>
    </row>
    <row r="2795" spans="22:32" ht="18" customHeight="1" x14ac:dyDescent="0.25">
      <c r="V2795" s="56" t="s">
        <v>98</v>
      </c>
      <c r="W2795" s="56">
        <v>2024</v>
      </c>
      <c r="X2795" s="56" t="s">
        <v>6</v>
      </c>
      <c r="Y2795" s="56" t="s">
        <v>99</v>
      </c>
      <c r="Z2795" s="56" t="s">
        <v>100</v>
      </c>
      <c r="AA2795" s="56" t="s">
        <v>101</v>
      </c>
      <c r="AB2795" s="56" t="s">
        <v>102</v>
      </c>
      <c r="AC2795" s="56" t="s">
        <v>103</v>
      </c>
      <c r="AD2795" s="56" t="s">
        <v>106</v>
      </c>
      <c r="AE2795" s="56">
        <v>283</v>
      </c>
      <c r="AF2795" s="56">
        <v>404.69</v>
      </c>
    </row>
    <row r="2796" spans="22:32" ht="18" customHeight="1" x14ac:dyDescent="0.25">
      <c r="V2796" s="56" t="s">
        <v>105</v>
      </c>
      <c r="W2796" s="56">
        <v>2024</v>
      </c>
      <c r="X2796" s="56" t="s">
        <v>6</v>
      </c>
      <c r="Y2796" s="56" t="s">
        <v>99</v>
      </c>
      <c r="Z2796" s="56" t="s">
        <v>100</v>
      </c>
      <c r="AA2796" s="56" t="s">
        <v>101</v>
      </c>
      <c r="AB2796" s="56" t="s">
        <v>102</v>
      </c>
      <c r="AC2796" s="56" t="s">
        <v>103</v>
      </c>
      <c r="AD2796" s="56" t="s">
        <v>106</v>
      </c>
      <c r="AE2796" s="56">
        <v>259</v>
      </c>
      <c r="AF2796" s="56">
        <v>370.37</v>
      </c>
    </row>
    <row r="2797" spans="22:32" ht="18" customHeight="1" x14ac:dyDescent="0.25">
      <c r="V2797" s="56" t="s">
        <v>105</v>
      </c>
      <c r="W2797" s="56">
        <v>2024</v>
      </c>
      <c r="X2797" s="56" t="s">
        <v>6</v>
      </c>
      <c r="Y2797" s="56" t="s">
        <v>99</v>
      </c>
      <c r="Z2797" s="56" t="s">
        <v>100</v>
      </c>
      <c r="AA2797" s="56" t="s">
        <v>101</v>
      </c>
      <c r="AB2797" s="56" t="s">
        <v>102</v>
      </c>
      <c r="AC2797" s="56" t="s">
        <v>103</v>
      </c>
      <c r="AD2797" s="56" t="s">
        <v>106</v>
      </c>
      <c r="AE2797" s="56">
        <v>281</v>
      </c>
      <c r="AF2797" s="56">
        <v>401.83</v>
      </c>
    </row>
    <row r="2798" spans="22:32" ht="18" customHeight="1" x14ac:dyDescent="0.25">
      <c r="V2798" s="56" t="s">
        <v>105</v>
      </c>
      <c r="W2798" s="56">
        <v>2024</v>
      </c>
      <c r="X2798" s="56" t="s">
        <v>6</v>
      </c>
      <c r="Y2798" s="56" t="s">
        <v>99</v>
      </c>
      <c r="Z2798" s="56" t="s">
        <v>100</v>
      </c>
      <c r="AA2798" s="56" t="s">
        <v>101</v>
      </c>
      <c r="AB2798" s="56" t="s">
        <v>102</v>
      </c>
      <c r="AC2798" s="56" t="s">
        <v>103</v>
      </c>
      <c r="AD2798" s="56" t="s">
        <v>106</v>
      </c>
      <c r="AE2798" s="56">
        <v>764</v>
      </c>
      <c r="AF2798" s="56">
        <v>1092.52</v>
      </c>
    </row>
    <row r="2799" spans="22:32" ht="18" customHeight="1" x14ac:dyDescent="0.25">
      <c r="V2799" s="56" t="s">
        <v>107</v>
      </c>
      <c r="W2799" s="56">
        <v>2024</v>
      </c>
      <c r="X2799" s="56" t="s">
        <v>5</v>
      </c>
      <c r="Y2799" s="56" t="s">
        <v>99</v>
      </c>
      <c r="Z2799" s="56" t="s">
        <v>100</v>
      </c>
      <c r="AA2799" s="56" t="s">
        <v>101</v>
      </c>
      <c r="AB2799" s="56" t="s">
        <v>102</v>
      </c>
      <c r="AC2799" s="56" t="s">
        <v>103</v>
      </c>
      <c r="AD2799" s="56" t="s">
        <v>106</v>
      </c>
      <c r="AE2799" s="56">
        <v>290</v>
      </c>
      <c r="AF2799" s="56">
        <v>443.70000000000005</v>
      </c>
    </row>
    <row r="2800" spans="22:32" ht="18" customHeight="1" x14ac:dyDescent="0.25">
      <c r="V2800" s="56" t="s">
        <v>107</v>
      </c>
      <c r="W2800" s="56">
        <v>2024</v>
      </c>
      <c r="X2800" s="56" t="s">
        <v>5</v>
      </c>
      <c r="Y2800" s="56" t="s">
        <v>99</v>
      </c>
      <c r="Z2800" s="56" t="s">
        <v>100</v>
      </c>
      <c r="AA2800" s="56" t="s">
        <v>101</v>
      </c>
      <c r="AB2800" s="56" t="s">
        <v>102</v>
      </c>
      <c r="AC2800" s="56" t="s">
        <v>103</v>
      </c>
      <c r="AD2800" s="56" t="s">
        <v>106</v>
      </c>
      <c r="AE2800" s="56">
        <v>260</v>
      </c>
      <c r="AF2800" s="56">
        <v>371.8</v>
      </c>
    </row>
    <row r="2801" spans="22:32" ht="18" customHeight="1" x14ac:dyDescent="0.25">
      <c r="V2801" s="56" t="s">
        <v>105</v>
      </c>
      <c r="W2801" s="56">
        <v>2024</v>
      </c>
      <c r="X2801" s="56" t="s">
        <v>5</v>
      </c>
      <c r="Y2801" s="56" t="s">
        <v>99</v>
      </c>
      <c r="Z2801" s="56" t="s">
        <v>100</v>
      </c>
      <c r="AA2801" s="56" t="s">
        <v>101</v>
      </c>
      <c r="AB2801" s="56" t="s">
        <v>102</v>
      </c>
      <c r="AC2801" s="56" t="s">
        <v>103</v>
      </c>
      <c r="AD2801" s="56" t="s">
        <v>106</v>
      </c>
      <c r="AE2801" s="56">
        <v>262</v>
      </c>
      <c r="AF2801" s="56">
        <v>374.65999999999997</v>
      </c>
    </row>
    <row r="2802" spans="22:32" ht="18" customHeight="1" x14ac:dyDescent="0.25">
      <c r="V2802" s="56" t="s">
        <v>107</v>
      </c>
      <c r="W2802" s="56">
        <v>2024</v>
      </c>
      <c r="X2802" s="56" t="s">
        <v>5</v>
      </c>
      <c r="Y2802" s="56" t="s">
        <v>99</v>
      </c>
      <c r="Z2802" s="56" t="s">
        <v>100</v>
      </c>
      <c r="AA2802" s="56" t="s">
        <v>101</v>
      </c>
      <c r="AB2802" s="56" t="s">
        <v>102</v>
      </c>
      <c r="AC2802" s="56" t="s">
        <v>103</v>
      </c>
      <c r="AD2802" s="56" t="s">
        <v>106</v>
      </c>
      <c r="AE2802" s="56">
        <v>668</v>
      </c>
      <c r="AF2802" s="56">
        <v>955.24</v>
      </c>
    </row>
    <row r="2803" spans="22:32" ht="18" customHeight="1" x14ac:dyDescent="0.25">
      <c r="V2803" s="56" t="s">
        <v>107</v>
      </c>
      <c r="W2803" s="56">
        <v>2024</v>
      </c>
      <c r="X2803" s="56" t="s">
        <v>5</v>
      </c>
      <c r="Y2803" s="56" t="s">
        <v>99</v>
      </c>
      <c r="Z2803" s="56" t="s">
        <v>100</v>
      </c>
      <c r="AA2803" s="56" t="s">
        <v>101</v>
      </c>
      <c r="AB2803" s="56" t="s">
        <v>102</v>
      </c>
      <c r="AC2803" s="56" t="s">
        <v>103</v>
      </c>
      <c r="AD2803" s="56" t="s">
        <v>106</v>
      </c>
      <c r="AE2803" s="56">
        <v>754</v>
      </c>
      <c r="AF2803" s="56">
        <v>1078.22</v>
      </c>
    </row>
    <row r="2804" spans="22:32" ht="18" customHeight="1" x14ac:dyDescent="0.25">
      <c r="V2804" s="56" t="s">
        <v>107</v>
      </c>
      <c r="W2804" s="56">
        <v>2024</v>
      </c>
      <c r="X2804" s="56" t="s">
        <v>5</v>
      </c>
      <c r="Y2804" s="56" t="s">
        <v>99</v>
      </c>
      <c r="Z2804" s="56" t="s">
        <v>100</v>
      </c>
      <c r="AA2804" s="56" t="s">
        <v>101</v>
      </c>
      <c r="AB2804" s="56" t="s">
        <v>102</v>
      </c>
      <c r="AC2804" s="56" t="s">
        <v>103</v>
      </c>
      <c r="AD2804" s="56" t="s">
        <v>106</v>
      </c>
      <c r="AE2804" s="56">
        <v>291</v>
      </c>
      <c r="AF2804" s="56">
        <v>416.13</v>
      </c>
    </row>
    <row r="2805" spans="22:32" ht="18" customHeight="1" x14ac:dyDescent="0.25">
      <c r="V2805" s="56" t="s">
        <v>107</v>
      </c>
      <c r="W2805" s="56">
        <v>2024</v>
      </c>
      <c r="X2805" s="56" t="s">
        <v>5</v>
      </c>
      <c r="Y2805" s="56" t="s">
        <v>99</v>
      </c>
      <c r="Z2805" s="56" t="s">
        <v>100</v>
      </c>
      <c r="AA2805" s="56" t="s">
        <v>101</v>
      </c>
      <c r="AB2805" s="56" t="s">
        <v>102</v>
      </c>
      <c r="AC2805" s="56" t="s">
        <v>103</v>
      </c>
      <c r="AD2805" s="56" t="s">
        <v>106</v>
      </c>
      <c r="AE2805" s="56">
        <v>794</v>
      </c>
      <c r="AF2805" s="56">
        <v>526.24</v>
      </c>
    </row>
    <row r="2806" spans="22:32" ht="18" customHeight="1" x14ac:dyDescent="0.25">
      <c r="V2806" s="56" t="s">
        <v>105</v>
      </c>
      <c r="W2806" s="56">
        <v>2024</v>
      </c>
      <c r="X2806" s="56" t="s">
        <v>5</v>
      </c>
      <c r="Y2806" s="56" t="s">
        <v>99</v>
      </c>
      <c r="Z2806" s="56" t="s">
        <v>100</v>
      </c>
      <c r="AA2806" s="56" t="s">
        <v>101</v>
      </c>
      <c r="AB2806" s="56" t="s">
        <v>102</v>
      </c>
      <c r="AC2806" s="56" t="s">
        <v>103</v>
      </c>
      <c r="AD2806" s="56" t="s">
        <v>106</v>
      </c>
      <c r="AE2806" s="56">
        <v>289</v>
      </c>
      <c r="AF2806" s="56">
        <v>413.27</v>
      </c>
    </row>
    <row r="2807" spans="22:32" ht="18" customHeight="1" x14ac:dyDescent="0.25">
      <c r="V2807" s="56" t="s">
        <v>107</v>
      </c>
      <c r="W2807" s="56">
        <v>2024</v>
      </c>
      <c r="X2807" s="56" t="s">
        <v>5</v>
      </c>
      <c r="Y2807" s="56" t="s">
        <v>99</v>
      </c>
      <c r="Z2807" s="56" t="s">
        <v>100</v>
      </c>
      <c r="AA2807" s="56" t="s">
        <v>101</v>
      </c>
      <c r="AB2807" s="56" t="s">
        <v>102</v>
      </c>
      <c r="AC2807" s="56" t="s">
        <v>103</v>
      </c>
      <c r="AD2807" s="56" t="s">
        <v>106</v>
      </c>
      <c r="AE2807" s="56">
        <v>287</v>
      </c>
      <c r="AF2807" s="56">
        <v>410.40999999999997</v>
      </c>
    </row>
    <row r="2808" spans="22:32" ht="18" customHeight="1" x14ac:dyDescent="0.25">
      <c r="V2808" s="56" t="s">
        <v>107</v>
      </c>
      <c r="W2808" s="56">
        <v>2024</v>
      </c>
      <c r="X2808" s="56" t="s">
        <v>5</v>
      </c>
      <c r="Y2808" s="56" t="s">
        <v>99</v>
      </c>
      <c r="Z2808" s="56" t="s">
        <v>100</v>
      </c>
      <c r="AA2808" s="56" t="s">
        <v>101</v>
      </c>
      <c r="AB2808" s="56" t="s">
        <v>102</v>
      </c>
      <c r="AC2808" s="56" t="s">
        <v>103</v>
      </c>
      <c r="AD2808" s="56" t="s">
        <v>106</v>
      </c>
      <c r="AE2808" s="56">
        <v>763</v>
      </c>
      <c r="AF2808" s="56">
        <v>1091.0899999999999</v>
      </c>
    </row>
    <row r="2809" spans="22:32" ht="18" customHeight="1" x14ac:dyDescent="0.25">
      <c r="V2809" s="56" t="s">
        <v>98</v>
      </c>
      <c r="W2809" s="56">
        <v>2024</v>
      </c>
      <c r="X2809" s="56" t="s">
        <v>2</v>
      </c>
      <c r="Y2809" s="56" t="s">
        <v>99</v>
      </c>
      <c r="Z2809" s="56" t="s">
        <v>100</v>
      </c>
      <c r="AA2809" s="56" t="s">
        <v>101</v>
      </c>
      <c r="AB2809" s="56" t="s">
        <v>102</v>
      </c>
      <c r="AC2809" s="56" t="s">
        <v>103</v>
      </c>
      <c r="AD2809" s="56" t="s">
        <v>106</v>
      </c>
      <c r="AE2809" s="56">
        <v>278</v>
      </c>
      <c r="AF2809" s="56">
        <v>397.53999999999996</v>
      </c>
    </row>
    <row r="2810" spans="22:32" ht="18" customHeight="1" x14ac:dyDescent="0.25">
      <c r="V2810" s="56" t="s">
        <v>105</v>
      </c>
      <c r="W2810" s="56">
        <v>2024</v>
      </c>
      <c r="X2810" s="56" t="s">
        <v>2</v>
      </c>
      <c r="Y2810" s="56" t="s">
        <v>99</v>
      </c>
      <c r="Z2810" s="56" t="s">
        <v>100</v>
      </c>
      <c r="AA2810" s="56" t="s">
        <v>101</v>
      </c>
      <c r="AB2810" s="56" t="s">
        <v>102</v>
      </c>
      <c r="AC2810" s="56" t="s">
        <v>103</v>
      </c>
      <c r="AD2810" s="56" t="s">
        <v>106</v>
      </c>
      <c r="AE2810" s="56">
        <v>304</v>
      </c>
      <c r="AF2810" s="56">
        <v>434.72</v>
      </c>
    </row>
    <row r="2811" spans="22:32" ht="18" customHeight="1" x14ac:dyDescent="0.25">
      <c r="V2811" s="56" t="s">
        <v>105</v>
      </c>
      <c r="W2811" s="56">
        <v>2024</v>
      </c>
      <c r="X2811" s="56" t="s">
        <v>2</v>
      </c>
      <c r="Y2811" s="56" t="s">
        <v>99</v>
      </c>
      <c r="Z2811" s="56" t="s">
        <v>100</v>
      </c>
      <c r="AA2811" s="56" t="s">
        <v>101</v>
      </c>
      <c r="AB2811" s="56" t="s">
        <v>102</v>
      </c>
      <c r="AC2811" s="56" t="s">
        <v>103</v>
      </c>
      <c r="AD2811" s="56" t="s">
        <v>106</v>
      </c>
      <c r="AE2811" s="56">
        <v>280</v>
      </c>
      <c r="AF2811" s="56">
        <v>400.4</v>
      </c>
    </row>
    <row r="2812" spans="22:32" ht="18" customHeight="1" x14ac:dyDescent="0.25">
      <c r="V2812" s="56" t="s">
        <v>105</v>
      </c>
      <c r="W2812" s="56">
        <v>2024</v>
      </c>
      <c r="X2812" s="56" t="s">
        <v>2</v>
      </c>
      <c r="Y2812" s="56" t="s">
        <v>99</v>
      </c>
      <c r="Z2812" s="56" t="s">
        <v>100</v>
      </c>
      <c r="AA2812" s="56" t="s">
        <v>101</v>
      </c>
      <c r="AB2812" s="56" t="s">
        <v>102</v>
      </c>
      <c r="AC2812" s="56" t="s">
        <v>103</v>
      </c>
      <c r="AD2812" s="56" t="s">
        <v>106</v>
      </c>
      <c r="AE2812" s="56">
        <v>665</v>
      </c>
      <c r="AF2812" s="56">
        <v>950.95</v>
      </c>
    </row>
    <row r="2813" spans="22:32" ht="18" customHeight="1" x14ac:dyDescent="0.25">
      <c r="V2813" s="56" t="s">
        <v>107</v>
      </c>
      <c r="W2813" s="56">
        <v>2024</v>
      </c>
      <c r="X2813" s="56" t="s">
        <v>2</v>
      </c>
      <c r="Y2813" s="56" t="s">
        <v>99</v>
      </c>
      <c r="Z2813" s="56" t="s">
        <v>100</v>
      </c>
      <c r="AA2813" s="56" t="s">
        <v>101</v>
      </c>
      <c r="AB2813" s="56" t="s">
        <v>102</v>
      </c>
      <c r="AC2813" s="56" t="s">
        <v>103</v>
      </c>
      <c r="AD2813" s="56" t="s">
        <v>106</v>
      </c>
      <c r="AE2813" s="56">
        <v>752</v>
      </c>
      <c r="AF2813" s="56">
        <v>1075.3600000000001</v>
      </c>
    </row>
    <row r="2814" spans="22:32" ht="18" customHeight="1" x14ac:dyDescent="0.25">
      <c r="V2814" s="56" t="s">
        <v>107</v>
      </c>
      <c r="W2814" s="56">
        <v>2024</v>
      </c>
      <c r="X2814" s="56" t="s">
        <v>2</v>
      </c>
      <c r="Y2814" s="56" t="s">
        <v>99</v>
      </c>
      <c r="Z2814" s="56" t="s">
        <v>100</v>
      </c>
      <c r="AA2814" s="56" t="s">
        <v>101</v>
      </c>
      <c r="AB2814" s="56" t="s">
        <v>102</v>
      </c>
      <c r="AC2814" s="56" t="s">
        <v>103</v>
      </c>
      <c r="AD2814" s="56" t="s">
        <v>106</v>
      </c>
      <c r="AE2814" s="56">
        <v>303</v>
      </c>
      <c r="AF2814" s="56">
        <v>433.28999999999996</v>
      </c>
    </row>
    <row r="2815" spans="22:32" ht="18" customHeight="1" x14ac:dyDescent="0.25">
      <c r="V2815" s="56" t="s">
        <v>105</v>
      </c>
      <c r="W2815" s="56">
        <v>2024</v>
      </c>
      <c r="X2815" s="56" t="s">
        <v>2</v>
      </c>
      <c r="Y2815" s="56" t="s">
        <v>99</v>
      </c>
      <c r="Z2815" s="56" t="s">
        <v>100</v>
      </c>
      <c r="AA2815" s="56" t="s">
        <v>101</v>
      </c>
      <c r="AB2815" s="56" t="s">
        <v>102</v>
      </c>
      <c r="AC2815" s="56" t="s">
        <v>103</v>
      </c>
      <c r="AD2815" s="56" t="s">
        <v>106</v>
      </c>
      <c r="AE2815" s="56">
        <v>791</v>
      </c>
      <c r="AF2815" s="56">
        <v>526.24</v>
      </c>
    </row>
    <row r="2816" spans="22:32" ht="18" customHeight="1" x14ac:dyDescent="0.25">
      <c r="V2816" s="56" t="s">
        <v>105</v>
      </c>
      <c r="W2816" s="56">
        <v>2024</v>
      </c>
      <c r="X2816" s="56" t="s">
        <v>2</v>
      </c>
      <c r="Y2816" s="56" t="s">
        <v>99</v>
      </c>
      <c r="Z2816" s="56" t="s">
        <v>100</v>
      </c>
      <c r="AA2816" s="56" t="s">
        <v>101</v>
      </c>
      <c r="AB2816" s="56" t="s">
        <v>102</v>
      </c>
      <c r="AC2816" s="56" t="s">
        <v>103</v>
      </c>
      <c r="AD2816" s="56" t="s">
        <v>106</v>
      </c>
      <c r="AE2816" s="56">
        <v>307</v>
      </c>
      <c r="AF2816" s="56">
        <v>439.01</v>
      </c>
    </row>
    <row r="2817" spans="22:32" ht="18" customHeight="1" x14ac:dyDescent="0.25">
      <c r="V2817" s="56" t="s">
        <v>105</v>
      </c>
      <c r="W2817" s="56">
        <v>2024</v>
      </c>
      <c r="X2817" s="56" t="s">
        <v>2</v>
      </c>
      <c r="Y2817" s="56" t="s">
        <v>99</v>
      </c>
      <c r="Z2817" s="56" t="s">
        <v>100</v>
      </c>
      <c r="AA2817" s="56" t="s">
        <v>101</v>
      </c>
      <c r="AB2817" s="56" t="s">
        <v>102</v>
      </c>
      <c r="AC2817" s="56" t="s">
        <v>103</v>
      </c>
      <c r="AD2817" s="56" t="s">
        <v>106</v>
      </c>
      <c r="AE2817" s="56">
        <v>277</v>
      </c>
      <c r="AF2817" s="56">
        <v>396.11</v>
      </c>
    </row>
    <row r="2818" spans="22:32" ht="18" customHeight="1" x14ac:dyDescent="0.25">
      <c r="V2818" s="56" t="s">
        <v>98</v>
      </c>
      <c r="W2818" s="56">
        <v>2024</v>
      </c>
      <c r="X2818" s="56" t="s">
        <v>2</v>
      </c>
      <c r="Y2818" s="56" t="s">
        <v>99</v>
      </c>
      <c r="Z2818" s="56" t="s">
        <v>100</v>
      </c>
      <c r="AA2818" s="56" t="s">
        <v>101</v>
      </c>
      <c r="AB2818" s="56" t="s">
        <v>102</v>
      </c>
      <c r="AC2818" s="56" t="s">
        <v>103</v>
      </c>
      <c r="AD2818" s="56" t="s">
        <v>106</v>
      </c>
      <c r="AE2818" s="56">
        <v>305</v>
      </c>
      <c r="AF2818" s="56">
        <v>436.15</v>
      </c>
    </row>
    <row r="2819" spans="22:32" ht="18" customHeight="1" x14ac:dyDescent="0.25">
      <c r="V2819" s="56" t="s">
        <v>105</v>
      </c>
      <c r="W2819" s="56">
        <v>2024</v>
      </c>
      <c r="X2819" s="56" t="s">
        <v>4</v>
      </c>
      <c r="Y2819" s="56" t="s">
        <v>99</v>
      </c>
      <c r="Z2819" s="56" t="s">
        <v>100</v>
      </c>
      <c r="AA2819" s="56" t="s">
        <v>101</v>
      </c>
      <c r="AB2819" s="56" t="s">
        <v>102</v>
      </c>
      <c r="AC2819" s="56" t="s">
        <v>103</v>
      </c>
      <c r="AD2819" s="56" t="s">
        <v>106</v>
      </c>
      <c r="AE2819" s="56">
        <v>296</v>
      </c>
      <c r="AF2819" s="56">
        <v>452.88</v>
      </c>
    </row>
    <row r="2820" spans="22:32" ht="18" customHeight="1" x14ac:dyDescent="0.25">
      <c r="V2820" s="56" t="s">
        <v>105</v>
      </c>
      <c r="W2820" s="56">
        <v>2024</v>
      </c>
      <c r="X2820" s="56" t="s">
        <v>4</v>
      </c>
      <c r="Y2820" s="56" t="s">
        <v>99</v>
      </c>
      <c r="Z2820" s="56" t="s">
        <v>100</v>
      </c>
      <c r="AA2820" s="56" t="s">
        <v>101</v>
      </c>
      <c r="AB2820" s="56" t="s">
        <v>102</v>
      </c>
      <c r="AC2820" s="56" t="s">
        <v>103</v>
      </c>
      <c r="AD2820" s="56" t="s">
        <v>106</v>
      </c>
      <c r="AE2820" s="56">
        <v>266</v>
      </c>
      <c r="AF2820" s="56">
        <v>380.38</v>
      </c>
    </row>
    <row r="2821" spans="22:32" ht="18" customHeight="1" x14ac:dyDescent="0.25">
      <c r="V2821" s="56" t="s">
        <v>105</v>
      </c>
      <c r="W2821" s="56">
        <v>2024</v>
      </c>
      <c r="X2821" s="56" t="s">
        <v>4</v>
      </c>
      <c r="Y2821" s="56" t="s">
        <v>99</v>
      </c>
      <c r="Z2821" s="56" t="s">
        <v>100</v>
      </c>
      <c r="AA2821" s="56" t="s">
        <v>101</v>
      </c>
      <c r="AB2821" s="56" t="s">
        <v>102</v>
      </c>
      <c r="AC2821" s="56" t="s">
        <v>103</v>
      </c>
      <c r="AD2821" s="56" t="s">
        <v>106</v>
      </c>
      <c r="AE2821" s="56">
        <v>292</v>
      </c>
      <c r="AF2821" s="56">
        <v>417.56</v>
      </c>
    </row>
    <row r="2822" spans="22:32" ht="18" customHeight="1" x14ac:dyDescent="0.25">
      <c r="V2822" s="56" t="s">
        <v>105</v>
      </c>
      <c r="W2822" s="56">
        <v>2024</v>
      </c>
      <c r="X2822" s="56" t="s">
        <v>4</v>
      </c>
      <c r="Y2822" s="56" t="s">
        <v>99</v>
      </c>
      <c r="Z2822" s="56" t="s">
        <v>100</v>
      </c>
      <c r="AA2822" s="56" t="s">
        <v>101</v>
      </c>
      <c r="AB2822" s="56" t="s">
        <v>102</v>
      </c>
      <c r="AC2822" s="56" t="s">
        <v>103</v>
      </c>
      <c r="AD2822" s="56" t="s">
        <v>106</v>
      </c>
      <c r="AE2822" s="56">
        <v>268</v>
      </c>
      <c r="AF2822" s="56">
        <v>383.24</v>
      </c>
    </row>
    <row r="2823" spans="22:32" ht="18" customHeight="1" x14ac:dyDescent="0.25">
      <c r="V2823" s="56" t="s">
        <v>98</v>
      </c>
      <c r="W2823" s="56">
        <v>2024</v>
      </c>
      <c r="X2823" s="56" t="s">
        <v>4</v>
      </c>
      <c r="Y2823" s="56" t="s">
        <v>99</v>
      </c>
      <c r="Z2823" s="56" t="s">
        <v>100</v>
      </c>
      <c r="AA2823" s="56" t="s">
        <v>101</v>
      </c>
      <c r="AB2823" s="56" t="s">
        <v>102</v>
      </c>
      <c r="AC2823" s="56" t="s">
        <v>103</v>
      </c>
      <c r="AD2823" s="56" t="s">
        <v>106</v>
      </c>
      <c r="AE2823" s="56">
        <v>667</v>
      </c>
      <c r="AF2823" s="56">
        <v>953.81</v>
      </c>
    </row>
    <row r="2824" spans="22:32" ht="18" customHeight="1" x14ac:dyDescent="0.25">
      <c r="V2824" s="56" t="s">
        <v>98</v>
      </c>
      <c r="W2824" s="56">
        <v>2024</v>
      </c>
      <c r="X2824" s="56" t="s">
        <v>4</v>
      </c>
      <c r="Y2824" s="56" t="s">
        <v>99</v>
      </c>
      <c r="Z2824" s="56" t="s">
        <v>100</v>
      </c>
      <c r="AA2824" s="56" t="s">
        <v>101</v>
      </c>
      <c r="AB2824" s="56" t="s">
        <v>102</v>
      </c>
      <c r="AC2824" s="56" t="s">
        <v>103</v>
      </c>
      <c r="AD2824" s="56" t="s">
        <v>106</v>
      </c>
      <c r="AE2824" s="56">
        <v>793</v>
      </c>
      <c r="AF2824" s="56">
        <v>526.24</v>
      </c>
    </row>
    <row r="2825" spans="22:32" ht="18" customHeight="1" x14ac:dyDescent="0.25">
      <c r="V2825" s="56" t="s">
        <v>105</v>
      </c>
      <c r="W2825" s="56">
        <v>2024</v>
      </c>
      <c r="X2825" s="56" t="s">
        <v>4</v>
      </c>
      <c r="Y2825" s="56" t="s">
        <v>99</v>
      </c>
      <c r="Z2825" s="56" t="s">
        <v>100</v>
      </c>
      <c r="AA2825" s="56" t="s">
        <v>101</v>
      </c>
      <c r="AB2825" s="56" t="s">
        <v>102</v>
      </c>
      <c r="AC2825" s="56" t="s">
        <v>103</v>
      </c>
      <c r="AD2825" s="56" t="s">
        <v>106</v>
      </c>
      <c r="AE2825" s="56">
        <v>295</v>
      </c>
      <c r="AF2825" s="56">
        <v>421.85</v>
      </c>
    </row>
    <row r="2826" spans="22:32" ht="18" customHeight="1" x14ac:dyDescent="0.25">
      <c r="V2826" s="56" t="s">
        <v>105</v>
      </c>
      <c r="W2826" s="56">
        <v>2024</v>
      </c>
      <c r="X2826" s="56" t="s">
        <v>4</v>
      </c>
      <c r="Y2826" s="56" t="s">
        <v>99</v>
      </c>
      <c r="Z2826" s="56" t="s">
        <v>100</v>
      </c>
      <c r="AA2826" s="56" t="s">
        <v>101</v>
      </c>
      <c r="AB2826" s="56" t="s">
        <v>102</v>
      </c>
      <c r="AC2826" s="56" t="s">
        <v>103</v>
      </c>
      <c r="AD2826" s="56" t="s">
        <v>106</v>
      </c>
      <c r="AE2826" s="56">
        <v>265</v>
      </c>
      <c r="AF2826" s="56">
        <v>378.95</v>
      </c>
    </row>
    <row r="2827" spans="22:32" ht="18" customHeight="1" x14ac:dyDescent="0.25">
      <c r="V2827" s="56" t="s">
        <v>105</v>
      </c>
      <c r="W2827" s="56">
        <v>2024</v>
      </c>
      <c r="X2827" s="56" t="s">
        <v>4</v>
      </c>
      <c r="Y2827" s="56" t="s">
        <v>99</v>
      </c>
      <c r="Z2827" s="56" t="s">
        <v>100</v>
      </c>
      <c r="AA2827" s="56" t="s">
        <v>101</v>
      </c>
      <c r="AB2827" s="56" t="s">
        <v>102</v>
      </c>
      <c r="AC2827" s="56" t="s">
        <v>103</v>
      </c>
      <c r="AD2827" s="56" t="s">
        <v>106</v>
      </c>
      <c r="AE2827" s="56">
        <v>293</v>
      </c>
      <c r="AF2827" s="56">
        <v>418.99</v>
      </c>
    </row>
    <row r="2828" spans="22:32" ht="18" customHeight="1" x14ac:dyDescent="0.25">
      <c r="V2828" s="56" t="s">
        <v>105</v>
      </c>
      <c r="W2828" s="56">
        <v>2024</v>
      </c>
      <c r="X2828" s="56" t="s">
        <v>4</v>
      </c>
      <c r="Y2828" s="56" t="s">
        <v>99</v>
      </c>
      <c r="Z2828" s="56" t="s">
        <v>100</v>
      </c>
      <c r="AA2828" s="56" t="s">
        <v>101</v>
      </c>
      <c r="AB2828" s="56" t="s">
        <v>102</v>
      </c>
      <c r="AC2828" s="56" t="s">
        <v>103</v>
      </c>
      <c r="AD2828" s="56" t="s">
        <v>106</v>
      </c>
      <c r="AE2828" s="56">
        <v>762</v>
      </c>
      <c r="AF2828" s="56">
        <v>1089.6599999999999</v>
      </c>
    </row>
    <row r="2829" spans="22:32" ht="18" customHeight="1" x14ac:dyDescent="0.25">
      <c r="V2829" s="56" t="s">
        <v>98</v>
      </c>
      <c r="W2829" s="56">
        <v>2024</v>
      </c>
      <c r="X2829" s="56" t="s">
        <v>10</v>
      </c>
      <c r="Y2829" s="56" t="s">
        <v>99</v>
      </c>
      <c r="Z2829" s="56" t="s">
        <v>100</v>
      </c>
      <c r="AA2829" s="56" t="s">
        <v>101</v>
      </c>
      <c r="AB2829" s="56" t="s">
        <v>102</v>
      </c>
      <c r="AC2829" s="56" t="s">
        <v>103</v>
      </c>
      <c r="AD2829" s="56" t="s">
        <v>106</v>
      </c>
      <c r="AE2829" s="56">
        <v>260</v>
      </c>
      <c r="AF2829" s="56">
        <v>397.8</v>
      </c>
    </row>
    <row r="2830" spans="22:32" ht="18" customHeight="1" x14ac:dyDescent="0.25">
      <c r="V2830" s="56" t="s">
        <v>105</v>
      </c>
      <c r="W2830" s="56">
        <v>2024</v>
      </c>
      <c r="X2830" s="56" t="s">
        <v>10</v>
      </c>
      <c r="Y2830" s="56" t="s">
        <v>99</v>
      </c>
      <c r="Z2830" s="56" t="s">
        <v>100</v>
      </c>
      <c r="AA2830" s="56" t="s">
        <v>101</v>
      </c>
      <c r="AB2830" s="56" t="s">
        <v>102</v>
      </c>
      <c r="AC2830" s="56" t="s">
        <v>103</v>
      </c>
      <c r="AD2830" s="56" t="s">
        <v>106</v>
      </c>
      <c r="AE2830" s="56">
        <v>236</v>
      </c>
      <c r="AF2830" s="56">
        <v>337.48</v>
      </c>
    </row>
    <row r="2831" spans="22:32" ht="18" customHeight="1" x14ac:dyDescent="0.25">
      <c r="V2831" s="56" t="s">
        <v>98</v>
      </c>
      <c r="W2831" s="56">
        <v>2024</v>
      </c>
      <c r="X2831" s="56" t="s">
        <v>10</v>
      </c>
      <c r="Y2831" s="56" t="s">
        <v>99</v>
      </c>
      <c r="Z2831" s="56" t="s">
        <v>100</v>
      </c>
      <c r="AA2831" s="56" t="s">
        <v>101</v>
      </c>
      <c r="AB2831" s="56" t="s">
        <v>102</v>
      </c>
      <c r="AC2831" s="56" t="s">
        <v>103</v>
      </c>
      <c r="AD2831" s="56" t="s">
        <v>106</v>
      </c>
      <c r="AE2831" s="56">
        <v>262</v>
      </c>
      <c r="AF2831" s="56">
        <v>374.65999999999997</v>
      </c>
    </row>
    <row r="2832" spans="22:32" ht="18" customHeight="1" x14ac:dyDescent="0.25">
      <c r="V2832" s="56" t="s">
        <v>109</v>
      </c>
      <c r="W2832" s="56">
        <v>2024</v>
      </c>
      <c r="X2832" s="56" t="s">
        <v>10</v>
      </c>
      <c r="Y2832" s="56" t="s">
        <v>99</v>
      </c>
      <c r="Z2832" s="56" t="s">
        <v>100</v>
      </c>
      <c r="AA2832" s="56" t="s">
        <v>101</v>
      </c>
      <c r="AB2832" s="56" t="s">
        <v>102</v>
      </c>
      <c r="AC2832" s="56" t="s">
        <v>103</v>
      </c>
      <c r="AD2832" s="56" t="s">
        <v>106</v>
      </c>
      <c r="AE2832" s="56">
        <v>672</v>
      </c>
      <c r="AF2832" s="56">
        <v>960.96</v>
      </c>
    </row>
    <row r="2833" spans="22:32" ht="18" customHeight="1" x14ac:dyDescent="0.25">
      <c r="V2833" s="56" t="s">
        <v>105</v>
      </c>
      <c r="W2833" s="56">
        <v>2024</v>
      </c>
      <c r="X2833" s="56" t="s">
        <v>10</v>
      </c>
      <c r="Y2833" s="56" t="s">
        <v>99</v>
      </c>
      <c r="Z2833" s="56" t="s">
        <v>100</v>
      </c>
      <c r="AA2833" s="56" t="s">
        <v>101</v>
      </c>
      <c r="AB2833" s="56" t="s">
        <v>102</v>
      </c>
      <c r="AC2833" s="56" t="s">
        <v>103</v>
      </c>
      <c r="AD2833" s="56" t="s">
        <v>106</v>
      </c>
      <c r="AE2833" s="56">
        <v>759</v>
      </c>
      <c r="AF2833" s="56">
        <v>1085.3699999999999</v>
      </c>
    </row>
    <row r="2834" spans="22:32" ht="18" customHeight="1" x14ac:dyDescent="0.25">
      <c r="V2834" s="56" t="s">
        <v>105</v>
      </c>
      <c r="W2834" s="56">
        <v>2024</v>
      </c>
      <c r="X2834" s="56" t="s">
        <v>10</v>
      </c>
      <c r="Y2834" s="56" t="s">
        <v>99</v>
      </c>
      <c r="Z2834" s="56" t="s">
        <v>100</v>
      </c>
      <c r="AA2834" s="56" t="s">
        <v>101</v>
      </c>
      <c r="AB2834" s="56" t="s">
        <v>102</v>
      </c>
      <c r="AC2834" s="56" t="s">
        <v>103</v>
      </c>
      <c r="AD2834" s="56" t="s">
        <v>106</v>
      </c>
      <c r="AE2834" s="56">
        <v>261</v>
      </c>
      <c r="AF2834" s="56">
        <v>373.23</v>
      </c>
    </row>
    <row r="2835" spans="22:32" ht="18" customHeight="1" x14ac:dyDescent="0.25">
      <c r="V2835" s="56" t="s">
        <v>109</v>
      </c>
      <c r="W2835" s="56">
        <v>2024</v>
      </c>
      <c r="X2835" s="56" t="s">
        <v>10</v>
      </c>
      <c r="Y2835" s="56" t="s">
        <v>99</v>
      </c>
      <c r="Z2835" s="56" t="s">
        <v>100</v>
      </c>
      <c r="AA2835" s="56" t="s">
        <v>101</v>
      </c>
      <c r="AB2835" s="56" t="s">
        <v>102</v>
      </c>
      <c r="AC2835" s="56" t="s">
        <v>103</v>
      </c>
      <c r="AD2835" s="56" t="s">
        <v>106</v>
      </c>
      <c r="AE2835" s="56">
        <v>798</v>
      </c>
      <c r="AF2835" s="56">
        <v>526.24</v>
      </c>
    </row>
    <row r="2836" spans="22:32" ht="18" customHeight="1" x14ac:dyDescent="0.25">
      <c r="V2836" s="56" t="s">
        <v>98</v>
      </c>
      <c r="W2836" s="56">
        <v>2024</v>
      </c>
      <c r="X2836" s="56" t="s">
        <v>10</v>
      </c>
      <c r="Y2836" s="56" t="s">
        <v>99</v>
      </c>
      <c r="Z2836" s="56" t="s">
        <v>100</v>
      </c>
      <c r="AA2836" s="56" t="s">
        <v>101</v>
      </c>
      <c r="AB2836" s="56" t="s">
        <v>102</v>
      </c>
      <c r="AC2836" s="56" t="s">
        <v>103</v>
      </c>
      <c r="AD2836" s="56" t="s">
        <v>106</v>
      </c>
      <c r="AE2836" s="56">
        <v>235</v>
      </c>
      <c r="AF2836" s="56">
        <v>336.05</v>
      </c>
    </row>
    <row r="2837" spans="22:32" ht="18" customHeight="1" x14ac:dyDescent="0.25">
      <c r="V2837" s="56" t="s">
        <v>105</v>
      </c>
      <c r="W2837" s="56">
        <v>2024</v>
      </c>
      <c r="X2837" s="56" t="s">
        <v>10</v>
      </c>
      <c r="Y2837" s="56" t="s">
        <v>99</v>
      </c>
      <c r="Z2837" s="56" t="s">
        <v>100</v>
      </c>
      <c r="AA2837" s="56" t="s">
        <v>101</v>
      </c>
      <c r="AB2837" s="56" t="s">
        <v>102</v>
      </c>
      <c r="AC2837" s="56" t="s">
        <v>103</v>
      </c>
      <c r="AD2837" s="56" t="s">
        <v>106</v>
      </c>
      <c r="AE2837" s="56">
        <v>263</v>
      </c>
      <c r="AF2837" s="56">
        <v>376.09000000000003</v>
      </c>
    </row>
    <row r="2838" spans="22:32" ht="18" customHeight="1" x14ac:dyDescent="0.25">
      <c r="V2838" s="56" t="s">
        <v>98</v>
      </c>
      <c r="W2838" s="56">
        <v>2024</v>
      </c>
      <c r="X2838" s="56" t="s">
        <v>10</v>
      </c>
      <c r="Y2838" s="56" t="s">
        <v>99</v>
      </c>
      <c r="Z2838" s="56" t="s">
        <v>100</v>
      </c>
      <c r="AA2838" s="56" t="s">
        <v>101</v>
      </c>
      <c r="AB2838" s="56" t="s">
        <v>102</v>
      </c>
      <c r="AC2838" s="56" t="s">
        <v>103</v>
      </c>
      <c r="AD2838" s="56" t="s">
        <v>106</v>
      </c>
      <c r="AE2838" s="56">
        <v>768</v>
      </c>
      <c r="AF2838" s="56">
        <v>1098.24</v>
      </c>
    </row>
    <row r="2839" spans="22:32" ht="18" customHeight="1" x14ac:dyDescent="0.25">
      <c r="V2839" s="56" t="s">
        <v>105</v>
      </c>
      <c r="W2839" s="56">
        <v>2024</v>
      </c>
      <c r="X2839" s="56" t="s">
        <v>9</v>
      </c>
      <c r="Y2839" s="56" t="s">
        <v>99</v>
      </c>
      <c r="Z2839" s="56" t="s">
        <v>100</v>
      </c>
      <c r="AA2839" s="56" t="s">
        <v>101</v>
      </c>
      <c r="AB2839" s="56" t="s">
        <v>102</v>
      </c>
      <c r="AC2839" s="56" t="s">
        <v>103</v>
      </c>
      <c r="AD2839" s="56" t="s">
        <v>106</v>
      </c>
      <c r="AE2839" s="56">
        <v>266</v>
      </c>
      <c r="AF2839" s="56">
        <v>406.98</v>
      </c>
    </row>
    <row r="2840" spans="22:32" ht="18" customHeight="1" x14ac:dyDescent="0.25">
      <c r="V2840" s="56" t="s">
        <v>107</v>
      </c>
      <c r="W2840" s="56">
        <v>2024</v>
      </c>
      <c r="X2840" s="56" t="s">
        <v>9</v>
      </c>
      <c r="Y2840" s="56" t="s">
        <v>99</v>
      </c>
      <c r="Z2840" s="56" t="s">
        <v>100</v>
      </c>
      <c r="AA2840" s="56" t="s">
        <v>101</v>
      </c>
      <c r="AB2840" s="56" t="s">
        <v>102</v>
      </c>
      <c r="AC2840" s="56" t="s">
        <v>103</v>
      </c>
      <c r="AD2840" s="56" t="s">
        <v>106</v>
      </c>
      <c r="AE2840" s="56">
        <v>242</v>
      </c>
      <c r="AF2840" s="56">
        <v>346.06</v>
      </c>
    </row>
    <row r="2841" spans="22:32" ht="18" customHeight="1" x14ac:dyDescent="0.25">
      <c r="V2841" s="56" t="s">
        <v>105</v>
      </c>
      <c r="W2841" s="56">
        <v>2024</v>
      </c>
      <c r="X2841" s="56" t="s">
        <v>9</v>
      </c>
      <c r="Y2841" s="56" t="s">
        <v>99</v>
      </c>
      <c r="Z2841" s="56" t="s">
        <v>100</v>
      </c>
      <c r="AA2841" s="56" t="s">
        <v>101</v>
      </c>
      <c r="AB2841" s="56" t="s">
        <v>102</v>
      </c>
      <c r="AC2841" s="56" t="s">
        <v>103</v>
      </c>
      <c r="AD2841" s="56" t="s">
        <v>106</v>
      </c>
      <c r="AE2841" s="56">
        <v>268</v>
      </c>
      <c r="AF2841" s="56">
        <v>383.24</v>
      </c>
    </row>
    <row r="2842" spans="22:32" ht="18" customHeight="1" x14ac:dyDescent="0.25">
      <c r="V2842" s="56" t="s">
        <v>105</v>
      </c>
      <c r="W2842" s="56">
        <v>2024</v>
      </c>
      <c r="X2842" s="56" t="s">
        <v>9</v>
      </c>
      <c r="Y2842" s="56" t="s">
        <v>99</v>
      </c>
      <c r="Z2842" s="56" t="s">
        <v>100</v>
      </c>
      <c r="AA2842" s="56" t="s">
        <v>101</v>
      </c>
      <c r="AB2842" s="56" t="s">
        <v>102</v>
      </c>
      <c r="AC2842" s="56" t="s">
        <v>103</v>
      </c>
      <c r="AD2842" s="56" t="s">
        <v>106</v>
      </c>
      <c r="AE2842" s="56">
        <v>238</v>
      </c>
      <c r="AF2842" s="56">
        <v>340.34000000000003</v>
      </c>
    </row>
    <row r="2843" spans="22:32" ht="18" customHeight="1" x14ac:dyDescent="0.25">
      <c r="V2843" s="56" t="s">
        <v>105</v>
      </c>
      <c r="W2843" s="56">
        <v>2024</v>
      </c>
      <c r="X2843" s="56" t="s">
        <v>9</v>
      </c>
      <c r="Y2843" s="56" t="s">
        <v>99</v>
      </c>
      <c r="Z2843" s="56" t="s">
        <v>100</v>
      </c>
      <c r="AA2843" s="56" t="s">
        <v>101</v>
      </c>
      <c r="AB2843" s="56" t="s">
        <v>102</v>
      </c>
      <c r="AC2843" s="56" t="s">
        <v>103</v>
      </c>
      <c r="AD2843" s="56" t="s">
        <v>106</v>
      </c>
      <c r="AE2843" s="56">
        <v>671</v>
      </c>
      <c r="AF2843" s="56">
        <v>959.53</v>
      </c>
    </row>
    <row r="2844" spans="22:32" ht="18" customHeight="1" x14ac:dyDescent="0.25">
      <c r="V2844" s="56" t="s">
        <v>107</v>
      </c>
      <c r="W2844" s="56">
        <v>2024</v>
      </c>
      <c r="X2844" s="56" t="s">
        <v>9</v>
      </c>
      <c r="Y2844" s="56" t="s">
        <v>99</v>
      </c>
      <c r="Z2844" s="56" t="s">
        <v>100</v>
      </c>
      <c r="AA2844" s="56" t="s">
        <v>101</v>
      </c>
      <c r="AB2844" s="56" t="s">
        <v>102</v>
      </c>
      <c r="AC2844" s="56" t="s">
        <v>103</v>
      </c>
      <c r="AD2844" s="56" t="s">
        <v>106</v>
      </c>
      <c r="AE2844" s="56">
        <v>758</v>
      </c>
      <c r="AF2844" s="56">
        <v>1083.94</v>
      </c>
    </row>
    <row r="2845" spans="22:32" ht="18" customHeight="1" x14ac:dyDescent="0.25">
      <c r="V2845" s="56" t="s">
        <v>107</v>
      </c>
      <c r="W2845" s="56">
        <v>2024</v>
      </c>
      <c r="X2845" s="56" t="s">
        <v>9</v>
      </c>
      <c r="Y2845" s="56" t="s">
        <v>99</v>
      </c>
      <c r="Z2845" s="56" t="s">
        <v>100</v>
      </c>
      <c r="AA2845" s="56" t="s">
        <v>101</v>
      </c>
      <c r="AB2845" s="56" t="s">
        <v>102</v>
      </c>
      <c r="AC2845" s="56" t="s">
        <v>103</v>
      </c>
      <c r="AD2845" s="56" t="s">
        <v>106</v>
      </c>
      <c r="AE2845" s="56">
        <v>267</v>
      </c>
      <c r="AF2845" s="56">
        <v>381.81</v>
      </c>
    </row>
    <row r="2846" spans="22:32" ht="18" customHeight="1" x14ac:dyDescent="0.25">
      <c r="V2846" s="56" t="s">
        <v>105</v>
      </c>
      <c r="W2846" s="56">
        <v>2024</v>
      </c>
      <c r="X2846" s="56" t="s">
        <v>9</v>
      </c>
      <c r="Y2846" s="56" t="s">
        <v>99</v>
      </c>
      <c r="Z2846" s="56" t="s">
        <v>100</v>
      </c>
      <c r="AA2846" s="56" t="s">
        <v>101</v>
      </c>
      <c r="AB2846" s="56" t="s">
        <v>102</v>
      </c>
      <c r="AC2846" s="56" t="s">
        <v>103</v>
      </c>
      <c r="AD2846" s="56" t="s">
        <v>106</v>
      </c>
      <c r="AE2846" s="56">
        <v>797</v>
      </c>
      <c r="AF2846" s="56">
        <v>526.24</v>
      </c>
    </row>
    <row r="2847" spans="22:32" ht="18" customHeight="1" x14ac:dyDescent="0.25">
      <c r="V2847" s="56" t="s">
        <v>105</v>
      </c>
      <c r="W2847" s="56">
        <v>2024</v>
      </c>
      <c r="X2847" s="56" t="s">
        <v>9</v>
      </c>
      <c r="Y2847" s="56" t="s">
        <v>99</v>
      </c>
      <c r="Z2847" s="56" t="s">
        <v>100</v>
      </c>
      <c r="AA2847" s="56" t="s">
        <v>101</v>
      </c>
      <c r="AB2847" s="56" t="s">
        <v>102</v>
      </c>
      <c r="AC2847" s="56" t="s">
        <v>103</v>
      </c>
      <c r="AD2847" s="56" t="s">
        <v>106</v>
      </c>
      <c r="AE2847" s="56">
        <v>265</v>
      </c>
      <c r="AF2847" s="56">
        <v>378.95</v>
      </c>
    </row>
    <row r="2848" spans="22:32" ht="18" customHeight="1" x14ac:dyDescent="0.25">
      <c r="V2848" s="56" t="s">
        <v>105</v>
      </c>
      <c r="W2848" s="56">
        <v>2024</v>
      </c>
      <c r="X2848" s="56" t="s">
        <v>9</v>
      </c>
      <c r="Y2848" s="56" t="s">
        <v>99</v>
      </c>
      <c r="Z2848" s="56" t="s">
        <v>100</v>
      </c>
      <c r="AA2848" s="56" t="s">
        <v>101</v>
      </c>
      <c r="AB2848" s="56" t="s">
        <v>102</v>
      </c>
      <c r="AC2848" s="56" t="s">
        <v>103</v>
      </c>
      <c r="AD2848" s="56" t="s">
        <v>106</v>
      </c>
      <c r="AE2848" s="56">
        <v>241</v>
      </c>
      <c r="AF2848" s="56">
        <v>344.63</v>
      </c>
    </row>
    <row r="2849" spans="22:32" ht="18" customHeight="1" x14ac:dyDescent="0.25">
      <c r="V2849" s="56" t="s">
        <v>107</v>
      </c>
      <c r="W2849" s="56">
        <v>2024</v>
      </c>
      <c r="X2849" s="56" t="s">
        <v>9</v>
      </c>
      <c r="Y2849" s="56" t="s">
        <v>99</v>
      </c>
      <c r="Z2849" s="56" t="s">
        <v>100</v>
      </c>
      <c r="AA2849" s="56" t="s">
        <v>101</v>
      </c>
      <c r="AB2849" s="56" t="s">
        <v>102</v>
      </c>
      <c r="AC2849" s="56" t="s">
        <v>103</v>
      </c>
      <c r="AD2849" s="56" t="s">
        <v>106</v>
      </c>
      <c r="AE2849" s="56">
        <v>269</v>
      </c>
      <c r="AF2849" s="56">
        <v>384.67</v>
      </c>
    </row>
    <row r="2850" spans="22:32" ht="18" customHeight="1" x14ac:dyDescent="0.25">
      <c r="V2850" s="56" t="s">
        <v>105</v>
      </c>
      <c r="W2850" s="56">
        <v>2024</v>
      </c>
      <c r="X2850" s="56" t="s">
        <v>9</v>
      </c>
      <c r="Y2850" s="56" t="s">
        <v>99</v>
      </c>
      <c r="Z2850" s="56" t="s">
        <v>100</v>
      </c>
      <c r="AA2850" s="56" t="s">
        <v>101</v>
      </c>
      <c r="AB2850" s="56" t="s">
        <v>102</v>
      </c>
      <c r="AC2850" s="56" t="s">
        <v>103</v>
      </c>
      <c r="AD2850" s="56" t="s">
        <v>106</v>
      </c>
      <c r="AE2850" s="56">
        <v>767</v>
      </c>
      <c r="AF2850" s="56">
        <v>1096.81</v>
      </c>
    </row>
    <row r="2851" spans="22:32" ht="18" customHeight="1" x14ac:dyDescent="0.25">
      <c r="V2851" s="56" t="s">
        <v>107</v>
      </c>
      <c r="W2851" s="56">
        <v>2024</v>
      </c>
      <c r="X2851" s="56" t="s">
        <v>8</v>
      </c>
      <c r="Y2851" s="56" t="s">
        <v>99</v>
      </c>
      <c r="Z2851" s="56" t="s">
        <v>100</v>
      </c>
      <c r="AA2851" s="56" t="s">
        <v>101</v>
      </c>
      <c r="AB2851" s="56" t="s">
        <v>102</v>
      </c>
      <c r="AC2851" s="56" t="s">
        <v>103</v>
      </c>
      <c r="AD2851" s="56" t="s">
        <v>106</v>
      </c>
      <c r="AE2851" s="56">
        <v>272</v>
      </c>
      <c r="AF2851" s="56">
        <v>416.15999999999997</v>
      </c>
    </row>
    <row r="2852" spans="22:32" ht="18" customHeight="1" x14ac:dyDescent="0.25">
      <c r="V2852" s="56" t="s">
        <v>107</v>
      </c>
      <c r="W2852" s="56">
        <v>2024</v>
      </c>
      <c r="X2852" s="56" t="s">
        <v>8</v>
      </c>
      <c r="Y2852" s="56" t="s">
        <v>99</v>
      </c>
      <c r="Z2852" s="56" t="s">
        <v>100</v>
      </c>
      <c r="AA2852" s="56" t="s">
        <v>101</v>
      </c>
      <c r="AB2852" s="56" t="s">
        <v>102</v>
      </c>
      <c r="AC2852" s="56" t="s">
        <v>103</v>
      </c>
      <c r="AD2852" s="56" t="s">
        <v>106</v>
      </c>
      <c r="AE2852" s="56">
        <v>248</v>
      </c>
      <c r="AF2852" s="56">
        <v>354.64</v>
      </c>
    </row>
    <row r="2853" spans="22:32" ht="18" customHeight="1" x14ac:dyDescent="0.25">
      <c r="V2853" s="56" t="s">
        <v>109</v>
      </c>
      <c r="W2853" s="56">
        <v>2024</v>
      </c>
      <c r="X2853" s="56" t="s">
        <v>8</v>
      </c>
      <c r="Y2853" s="56" t="s">
        <v>99</v>
      </c>
      <c r="Z2853" s="56" t="s">
        <v>100</v>
      </c>
      <c r="AA2853" s="56" t="s">
        <v>101</v>
      </c>
      <c r="AB2853" s="56" t="s">
        <v>102</v>
      </c>
      <c r="AC2853" s="56" t="s">
        <v>103</v>
      </c>
      <c r="AD2853" s="56" t="s">
        <v>106</v>
      </c>
      <c r="AE2853" s="56">
        <v>274</v>
      </c>
      <c r="AF2853" s="56">
        <v>391.82</v>
      </c>
    </row>
    <row r="2854" spans="22:32" ht="18" customHeight="1" x14ac:dyDescent="0.25">
      <c r="V2854" s="56" t="s">
        <v>98</v>
      </c>
      <c r="W2854" s="56">
        <v>2024</v>
      </c>
      <c r="X2854" s="56" t="s">
        <v>8</v>
      </c>
      <c r="Y2854" s="56" t="s">
        <v>99</v>
      </c>
      <c r="Z2854" s="56" t="s">
        <v>100</v>
      </c>
      <c r="AA2854" s="56" t="s">
        <v>101</v>
      </c>
      <c r="AB2854" s="56" t="s">
        <v>102</v>
      </c>
      <c r="AC2854" s="56" t="s">
        <v>103</v>
      </c>
      <c r="AD2854" s="56" t="s">
        <v>106</v>
      </c>
      <c r="AE2854" s="56">
        <v>244</v>
      </c>
      <c r="AF2854" s="56">
        <v>348.92</v>
      </c>
    </row>
    <row r="2855" spans="22:32" ht="18" customHeight="1" x14ac:dyDescent="0.25">
      <c r="V2855" s="56" t="s">
        <v>105</v>
      </c>
      <c r="W2855" s="56">
        <v>2024</v>
      </c>
      <c r="X2855" s="56" t="s">
        <v>8</v>
      </c>
      <c r="Y2855" s="56" t="s">
        <v>99</v>
      </c>
      <c r="Z2855" s="56" t="s">
        <v>100</v>
      </c>
      <c r="AA2855" s="56" t="s">
        <v>101</v>
      </c>
      <c r="AB2855" s="56" t="s">
        <v>102</v>
      </c>
      <c r="AC2855" s="56" t="s">
        <v>103</v>
      </c>
      <c r="AD2855" s="56" t="s">
        <v>106</v>
      </c>
      <c r="AE2855" s="56">
        <v>757</v>
      </c>
      <c r="AF2855" s="56">
        <v>1082.51</v>
      </c>
    </row>
    <row r="2856" spans="22:32" ht="18" customHeight="1" x14ac:dyDescent="0.25">
      <c r="V2856" s="56" t="s">
        <v>105</v>
      </c>
      <c r="W2856" s="56">
        <v>2024</v>
      </c>
      <c r="X2856" s="56" t="s">
        <v>8</v>
      </c>
      <c r="Y2856" s="56" t="s">
        <v>99</v>
      </c>
      <c r="Z2856" s="56" t="s">
        <v>100</v>
      </c>
      <c r="AA2856" s="56" t="s">
        <v>101</v>
      </c>
      <c r="AB2856" s="56" t="s">
        <v>102</v>
      </c>
      <c r="AC2856" s="56" t="s">
        <v>103</v>
      </c>
      <c r="AD2856" s="56" t="s">
        <v>106</v>
      </c>
      <c r="AE2856" s="56">
        <v>273</v>
      </c>
      <c r="AF2856" s="56">
        <v>390.39</v>
      </c>
    </row>
    <row r="2857" spans="22:32" ht="18" customHeight="1" x14ac:dyDescent="0.25">
      <c r="V2857" s="56" t="s">
        <v>98</v>
      </c>
      <c r="W2857" s="56">
        <v>2024</v>
      </c>
      <c r="X2857" s="56" t="s">
        <v>8</v>
      </c>
      <c r="Y2857" s="56" t="s">
        <v>99</v>
      </c>
      <c r="Z2857" s="56" t="s">
        <v>100</v>
      </c>
      <c r="AA2857" s="56" t="s">
        <v>101</v>
      </c>
      <c r="AB2857" s="56" t="s">
        <v>102</v>
      </c>
      <c r="AC2857" s="56" t="s">
        <v>103</v>
      </c>
      <c r="AD2857" s="56" t="s">
        <v>106</v>
      </c>
      <c r="AE2857" s="56">
        <v>271</v>
      </c>
      <c r="AF2857" s="56">
        <v>387.53</v>
      </c>
    </row>
    <row r="2858" spans="22:32" ht="18" customHeight="1" x14ac:dyDescent="0.25">
      <c r="V2858" s="56" t="s">
        <v>109</v>
      </c>
      <c r="W2858" s="56">
        <v>2024</v>
      </c>
      <c r="X2858" s="56" t="s">
        <v>8</v>
      </c>
      <c r="Y2858" s="56" t="s">
        <v>99</v>
      </c>
      <c r="Z2858" s="56" t="s">
        <v>100</v>
      </c>
      <c r="AA2858" s="56" t="s">
        <v>101</v>
      </c>
      <c r="AB2858" s="56" t="s">
        <v>102</v>
      </c>
      <c r="AC2858" s="56" t="s">
        <v>103</v>
      </c>
      <c r="AD2858" s="56" t="s">
        <v>106</v>
      </c>
      <c r="AE2858" s="56">
        <v>247</v>
      </c>
      <c r="AF2858" s="56">
        <v>353.21</v>
      </c>
    </row>
    <row r="2859" spans="22:32" ht="18" customHeight="1" x14ac:dyDescent="0.25">
      <c r="V2859" s="56" t="s">
        <v>107</v>
      </c>
      <c r="W2859" s="56">
        <v>2024</v>
      </c>
      <c r="X2859" s="56" t="s">
        <v>8</v>
      </c>
      <c r="Y2859" s="56" t="s">
        <v>99</v>
      </c>
      <c r="Z2859" s="56" t="s">
        <v>100</v>
      </c>
      <c r="AA2859" s="56" t="s">
        <v>101</v>
      </c>
      <c r="AB2859" s="56" t="s">
        <v>102</v>
      </c>
      <c r="AC2859" s="56" t="s">
        <v>103</v>
      </c>
      <c r="AD2859" s="56" t="s">
        <v>106</v>
      </c>
      <c r="AE2859" s="56">
        <v>275</v>
      </c>
      <c r="AF2859" s="56">
        <v>393.25</v>
      </c>
    </row>
    <row r="2860" spans="22:32" ht="18" customHeight="1" x14ac:dyDescent="0.25">
      <c r="V2860" s="56" t="s">
        <v>107</v>
      </c>
      <c r="W2860" s="56">
        <v>2024</v>
      </c>
      <c r="X2860" s="56" t="s">
        <v>8</v>
      </c>
      <c r="Y2860" s="56" t="s">
        <v>99</v>
      </c>
      <c r="Z2860" s="56" t="s">
        <v>100</v>
      </c>
      <c r="AA2860" s="56" t="s">
        <v>101</v>
      </c>
      <c r="AB2860" s="56" t="s">
        <v>102</v>
      </c>
      <c r="AC2860" s="56" t="s">
        <v>103</v>
      </c>
      <c r="AD2860" s="56" t="s">
        <v>106</v>
      </c>
      <c r="AE2860" s="56">
        <v>766</v>
      </c>
      <c r="AF2860" s="56">
        <v>1095.3800000000001</v>
      </c>
    </row>
    <row r="2861" spans="22:32" ht="18" customHeight="1" x14ac:dyDescent="0.25">
      <c r="V2861" s="56" t="s">
        <v>105</v>
      </c>
      <c r="W2861" s="56">
        <v>2024</v>
      </c>
      <c r="X2861" s="56" t="s">
        <v>3</v>
      </c>
      <c r="Y2861" s="56" t="s">
        <v>111</v>
      </c>
      <c r="Z2861" s="56" t="s">
        <v>100</v>
      </c>
      <c r="AA2861" s="56" t="s">
        <v>101</v>
      </c>
      <c r="AB2861" s="56" t="s">
        <v>102</v>
      </c>
      <c r="AC2861" s="56" t="s">
        <v>103</v>
      </c>
      <c r="AD2861" s="56" t="s">
        <v>104</v>
      </c>
      <c r="AE2861" s="56">
        <v>146</v>
      </c>
      <c r="AF2861" s="56">
        <v>208.78</v>
      </c>
    </row>
    <row r="2862" spans="22:32" ht="18" customHeight="1" x14ac:dyDescent="0.25">
      <c r="V2862" s="56" t="s">
        <v>107</v>
      </c>
      <c r="W2862" s="56">
        <v>2024</v>
      </c>
      <c r="X2862" s="56" t="s">
        <v>3</v>
      </c>
      <c r="Y2862" s="56" t="s">
        <v>111</v>
      </c>
      <c r="Z2862" s="56" t="s">
        <v>100</v>
      </c>
      <c r="AA2862" s="56" t="s">
        <v>101</v>
      </c>
      <c r="AB2862" s="56" t="s">
        <v>102</v>
      </c>
      <c r="AC2862" s="56" t="s">
        <v>103</v>
      </c>
      <c r="AD2862" s="56" t="s">
        <v>104</v>
      </c>
      <c r="AE2862" s="56">
        <v>368</v>
      </c>
      <c r="AF2862" s="56">
        <v>526.24</v>
      </c>
    </row>
    <row r="2863" spans="22:32" ht="18" customHeight="1" x14ac:dyDescent="0.25">
      <c r="V2863" s="56" t="s">
        <v>98</v>
      </c>
      <c r="W2863" s="56">
        <v>2024</v>
      </c>
      <c r="X2863" s="56" t="s">
        <v>3</v>
      </c>
      <c r="Y2863" s="56" t="s">
        <v>111</v>
      </c>
      <c r="Z2863" s="56" t="s">
        <v>100</v>
      </c>
      <c r="AA2863" s="56" t="s">
        <v>101</v>
      </c>
      <c r="AB2863" s="56" t="s">
        <v>102</v>
      </c>
      <c r="AC2863" s="56" t="s">
        <v>103</v>
      </c>
      <c r="AD2863" s="56" t="s">
        <v>104</v>
      </c>
      <c r="AE2863" s="56">
        <v>148</v>
      </c>
      <c r="AF2863" s="56">
        <v>526.24</v>
      </c>
    </row>
    <row r="2864" spans="22:32" ht="18" customHeight="1" x14ac:dyDescent="0.25">
      <c r="V2864" s="56" t="s">
        <v>108</v>
      </c>
      <c r="W2864" s="56">
        <v>2024</v>
      </c>
      <c r="X2864" s="56" t="s">
        <v>3</v>
      </c>
      <c r="Y2864" s="56" t="s">
        <v>111</v>
      </c>
      <c r="Z2864" s="56" t="s">
        <v>100</v>
      </c>
      <c r="AA2864" s="56" t="s">
        <v>101</v>
      </c>
      <c r="AB2864" s="56" t="s">
        <v>102</v>
      </c>
      <c r="AC2864" s="56" t="s">
        <v>103</v>
      </c>
      <c r="AD2864" s="56" t="s">
        <v>104</v>
      </c>
      <c r="AE2864" s="56">
        <v>364</v>
      </c>
      <c r="AF2864" s="56">
        <v>526.24</v>
      </c>
    </row>
    <row r="2865" spans="22:32" ht="18" customHeight="1" x14ac:dyDescent="0.25">
      <c r="V2865" s="56" t="s">
        <v>108</v>
      </c>
      <c r="W2865" s="56">
        <v>2024</v>
      </c>
      <c r="X2865" s="56" t="s">
        <v>3</v>
      </c>
      <c r="Y2865" s="56" t="s">
        <v>111</v>
      </c>
      <c r="Z2865" s="56" t="s">
        <v>100</v>
      </c>
      <c r="AA2865" s="56" t="s">
        <v>101</v>
      </c>
      <c r="AB2865" s="56" t="s">
        <v>102</v>
      </c>
      <c r="AC2865" s="56" t="s">
        <v>103</v>
      </c>
      <c r="AD2865" s="56" t="s">
        <v>104</v>
      </c>
      <c r="AE2865" s="56">
        <v>366</v>
      </c>
      <c r="AF2865" s="56">
        <v>523.38</v>
      </c>
    </row>
    <row r="2866" spans="22:32" ht="18" customHeight="1" x14ac:dyDescent="0.25">
      <c r="V2866" s="56" t="s">
        <v>108</v>
      </c>
      <c r="W2866" s="56">
        <v>2024</v>
      </c>
      <c r="X2866" s="56" t="s">
        <v>3</v>
      </c>
      <c r="Y2866" s="56" t="s">
        <v>111</v>
      </c>
      <c r="Z2866" s="56" t="s">
        <v>100</v>
      </c>
      <c r="AA2866" s="56" t="s">
        <v>101</v>
      </c>
      <c r="AB2866" s="56" t="s">
        <v>102</v>
      </c>
      <c r="AC2866" s="56" t="s">
        <v>103</v>
      </c>
      <c r="AD2866" s="56" t="s">
        <v>104</v>
      </c>
      <c r="AE2866" s="56">
        <v>147</v>
      </c>
      <c r="AF2866" s="56">
        <v>210.21</v>
      </c>
    </row>
    <row r="2867" spans="22:32" ht="18" customHeight="1" x14ac:dyDescent="0.25">
      <c r="V2867" s="56" t="s">
        <v>108</v>
      </c>
      <c r="W2867" s="56">
        <v>2024</v>
      </c>
      <c r="X2867" s="56" t="s">
        <v>3</v>
      </c>
      <c r="Y2867" s="56" t="s">
        <v>111</v>
      </c>
      <c r="Z2867" s="56" t="s">
        <v>100</v>
      </c>
      <c r="AA2867" s="56" t="s">
        <v>101</v>
      </c>
      <c r="AB2867" s="56" t="s">
        <v>102</v>
      </c>
      <c r="AC2867" s="56" t="s">
        <v>103</v>
      </c>
      <c r="AD2867" s="56" t="s">
        <v>104</v>
      </c>
      <c r="AE2867" s="56">
        <v>760</v>
      </c>
      <c r="AF2867" s="56">
        <v>1086.8</v>
      </c>
    </row>
    <row r="2868" spans="22:32" ht="18" customHeight="1" x14ac:dyDescent="0.25">
      <c r="V2868" s="56" t="s">
        <v>98</v>
      </c>
      <c r="W2868" s="56">
        <v>2024</v>
      </c>
      <c r="X2868" s="56" t="s">
        <v>3</v>
      </c>
      <c r="Y2868" s="56" t="s">
        <v>111</v>
      </c>
      <c r="Z2868" s="56" t="s">
        <v>100</v>
      </c>
      <c r="AA2868" s="56" t="s">
        <v>101</v>
      </c>
      <c r="AB2868" s="56" t="s">
        <v>102</v>
      </c>
      <c r="AC2868" s="56" t="s">
        <v>103</v>
      </c>
      <c r="AD2868" s="56" t="s">
        <v>104</v>
      </c>
      <c r="AE2868" s="56">
        <v>846</v>
      </c>
      <c r="AF2868" s="56">
        <v>1209.78</v>
      </c>
    </row>
    <row r="2869" spans="22:32" ht="18" customHeight="1" x14ac:dyDescent="0.25">
      <c r="V2869" s="56" t="s">
        <v>107</v>
      </c>
      <c r="W2869" s="56">
        <v>2024</v>
      </c>
      <c r="X2869" s="56" t="s">
        <v>3</v>
      </c>
      <c r="Y2869" s="56" t="s">
        <v>111</v>
      </c>
      <c r="Z2869" s="56" t="s">
        <v>100</v>
      </c>
      <c r="AA2869" s="56" t="s">
        <v>101</v>
      </c>
      <c r="AB2869" s="56" t="s">
        <v>102</v>
      </c>
      <c r="AC2869" s="56" t="s">
        <v>103</v>
      </c>
      <c r="AD2869" s="56" t="s">
        <v>104</v>
      </c>
      <c r="AE2869" s="56">
        <v>149</v>
      </c>
      <c r="AF2869" s="56">
        <v>213.07</v>
      </c>
    </row>
    <row r="2870" spans="22:32" ht="18" customHeight="1" x14ac:dyDescent="0.25">
      <c r="V2870" s="56" t="s">
        <v>105</v>
      </c>
      <c r="W2870" s="56">
        <v>2024</v>
      </c>
      <c r="X2870" s="56" t="s">
        <v>3</v>
      </c>
      <c r="Y2870" s="56" t="s">
        <v>111</v>
      </c>
      <c r="Z2870" s="56" t="s">
        <v>100</v>
      </c>
      <c r="AA2870" s="56" t="s">
        <v>101</v>
      </c>
      <c r="AB2870" s="56" t="s">
        <v>102</v>
      </c>
      <c r="AC2870" s="56" t="s">
        <v>103</v>
      </c>
      <c r="AD2870" s="56" t="s">
        <v>104</v>
      </c>
      <c r="AE2870" s="56">
        <v>365</v>
      </c>
      <c r="AF2870" s="56">
        <v>521.95000000000005</v>
      </c>
    </row>
    <row r="2871" spans="22:32" ht="18" customHeight="1" x14ac:dyDescent="0.25">
      <c r="V2871" s="56" t="s">
        <v>98</v>
      </c>
      <c r="W2871" s="56">
        <v>2024</v>
      </c>
      <c r="X2871" s="56" t="s">
        <v>7</v>
      </c>
      <c r="Y2871" s="56" t="s">
        <v>111</v>
      </c>
      <c r="Z2871" s="56" t="s">
        <v>100</v>
      </c>
      <c r="AA2871" s="56" t="s">
        <v>101</v>
      </c>
      <c r="AB2871" s="56" t="s">
        <v>102</v>
      </c>
      <c r="AC2871" s="56" t="s">
        <v>103</v>
      </c>
      <c r="AD2871" s="56" t="s">
        <v>104</v>
      </c>
      <c r="AE2871" s="56">
        <v>128</v>
      </c>
      <c r="AF2871" s="56">
        <v>183.04</v>
      </c>
    </row>
    <row r="2872" spans="22:32" ht="18" customHeight="1" x14ac:dyDescent="0.25">
      <c r="V2872" s="56" t="s">
        <v>98</v>
      </c>
      <c r="W2872" s="56">
        <v>2024</v>
      </c>
      <c r="X2872" s="56" t="s">
        <v>7</v>
      </c>
      <c r="Y2872" s="56" t="s">
        <v>111</v>
      </c>
      <c r="Z2872" s="56" t="s">
        <v>100</v>
      </c>
      <c r="AA2872" s="56" t="s">
        <v>101</v>
      </c>
      <c r="AB2872" s="56" t="s">
        <v>102</v>
      </c>
      <c r="AC2872" s="56" t="s">
        <v>103</v>
      </c>
      <c r="AD2872" s="56" t="s">
        <v>104</v>
      </c>
      <c r="AE2872" s="56">
        <v>344</v>
      </c>
      <c r="AF2872" s="56">
        <v>491.91999999999996</v>
      </c>
    </row>
    <row r="2873" spans="22:32" ht="18" customHeight="1" x14ac:dyDescent="0.25">
      <c r="V2873" s="56" t="s">
        <v>98</v>
      </c>
      <c r="W2873" s="56">
        <v>2024</v>
      </c>
      <c r="X2873" s="56" t="s">
        <v>7</v>
      </c>
      <c r="Y2873" s="56" t="s">
        <v>111</v>
      </c>
      <c r="Z2873" s="56" t="s">
        <v>100</v>
      </c>
      <c r="AA2873" s="56" t="s">
        <v>101</v>
      </c>
      <c r="AB2873" s="56" t="s">
        <v>102</v>
      </c>
      <c r="AC2873" s="56" t="s">
        <v>103</v>
      </c>
      <c r="AD2873" s="56" t="s">
        <v>104</v>
      </c>
      <c r="AE2873" s="56">
        <v>370</v>
      </c>
      <c r="AF2873" s="56">
        <v>526.24</v>
      </c>
    </row>
    <row r="2874" spans="22:32" ht="18" customHeight="1" x14ac:dyDescent="0.25">
      <c r="V2874" s="56" t="s">
        <v>98</v>
      </c>
      <c r="W2874" s="56">
        <v>2024</v>
      </c>
      <c r="X2874" s="56" t="s">
        <v>7</v>
      </c>
      <c r="Y2874" s="56" t="s">
        <v>111</v>
      </c>
      <c r="Z2874" s="56" t="s">
        <v>100</v>
      </c>
      <c r="AA2874" s="56" t="s">
        <v>101</v>
      </c>
      <c r="AB2874" s="56" t="s">
        <v>102</v>
      </c>
      <c r="AC2874" s="56" t="s">
        <v>103</v>
      </c>
      <c r="AD2874" s="56" t="s">
        <v>104</v>
      </c>
      <c r="AE2874" s="56">
        <v>346</v>
      </c>
      <c r="AF2874" s="56">
        <v>526.24</v>
      </c>
    </row>
    <row r="2875" spans="22:32" ht="18" customHeight="1" x14ac:dyDescent="0.25">
      <c r="V2875" s="56" t="s">
        <v>105</v>
      </c>
      <c r="W2875" s="56">
        <v>2024</v>
      </c>
      <c r="X2875" s="56" t="s">
        <v>7</v>
      </c>
      <c r="Y2875" s="56" t="s">
        <v>111</v>
      </c>
      <c r="Z2875" s="56" t="s">
        <v>100</v>
      </c>
      <c r="AA2875" s="56" t="s">
        <v>101</v>
      </c>
      <c r="AB2875" s="56" t="s">
        <v>102</v>
      </c>
      <c r="AC2875" s="56" t="s">
        <v>103</v>
      </c>
      <c r="AD2875" s="56" t="s">
        <v>104</v>
      </c>
      <c r="AE2875" s="56">
        <v>982</v>
      </c>
      <c r="AF2875" s="56">
        <v>1404.26</v>
      </c>
    </row>
    <row r="2876" spans="22:32" ht="18" customHeight="1" x14ac:dyDescent="0.25">
      <c r="V2876" s="56" t="s">
        <v>98</v>
      </c>
      <c r="W2876" s="56">
        <v>2024</v>
      </c>
      <c r="X2876" s="56" t="s">
        <v>7</v>
      </c>
      <c r="Y2876" s="56" t="s">
        <v>111</v>
      </c>
      <c r="Z2876" s="56" t="s">
        <v>100</v>
      </c>
      <c r="AA2876" s="56" t="s">
        <v>101</v>
      </c>
      <c r="AB2876" s="56" t="s">
        <v>102</v>
      </c>
      <c r="AC2876" s="56" t="s">
        <v>103</v>
      </c>
      <c r="AD2876" s="56" t="s">
        <v>104</v>
      </c>
      <c r="AE2876" s="56">
        <v>342</v>
      </c>
      <c r="AF2876" s="56">
        <v>489.06</v>
      </c>
    </row>
    <row r="2877" spans="22:32" ht="18" customHeight="1" x14ac:dyDescent="0.25">
      <c r="V2877" s="56" t="s">
        <v>98</v>
      </c>
      <c r="W2877" s="56">
        <v>2024</v>
      </c>
      <c r="X2877" s="56" t="s">
        <v>7</v>
      </c>
      <c r="Y2877" s="56" t="s">
        <v>111</v>
      </c>
      <c r="Z2877" s="56" t="s">
        <v>100</v>
      </c>
      <c r="AA2877" s="56" t="s">
        <v>101</v>
      </c>
      <c r="AB2877" s="56" t="s">
        <v>102</v>
      </c>
      <c r="AC2877" s="56" t="s">
        <v>103</v>
      </c>
      <c r="AD2877" s="56" t="s">
        <v>104</v>
      </c>
      <c r="AE2877" s="56">
        <v>369</v>
      </c>
      <c r="AF2877" s="56">
        <v>527.66999999999996</v>
      </c>
    </row>
    <row r="2878" spans="22:32" ht="18" customHeight="1" x14ac:dyDescent="0.25">
      <c r="V2878" s="56" t="s">
        <v>105</v>
      </c>
      <c r="W2878" s="56">
        <v>2024</v>
      </c>
      <c r="X2878" s="56" t="s">
        <v>7</v>
      </c>
      <c r="Y2878" s="56" t="s">
        <v>111</v>
      </c>
      <c r="Z2878" s="56" t="s">
        <v>100</v>
      </c>
      <c r="AA2878" s="56" t="s">
        <v>101</v>
      </c>
      <c r="AB2878" s="56" t="s">
        <v>102</v>
      </c>
      <c r="AC2878" s="56" t="s">
        <v>103</v>
      </c>
      <c r="AD2878" s="56" t="s">
        <v>104</v>
      </c>
      <c r="AE2878" s="56">
        <v>345</v>
      </c>
      <c r="AF2878" s="56">
        <v>493.35</v>
      </c>
    </row>
    <row r="2879" spans="22:32" ht="18" customHeight="1" x14ac:dyDescent="0.25">
      <c r="V2879" s="56" t="s">
        <v>98</v>
      </c>
      <c r="W2879" s="56">
        <v>2024</v>
      </c>
      <c r="X2879" s="56" t="s">
        <v>7</v>
      </c>
      <c r="Y2879" s="56" t="s">
        <v>111</v>
      </c>
      <c r="Z2879" s="56" t="s">
        <v>100</v>
      </c>
      <c r="AA2879" s="56" t="s">
        <v>101</v>
      </c>
      <c r="AB2879" s="56" t="s">
        <v>102</v>
      </c>
      <c r="AC2879" s="56" t="s">
        <v>103</v>
      </c>
      <c r="AD2879" s="56" t="s">
        <v>104</v>
      </c>
      <c r="AE2879" s="56">
        <v>763</v>
      </c>
      <c r="AF2879" s="56">
        <v>1091.0899999999999</v>
      </c>
    </row>
    <row r="2880" spans="22:32" ht="18" customHeight="1" x14ac:dyDescent="0.25">
      <c r="V2880" s="56" t="s">
        <v>98</v>
      </c>
      <c r="W2880" s="56">
        <v>2024</v>
      </c>
      <c r="X2880" s="56" t="s">
        <v>7</v>
      </c>
      <c r="Y2880" s="56" t="s">
        <v>111</v>
      </c>
      <c r="Z2880" s="56" t="s">
        <v>100</v>
      </c>
      <c r="AA2880" s="56" t="s">
        <v>101</v>
      </c>
      <c r="AB2880" s="56" t="s">
        <v>102</v>
      </c>
      <c r="AC2880" s="56" t="s">
        <v>103</v>
      </c>
      <c r="AD2880" s="56" t="s">
        <v>104</v>
      </c>
      <c r="AE2880" s="56">
        <v>850</v>
      </c>
      <c r="AF2880" s="56">
        <v>1215.5</v>
      </c>
    </row>
    <row r="2881" spans="22:32" ht="18" customHeight="1" x14ac:dyDescent="0.25">
      <c r="V2881" s="56" t="s">
        <v>98</v>
      </c>
      <c r="W2881" s="56">
        <v>2024</v>
      </c>
      <c r="X2881" s="56" t="s">
        <v>7</v>
      </c>
      <c r="Y2881" s="56" t="s">
        <v>111</v>
      </c>
      <c r="Z2881" s="56" t="s">
        <v>100</v>
      </c>
      <c r="AA2881" s="56" t="s">
        <v>101</v>
      </c>
      <c r="AB2881" s="56" t="s">
        <v>102</v>
      </c>
      <c r="AC2881" s="56" t="s">
        <v>103</v>
      </c>
      <c r="AD2881" s="56" t="s">
        <v>104</v>
      </c>
      <c r="AE2881" s="56">
        <v>371</v>
      </c>
      <c r="AF2881" s="56">
        <v>530.53</v>
      </c>
    </row>
    <row r="2882" spans="22:32" ht="18" customHeight="1" x14ac:dyDescent="0.25">
      <c r="V2882" s="56" t="s">
        <v>98</v>
      </c>
      <c r="W2882" s="56">
        <v>2024</v>
      </c>
      <c r="X2882" s="56" t="s">
        <v>7</v>
      </c>
      <c r="Y2882" s="56" t="s">
        <v>111</v>
      </c>
      <c r="Z2882" s="56" t="s">
        <v>100</v>
      </c>
      <c r="AA2882" s="56" t="s">
        <v>101</v>
      </c>
      <c r="AB2882" s="56" t="s">
        <v>102</v>
      </c>
      <c r="AC2882" s="56" t="s">
        <v>103</v>
      </c>
      <c r="AD2882" s="56" t="s">
        <v>104</v>
      </c>
      <c r="AE2882" s="56">
        <v>347</v>
      </c>
      <c r="AF2882" s="56">
        <v>496.21000000000004</v>
      </c>
    </row>
    <row r="2883" spans="22:32" ht="18" customHeight="1" x14ac:dyDescent="0.25">
      <c r="V2883" s="56" t="s">
        <v>98</v>
      </c>
      <c r="W2883" s="56">
        <v>2024</v>
      </c>
      <c r="X2883" s="56" t="s">
        <v>11</v>
      </c>
      <c r="Y2883" s="56" t="s">
        <v>111</v>
      </c>
      <c r="Z2883" s="56" t="s">
        <v>100</v>
      </c>
      <c r="AA2883" s="56" t="s">
        <v>101</v>
      </c>
      <c r="AB2883" s="56" t="s">
        <v>102</v>
      </c>
      <c r="AC2883" s="56" t="s">
        <v>103</v>
      </c>
      <c r="AD2883" s="56" t="s">
        <v>104</v>
      </c>
      <c r="AE2883" s="56">
        <v>350</v>
      </c>
      <c r="AF2883" s="56">
        <v>500.5</v>
      </c>
    </row>
    <row r="2884" spans="22:32" ht="18" customHeight="1" x14ac:dyDescent="0.25">
      <c r="V2884" s="56" t="s">
        <v>107</v>
      </c>
      <c r="W2884" s="56">
        <v>2024</v>
      </c>
      <c r="X2884" s="56" t="s">
        <v>11</v>
      </c>
      <c r="Y2884" s="56" t="s">
        <v>111</v>
      </c>
      <c r="Z2884" s="56" t="s">
        <v>100</v>
      </c>
      <c r="AA2884" s="56" t="s">
        <v>101</v>
      </c>
      <c r="AB2884" s="56" t="s">
        <v>102</v>
      </c>
      <c r="AC2884" s="56" t="s">
        <v>103</v>
      </c>
      <c r="AD2884" s="56" t="s">
        <v>104</v>
      </c>
      <c r="AE2884" s="56">
        <v>352</v>
      </c>
      <c r="AF2884" s="56">
        <v>526.24</v>
      </c>
    </row>
    <row r="2885" spans="22:32" ht="18" customHeight="1" x14ac:dyDescent="0.25">
      <c r="V2885" s="56" t="s">
        <v>105</v>
      </c>
      <c r="W2885" s="56">
        <v>2024</v>
      </c>
      <c r="X2885" s="56" t="s">
        <v>11</v>
      </c>
      <c r="Y2885" s="56" t="s">
        <v>111</v>
      </c>
      <c r="Z2885" s="56" t="s">
        <v>100</v>
      </c>
      <c r="AA2885" s="56" t="s">
        <v>101</v>
      </c>
      <c r="AB2885" s="56" t="s">
        <v>102</v>
      </c>
      <c r="AC2885" s="56" t="s">
        <v>103</v>
      </c>
      <c r="AD2885" s="56" t="s">
        <v>104</v>
      </c>
      <c r="AE2885" s="56">
        <v>322</v>
      </c>
      <c r="AF2885" s="56">
        <v>526.24</v>
      </c>
    </row>
    <row r="2886" spans="22:32" ht="18" customHeight="1" x14ac:dyDescent="0.25">
      <c r="V2886" s="56" t="s">
        <v>105</v>
      </c>
      <c r="W2886" s="56">
        <v>2024</v>
      </c>
      <c r="X2886" s="56" t="s">
        <v>11</v>
      </c>
      <c r="Y2886" s="56" t="s">
        <v>111</v>
      </c>
      <c r="Z2886" s="56" t="s">
        <v>100</v>
      </c>
      <c r="AA2886" s="56" t="s">
        <v>101</v>
      </c>
      <c r="AB2886" s="56" t="s">
        <v>102</v>
      </c>
      <c r="AC2886" s="56" t="s">
        <v>103</v>
      </c>
      <c r="AD2886" s="56" t="s">
        <v>104</v>
      </c>
      <c r="AE2886" s="56">
        <v>986</v>
      </c>
      <c r="AF2886" s="56">
        <v>1409.98</v>
      </c>
    </row>
    <row r="2887" spans="22:32" ht="18" customHeight="1" x14ac:dyDescent="0.25">
      <c r="V2887" s="56" t="s">
        <v>98</v>
      </c>
      <c r="W2887" s="56">
        <v>2024</v>
      </c>
      <c r="X2887" s="56" t="s">
        <v>11</v>
      </c>
      <c r="Y2887" s="56" t="s">
        <v>111</v>
      </c>
      <c r="Z2887" s="56" t="s">
        <v>100</v>
      </c>
      <c r="AA2887" s="56" t="s">
        <v>101</v>
      </c>
      <c r="AB2887" s="56" t="s">
        <v>102</v>
      </c>
      <c r="AC2887" s="56" t="s">
        <v>103</v>
      </c>
      <c r="AD2887" s="56" t="s">
        <v>104</v>
      </c>
      <c r="AE2887" s="56">
        <v>324</v>
      </c>
      <c r="AF2887" s="56">
        <v>463.32</v>
      </c>
    </row>
    <row r="2888" spans="22:32" ht="18" customHeight="1" x14ac:dyDescent="0.25">
      <c r="V2888" s="56" t="s">
        <v>98</v>
      </c>
      <c r="W2888" s="56">
        <v>2024</v>
      </c>
      <c r="X2888" s="56" t="s">
        <v>11</v>
      </c>
      <c r="Y2888" s="56" t="s">
        <v>111</v>
      </c>
      <c r="Z2888" s="56" t="s">
        <v>100</v>
      </c>
      <c r="AA2888" s="56" t="s">
        <v>101</v>
      </c>
      <c r="AB2888" s="56" t="s">
        <v>102</v>
      </c>
      <c r="AC2888" s="56" t="s">
        <v>103</v>
      </c>
      <c r="AD2888" s="56" t="s">
        <v>104</v>
      </c>
      <c r="AE2888" s="56">
        <v>351</v>
      </c>
      <c r="AF2888" s="56">
        <v>501.93</v>
      </c>
    </row>
    <row r="2889" spans="22:32" ht="18" customHeight="1" x14ac:dyDescent="0.25">
      <c r="V2889" s="56" t="s">
        <v>105</v>
      </c>
      <c r="W2889" s="56">
        <v>2024</v>
      </c>
      <c r="X2889" s="56" t="s">
        <v>11</v>
      </c>
      <c r="Y2889" s="56" t="s">
        <v>111</v>
      </c>
      <c r="Z2889" s="56" t="s">
        <v>100</v>
      </c>
      <c r="AA2889" s="56" t="s">
        <v>101</v>
      </c>
      <c r="AB2889" s="56" t="s">
        <v>102</v>
      </c>
      <c r="AC2889" s="56" t="s">
        <v>103</v>
      </c>
      <c r="AD2889" s="56" t="s">
        <v>104</v>
      </c>
      <c r="AE2889" s="56">
        <v>321</v>
      </c>
      <c r="AF2889" s="56">
        <v>459.03</v>
      </c>
    </row>
    <row r="2890" spans="22:32" ht="18" customHeight="1" x14ac:dyDescent="0.25">
      <c r="V2890" s="56" t="s">
        <v>105</v>
      </c>
      <c r="W2890" s="56">
        <v>2024</v>
      </c>
      <c r="X2890" s="56" t="s">
        <v>11</v>
      </c>
      <c r="Y2890" s="56" t="s">
        <v>111</v>
      </c>
      <c r="Z2890" s="56" t="s">
        <v>100</v>
      </c>
      <c r="AA2890" s="56" t="s">
        <v>101</v>
      </c>
      <c r="AB2890" s="56" t="s">
        <v>102</v>
      </c>
      <c r="AC2890" s="56" t="s">
        <v>103</v>
      </c>
      <c r="AD2890" s="56" t="s">
        <v>104</v>
      </c>
      <c r="AE2890" s="56">
        <v>767</v>
      </c>
      <c r="AF2890" s="56">
        <v>1096.81</v>
      </c>
    </row>
    <row r="2891" spans="22:32" ht="18" customHeight="1" x14ac:dyDescent="0.25">
      <c r="V2891" s="56" t="s">
        <v>107</v>
      </c>
      <c r="W2891" s="56">
        <v>2024</v>
      </c>
      <c r="X2891" s="56" t="s">
        <v>11</v>
      </c>
      <c r="Y2891" s="56" t="s">
        <v>111</v>
      </c>
      <c r="Z2891" s="56" t="s">
        <v>100</v>
      </c>
      <c r="AA2891" s="56" t="s">
        <v>101</v>
      </c>
      <c r="AB2891" s="56" t="s">
        <v>102</v>
      </c>
      <c r="AC2891" s="56" t="s">
        <v>103</v>
      </c>
      <c r="AD2891" s="56" t="s">
        <v>104</v>
      </c>
      <c r="AE2891" s="56">
        <v>853</v>
      </c>
      <c r="AF2891" s="56">
        <v>1219.79</v>
      </c>
    </row>
    <row r="2892" spans="22:32" ht="18" customHeight="1" x14ac:dyDescent="0.25">
      <c r="V2892" s="56" t="s">
        <v>98</v>
      </c>
      <c r="W2892" s="56">
        <v>2024</v>
      </c>
      <c r="X2892" s="56" t="s">
        <v>11</v>
      </c>
      <c r="Y2892" s="56" t="s">
        <v>111</v>
      </c>
      <c r="Z2892" s="56" t="s">
        <v>100</v>
      </c>
      <c r="AA2892" s="56" t="s">
        <v>101</v>
      </c>
      <c r="AB2892" s="56" t="s">
        <v>102</v>
      </c>
      <c r="AC2892" s="56" t="s">
        <v>103</v>
      </c>
      <c r="AD2892" s="56" t="s">
        <v>104</v>
      </c>
      <c r="AE2892" s="56">
        <v>323</v>
      </c>
      <c r="AF2892" s="56">
        <v>461.89</v>
      </c>
    </row>
    <row r="2893" spans="22:32" ht="18" customHeight="1" x14ac:dyDescent="0.25">
      <c r="V2893" s="56" t="s">
        <v>107</v>
      </c>
      <c r="W2893" s="56">
        <v>2024</v>
      </c>
      <c r="X2893" s="56" t="s">
        <v>1</v>
      </c>
      <c r="Y2893" s="56" t="s">
        <v>111</v>
      </c>
      <c r="Z2893" s="56" t="s">
        <v>100</v>
      </c>
      <c r="AA2893" s="56" t="s">
        <v>101</v>
      </c>
      <c r="AB2893" s="56" t="s">
        <v>102</v>
      </c>
      <c r="AC2893" s="56" t="s">
        <v>103</v>
      </c>
      <c r="AD2893" s="56" t="s">
        <v>104</v>
      </c>
      <c r="AE2893" s="56">
        <v>158</v>
      </c>
      <c r="AF2893" s="56">
        <v>225.94</v>
      </c>
    </row>
    <row r="2894" spans="22:32" ht="18" customHeight="1" x14ac:dyDescent="0.25">
      <c r="V2894" s="56" t="s">
        <v>98</v>
      </c>
      <c r="W2894" s="56">
        <v>2024</v>
      </c>
      <c r="X2894" s="56" t="s">
        <v>1</v>
      </c>
      <c r="Y2894" s="56" t="s">
        <v>111</v>
      </c>
      <c r="Z2894" s="56" t="s">
        <v>100</v>
      </c>
      <c r="AA2894" s="56" t="s">
        <v>101</v>
      </c>
      <c r="AB2894" s="56" t="s">
        <v>102</v>
      </c>
      <c r="AC2894" s="56" t="s">
        <v>103</v>
      </c>
      <c r="AD2894" s="56" t="s">
        <v>104</v>
      </c>
      <c r="AE2894" s="56">
        <v>128</v>
      </c>
      <c r="AF2894" s="56">
        <v>183.04</v>
      </c>
    </row>
    <row r="2895" spans="22:32" ht="18" customHeight="1" x14ac:dyDescent="0.25">
      <c r="V2895" s="56" t="s">
        <v>107</v>
      </c>
      <c r="W2895" s="56">
        <v>2024</v>
      </c>
      <c r="X2895" s="56" t="s">
        <v>1</v>
      </c>
      <c r="Y2895" s="56" t="s">
        <v>111</v>
      </c>
      <c r="Z2895" s="56" t="s">
        <v>100</v>
      </c>
      <c r="AA2895" s="56" t="s">
        <v>101</v>
      </c>
      <c r="AB2895" s="56" t="s">
        <v>102</v>
      </c>
      <c r="AC2895" s="56" t="s">
        <v>103</v>
      </c>
      <c r="AD2895" s="56" t="s">
        <v>104</v>
      </c>
      <c r="AE2895" s="56">
        <v>160</v>
      </c>
      <c r="AF2895" s="56">
        <v>526.24</v>
      </c>
    </row>
    <row r="2896" spans="22:32" ht="18" customHeight="1" x14ac:dyDescent="0.25">
      <c r="V2896" s="56" t="s">
        <v>105</v>
      </c>
      <c r="W2896" s="56">
        <v>2024</v>
      </c>
      <c r="X2896" s="56" t="s">
        <v>1</v>
      </c>
      <c r="Y2896" s="56" t="s">
        <v>111</v>
      </c>
      <c r="Z2896" s="56" t="s">
        <v>100</v>
      </c>
      <c r="AA2896" s="56" t="s">
        <v>101</v>
      </c>
      <c r="AB2896" s="56" t="s">
        <v>102</v>
      </c>
      <c r="AC2896" s="56" t="s">
        <v>103</v>
      </c>
      <c r="AD2896" s="56" t="s">
        <v>104</v>
      </c>
      <c r="AE2896" s="56">
        <v>130</v>
      </c>
      <c r="AF2896" s="56">
        <v>526.24</v>
      </c>
    </row>
    <row r="2897" spans="22:32" ht="18" customHeight="1" x14ac:dyDescent="0.25">
      <c r="V2897" s="56" t="s">
        <v>105</v>
      </c>
      <c r="W2897" s="56">
        <v>2024</v>
      </c>
      <c r="X2897" s="56" t="s">
        <v>1</v>
      </c>
      <c r="Y2897" s="56" t="s">
        <v>111</v>
      </c>
      <c r="Z2897" s="56" t="s">
        <v>100</v>
      </c>
      <c r="AA2897" s="56" t="s">
        <v>101</v>
      </c>
      <c r="AB2897" s="56" t="s">
        <v>102</v>
      </c>
      <c r="AC2897" s="56" t="s">
        <v>103</v>
      </c>
      <c r="AD2897" s="56" t="s">
        <v>104</v>
      </c>
      <c r="AE2897" s="56">
        <v>977</v>
      </c>
      <c r="AF2897" s="56">
        <v>1397.1100000000001</v>
      </c>
    </row>
    <row r="2898" spans="22:32" ht="18" customHeight="1" x14ac:dyDescent="0.25">
      <c r="V2898" s="56" t="s">
        <v>98</v>
      </c>
      <c r="W2898" s="56">
        <v>2024</v>
      </c>
      <c r="X2898" s="56" t="s">
        <v>1</v>
      </c>
      <c r="Y2898" s="56" t="s">
        <v>111</v>
      </c>
      <c r="Z2898" s="56" t="s">
        <v>100</v>
      </c>
      <c r="AA2898" s="56" t="s">
        <v>101</v>
      </c>
      <c r="AB2898" s="56" t="s">
        <v>102</v>
      </c>
      <c r="AC2898" s="56" t="s">
        <v>103</v>
      </c>
      <c r="AD2898" s="56" t="s">
        <v>104</v>
      </c>
      <c r="AE2898" s="56">
        <v>132</v>
      </c>
      <c r="AF2898" s="56">
        <v>188.76</v>
      </c>
    </row>
    <row r="2899" spans="22:32" ht="18" customHeight="1" x14ac:dyDescent="0.25">
      <c r="V2899" s="56" t="s">
        <v>98</v>
      </c>
      <c r="W2899" s="56">
        <v>2024</v>
      </c>
      <c r="X2899" s="56" t="s">
        <v>1</v>
      </c>
      <c r="Y2899" s="56" t="s">
        <v>111</v>
      </c>
      <c r="Z2899" s="56" t="s">
        <v>100</v>
      </c>
      <c r="AA2899" s="56" t="s">
        <v>101</v>
      </c>
      <c r="AB2899" s="56" t="s">
        <v>102</v>
      </c>
      <c r="AC2899" s="56" t="s">
        <v>103</v>
      </c>
      <c r="AD2899" s="56" t="s">
        <v>104</v>
      </c>
      <c r="AE2899" s="56">
        <v>159</v>
      </c>
      <c r="AF2899" s="56">
        <v>227.37</v>
      </c>
    </row>
    <row r="2900" spans="22:32" ht="18" customHeight="1" x14ac:dyDescent="0.25">
      <c r="V2900" s="56" t="s">
        <v>105</v>
      </c>
      <c r="W2900" s="56">
        <v>2024</v>
      </c>
      <c r="X2900" s="56" t="s">
        <v>1</v>
      </c>
      <c r="Y2900" s="56" t="s">
        <v>111</v>
      </c>
      <c r="Z2900" s="56" t="s">
        <v>100</v>
      </c>
      <c r="AA2900" s="56" t="s">
        <v>101</v>
      </c>
      <c r="AB2900" s="56" t="s">
        <v>102</v>
      </c>
      <c r="AC2900" s="56" t="s">
        <v>103</v>
      </c>
      <c r="AD2900" s="56" t="s">
        <v>104</v>
      </c>
      <c r="AE2900" s="56">
        <v>129</v>
      </c>
      <c r="AF2900" s="56">
        <v>184.47</v>
      </c>
    </row>
    <row r="2901" spans="22:32" ht="18" customHeight="1" x14ac:dyDescent="0.25">
      <c r="V2901" s="56" t="s">
        <v>105</v>
      </c>
      <c r="W2901" s="56">
        <v>2024</v>
      </c>
      <c r="X2901" s="56" t="s">
        <v>1</v>
      </c>
      <c r="Y2901" s="56" t="s">
        <v>111</v>
      </c>
      <c r="Z2901" s="56" t="s">
        <v>100</v>
      </c>
      <c r="AA2901" s="56" t="s">
        <v>101</v>
      </c>
      <c r="AB2901" s="56" t="s">
        <v>102</v>
      </c>
      <c r="AC2901" s="56" t="s">
        <v>103</v>
      </c>
      <c r="AD2901" s="56" t="s">
        <v>104</v>
      </c>
      <c r="AE2901" s="56">
        <v>758</v>
      </c>
      <c r="AF2901" s="56">
        <v>1083.94</v>
      </c>
    </row>
    <row r="2902" spans="22:32" ht="18" customHeight="1" x14ac:dyDescent="0.25">
      <c r="V2902" s="56" t="s">
        <v>107</v>
      </c>
      <c r="W2902" s="56">
        <v>2024</v>
      </c>
      <c r="X2902" s="56" t="s">
        <v>1</v>
      </c>
      <c r="Y2902" s="56" t="s">
        <v>111</v>
      </c>
      <c r="Z2902" s="56" t="s">
        <v>100</v>
      </c>
      <c r="AA2902" s="56" t="s">
        <v>101</v>
      </c>
      <c r="AB2902" s="56" t="s">
        <v>102</v>
      </c>
      <c r="AC2902" s="56" t="s">
        <v>103</v>
      </c>
      <c r="AD2902" s="56" t="s">
        <v>104</v>
      </c>
      <c r="AE2902" s="56">
        <v>844</v>
      </c>
      <c r="AF2902" s="56">
        <v>1206.92</v>
      </c>
    </row>
    <row r="2903" spans="22:32" ht="18" customHeight="1" x14ac:dyDescent="0.25">
      <c r="V2903" s="56" t="s">
        <v>98</v>
      </c>
      <c r="W2903" s="56">
        <v>2024</v>
      </c>
      <c r="X2903" s="56" t="s">
        <v>1</v>
      </c>
      <c r="Y2903" s="56" t="s">
        <v>111</v>
      </c>
      <c r="Z2903" s="56" t="s">
        <v>100</v>
      </c>
      <c r="AA2903" s="56" t="s">
        <v>101</v>
      </c>
      <c r="AB2903" s="56" t="s">
        <v>102</v>
      </c>
      <c r="AC2903" s="56" t="s">
        <v>103</v>
      </c>
      <c r="AD2903" s="56" t="s">
        <v>104</v>
      </c>
      <c r="AE2903" s="56">
        <v>155</v>
      </c>
      <c r="AF2903" s="56">
        <v>221.65</v>
      </c>
    </row>
    <row r="2904" spans="22:32" ht="18" customHeight="1" x14ac:dyDescent="0.25">
      <c r="V2904" s="56" t="s">
        <v>107</v>
      </c>
      <c r="W2904" s="56">
        <v>2024</v>
      </c>
      <c r="X2904" s="56" t="s">
        <v>1</v>
      </c>
      <c r="Y2904" s="56" t="s">
        <v>111</v>
      </c>
      <c r="Z2904" s="56" t="s">
        <v>100</v>
      </c>
      <c r="AA2904" s="56" t="s">
        <v>101</v>
      </c>
      <c r="AB2904" s="56" t="s">
        <v>102</v>
      </c>
      <c r="AC2904" s="56" t="s">
        <v>103</v>
      </c>
      <c r="AD2904" s="56" t="s">
        <v>104</v>
      </c>
      <c r="AE2904" s="56">
        <v>131</v>
      </c>
      <c r="AF2904" s="56">
        <v>187.32999999999998</v>
      </c>
    </row>
    <row r="2905" spans="22:32" ht="18" customHeight="1" x14ac:dyDescent="0.25">
      <c r="V2905" s="56" t="s">
        <v>98</v>
      </c>
      <c r="W2905" s="56">
        <v>2024</v>
      </c>
      <c r="X2905" s="56" t="s">
        <v>0</v>
      </c>
      <c r="Y2905" s="56" t="s">
        <v>111</v>
      </c>
      <c r="Z2905" s="56" t="s">
        <v>100</v>
      </c>
      <c r="AA2905" s="56" t="s">
        <v>101</v>
      </c>
      <c r="AB2905" s="56" t="s">
        <v>102</v>
      </c>
      <c r="AC2905" s="56" t="s">
        <v>103</v>
      </c>
      <c r="AD2905" s="56" t="s">
        <v>104</v>
      </c>
      <c r="AE2905" s="56">
        <v>164</v>
      </c>
      <c r="AF2905" s="56">
        <v>234.51999999999998</v>
      </c>
    </row>
    <row r="2906" spans="22:32" ht="18" customHeight="1" x14ac:dyDescent="0.25">
      <c r="V2906" s="56" t="s">
        <v>108</v>
      </c>
      <c r="W2906" s="56">
        <v>2024</v>
      </c>
      <c r="X2906" s="56" t="s">
        <v>0</v>
      </c>
      <c r="Y2906" s="56" t="s">
        <v>111</v>
      </c>
      <c r="Z2906" s="56" t="s">
        <v>100</v>
      </c>
      <c r="AA2906" s="56" t="s">
        <v>101</v>
      </c>
      <c r="AB2906" s="56" t="s">
        <v>102</v>
      </c>
      <c r="AC2906" s="56" t="s">
        <v>103</v>
      </c>
      <c r="AD2906" s="56" t="s">
        <v>104</v>
      </c>
      <c r="AE2906" s="56">
        <v>134</v>
      </c>
      <c r="AF2906" s="56">
        <v>191.62</v>
      </c>
    </row>
    <row r="2907" spans="22:32" ht="18" customHeight="1" x14ac:dyDescent="0.25">
      <c r="V2907" s="56" t="s">
        <v>105</v>
      </c>
      <c r="W2907" s="56">
        <v>2024</v>
      </c>
      <c r="X2907" s="56" t="s">
        <v>0</v>
      </c>
      <c r="Y2907" s="56" t="s">
        <v>111</v>
      </c>
      <c r="Z2907" s="56" t="s">
        <v>100</v>
      </c>
      <c r="AA2907" s="56" t="s">
        <v>101</v>
      </c>
      <c r="AB2907" s="56" t="s">
        <v>102</v>
      </c>
      <c r="AC2907" s="56" t="s">
        <v>103</v>
      </c>
      <c r="AD2907" s="56" t="s">
        <v>104</v>
      </c>
      <c r="AE2907" s="56">
        <v>136</v>
      </c>
      <c r="AF2907" s="56">
        <v>526.24</v>
      </c>
    </row>
    <row r="2908" spans="22:32" ht="18" customHeight="1" x14ac:dyDescent="0.25">
      <c r="V2908" s="56" t="s">
        <v>105</v>
      </c>
      <c r="W2908" s="56">
        <v>2024</v>
      </c>
      <c r="X2908" s="56" t="s">
        <v>0</v>
      </c>
      <c r="Y2908" s="56" t="s">
        <v>111</v>
      </c>
      <c r="Z2908" s="56" t="s">
        <v>100</v>
      </c>
      <c r="AA2908" s="56" t="s">
        <v>101</v>
      </c>
      <c r="AB2908" s="56" t="s">
        <v>102</v>
      </c>
      <c r="AC2908" s="56" t="s">
        <v>103</v>
      </c>
      <c r="AD2908" s="56" t="s">
        <v>104</v>
      </c>
      <c r="AE2908" s="56">
        <v>976</v>
      </c>
      <c r="AF2908" s="56">
        <v>1395.68</v>
      </c>
    </row>
    <row r="2909" spans="22:32" ht="18" customHeight="1" x14ac:dyDescent="0.25">
      <c r="V2909" s="56" t="s">
        <v>105</v>
      </c>
      <c r="W2909" s="56">
        <v>2024</v>
      </c>
      <c r="X2909" s="56" t="s">
        <v>0</v>
      </c>
      <c r="Y2909" s="56" t="s">
        <v>111</v>
      </c>
      <c r="Z2909" s="56" t="s">
        <v>100</v>
      </c>
      <c r="AA2909" s="56" t="s">
        <v>101</v>
      </c>
      <c r="AB2909" s="56" t="s">
        <v>102</v>
      </c>
      <c r="AC2909" s="56" t="s">
        <v>103</v>
      </c>
      <c r="AD2909" s="56" t="s">
        <v>104</v>
      </c>
      <c r="AE2909" s="56">
        <v>138</v>
      </c>
      <c r="AF2909" s="56">
        <v>197.34</v>
      </c>
    </row>
    <row r="2910" spans="22:32" ht="18" customHeight="1" x14ac:dyDescent="0.25">
      <c r="V2910" s="56" t="s">
        <v>105</v>
      </c>
      <c r="W2910" s="56">
        <v>2024</v>
      </c>
      <c r="X2910" s="56" t="s">
        <v>0</v>
      </c>
      <c r="Y2910" s="56" t="s">
        <v>111</v>
      </c>
      <c r="Z2910" s="56" t="s">
        <v>100</v>
      </c>
      <c r="AA2910" s="56" t="s">
        <v>101</v>
      </c>
      <c r="AB2910" s="56" t="s">
        <v>102</v>
      </c>
      <c r="AC2910" s="56" t="s">
        <v>103</v>
      </c>
      <c r="AD2910" s="56" t="s">
        <v>104</v>
      </c>
      <c r="AE2910" s="56">
        <v>165</v>
      </c>
      <c r="AF2910" s="56">
        <v>235.95</v>
      </c>
    </row>
    <row r="2911" spans="22:32" ht="18" customHeight="1" x14ac:dyDescent="0.25">
      <c r="V2911" s="56" t="s">
        <v>105</v>
      </c>
      <c r="W2911" s="56">
        <v>2024</v>
      </c>
      <c r="X2911" s="56" t="s">
        <v>0</v>
      </c>
      <c r="Y2911" s="56" t="s">
        <v>111</v>
      </c>
      <c r="Z2911" s="56" t="s">
        <v>100</v>
      </c>
      <c r="AA2911" s="56" t="s">
        <v>101</v>
      </c>
      <c r="AB2911" s="56" t="s">
        <v>102</v>
      </c>
      <c r="AC2911" s="56" t="s">
        <v>103</v>
      </c>
      <c r="AD2911" s="56" t="s">
        <v>104</v>
      </c>
      <c r="AE2911" s="56">
        <v>135</v>
      </c>
      <c r="AF2911" s="56">
        <v>193.05</v>
      </c>
    </row>
    <row r="2912" spans="22:32" ht="18" customHeight="1" x14ac:dyDescent="0.25">
      <c r="V2912" s="56" t="s">
        <v>105</v>
      </c>
      <c r="W2912" s="56">
        <v>2024</v>
      </c>
      <c r="X2912" s="56" t="s">
        <v>0</v>
      </c>
      <c r="Y2912" s="56" t="s">
        <v>111</v>
      </c>
      <c r="Z2912" s="56" t="s">
        <v>100</v>
      </c>
      <c r="AA2912" s="56" t="s">
        <v>101</v>
      </c>
      <c r="AB2912" s="56" t="s">
        <v>102</v>
      </c>
      <c r="AC2912" s="56" t="s">
        <v>103</v>
      </c>
      <c r="AD2912" s="56" t="s">
        <v>104</v>
      </c>
      <c r="AE2912" s="56">
        <v>757</v>
      </c>
      <c r="AF2912" s="56">
        <v>1082.51</v>
      </c>
    </row>
    <row r="2913" spans="22:32" ht="18" customHeight="1" x14ac:dyDescent="0.25">
      <c r="V2913" s="56" t="s">
        <v>108</v>
      </c>
      <c r="W2913" s="56">
        <v>2024</v>
      </c>
      <c r="X2913" s="56" t="s">
        <v>0</v>
      </c>
      <c r="Y2913" s="56" t="s">
        <v>111</v>
      </c>
      <c r="Z2913" s="56" t="s">
        <v>100</v>
      </c>
      <c r="AA2913" s="56" t="s">
        <v>101</v>
      </c>
      <c r="AB2913" s="56" t="s">
        <v>102</v>
      </c>
      <c r="AC2913" s="56" t="s">
        <v>103</v>
      </c>
      <c r="AD2913" s="56" t="s">
        <v>104</v>
      </c>
      <c r="AE2913" s="56">
        <v>161</v>
      </c>
      <c r="AF2913" s="56">
        <v>230.23000000000002</v>
      </c>
    </row>
    <row r="2914" spans="22:32" ht="18" customHeight="1" x14ac:dyDescent="0.25">
      <c r="V2914" s="56" t="s">
        <v>98</v>
      </c>
      <c r="W2914" s="56">
        <v>2024</v>
      </c>
      <c r="X2914" s="56" t="s">
        <v>0</v>
      </c>
      <c r="Y2914" s="56" t="s">
        <v>111</v>
      </c>
      <c r="Z2914" s="56" t="s">
        <v>100</v>
      </c>
      <c r="AA2914" s="56" t="s">
        <v>101</v>
      </c>
      <c r="AB2914" s="56" t="s">
        <v>102</v>
      </c>
      <c r="AC2914" s="56" t="s">
        <v>103</v>
      </c>
      <c r="AD2914" s="56" t="s">
        <v>104</v>
      </c>
      <c r="AE2914" s="56">
        <v>137</v>
      </c>
      <c r="AF2914" s="56">
        <v>195.91</v>
      </c>
    </row>
    <row r="2915" spans="22:32" ht="18" customHeight="1" x14ac:dyDescent="0.25">
      <c r="V2915" s="56" t="s">
        <v>105</v>
      </c>
      <c r="W2915" s="56">
        <v>2024</v>
      </c>
      <c r="X2915" s="56" t="s">
        <v>6</v>
      </c>
      <c r="Y2915" s="56" t="s">
        <v>111</v>
      </c>
      <c r="Z2915" s="56" t="s">
        <v>100</v>
      </c>
      <c r="AA2915" s="56" t="s">
        <v>101</v>
      </c>
      <c r="AB2915" s="56" t="s">
        <v>102</v>
      </c>
      <c r="AC2915" s="56" t="s">
        <v>103</v>
      </c>
      <c r="AD2915" s="56" t="s">
        <v>104</v>
      </c>
      <c r="AE2915" s="56">
        <v>350</v>
      </c>
      <c r="AF2915" s="56">
        <v>500.5</v>
      </c>
    </row>
    <row r="2916" spans="22:32" ht="18" customHeight="1" x14ac:dyDescent="0.25">
      <c r="V2916" s="56" t="s">
        <v>98</v>
      </c>
      <c r="W2916" s="56">
        <v>2024</v>
      </c>
      <c r="X2916" s="56" t="s">
        <v>6</v>
      </c>
      <c r="Y2916" s="56" t="s">
        <v>111</v>
      </c>
      <c r="Z2916" s="56" t="s">
        <v>100</v>
      </c>
      <c r="AA2916" s="56" t="s">
        <v>101</v>
      </c>
      <c r="AB2916" s="56" t="s">
        <v>102</v>
      </c>
      <c r="AC2916" s="56" t="s">
        <v>103</v>
      </c>
      <c r="AD2916" s="56" t="s">
        <v>104</v>
      </c>
      <c r="AE2916" s="56">
        <v>130</v>
      </c>
      <c r="AF2916" s="56">
        <v>526.24</v>
      </c>
    </row>
    <row r="2917" spans="22:32" ht="18" customHeight="1" x14ac:dyDescent="0.25">
      <c r="V2917" s="56" t="s">
        <v>105</v>
      </c>
      <c r="W2917" s="56">
        <v>2024</v>
      </c>
      <c r="X2917" s="56" t="s">
        <v>6</v>
      </c>
      <c r="Y2917" s="56" t="s">
        <v>111</v>
      </c>
      <c r="Z2917" s="56" t="s">
        <v>100</v>
      </c>
      <c r="AA2917" s="56" t="s">
        <v>101</v>
      </c>
      <c r="AB2917" s="56" t="s">
        <v>102</v>
      </c>
      <c r="AC2917" s="56" t="s">
        <v>103</v>
      </c>
      <c r="AD2917" s="56" t="s">
        <v>104</v>
      </c>
      <c r="AE2917" s="56">
        <v>352</v>
      </c>
      <c r="AF2917" s="56">
        <v>526.24</v>
      </c>
    </row>
    <row r="2918" spans="22:32" ht="18" customHeight="1" x14ac:dyDescent="0.25">
      <c r="V2918" s="56" t="s">
        <v>107</v>
      </c>
      <c r="W2918" s="56">
        <v>2024</v>
      </c>
      <c r="X2918" s="56" t="s">
        <v>6</v>
      </c>
      <c r="Y2918" s="56" t="s">
        <v>111</v>
      </c>
      <c r="Z2918" s="56" t="s">
        <v>100</v>
      </c>
      <c r="AA2918" s="56" t="s">
        <v>101</v>
      </c>
      <c r="AB2918" s="56" t="s">
        <v>102</v>
      </c>
      <c r="AC2918" s="56" t="s">
        <v>103</v>
      </c>
      <c r="AD2918" s="56" t="s">
        <v>104</v>
      </c>
      <c r="AE2918" s="56">
        <v>981</v>
      </c>
      <c r="AF2918" s="56">
        <v>1402.83</v>
      </c>
    </row>
    <row r="2919" spans="22:32" ht="18" customHeight="1" x14ac:dyDescent="0.25">
      <c r="V2919" s="56" t="s">
        <v>105</v>
      </c>
      <c r="W2919" s="56">
        <v>2024</v>
      </c>
      <c r="X2919" s="56" t="s">
        <v>6</v>
      </c>
      <c r="Y2919" s="56" t="s">
        <v>111</v>
      </c>
      <c r="Z2919" s="56" t="s">
        <v>100</v>
      </c>
      <c r="AA2919" s="56" t="s">
        <v>101</v>
      </c>
      <c r="AB2919" s="56" t="s">
        <v>102</v>
      </c>
      <c r="AC2919" s="56" t="s">
        <v>103</v>
      </c>
      <c r="AD2919" s="56" t="s">
        <v>104</v>
      </c>
      <c r="AE2919" s="56">
        <v>348</v>
      </c>
      <c r="AF2919" s="56">
        <v>497.64</v>
      </c>
    </row>
    <row r="2920" spans="22:32" ht="18" customHeight="1" x14ac:dyDescent="0.25">
      <c r="V2920" s="56" t="s">
        <v>105</v>
      </c>
      <c r="W2920" s="56">
        <v>2024</v>
      </c>
      <c r="X2920" s="56" t="s">
        <v>6</v>
      </c>
      <c r="Y2920" s="56" t="s">
        <v>111</v>
      </c>
      <c r="Z2920" s="56" t="s">
        <v>100</v>
      </c>
      <c r="AA2920" s="56" t="s">
        <v>101</v>
      </c>
      <c r="AB2920" s="56" t="s">
        <v>102</v>
      </c>
      <c r="AC2920" s="56" t="s">
        <v>103</v>
      </c>
      <c r="AD2920" s="56" t="s">
        <v>104</v>
      </c>
      <c r="AE2920" s="56">
        <v>129</v>
      </c>
      <c r="AF2920" s="56">
        <v>184.47</v>
      </c>
    </row>
    <row r="2921" spans="22:32" ht="18" customHeight="1" x14ac:dyDescent="0.25">
      <c r="V2921" s="56" t="s">
        <v>107</v>
      </c>
      <c r="W2921" s="56">
        <v>2024</v>
      </c>
      <c r="X2921" s="56" t="s">
        <v>6</v>
      </c>
      <c r="Y2921" s="56" t="s">
        <v>111</v>
      </c>
      <c r="Z2921" s="56" t="s">
        <v>100</v>
      </c>
      <c r="AA2921" s="56" t="s">
        <v>101</v>
      </c>
      <c r="AB2921" s="56" t="s">
        <v>102</v>
      </c>
      <c r="AC2921" s="56" t="s">
        <v>103</v>
      </c>
      <c r="AD2921" s="56" t="s">
        <v>104</v>
      </c>
      <c r="AE2921" s="56">
        <v>351</v>
      </c>
      <c r="AF2921" s="56">
        <v>501.93</v>
      </c>
    </row>
    <row r="2922" spans="22:32" ht="18" customHeight="1" x14ac:dyDescent="0.25">
      <c r="V2922" s="56" t="s">
        <v>105</v>
      </c>
      <c r="W2922" s="56">
        <v>2024</v>
      </c>
      <c r="X2922" s="56" t="s">
        <v>6</v>
      </c>
      <c r="Y2922" s="56" t="s">
        <v>111</v>
      </c>
      <c r="Z2922" s="56" t="s">
        <v>100</v>
      </c>
      <c r="AA2922" s="56" t="s">
        <v>101</v>
      </c>
      <c r="AB2922" s="56" t="s">
        <v>102</v>
      </c>
      <c r="AC2922" s="56" t="s">
        <v>103</v>
      </c>
      <c r="AD2922" s="56" t="s">
        <v>104</v>
      </c>
      <c r="AE2922" s="56">
        <v>762</v>
      </c>
      <c r="AF2922" s="56">
        <v>1089.6599999999999</v>
      </c>
    </row>
    <row r="2923" spans="22:32" ht="18" customHeight="1" x14ac:dyDescent="0.25">
      <c r="V2923" s="56" t="s">
        <v>98</v>
      </c>
      <c r="W2923" s="56">
        <v>2024</v>
      </c>
      <c r="X2923" s="56" t="s">
        <v>6</v>
      </c>
      <c r="Y2923" s="56" t="s">
        <v>111</v>
      </c>
      <c r="Z2923" s="56" t="s">
        <v>100</v>
      </c>
      <c r="AA2923" s="56" t="s">
        <v>101</v>
      </c>
      <c r="AB2923" s="56" t="s">
        <v>102</v>
      </c>
      <c r="AC2923" s="56" t="s">
        <v>103</v>
      </c>
      <c r="AD2923" s="56" t="s">
        <v>104</v>
      </c>
      <c r="AE2923" s="56">
        <v>849</v>
      </c>
      <c r="AF2923" s="56">
        <v>1214.07</v>
      </c>
    </row>
    <row r="2924" spans="22:32" ht="18" customHeight="1" x14ac:dyDescent="0.25">
      <c r="V2924" s="56" t="s">
        <v>105</v>
      </c>
      <c r="W2924" s="56">
        <v>2024</v>
      </c>
      <c r="X2924" s="56" t="s">
        <v>6</v>
      </c>
      <c r="Y2924" s="56" t="s">
        <v>111</v>
      </c>
      <c r="Z2924" s="56" t="s">
        <v>100</v>
      </c>
      <c r="AA2924" s="56" t="s">
        <v>101</v>
      </c>
      <c r="AB2924" s="56" t="s">
        <v>102</v>
      </c>
      <c r="AC2924" s="56" t="s">
        <v>103</v>
      </c>
      <c r="AD2924" s="56" t="s">
        <v>104</v>
      </c>
      <c r="AE2924" s="56">
        <v>131</v>
      </c>
      <c r="AF2924" s="56">
        <v>187.32999999999998</v>
      </c>
    </row>
    <row r="2925" spans="22:32" ht="18" customHeight="1" x14ac:dyDescent="0.25">
      <c r="V2925" s="56" t="s">
        <v>107</v>
      </c>
      <c r="W2925" s="56">
        <v>2024</v>
      </c>
      <c r="X2925" s="56" t="s">
        <v>5</v>
      </c>
      <c r="Y2925" s="56" t="s">
        <v>111</v>
      </c>
      <c r="Z2925" s="56" t="s">
        <v>100</v>
      </c>
      <c r="AA2925" s="56" t="s">
        <v>101</v>
      </c>
      <c r="AB2925" s="56" t="s">
        <v>102</v>
      </c>
      <c r="AC2925" s="56" t="s">
        <v>103</v>
      </c>
      <c r="AD2925" s="56" t="s">
        <v>104</v>
      </c>
      <c r="AE2925" s="56">
        <v>134</v>
      </c>
      <c r="AF2925" s="56">
        <v>191.62</v>
      </c>
    </row>
    <row r="2926" spans="22:32" ht="18" customHeight="1" x14ac:dyDescent="0.25">
      <c r="V2926" s="56" t="s">
        <v>107</v>
      </c>
      <c r="W2926" s="56">
        <v>2024</v>
      </c>
      <c r="X2926" s="56" t="s">
        <v>5</v>
      </c>
      <c r="Y2926" s="56" t="s">
        <v>111</v>
      </c>
      <c r="Z2926" s="56" t="s">
        <v>100</v>
      </c>
      <c r="AA2926" s="56" t="s">
        <v>101</v>
      </c>
      <c r="AB2926" s="56" t="s">
        <v>102</v>
      </c>
      <c r="AC2926" s="56" t="s">
        <v>103</v>
      </c>
      <c r="AD2926" s="56" t="s">
        <v>104</v>
      </c>
      <c r="AE2926" s="56">
        <v>356</v>
      </c>
      <c r="AF2926" s="56">
        <v>509.08</v>
      </c>
    </row>
    <row r="2927" spans="22:32" ht="18" customHeight="1" x14ac:dyDescent="0.25">
      <c r="V2927" s="56" t="s">
        <v>107</v>
      </c>
      <c r="W2927" s="56">
        <v>2024</v>
      </c>
      <c r="X2927" s="56" t="s">
        <v>5</v>
      </c>
      <c r="Y2927" s="56" t="s">
        <v>111</v>
      </c>
      <c r="Z2927" s="56" t="s">
        <v>100</v>
      </c>
      <c r="AA2927" s="56" t="s">
        <v>101</v>
      </c>
      <c r="AB2927" s="56" t="s">
        <v>102</v>
      </c>
      <c r="AC2927" s="56" t="s">
        <v>103</v>
      </c>
      <c r="AD2927" s="56" t="s">
        <v>104</v>
      </c>
      <c r="AE2927" s="56">
        <v>136</v>
      </c>
      <c r="AF2927" s="56">
        <v>526.24</v>
      </c>
    </row>
    <row r="2928" spans="22:32" ht="18" customHeight="1" x14ac:dyDescent="0.25">
      <c r="V2928" s="56" t="s">
        <v>107</v>
      </c>
      <c r="W2928" s="56">
        <v>2024</v>
      </c>
      <c r="X2928" s="56" t="s">
        <v>5</v>
      </c>
      <c r="Y2928" s="56" t="s">
        <v>111</v>
      </c>
      <c r="Z2928" s="56" t="s">
        <v>100</v>
      </c>
      <c r="AA2928" s="56" t="s">
        <v>101</v>
      </c>
      <c r="AB2928" s="56" t="s">
        <v>102</v>
      </c>
      <c r="AC2928" s="56" t="s">
        <v>103</v>
      </c>
      <c r="AD2928" s="56" t="s">
        <v>104</v>
      </c>
      <c r="AE2928" s="56">
        <v>980</v>
      </c>
      <c r="AF2928" s="56">
        <v>1401.4</v>
      </c>
    </row>
    <row r="2929" spans="22:32" ht="18" customHeight="1" x14ac:dyDescent="0.25">
      <c r="V2929" s="56" t="s">
        <v>105</v>
      </c>
      <c r="W2929" s="56">
        <v>2024</v>
      </c>
      <c r="X2929" s="56" t="s">
        <v>5</v>
      </c>
      <c r="Y2929" s="56" t="s">
        <v>111</v>
      </c>
      <c r="Z2929" s="56" t="s">
        <v>100</v>
      </c>
      <c r="AA2929" s="56" t="s">
        <v>101</v>
      </c>
      <c r="AB2929" s="56" t="s">
        <v>102</v>
      </c>
      <c r="AC2929" s="56" t="s">
        <v>103</v>
      </c>
      <c r="AD2929" s="56" t="s">
        <v>104</v>
      </c>
      <c r="AE2929" s="56">
        <v>354</v>
      </c>
      <c r="AF2929" s="56">
        <v>506.22</v>
      </c>
    </row>
    <row r="2930" spans="22:32" ht="18" customHeight="1" x14ac:dyDescent="0.25">
      <c r="V2930" s="56" t="s">
        <v>105</v>
      </c>
      <c r="W2930" s="56">
        <v>2024</v>
      </c>
      <c r="X2930" s="56" t="s">
        <v>5</v>
      </c>
      <c r="Y2930" s="56" t="s">
        <v>111</v>
      </c>
      <c r="Z2930" s="56" t="s">
        <v>100</v>
      </c>
      <c r="AA2930" s="56" t="s">
        <v>101</v>
      </c>
      <c r="AB2930" s="56" t="s">
        <v>102</v>
      </c>
      <c r="AC2930" s="56" t="s">
        <v>103</v>
      </c>
      <c r="AD2930" s="56" t="s">
        <v>104</v>
      </c>
      <c r="AE2930" s="56">
        <v>135</v>
      </c>
      <c r="AF2930" s="56">
        <v>193.05</v>
      </c>
    </row>
    <row r="2931" spans="22:32" ht="18" customHeight="1" x14ac:dyDescent="0.25">
      <c r="V2931" s="56" t="s">
        <v>107</v>
      </c>
      <c r="W2931" s="56">
        <v>2024</v>
      </c>
      <c r="X2931" s="56" t="s">
        <v>5</v>
      </c>
      <c r="Y2931" s="56" t="s">
        <v>111</v>
      </c>
      <c r="Z2931" s="56" t="s">
        <v>100</v>
      </c>
      <c r="AA2931" s="56" t="s">
        <v>101</v>
      </c>
      <c r="AB2931" s="56" t="s">
        <v>102</v>
      </c>
      <c r="AC2931" s="56" t="s">
        <v>103</v>
      </c>
      <c r="AD2931" s="56" t="s">
        <v>104</v>
      </c>
      <c r="AE2931" s="56">
        <v>357</v>
      </c>
      <c r="AF2931" s="56">
        <v>510.51</v>
      </c>
    </row>
    <row r="2932" spans="22:32" ht="18" customHeight="1" x14ac:dyDescent="0.25">
      <c r="V2932" s="56" t="s">
        <v>107</v>
      </c>
      <c r="W2932" s="56">
        <v>2024</v>
      </c>
      <c r="X2932" s="56" t="s">
        <v>5</v>
      </c>
      <c r="Y2932" s="56" t="s">
        <v>111</v>
      </c>
      <c r="Z2932" s="56" t="s">
        <v>100</v>
      </c>
      <c r="AA2932" s="56" t="s">
        <v>101</v>
      </c>
      <c r="AB2932" s="56" t="s">
        <v>102</v>
      </c>
      <c r="AC2932" s="56" t="s">
        <v>103</v>
      </c>
      <c r="AD2932" s="56" t="s">
        <v>104</v>
      </c>
      <c r="AE2932" s="56">
        <v>848</v>
      </c>
      <c r="AF2932" s="56">
        <v>1212.6399999999999</v>
      </c>
    </row>
    <row r="2933" spans="22:32" ht="18" customHeight="1" x14ac:dyDescent="0.25">
      <c r="V2933" s="56" t="s">
        <v>107</v>
      </c>
      <c r="W2933" s="56">
        <v>2024</v>
      </c>
      <c r="X2933" s="56" t="s">
        <v>5</v>
      </c>
      <c r="Y2933" s="56" t="s">
        <v>111</v>
      </c>
      <c r="Z2933" s="56" t="s">
        <v>100</v>
      </c>
      <c r="AA2933" s="56" t="s">
        <v>101</v>
      </c>
      <c r="AB2933" s="56" t="s">
        <v>102</v>
      </c>
      <c r="AC2933" s="56" t="s">
        <v>103</v>
      </c>
      <c r="AD2933" s="56" t="s">
        <v>104</v>
      </c>
      <c r="AE2933" s="56">
        <v>137</v>
      </c>
      <c r="AF2933" s="56">
        <v>195.91</v>
      </c>
    </row>
    <row r="2934" spans="22:32" ht="18" customHeight="1" x14ac:dyDescent="0.25">
      <c r="V2934" s="56" t="s">
        <v>107</v>
      </c>
      <c r="W2934" s="56">
        <v>2024</v>
      </c>
      <c r="X2934" s="56" t="s">
        <v>5</v>
      </c>
      <c r="Y2934" s="56" t="s">
        <v>111</v>
      </c>
      <c r="Z2934" s="56" t="s">
        <v>100</v>
      </c>
      <c r="AA2934" s="56" t="s">
        <v>101</v>
      </c>
      <c r="AB2934" s="56" t="s">
        <v>102</v>
      </c>
      <c r="AC2934" s="56" t="s">
        <v>103</v>
      </c>
      <c r="AD2934" s="56" t="s">
        <v>104</v>
      </c>
      <c r="AE2934" s="56">
        <v>353</v>
      </c>
      <c r="AF2934" s="56">
        <v>504.78999999999996</v>
      </c>
    </row>
    <row r="2935" spans="22:32" ht="18" customHeight="1" x14ac:dyDescent="0.25">
      <c r="V2935" s="56" t="s">
        <v>105</v>
      </c>
      <c r="W2935" s="56">
        <v>2024</v>
      </c>
      <c r="X2935" s="56" t="s">
        <v>2</v>
      </c>
      <c r="Y2935" s="56" t="s">
        <v>111</v>
      </c>
      <c r="Z2935" s="56" t="s">
        <v>100</v>
      </c>
      <c r="AA2935" s="56" t="s">
        <v>101</v>
      </c>
      <c r="AB2935" s="56" t="s">
        <v>102</v>
      </c>
      <c r="AC2935" s="56" t="s">
        <v>103</v>
      </c>
      <c r="AD2935" s="56" t="s">
        <v>104</v>
      </c>
      <c r="AE2935" s="56">
        <v>152</v>
      </c>
      <c r="AF2935" s="56">
        <v>217.36</v>
      </c>
    </row>
    <row r="2936" spans="22:32" ht="18" customHeight="1" x14ac:dyDescent="0.25">
      <c r="V2936" s="56" t="s">
        <v>105</v>
      </c>
      <c r="W2936" s="56">
        <v>2024</v>
      </c>
      <c r="X2936" s="56" t="s">
        <v>2</v>
      </c>
      <c r="Y2936" s="56" t="s">
        <v>111</v>
      </c>
      <c r="Z2936" s="56" t="s">
        <v>100</v>
      </c>
      <c r="AA2936" s="56" t="s">
        <v>101</v>
      </c>
      <c r="AB2936" s="56" t="s">
        <v>102</v>
      </c>
      <c r="AC2936" s="56" t="s">
        <v>103</v>
      </c>
      <c r="AD2936" s="56" t="s">
        <v>104</v>
      </c>
      <c r="AE2936" s="56">
        <v>154</v>
      </c>
      <c r="AF2936" s="56">
        <v>526.24</v>
      </c>
    </row>
    <row r="2937" spans="22:32" ht="18" customHeight="1" x14ac:dyDescent="0.25">
      <c r="V2937" s="56" t="s">
        <v>105</v>
      </c>
      <c r="W2937" s="56">
        <v>2024</v>
      </c>
      <c r="X2937" s="56" t="s">
        <v>2</v>
      </c>
      <c r="Y2937" s="56" t="s">
        <v>111</v>
      </c>
      <c r="Z2937" s="56" t="s">
        <v>100</v>
      </c>
      <c r="AA2937" s="56" t="s">
        <v>101</v>
      </c>
      <c r="AB2937" s="56" t="s">
        <v>102</v>
      </c>
      <c r="AC2937" s="56" t="s">
        <v>103</v>
      </c>
      <c r="AD2937" s="56" t="s">
        <v>104</v>
      </c>
      <c r="AE2937" s="56">
        <v>370</v>
      </c>
      <c r="AF2937" s="56">
        <v>526.24</v>
      </c>
    </row>
    <row r="2938" spans="22:32" ht="18" customHeight="1" x14ac:dyDescent="0.25">
      <c r="V2938" s="56" t="s">
        <v>105</v>
      </c>
      <c r="W2938" s="56">
        <v>2024</v>
      </c>
      <c r="X2938" s="56" t="s">
        <v>2</v>
      </c>
      <c r="Y2938" s="56" t="s">
        <v>111</v>
      </c>
      <c r="Z2938" s="56" t="s">
        <v>100</v>
      </c>
      <c r="AA2938" s="56" t="s">
        <v>101</v>
      </c>
      <c r="AB2938" s="56" t="s">
        <v>102</v>
      </c>
      <c r="AC2938" s="56" t="s">
        <v>103</v>
      </c>
      <c r="AD2938" s="56" t="s">
        <v>104</v>
      </c>
      <c r="AE2938" s="56">
        <v>978</v>
      </c>
      <c r="AF2938" s="56">
        <v>1398.54</v>
      </c>
    </row>
    <row r="2939" spans="22:32" ht="18" customHeight="1" x14ac:dyDescent="0.25">
      <c r="V2939" s="56" t="s">
        <v>98</v>
      </c>
      <c r="W2939" s="56">
        <v>2024</v>
      </c>
      <c r="X2939" s="56" t="s">
        <v>2</v>
      </c>
      <c r="Y2939" s="56" t="s">
        <v>111</v>
      </c>
      <c r="Z2939" s="56" t="s">
        <v>100</v>
      </c>
      <c r="AA2939" s="56" t="s">
        <v>101</v>
      </c>
      <c r="AB2939" s="56" t="s">
        <v>102</v>
      </c>
      <c r="AC2939" s="56" t="s">
        <v>103</v>
      </c>
      <c r="AD2939" s="56" t="s">
        <v>104</v>
      </c>
      <c r="AE2939" s="56">
        <v>372</v>
      </c>
      <c r="AF2939" s="56">
        <v>531.96</v>
      </c>
    </row>
    <row r="2940" spans="22:32" ht="18" customHeight="1" x14ac:dyDescent="0.25">
      <c r="V2940" s="56" t="s">
        <v>98</v>
      </c>
      <c r="W2940" s="56">
        <v>2024</v>
      </c>
      <c r="X2940" s="56" t="s">
        <v>2</v>
      </c>
      <c r="Y2940" s="56" t="s">
        <v>111</v>
      </c>
      <c r="Z2940" s="56" t="s">
        <v>100</v>
      </c>
      <c r="AA2940" s="56" t="s">
        <v>101</v>
      </c>
      <c r="AB2940" s="56" t="s">
        <v>102</v>
      </c>
      <c r="AC2940" s="56" t="s">
        <v>103</v>
      </c>
      <c r="AD2940" s="56" t="s">
        <v>104</v>
      </c>
      <c r="AE2940" s="56">
        <v>153</v>
      </c>
      <c r="AF2940" s="56">
        <v>218.79</v>
      </c>
    </row>
    <row r="2941" spans="22:32" ht="18" customHeight="1" x14ac:dyDescent="0.25">
      <c r="V2941" s="56" t="s">
        <v>105</v>
      </c>
      <c r="W2941" s="56">
        <v>2024</v>
      </c>
      <c r="X2941" s="56" t="s">
        <v>2</v>
      </c>
      <c r="Y2941" s="56" t="s">
        <v>111</v>
      </c>
      <c r="Z2941" s="56" t="s">
        <v>100</v>
      </c>
      <c r="AA2941" s="56" t="s">
        <v>101</v>
      </c>
      <c r="AB2941" s="56" t="s">
        <v>102</v>
      </c>
      <c r="AC2941" s="56" t="s">
        <v>103</v>
      </c>
      <c r="AD2941" s="56" t="s">
        <v>104</v>
      </c>
      <c r="AE2941" s="56">
        <v>369</v>
      </c>
      <c r="AF2941" s="56">
        <v>527.66999999999996</v>
      </c>
    </row>
    <row r="2942" spans="22:32" ht="18" customHeight="1" x14ac:dyDescent="0.25">
      <c r="V2942" s="56" t="s">
        <v>105</v>
      </c>
      <c r="W2942" s="56">
        <v>2024</v>
      </c>
      <c r="X2942" s="56" t="s">
        <v>2</v>
      </c>
      <c r="Y2942" s="56" t="s">
        <v>111</v>
      </c>
      <c r="Z2942" s="56" t="s">
        <v>100</v>
      </c>
      <c r="AA2942" s="56" t="s">
        <v>101</v>
      </c>
      <c r="AB2942" s="56" t="s">
        <v>102</v>
      </c>
      <c r="AC2942" s="56" t="s">
        <v>103</v>
      </c>
      <c r="AD2942" s="56" t="s">
        <v>104</v>
      </c>
      <c r="AE2942" s="56">
        <v>759</v>
      </c>
      <c r="AF2942" s="56">
        <v>1085.3699999999999</v>
      </c>
    </row>
    <row r="2943" spans="22:32" ht="18" customHeight="1" x14ac:dyDescent="0.25">
      <c r="V2943" s="56" t="s">
        <v>105</v>
      </c>
      <c r="W2943" s="56">
        <v>2024</v>
      </c>
      <c r="X2943" s="56" t="s">
        <v>2</v>
      </c>
      <c r="Y2943" s="56" t="s">
        <v>111</v>
      </c>
      <c r="Z2943" s="56" t="s">
        <v>100</v>
      </c>
      <c r="AA2943" s="56" t="s">
        <v>101</v>
      </c>
      <c r="AB2943" s="56" t="s">
        <v>102</v>
      </c>
      <c r="AC2943" s="56" t="s">
        <v>103</v>
      </c>
      <c r="AD2943" s="56" t="s">
        <v>104</v>
      </c>
      <c r="AE2943" s="56">
        <v>845</v>
      </c>
      <c r="AF2943" s="56">
        <v>1208.3499999999999</v>
      </c>
    </row>
    <row r="2944" spans="22:32" ht="18" customHeight="1" x14ac:dyDescent="0.25">
      <c r="V2944" s="56" t="s">
        <v>105</v>
      </c>
      <c r="W2944" s="56">
        <v>2024</v>
      </c>
      <c r="X2944" s="56" t="s">
        <v>2</v>
      </c>
      <c r="Y2944" s="56" t="s">
        <v>111</v>
      </c>
      <c r="Z2944" s="56" t="s">
        <v>100</v>
      </c>
      <c r="AA2944" s="56" t="s">
        <v>101</v>
      </c>
      <c r="AB2944" s="56" t="s">
        <v>102</v>
      </c>
      <c r="AC2944" s="56" t="s">
        <v>103</v>
      </c>
      <c r="AD2944" s="56" t="s">
        <v>104</v>
      </c>
      <c r="AE2944" s="56">
        <v>371</v>
      </c>
      <c r="AF2944" s="56">
        <v>530.53</v>
      </c>
    </row>
    <row r="2945" spans="22:32" ht="18" customHeight="1" x14ac:dyDescent="0.25">
      <c r="V2945" s="56" t="s">
        <v>107</v>
      </c>
      <c r="W2945" s="56">
        <v>2024</v>
      </c>
      <c r="X2945" s="56" t="s">
        <v>4</v>
      </c>
      <c r="Y2945" s="56" t="s">
        <v>111</v>
      </c>
      <c r="Z2945" s="56" t="s">
        <v>100</v>
      </c>
      <c r="AA2945" s="56" t="s">
        <v>101</v>
      </c>
      <c r="AB2945" s="56" t="s">
        <v>102</v>
      </c>
      <c r="AC2945" s="56" t="s">
        <v>103</v>
      </c>
      <c r="AD2945" s="56" t="s">
        <v>104</v>
      </c>
      <c r="AE2945" s="56">
        <v>140</v>
      </c>
      <c r="AF2945" s="56">
        <v>200.2</v>
      </c>
    </row>
    <row r="2946" spans="22:32" ht="18" customHeight="1" x14ac:dyDescent="0.25">
      <c r="V2946" s="56" t="s">
        <v>98</v>
      </c>
      <c r="W2946" s="56">
        <v>2024</v>
      </c>
      <c r="X2946" s="56" t="s">
        <v>4</v>
      </c>
      <c r="Y2946" s="56" t="s">
        <v>111</v>
      </c>
      <c r="Z2946" s="56" t="s">
        <v>100</v>
      </c>
      <c r="AA2946" s="56" t="s">
        <v>101</v>
      </c>
      <c r="AB2946" s="56" t="s">
        <v>102</v>
      </c>
      <c r="AC2946" s="56" t="s">
        <v>103</v>
      </c>
      <c r="AD2946" s="56" t="s">
        <v>104</v>
      </c>
      <c r="AE2946" s="56">
        <v>362</v>
      </c>
      <c r="AF2946" s="56">
        <v>517.66</v>
      </c>
    </row>
    <row r="2947" spans="22:32" ht="18" customHeight="1" x14ac:dyDescent="0.25">
      <c r="V2947" s="56" t="s">
        <v>107</v>
      </c>
      <c r="W2947" s="56">
        <v>2024</v>
      </c>
      <c r="X2947" s="56" t="s">
        <v>4</v>
      </c>
      <c r="Y2947" s="56" t="s">
        <v>111</v>
      </c>
      <c r="Z2947" s="56" t="s">
        <v>100</v>
      </c>
      <c r="AA2947" s="56" t="s">
        <v>101</v>
      </c>
      <c r="AB2947" s="56" t="s">
        <v>102</v>
      </c>
      <c r="AC2947" s="56" t="s">
        <v>103</v>
      </c>
      <c r="AD2947" s="56" t="s">
        <v>104</v>
      </c>
      <c r="AE2947" s="56">
        <v>142</v>
      </c>
      <c r="AF2947" s="56">
        <v>526.24</v>
      </c>
    </row>
    <row r="2948" spans="22:32" ht="18" customHeight="1" x14ac:dyDescent="0.25">
      <c r="V2948" s="56" t="s">
        <v>98</v>
      </c>
      <c r="W2948" s="56">
        <v>2024</v>
      </c>
      <c r="X2948" s="56" t="s">
        <v>4</v>
      </c>
      <c r="Y2948" s="56" t="s">
        <v>111</v>
      </c>
      <c r="Z2948" s="56" t="s">
        <v>100</v>
      </c>
      <c r="AA2948" s="56" t="s">
        <v>101</v>
      </c>
      <c r="AB2948" s="56" t="s">
        <v>102</v>
      </c>
      <c r="AC2948" s="56" t="s">
        <v>103</v>
      </c>
      <c r="AD2948" s="56" t="s">
        <v>104</v>
      </c>
      <c r="AE2948" s="56">
        <v>358</v>
      </c>
      <c r="AF2948" s="56">
        <v>526.24</v>
      </c>
    </row>
    <row r="2949" spans="22:32" ht="18" customHeight="1" x14ac:dyDescent="0.25">
      <c r="V2949" s="56" t="s">
        <v>105</v>
      </c>
      <c r="W2949" s="56">
        <v>2024</v>
      </c>
      <c r="X2949" s="56" t="s">
        <v>4</v>
      </c>
      <c r="Y2949" s="56" t="s">
        <v>111</v>
      </c>
      <c r="Z2949" s="56" t="s">
        <v>100</v>
      </c>
      <c r="AA2949" s="56" t="s">
        <v>101</v>
      </c>
      <c r="AB2949" s="56" t="s">
        <v>102</v>
      </c>
      <c r="AC2949" s="56" t="s">
        <v>103</v>
      </c>
      <c r="AD2949" s="56" t="s">
        <v>104</v>
      </c>
      <c r="AE2949" s="56">
        <v>979</v>
      </c>
      <c r="AF2949" s="56">
        <v>1399.97</v>
      </c>
    </row>
    <row r="2950" spans="22:32" ht="18" customHeight="1" x14ac:dyDescent="0.25">
      <c r="V2950" s="56" t="s">
        <v>107</v>
      </c>
      <c r="W2950" s="56">
        <v>2024</v>
      </c>
      <c r="X2950" s="56" t="s">
        <v>4</v>
      </c>
      <c r="Y2950" s="56" t="s">
        <v>111</v>
      </c>
      <c r="Z2950" s="56" t="s">
        <v>100</v>
      </c>
      <c r="AA2950" s="56" t="s">
        <v>101</v>
      </c>
      <c r="AB2950" s="56" t="s">
        <v>102</v>
      </c>
      <c r="AC2950" s="56" t="s">
        <v>103</v>
      </c>
      <c r="AD2950" s="56" t="s">
        <v>104</v>
      </c>
      <c r="AE2950" s="56">
        <v>360</v>
      </c>
      <c r="AF2950" s="56">
        <v>514.79999999999995</v>
      </c>
    </row>
    <row r="2951" spans="22:32" ht="18" customHeight="1" x14ac:dyDescent="0.25">
      <c r="V2951" s="56" t="s">
        <v>107</v>
      </c>
      <c r="W2951" s="56">
        <v>2024</v>
      </c>
      <c r="X2951" s="56" t="s">
        <v>4</v>
      </c>
      <c r="Y2951" s="56" t="s">
        <v>111</v>
      </c>
      <c r="Z2951" s="56" t="s">
        <v>100</v>
      </c>
      <c r="AA2951" s="56" t="s">
        <v>101</v>
      </c>
      <c r="AB2951" s="56" t="s">
        <v>102</v>
      </c>
      <c r="AC2951" s="56" t="s">
        <v>103</v>
      </c>
      <c r="AD2951" s="56" t="s">
        <v>104</v>
      </c>
      <c r="AE2951" s="56">
        <v>141</v>
      </c>
      <c r="AF2951" s="56">
        <v>201.63</v>
      </c>
    </row>
    <row r="2952" spans="22:32" ht="18" customHeight="1" x14ac:dyDescent="0.25">
      <c r="V2952" s="56" t="s">
        <v>105</v>
      </c>
      <c r="W2952" s="56">
        <v>2024</v>
      </c>
      <c r="X2952" s="56" t="s">
        <v>4</v>
      </c>
      <c r="Y2952" s="56" t="s">
        <v>111</v>
      </c>
      <c r="Z2952" s="56" t="s">
        <v>100</v>
      </c>
      <c r="AA2952" s="56" t="s">
        <v>101</v>
      </c>
      <c r="AB2952" s="56" t="s">
        <v>102</v>
      </c>
      <c r="AC2952" s="56" t="s">
        <v>103</v>
      </c>
      <c r="AD2952" s="56" t="s">
        <v>104</v>
      </c>
      <c r="AE2952" s="56">
        <v>363</v>
      </c>
      <c r="AF2952" s="56">
        <v>519.09</v>
      </c>
    </row>
    <row r="2953" spans="22:32" ht="18" customHeight="1" x14ac:dyDescent="0.25">
      <c r="V2953" s="56" t="s">
        <v>98</v>
      </c>
      <c r="W2953" s="56">
        <v>2024</v>
      </c>
      <c r="X2953" s="56" t="s">
        <v>4</v>
      </c>
      <c r="Y2953" s="56" t="s">
        <v>111</v>
      </c>
      <c r="Z2953" s="56" t="s">
        <v>100</v>
      </c>
      <c r="AA2953" s="56" t="s">
        <v>101</v>
      </c>
      <c r="AB2953" s="56" t="s">
        <v>102</v>
      </c>
      <c r="AC2953" s="56" t="s">
        <v>103</v>
      </c>
      <c r="AD2953" s="56" t="s">
        <v>104</v>
      </c>
      <c r="AE2953" s="56">
        <v>761</v>
      </c>
      <c r="AF2953" s="56">
        <v>1088.23</v>
      </c>
    </row>
    <row r="2954" spans="22:32" ht="18" customHeight="1" x14ac:dyDescent="0.25">
      <c r="V2954" s="56" t="s">
        <v>107</v>
      </c>
      <c r="W2954" s="56">
        <v>2024</v>
      </c>
      <c r="X2954" s="56" t="s">
        <v>4</v>
      </c>
      <c r="Y2954" s="56" t="s">
        <v>111</v>
      </c>
      <c r="Z2954" s="56" t="s">
        <v>100</v>
      </c>
      <c r="AA2954" s="56" t="s">
        <v>101</v>
      </c>
      <c r="AB2954" s="56" t="s">
        <v>102</v>
      </c>
      <c r="AC2954" s="56" t="s">
        <v>103</v>
      </c>
      <c r="AD2954" s="56" t="s">
        <v>104</v>
      </c>
      <c r="AE2954" s="56">
        <v>847</v>
      </c>
      <c r="AF2954" s="56">
        <v>1211.21</v>
      </c>
    </row>
    <row r="2955" spans="22:32" ht="18" customHeight="1" x14ac:dyDescent="0.25">
      <c r="V2955" s="56" t="s">
        <v>98</v>
      </c>
      <c r="W2955" s="56">
        <v>2024</v>
      </c>
      <c r="X2955" s="56" t="s">
        <v>4</v>
      </c>
      <c r="Y2955" s="56" t="s">
        <v>111</v>
      </c>
      <c r="Z2955" s="56" t="s">
        <v>100</v>
      </c>
      <c r="AA2955" s="56" t="s">
        <v>101</v>
      </c>
      <c r="AB2955" s="56" t="s">
        <v>102</v>
      </c>
      <c r="AC2955" s="56" t="s">
        <v>103</v>
      </c>
      <c r="AD2955" s="56" t="s">
        <v>104</v>
      </c>
      <c r="AE2955" s="56">
        <v>143</v>
      </c>
      <c r="AF2955" s="56">
        <v>204.49</v>
      </c>
    </row>
    <row r="2956" spans="22:32" ht="18" customHeight="1" x14ac:dyDescent="0.25">
      <c r="V2956" s="56" t="s">
        <v>107</v>
      </c>
      <c r="W2956" s="56">
        <v>2024</v>
      </c>
      <c r="X2956" s="56" t="s">
        <v>4</v>
      </c>
      <c r="Y2956" s="56" t="s">
        <v>111</v>
      </c>
      <c r="Z2956" s="56" t="s">
        <v>100</v>
      </c>
      <c r="AA2956" s="56" t="s">
        <v>101</v>
      </c>
      <c r="AB2956" s="56" t="s">
        <v>102</v>
      </c>
      <c r="AC2956" s="56" t="s">
        <v>103</v>
      </c>
      <c r="AD2956" s="56" t="s">
        <v>104</v>
      </c>
      <c r="AE2956" s="56">
        <v>359</v>
      </c>
      <c r="AF2956" s="56">
        <v>513.37</v>
      </c>
    </row>
    <row r="2957" spans="22:32" ht="18" customHeight="1" x14ac:dyDescent="0.25">
      <c r="V2957" s="56" t="s">
        <v>98</v>
      </c>
      <c r="W2957" s="56">
        <v>2024</v>
      </c>
      <c r="X2957" s="56" t="s">
        <v>10</v>
      </c>
      <c r="Y2957" s="56" t="s">
        <v>111</v>
      </c>
      <c r="Z2957" s="56" t="s">
        <v>100</v>
      </c>
      <c r="AA2957" s="56" t="s">
        <v>101</v>
      </c>
      <c r="AB2957" s="56" t="s">
        <v>102</v>
      </c>
      <c r="AC2957" s="56" t="s">
        <v>103</v>
      </c>
      <c r="AD2957" s="56" t="s">
        <v>104</v>
      </c>
      <c r="AE2957" s="56">
        <v>356</v>
      </c>
      <c r="AF2957" s="56">
        <v>509.08</v>
      </c>
    </row>
    <row r="2958" spans="22:32" ht="18" customHeight="1" x14ac:dyDescent="0.25">
      <c r="V2958" s="56" t="s">
        <v>98</v>
      </c>
      <c r="W2958" s="56">
        <v>2024</v>
      </c>
      <c r="X2958" s="56" t="s">
        <v>10</v>
      </c>
      <c r="Y2958" s="56" t="s">
        <v>111</v>
      </c>
      <c r="Z2958" s="56" t="s">
        <v>100</v>
      </c>
      <c r="AA2958" s="56" t="s">
        <v>101</v>
      </c>
      <c r="AB2958" s="56" t="s">
        <v>102</v>
      </c>
      <c r="AC2958" s="56" t="s">
        <v>103</v>
      </c>
      <c r="AD2958" s="56" t="s">
        <v>104</v>
      </c>
      <c r="AE2958" s="56">
        <v>326</v>
      </c>
      <c r="AF2958" s="56">
        <v>466.18</v>
      </c>
    </row>
    <row r="2959" spans="22:32" ht="18" customHeight="1" x14ac:dyDescent="0.25">
      <c r="V2959" s="56" t="s">
        <v>107</v>
      </c>
      <c r="W2959" s="56">
        <v>2024</v>
      </c>
      <c r="X2959" s="56" t="s">
        <v>10</v>
      </c>
      <c r="Y2959" s="56" t="s">
        <v>111</v>
      </c>
      <c r="Z2959" s="56" t="s">
        <v>100</v>
      </c>
      <c r="AA2959" s="56" t="s">
        <v>101</v>
      </c>
      <c r="AB2959" s="56" t="s">
        <v>102</v>
      </c>
      <c r="AC2959" s="56" t="s">
        <v>103</v>
      </c>
      <c r="AD2959" s="56" t="s">
        <v>104</v>
      </c>
      <c r="AE2959" s="56">
        <v>358</v>
      </c>
      <c r="AF2959" s="56">
        <v>526.24</v>
      </c>
    </row>
    <row r="2960" spans="22:32" ht="18" customHeight="1" x14ac:dyDescent="0.25">
      <c r="V2960" s="56" t="s">
        <v>107</v>
      </c>
      <c r="W2960" s="56">
        <v>2024</v>
      </c>
      <c r="X2960" s="56" t="s">
        <v>10</v>
      </c>
      <c r="Y2960" s="56" t="s">
        <v>111</v>
      </c>
      <c r="Z2960" s="56" t="s">
        <v>100</v>
      </c>
      <c r="AA2960" s="56" t="s">
        <v>101</v>
      </c>
      <c r="AB2960" s="56" t="s">
        <v>102</v>
      </c>
      <c r="AC2960" s="56" t="s">
        <v>103</v>
      </c>
      <c r="AD2960" s="56" t="s">
        <v>104</v>
      </c>
      <c r="AE2960" s="56">
        <v>328</v>
      </c>
      <c r="AF2960" s="56">
        <v>526.24</v>
      </c>
    </row>
    <row r="2961" spans="22:32" ht="18" customHeight="1" x14ac:dyDescent="0.25">
      <c r="V2961" s="56" t="s">
        <v>105</v>
      </c>
      <c r="W2961" s="56">
        <v>2024</v>
      </c>
      <c r="X2961" s="56" t="s">
        <v>10</v>
      </c>
      <c r="Y2961" s="56" t="s">
        <v>111</v>
      </c>
      <c r="Z2961" s="56" t="s">
        <v>100</v>
      </c>
      <c r="AA2961" s="56" t="s">
        <v>101</v>
      </c>
      <c r="AB2961" s="56" t="s">
        <v>102</v>
      </c>
      <c r="AC2961" s="56" t="s">
        <v>103</v>
      </c>
      <c r="AD2961" s="56" t="s">
        <v>104</v>
      </c>
      <c r="AE2961" s="56">
        <v>985</v>
      </c>
      <c r="AF2961" s="56">
        <v>1408.55</v>
      </c>
    </row>
    <row r="2962" spans="22:32" ht="18" customHeight="1" x14ac:dyDescent="0.25">
      <c r="V2962" s="56" t="s">
        <v>98</v>
      </c>
      <c r="W2962" s="56">
        <v>2024</v>
      </c>
      <c r="X2962" s="56" t="s">
        <v>10</v>
      </c>
      <c r="Y2962" s="56" t="s">
        <v>111</v>
      </c>
      <c r="Z2962" s="56" t="s">
        <v>100</v>
      </c>
      <c r="AA2962" s="56" t="s">
        <v>101</v>
      </c>
      <c r="AB2962" s="56" t="s">
        <v>102</v>
      </c>
      <c r="AC2962" s="56" t="s">
        <v>103</v>
      </c>
      <c r="AD2962" s="56" t="s">
        <v>104</v>
      </c>
      <c r="AE2962" s="56">
        <v>330</v>
      </c>
      <c r="AF2962" s="56">
        <v>471.9</v>
      </c>
    </row>
    <row r="2963" spans="22:32" ht="18" customHeight="1" x14ac:dyDescent="0.25">
      <c r="V2963" s="56" t="s">
        <v>98</v>
      </c>
      <c r="W2963" s="56">
        <v>2024</v>
      </c>
      <c r="X2963" s="56" t="s">
        <v>10</v>
      </c>
      <c r="Y2963" s="56" t="s">
        <v>111</v>
      </c>
      <c r="Z2963" s="56" t="s">
        <v>100</v>
      </c>
      <c r="AA2963" s="56" t="s">
        <v>101</v>
      </c>
      <c r="AB2963" s="56" t="s">
        <v>102</v>
      </c>
      <c r="AC2963" s="56" t="s">
        <v>103</v>
      </c>
      <c r="AD2963" s="56" t="s">
        <v>104</v>
      </c>
      <c r="AE2963" s="56">
        <v>357</v>
      </c>
      <c r="AF2963" s="56">
        <v>510.51</v>
      </c>
    </row>
    <row r="2964" spans="22:32" ht="18" customHeight="1" x14ac:dyDescent="0.25">
      <c r="V2964" s="56" t="s">
        <v>105</v>
      </c>
      <c r="W2964" s="56">
        <v>2024</v>
      </c>
      <c r="X2964" s="56" t="s">
        <v>10</v>
      </c>
      <c r="Y2964" s="56" t="s">
        <v>111</v>
      </c>
      <c r="Z2964" s="56" t="s">
        <v>100</v>
      </c>
      <c r="AA2964" s="56" t="s">
        <v>101</v>
      </c>
      <c r="AB2964" s="56" t="s">
        <v>102</v>
      </c>
      <c r="AC2964" s="56" t="s">
        <v>103</v>
      </c>
      <c r="AD2964" s="56" t="s">
        <v>104</v>
      </c>
      <c r="AE2964" s="56">
        <v>327</v>
      </c>
      <c r="AF2964" s="56">
        <v>467.61</v>
      </c>
    </row>
    <row r="2965" spans="22:32" ht="18" customHeight="1" x14ac:dyDescent="0.25">
      <c r="V2965" s="56" t="s">
        <v>107</v>
      </c>
      <c r="W2965" s="56">
        <v>2024</v>
      </c>
      <c r="X2965" s="56" t="s">
        <v>10</v>
      </c>
      <c r="Y2965" s="56" t="s">
        <v>111</v>
      </c>
      <c r="Z2965" s="56" t="s">
        <v>100</v>
      </c>
      <c r="AA2965" s="56" t="s">
        <v>101</v>
      </c>
      <c r="AB2965" s="56" t="s">
        <v>102</v>
      </c>
      <c r="AC2965" s="56" t="s">
        <v>103</v>
      </c>
      <c r="AD2965" s="56" t="s">
        <v>104</v>
      </c>
      <c r="AE2965" s="56">
        <v>766</v>
      </c>
      <c r="AF2965" s="56">
        <v>1095.3800000000001</v>
      </c>
    </row>
    <row r="2966" spans="22:32" ht="18" customHeight="1" x14ac:dyDescent="0.25">
      <c r="V2966" s="56" t="s">
        <v>107</v>
      </c>
      <c r="W2966" s="56">
        <v>2024</v>
      </c>
      <c r="X2966" s="56" t="s">
        <v>10</v>
      </c>
      <c r="Y2966" s="56" t="s">
        <v>111</v>
      </c>
      <c r="Z2966" s="56" t="s">
        <v>100</v>
      </c>
      <c r="AA2966" s="56" t="s">
        <v>101</v>
      </c>
      <c r="AB2966" s="56" t="s">
        <v>102</v>
      </c>
      <c r="AC2966" s="56" t="s">
        <v>103</v>
      </c>
      <c r="AD2966" s="56" t="s">
        <v>104</v>
      </c>
      <c r="AE2966" s="56">
        <v>852</v>
      </c>
      <c r="AF2966" s="56">
        <v>1218.3600000000001</v>
      </c>
    </row>
    <row r="2967" spans="22:32" ht="18" customHeight="1" x14ac:dyDescent="0.25">
      <c r="V2967" s="56" t="s">
        <v>98</v>
      </c>
      <c r="W2967" s="56">
        <v>2024</v>
      </c>
      <c r="X2967" s="56" t="s">
        <v>10</v>
      </c>
      <c r="Y2967" s="56" t="s">
        <v>111</v>
      </c>
      <c r="Z2967" s="56" t="s">
        <v>100</v>
      </c>
      <c r="AA2967" s="56" t="s">
        <v>101</v>
      </c>
      <c r="AB2967" s="56" t="s">
        <v>102</v>
      </c>
      <c r="AC2967" s="56" t="s">
        <v>103</v>
      </c>
      <c r="AD2967" s="56" t="s">
        <v>104</v>
      </c>
      <c r="AE2967" s="56">
        <v>353</v>
      </c>
      <c r="AF2967" s="56">
        <v>504.78999999999996</v>
      </c>
    </row>
    <row r="2968" spans="22:32" ht="18" customHeight="1" x14ac:dyDescent="0.25">
      <c r="V2968" s="56" t="s">
        <v>98</v>
      </c>
      <c r="W2968" s="56">
        <v>2024</v>
      </c>
      <c r="X2968" s="56" t="s">
        <v>10</v>
      </c>
      <c r="Y2968" s="56" t="s">
        <v>111</v>
      </c>
      <c r="Z2968" s="56" t="s">
        <v>100</v>
      </c>
      <c r="AA2968" s="56" t="s">
        <v>101</v>
      </c>
      <c r="AB2968" s="56" t="s">
        <v>102</v>
      </c>
      <c r="AC2968" s="56" t="s">
        <v>103</v>
      </c>
      <c r="AD2968" s="56" t="s">
        <v>104</v>
      </c>
      <c r="AE2968" s="56">
        <v>329</v>
      </c>
      <c r="AF2968" s="56">
        <v>470.47</v>
      </c>
    </row>
    <row r="2969" spans="22:32" ht="18" customHeight="1" x14ac:dyDescent="0.25">
      <c r="V2969" s="56" t="s">
        <v>98</v>
      </c>
      <c r="W2969" s="56">
        <v>2024</v>
      </c>
      <c r="X2969" s="56" t="s">
        <v>9</v>
      </c>
      <c r="Y2969" s="56" t="s">
        <v>111</v>
      </c>
      <c r="Z2969" s="56" t="s">
        <v>100</v>
      </c>
      <c r="AA2969" s="56" t="s">
        <v>101</v>
      </c>
      <c r="AB2969" s="56" t="s">
        <v>102</v>
      </c>
      <c r="AC2969" s="56" t="s">
        <v>103</v>
      </c>
      <c r="AD2969" s="56" t="s">
        <v>104</v>
      </c>
      <c r="AE2969" s="56">
        <v>362</v>
      </c>
      <c r="AF2969" s="56">
        <v>517.66</v>
      </c>
    </row>
    <row r="2970" spans="22:32" ht="18" customHeight="1" x14ac:dyDescent="0.25">
      <c r="V2970" s="56" t="s">
        <v>105</v>
      </c>
      <c r="W2970" s="56">
        <v>2024</v>
      </c>
      <c r="X2970" s="56" t="s">
        <v>9</v>
      </c>
      <c r="Y2970" s="56" t="s">
        <v>111</v>
      </c>
      <c r="Z2970" s="56" t="s">
        <v>100</v>
      </c>
      <c r="AA2970" s="56" t="s">
        <v>101</v>
      </c>
      <c r="AB2970" s="56" t="s">
        <v>102</v>
      </c>
      <c r="AC2970" s="56" t="s">
        <v>103</v>
      </c>
      <c r="AD2970" s="56" t="s">
        <v>104</v>
      </c>
      <c r="AE2970" s="56">
        <v>332</v>
      </c>
      <c r="AF2970" s="56">
        <v>474.76</v>
      </c>
    </row>
    <row r="2971" spans="22:32" ht="18" customHeight="1" x14ac:dyDescent="0.25">
      <c r="V2971" s="56" t="s">
        <v>105</v>
      </c>
      <c r="W2971" s="56">
        <v>2024</v>
      </c>
      <c r="X2971" s="56" t="s">
        <v>9</v>
      </c>
      <c r="Y2971" s="56" t="s">
        <v>111</v>
      </c>
      <c r="Z2971" s="56" t="s">
        <v>100</v>
      </c>
      <c r="AA2971" s="56" t="s">
        <v>101</v>
      </c>
      <c r="AB2971" s="56" t="s">
        <v>102</v>
      </c>
      <c r="AC2971" s="56" t="s">
        <v>103</v>
      </c>
      <c r="AD2971" s="56" t="s">
        <v>104</v>
      </c>
      <c r="AE2971" s="56">
        <v>334</v>
      </c>
      <c r="AF2971" s="56">
        <v>526.24</v>
      </c>
    </row>
    <row r="2972" spans="22:32" ht="18" customHeight="1" x14ac:dyDescent="0.25">
      <c r="V2972" s="56" t="s">
        <v>108</v>
      </c>
      <c r="W2972" s="56">
        <v>2024</v>
      </c>
      <c r="X2972" s="56" t="s">
        <v>9</v>
      </c>
      <c r="Y2972" s="56" t="s">
        <v>111</v>
      </c>
      <c r="Z2972" s="56" t="s">
        <v>100</v>
      </c>
      <c r="AA2972" s="56" t="s">
        <v>101</v>
      </c>
      <c r="AB2972" s="56" t="s">
        <v>102</v>
      </c>
      <c r="AC2972" s="56" t="s">
        <v>103</v>
      </c>
      <c r="AD2972" s="56" t="s">
        <v>104</v>
      </c>
      <c r="AE2972" s="56">
        <v>984</v>
      </c>
      <c r="AF2972" s="56">
        <v>1407.12</v>
      </c>
    </row>
    <row r="2973" spans="22:32" ht="18" customHeight="1" x14ac:dyDescent="0.25">
      <c r="V2973" s="56" t="s">
        <v>107</v>
      </c>
      <c r="W2973" s="56">
        <v>2024</v>
      </c>
      <c r="X2973" s="56" t="s">
        <v>9</v>
      </c>
      <c r="Y2973" s="56" t="s">
        <v>111</v>
      </c>
      <c r="Z2973" s="56" t="s">
        <v>100</v>
      </c>
      <c r="AA2973" s="56" t="s">
        <v>101</v>
      </c>
      <c r="AB2973" s="56" t="s">
        <v>102</v>
      </c>
      <c r="AC2973" s="56" t="s">
        <v>103</v>
      </c>
      <c r="AD2973" s="56" t="s">
        <v>104</v>
      </c>
      <c r="AE2973" s="56">
        <v>336</v>
      </c>
      <c r="AF2973" s="56">
        <v>480.48</v>
      </c>
    </row>
    <row r="2974" spans="22:32" ht="18" customHeight="1" x14ac:dyDescent="0.25">
      <c r="V2974" s="56" t="s">
        <v>107</v>
      </c>
      <c r="W2974" s="56">
        <v>2024</v>
      </c>
      <c r="X2974" s="56" t="s">
        <v>9</v>
      </c>
      <c r="Y2974" s="56" t="s">
        <v>111</v>
      </c>
      <c r="Z2974" s="56" t="s">
        <v>100</v>
      </c>
      <c r="AA2974" s="56" t="s">
        <v>101</v>
      </c>
      <c r="AB2974" s="56" t="s">
        <v>102</v>
      </c>
      <c r="AC2974" s="56" t="s">
        <v>103</v>
      </c>
      <c r="AD2974" s="56" t="s">
        <v>104</v>
      </c>
      <c r="AE2974" s="56">
        <v>363</v>
      </c>
      <c r="AF2974" s="56">
        <v>519.09</v>
      </c>
    </row>
    <row r="2975" spans="22:32" ht="18" customHeight="1" x14ac:dyDescent="0.25">
      <c r="V2975" s="56" t="s">
        <v>108</v>
      </c>
      <c r="W2975" s="56">
        <v>2024</v>
      </c>
      <c r="X2975" s="56" t="s">
        <v>9</v>
      </c>
      <c r="Y2975" s="56" t="s">
        <v>111</v>
      </c>
      <c r="Z2975" s="56" t="s">
        <v>100</v>
      </c>
      <c r="AA2975" s="56" t="s">
        <v>101</v>
      </c>
      <c r="AB2975" s="56" t="s">
        <v>102</v>
      </c>
      <c r="AC2975" s="56" t="s">
        <v>103</v>
      </c>
      <c r="AD2975" s="56" t="s">
        <v>104</v>
      </c>
      <c r="AE2975" s="56">
        <v>333</v>
      </c>
      <c r="AF2975" s="56">
        <v>476.19</v>
      </c>
    </row>
    <row r="2976" spans="22:32" ht="18" customHeight="1" x14ac:dyDescent="0.25">
      <c r="V2976" s="56" t="s">
        <v>105</v>
      </c>
      <c r="W2976" s="56">
        <v>2024</v>
      </c>
      <c r="X2976" s="56" t="s">
        <v>9</v>
      </c>
      <c r="Y2976" s="56" t="s">
        <v>111</v>
      </c>
      <c r="Z2976" s="56" t="s">
        <v>100</v>
      </c>
      <c r="AA2976" s="56" t="s">
        <v>101</v>
      </c>
      <c r="AB2976" s="56" t="s">
        <v>102</v>
      </c>
      <c r="AC2976" s="56" t="s">
        <v>103</v>
      </c>
      <c r="AD2976" s="56" t="s">
        <v>104</v>
      </c>
      <c r="AE2976" s="56">
        <v>765</v>
      </c>
      <c r="AF2976" s="56">
        <v>1093.95</v>
      </c>
    </row>
    <row r="2977" spans="22:32" ht="18" customHeight="1" x14ac:dyDescent="0.25">
      <c r="V2977" s="56" t="s">
        <v>105</v>
      </c>
      <c r="W2977" s="56">
        <v>2024</v>
      </c>
      <c r="X2977" s="56" t="s">
        <v>9</v>
      </c>
      <c r="Y2977" s="56" t="s">
        <v>111</v>
      </c>
      <c r="Z2977" s="56" t="s">
        <v>100</v>
      </c>
      <c r="AA2977" s="56" t="s">
        <v>101</v>
      </c>
      <c r="AB2977" s="56" t="s">
        <v>102</v>
      </c>
      <c r="AC2977" s="56" t="s">
        <v>103</v>
      </c>
      <c r="AD2977" s="56" t="s">
        <v>104</v>
      </c>
      <c r="AE2977" s="56">
        <v>359</v>
      </c>
      <c r="AF2977" s="56">
        <v>513.37</v>
      </c>
    </row>
    <row r="2978" spans="22:32" ht="18" customHeight="1" x14ac:dyDescent="0.25">
      <c r="V2978" s="56" t="s">
        <v>98</v>
      </c>
      <c r="W2978" s="56">
        <v>2024</v>
      </c>
      <c r="X2978" s="56" t="s">
        <v>9</v>
      </c>
      <c r="Y2978" s="56" t="s">
        <v>111</v>
      </c>
      <c r="Z2978" s="56" t="s">
        <v>100</v>
      </c>
      <c r="AA2978" s="56" t="s">
        <v>101</v>
      </c>
      <c r="AB2978" s="56" t="s">
        <v>102</v>
      </c>
      <c r="AC2978" s="56" t="s">
        <v>103</v>
      </c>
      <c r="AD2978" s="56" t="s">
        <v>104</v>
      </c>
      <c r="AE2978" s="56">
        <v>335</v>
      </c>
      <c r="AF2978" s="56">
        <v>479.05</v>
      </c>
    </row>
    <row r="2979" spans="22:32" ht="18" customHeight="1" x14ac:dyDescent="0.25">
      <c r="V2979" s="56" t="s">
        <v>98</v>
      </c>
      <c r="W2979" s="56">
        <v>2024</v>
      </c>
      <c r="X2979" s="56" t="s">
        <v>8</v>
      </c>
      <c r="Y2979" s="56" t="s">
        <v>111</v>
      </c>
      <c r="Z2979" s="56" t="s">
        <v>100</v>
      </c>
      <c r="AA2979" s="56" t="s">
        <v>101</v>
      </c>
      <c r="AB2979" s="56" t="s">
        <v>102</v>
      </c>
      <c r="AC2979" s="56" t="s">
        <v>103</v>
      </c>
      <c r="AD2979" s="56" t="s">
        <v>104</v>
      </c>
      <c r="AE2979" s="56">
        <v>368</v>
      </c>
      <c r="AF2979" s="56">
        <v>526.24</v>
      </c>
    </row>
    <row r="2980" spans="22:32" ht="18" customHeight="1" x14ac:dyDescent="0.25">
      <c r="V2980" s="56" t="s">
        <v>105</v>
      </c>
      <c r="W2980" s="56">
        <v>2024</v>
      </c>
      <c r="X2980" s="56" t="s">
        <v>8</v>
      </c>
      <c r="Y2980" s="56" t="s">
        <v>111</v>
      </c>
      <c r="Z2980" s="56" t="s">
        <v>100</v>
      </c>
      <c r="AA2980" s="56" t="s">
        <v>101</v>
      </c>
      <c r="AB2980" s="56" t="s">
        <v>102</v>
      </c>
      <c r="AC2980" s="56" t="s">
        <v>103</v>
      </c>
      <c r="AD2980" s="56" t="s">
        <v>104</v>
      </c>
      <c r="AE2980" s="56">
        <v>338</v>
      </c>
      <c r="AF2980" s="56">
        <v>483.34000000000003</v>
      </c>
    </row>
    <row r="2981" spans="22:32" ht="18" customHeight="1" x14ac:dyDescent="0.25">
      <c r="V2981" s="56" t="s">
        <v>107</v>
      </c>
      <c r="W2981" s="56">
        <v>2024</v>
      </c>
      <c r="X2981" s="56" t="s">
        <v>8</v>
      </c>
      <c r="Y2981" s="56" t="s">
        <v>111</v>
      </c>
      <c r="Z2981" s="56" t="s">
        <v>100</v>
      </c>
      <c r="AA2981" s="56" t="s">
        <v>101</v>
      </c>
      <c r="AB2981" s="56" t="s">
        <v>102</v>
      </c>
      <c r="AC2981" s="56" t="s">
        <v>103</v>
      </c>
      <c r="AD2981" s="56" t="s">
        <v>104</v>
      </c>
      <c r="AE2981" s="56">
        <v>364</v>
      </c>
      <c r="AF2981" s="56">
        <v>526.24</v>
      </c>
    </row>
    <row r="2982" spans="22:32" ht="18" customHeight="1" x14ac:dyDescent="0.25">
      <c r="V2982" s="56" t="s">
        <v>98</v>
      </c>
      <c r="W2982" s="56">
        <v>2024</v>
      </c>
      <c r="X2982" s="56" t="s">
        <v>8</v>
      </c>
      <c r="Y2982" s="56" t="s">
        <v>111</v>
      </c>
      <c r="Z2982" s="56" t="s">
        <v>100</v>
      </c>
      <c r="AA2982" s="56" t="s">
        <v>101</v>
      </c>
      <c r="AB2982" s="56" t="s">
        <v>102</v>
      </c>
      <c r="AC2982" s="56" t="s">
        <v>103</v>
      </c>
      <c r="AD2982" s="56" t="s">
        <v>104</v>
      </c>
      <c r="AE2982" s="56">
        <v>340</v>
      </c>
      <c r="AF2982" s="56">
        <v>526.24</v>
      </c>
    </row>
    <row r="2983" spans="22:32" ht="18" customHeight="1" x14ac:dyDescent="0.25">
      <c r="V2983" s="56" t="s">
        <v>98</v>
      </c>
      <c r="W2983" s="56">
        <v>2024</v>
      </c>
      <c r="X2983" s="56" t="s">
        <v>8</v>
      </c>
      <c r="Y2983" s="56" t="s">
        <v>111</v>
      </c>
      <c r="Z2983" s="56" t="s">
        <v>100</v>
      </c>
      <c r="AA2983" s="56" t="s">
        <v>101</v>
      </c>
      <c r="AB2983" s="56" t="s">
        <v>102</v>
      </c>
      <c r="AC2983" s="56" t="s">
        <v>103</v>
      </c>
      <c r="AD2983" s="56" t="s">
        <v>104</v>
      </c>
      <c r="AE2983" s="56">
        <v>983</v>
      </c>
      <c r="AF2983" s="56">
        <v>1405.69</v>
      </c>
    </row>
    <row r="2984" spans="22:32" ht="18" customHeight="1" x14ac:dyDescent="0.25">
      <c r="V2984" s="56" t="s">
        <v>98</v>
      </c>
      <c r="W2984" s="56">
        <v>2024</v>
      </c>
      <c r="X2984" s="56" t="s">
        <v>8</v>
      </c>
      <c r="Y2984" s="56" t="s">
        <v>111</v>
      </c>
      <c r="Z2984" s="56" t="s">
        <v>100</v>
      </c>
      <c r="AA2984" s="56" t="s">
        <v>101</v>
      </c>
      <c r="AB2984" s="56" t="s">
        <v>102</v>
      </c>
      <c r="AC2984" s="56" t="s">
        <v>103</v>
      </c>
      <c r="AD2984" s="56" t="s">
        <v>104</v>
      </c>
      <c r="AE2984" s="56">
        <v>339</v>
      </c>
      <c r="AF2984" s="56">
        <v>484.77</v>
      </c>
    </row>
    <row r="2985" spans="22:32" ht="18" customHeight="1" x14ac:dyDescent="0.25">
      <c r="V2985" s="56" t="s">
        <v>98</v>
      </c>
      <c r="W2985" s="56">
        <v>2024</v>
      </c>
      <c r="X2985" s="56" t="s">
        <v>8</v>
      </c>
      <c r="Y2985" s="56" t="s">
        <v>111</v>
      </c>
      <c r="Z2985" s="56" t="s">
        <v>100</v>
      </c>
      <c r="AA2985" s="56" t="s">
        <v>101</v>
      </c>
      <c r="AB2985" s="56" t="s">
        <v>102</v>
      </c>
      <c r="AC2985" s="56" t="s">
        <v>103</v>
      </c>
      <c r="AD2985" s="56" t="s">
        <v>104</v>
      </c>
      <c r="AE2985" s="56">
        <v>764</v>
      </c>
      <c r="AF2985" s="56">
        <v>1092.52</v>
      </c>
    </row>
    <row r="2986" spans="22:32" ht="18" customHeight="1" x14ac:dyDescent="0.25">
      <c r="V2986" s="56" t="s">
        <v>107</v>
      </c>
      <c r="W2986" s="56">
        <v>2024</v>
      </c>
      <c r="X2986" s="56" t="s">
        <v>8</v>
      </c>
      <c r="Y2986" s="56" t="s">
        <v>111</v>
      </c>
      <c r="Z2986" s="56" t="s">
        <v>100</v>
      </c>
      <c r="AA2986" s="56" t="s">
        <v>101</v>
      </c>
      <c r="AB2986" s="56" t="s">
        <v>102</v>
      </c>
      <c r="AC2986" s="56" t="s">
        <v>103</v>
      </c>
      <c r="AD2986" s="56" t="s">
        <v>104</v>
      </c>
      <c r="AE2986" s="56">
        <v>851</v>
      </c>
      <c r="AF2986" s="56">
        <v>1216.93</v>
      </c>
    </row>
    <row r="2987" spans="22:32" ht="18" customHeight="1" x14ac:dyDescent="0.25">
      <c r="V2987" s="56" t="s">
        <v>105</v>
      </c>
      <c r="W2987" s="56">
        <v>2024</v>
      </c>
      <c r="X2987" s="56" t="s">
        <v>8</v>
      </c>
      <c r="Y2987" s="56" t="s">
        <v>111</v>
      </c>
      <c r="Z2987" s="56" t="s">
        <v>100</v>
      </c>
      <c r="AA2987" s="56" t="s">
        <v>101</v>
      </c>
      <c r="AB2987" s="56" t="s">
        <v>102</v>
      </c>
      <c r="AC2987" s="56" t="s">
        <v>103</v>
      </c>
      <c r="AD2987" s="56" t="s">
        <v>104</v>
      </c>
      <c r="AE2987" s="56">
        <v>365</v>
      </c>
      <c r="AF2987" s="56">
        <v>521.95000000000005</v>
      </c>
    </row>
    <row r="2988" spans="22:32" ht="18" customHeight="1" x14ac:dyDescent="0.25">
      <c r="V2988" s="56" t="s">
        <v>98</v>
      </c>
      <c r="W2988" s="56">
        <v>2024</v>
      </c>
      <c r="X2988" s="56" t="s">
        <v>8</v>
      </c>
      <c r="Y2988" s="56" t="s">
        <v>111</v>
      </c>
      <c r="Z2988" s="56" t="s">
        <v>100</v>
      </c>
      <c r="AA2988" s="56" t="s">
        <v>101</v>
      </c>
      <c r="AB2988" s="56" t="s">
        <v>102</v>
      </c>
      <c r="AC2988" s="56" t="s">
        <v>103</v>
      </c>
      <c r="AD2988" s="56" t="s">
        <v>104</v>
      </c>
      <c r="AE2988" s="56">
        <v>341</v>
      </c>
      <c r="AF2988" s="56">
        <v>487.63</v>
      </c>
    </row>
    <row r="2989" spans="22:32" ht="18" customHeight="1" x14ac:dyDescent="0.25">
      <c r="V2989" s="56" t="s">
        <v>98</v>
      </c>
      <c r="W2989" s="56">
        <v>2024</v>
      </c>
      <c r="X2989" s="56" t="s">
        <v>3</v>
      </c>
      <c r="Y2989" s="56" t="s">
        <v>111</v>
      </c>
      <c r="Z2989" s="56" t="s">
        <v>113</v>
      </c>
      <c r="AA2989" s="56" t="s">
        <v>114</v>
      </c>
      <c r="AB2989" s="56" t="s">
        <v>110</v>
      </c>
      <c r="AC2989" s="56" t="s">
        <v>112</v>
      </c>
      <c r="AD2989" s="56" t="s">
        <v>115</v>
      </c>
      <c r="AE2989" s="56">
        <v>224</v>
      </c>
      <c r="AF2989" s="56">
        <v>320.32</v>
      </c>
    </row>
    <row r="2990" spans="22:32" ht="18" customHeight="1" x14ac:dyDescent="0.25">
      <c r="V2990" s="56" t="s">
        <v>98</v>
      </c>
      <c r="W2990" s="56">
        <v>2024</v>
      </c>
      <c r="X2990" s="56" t="s">
        <v>3</v>
      </c>
      <c r="Y2990" s="56" t="s">
        <v>111</v>
      </c>
      <c r="Z2990" s="56" t="s">
        <v>113</v>
      </c>
      <c r="AA2990" s="56" t="s">
        <v>114</v>
      </c>
      <c r="AB2990" s="56" t="s">
        <v>110</v>
      </c>
      <c r="AC2990" s="56" t="s">
        <v>112</v>
      </c>
      <c r="AD2990" s="56" t="s">
        <v>115</v>
      </c>
      <c r="AE2990" s="56">
        <v>226</v>
      </c>
      <c r="AF2990" s="56">
        <v>323.18</v>
      </c>
    </row>
    <row r="2991" spans="22:32" ht="18" customHeight="1" x14ac:dyDescent="0.25">
      <c r="V2991" s="56" t="s">
        <v>105</v>
      </c>
      <c r="W2991" s="56">
        <v>2024</v>
      </c>
      <c r="X2991" s="56" t="s">
        <v>3</v>
      </c>
      <c r="Y2991" s="56" t="s">
        <v>111</v>
      </c>
      <c r="Z2991" s="56" t="s">
        <v>113</v>
      </c>
      <c r="AA2991" s="56" t="s">
        <v>114</v>
      </c>
      <c r="AB2991" s="56" t="s">
        <v>110</v>
      </c>
      <c r="AC2991" s="56" t="s">
        <v>112</v>
      </c>
      <c r="AD2991" s="56" t="s">
        <v>115</v>
      </c>
      <c r="AE2991" s="56">
        <v>196</v>
      </c>
      <c r="AF2991" s="56">
        <v>280.27999999999997</v>
      </c>
    </row>
    <row r="2992" spans="22:32" ht="18" customHeight="1" x14ac:dyDescent="0.25">
      <c r="V2992" s="56" t="s">
        <v>105</v>
      </c>
      <c r="W2992" s="56">
        <v>2024</v>
      </c>
      <c r="X2992" s="56" t="s">
        <v>3</v>
      </c>
      <c r="Y2992" s="56" t="s">
        <v>111</v>
      </c>
      <c r="Z2992" s="56" t="s">
        <v>113</v>
      </c>
      <c r="AA2992" s="56" t="s">
        <v>114</v>
      </c>
      <c r="AB2992" s="56" t="s">
        <v>110</v>
      </c>
      <c r="AC2992" s="56" t="s">
        <v>112</v>
      </c>
      <c r="AD2992" s="56" t="s">
        <v>115</v>
      </c>
      <c r="AE2992" s="56">
        <v>802</v>
      </c>
      <c r="AF2992" s="56">
        <v>1146.8600000000001</v>
      </c>
    </row>
    <row r="2993" spans="22:32" ht="18" customHeight="1" x14ac:dyDescent="0.25">
      <c r="V2993" s="56" t="s">
        <v>109</v>
      </c>
      <c r="W2993" s="56">
        <v>2024</v>
      </c>
      <c r="X2993" s="56" t="s">
        <v>3</v>
      </c>
      <c r="Y2993" s="56" t="s">
        <v>111</v>
      </c>
      <c r="Z2993" s="56" t="s">
        <v>113</v>
      </c>
      <c r="AA2993" s="56" t="s">
        <v>114</v>
      </c>
      <c r="AB2993" s="56" t="s">
        <v>110</v>
      </c>
      <c r="AC2993" s="56" t="s">
        <v>112</v>
      </c>
      <c r="AD2993" s="56" t="s">
        <v>115</v>
      </c>
      <c r="AE2993" s="56">
        <v>888</v>
      </c>
      <c r="AF2993" s="56">
        <v>1269.8399999999999</v>
      </c>
    </row>
    <row r="2994" spans="22:32" ht="18" customHeight="1" x14ac:dyDescent="0.25">
      <c r="V2994" s="56" t="s">
        <v>109</v>
      </c>
      <c r="W2994" s="56">
        <v>2024</v>
      </c>
      <c r="X2994" s="56" t="s">
        <v>3</v>
      </c>
      <c r="Y2994" s="56" t="s">
        <v>111</v>
      </c>
      <c r="Z2994" s="56" t="s">
        <v>113</v>
      </c>
      <c r="AA2994" s="56" t="s">
        <v>114</v>
      </c>
      <c r="AB2994" s="56" t="s">
        <v>110</v>
      </c>
      <c r="AC2994" s="56" t="s">
        <v>112</v>
      </c>
      <c r="AD2994" s="56" t="s">
        <v>115</v>
      </c>
      <c r="AE2994" s="56">
        <v>841</v>
      </c>
      <c r="AF2994" s="56">
        <v>526.24</v>
      </c>
    </row>
    <row r="2995" spans="22:32" ht="18" customHeight="1" x14ac:dyDescent="0.25">
      <c r="V2995" s="56" t="s">
        <v>105</v>
      </c>
      <c r="W2995" s="56">
        <v>2024</v>
      </c>
      <c r="X2995" s="56" t="s">
        <v>3</v>
      </c>
      <c r="Y2995" s="56" t="s">
        <v>111</v>
      </c>
      <c r="Z2995" s="56" t="s">
        <v>113</v>
      </c>
      <c r="AA2995" s="56" t="s">
        <v>114</v>
      </c>
      <c r="AB2995" s="56" t="s">
        <v>110</v>
      </c>
      <c r="AC2995" s="56" t="s">
        <v>112</v>
      </c>
      <c r="AD2995" s="56" t="s">
        <v>115</v>
      </c>
      <c r="AE2995" s="56">
        <v>195</v>
      </c>
      <c r="AF2995" s="56">
        <v>278.85000000000002</v>
      </c>
    </row>
    <row r="2996" spans="22:32" ht="18" customHeight="1" x14ac:dyDescent="0.25">
      <c r="V2996" s="56" t="s">
        <v>105</v>
      </c>
      <c r="W2996" s="56">
        <v>2024</v>
      </c>
      <c r="X2996" s="56" t="s">
        <v>3</v>
      </c>
      <c r="Y2996" s="56" t="s">
        <v>111</v>
      </c>
      <c r="Z2996" s="56" t="s">
        <v>113</v>
      </c>
      <c r="AA2996" s="56" t="s">
        <v>114</v>
      </c>
      <c r="AB2996" s="56" t="s">
        <v>110</v>
      </c>
      <c r="AC2996" s="56" t="s">
        <v>112</v>
      </c>
      <c r="AD2996" s="56" t="s">
        <v>115</v>
      </c>
      <c r="AE2996" s="56">
        <v>223</v>
      </c>
      <c r="AF2996" s="56">
        <v>318.89</v>
      </c>
    </row>
    <row r="2997" spans="22:32" ht="18" customHeight="1" x14ac:dyDescent="0.25">
      <c r="V2997" s="56" t="s">
        <v>98</v>
      </c>
      <c r="W2997" s="56">
        <v>2024</v>
      </c>
      <c r="X2997" s="56" t="s">
        <v>3</v>
      </c>
      <c r="Y2997" s="56" t="s">
        <v>111</v>
      </c>
      <c r="Z2997" s="56" t="s">
        <v>113</v>
      </c>
      <c r="AA2997" s="56" t="s">
        <v>114</v>
      </c>
      <c r="AB2997" s="56" t="s">
        <v>110</v>
      </c>
      <c r="AC2997" s="56" t="s">
        <v>112</v>
      </c>
      <c r="AD2997" s="56" t="s">
        <v>115</v>
      </c>
      <c r="AE2997" s="56">
        <v>199</v>
      </c>
      <c r="AF2997" s="56">
        <v>284.57</v>
      </c>
    </row>
    <row r="2998" spans="22:32" ht="18" customHeight="1" x14ac:dyDescent="0.25">
      <c r="V2998" s="56" t="s">
        <v>98</v>
      </c>
      <c r="W2998" s="56">
        <v>2024</v>
      </c>
      <c r="X2998" s="56" t="s">
        <v>3</v>
      </c>
      <c r="Y2998" s="56" t="s">
        <v>111</v>
      </c>
      <c r="Z2998" s="56" t="s">
        <v>113</v>
      </c>
      <c r="AA2998" s="56" t="s">
        <v>114</v>
      </c>
      <c r="AB2998" s="56" t="s">
        <v>110</v>
      </c>
      <c r="AC2998" s="56" t="s">
        <v>112</v>
      </c>
      <c r="AD2998" s="56" t="s">
        <v>115</v>
      </c>
      <c r="AE2998" s="56">
        <v>197</v>
      </c>
      <c r="AF2998" s="56">
        <v>281.70999999999998</v>
      </c>
    </row>
    <row r="2999" spans="22:32" ht="18" customHeight="1" x14ac:dyDescent="0.25">
      <c r="V2999" s="56" t="s">
        <v>105</v>
      </c>
      <c r="W2999" s="56">
        <v>2024</v>
      </c>
      <c r="X2999" s="56" t="s">
        <v>7</v>
      </c>
      <c r="Y2999" s="56" t="s">
        <v>111</v>
      </c>
      <c r="Z2999" s="56" t="s">
        <v>113</v>
      </c>
      <c r="AA2999" s="56" t="s">
        <v>114</v>
      </c>
      <c r="AB2999" s="56" t="s">
        <v>110</v>
      </c>
      <c r="AC2999" s="56" t="s">
        <v>112</v>
      </c>
      <c r="AD2999" s="56" t="s">
        <v>115</v>
      </c>
      <c r="AE2999" s="56">
        <v>176</v>
      </c>
      <c r="AF2999" s="56">
        <v>251.68</v>
      </c>
    </row>
    <row r="3000" spans="22:32" ht="18" customHeight="1" x14ac:dyDescent="0.25">
      <c r="V3000" s="56" t="s">
        <v>98</v>
      </c>
      <c r="W3000" s="56">
        <v>2024</v>
      </c>
      <c r="X3000" s="56" t="s">
        <v>7</v>
      </c>
      <c r="Y3000" s="56" t="s">
        <v>111</v>
      </c>
      <c r="Z3000" s="56" t="s">
        <v>113</v>
      </c>
      <c r="AA3000" s="56" t="s">
        <v>114</v>
      </c>
      <c r="AB3000" s="56" t="s">
        <v>110</v>
      </c>
      <c r="AC3000" s="56" t="s">
        <v>112</v>
      </c>
      <c r="AD3000" s="56" t="s">
        <v>115</v>
      </c>
      <c r="AE3000" s="56">
        <v>202</v>
      </c>
      <c r="AF3000" s="56">
        <v>288.86</v>
      </c>
    </row>
    <row r="3001" spans="22:32" ht="18" customHeight="1" x14ac:dyDescent="0.25">
      <c r="V3001" s="56" t="s">
        <v>105</v>
      </c>
      <c r="W3001" s="56">
        <v>2024</v>
      </c>
      <c r="X3001" s="56" t="s">
        <v>7</v>
      </c>
      <c r="Y3001" s="56" t="s">
        <v>111</v>
      </c>
      <c r="Z3001" s="56" t="s">
        <v>113</v>
      </c>
      <c r="AA3001" s="56" t="s">
        <v>114</v>
      </c>
      <c r="AB3001" s="56" t="s">
        <v>110</v>
      </c>
      <c r="AC3001" s="56" t="s">
        <v>112</v>
      </c>
      <c r="AD3001" s="56" t="s">
        <v>115</v>
      </c>
      <c r="AE3001" s="56">
        <v>178</v>
      </c>
      <c r="AF3001" s="56">
        <v>254.54</v>
      </c>
    </row>
    <row r="3002" spans="22:32" ht="18" customHeight="1" x14ac:dyDescent="0.25">
      <c r="V3002" s="56" t="s">
        <v>107</v>
      </c>
      <c r="W3002" s="56">
        <v>2024</v>
      </c>
      <c r="X3002" s="56" t="s">
        <v>7</v>
      </c>
      <c r="Y3002" s="56" t="s">
        <v>111</v>
      </c>
      <c r="Z3002" s="56" t="s">
        <v>113</v>
      </c>
      <c r="AA3002" s="56" t="s">
        <v>114</v>
      </c>
      <c r="AB3002" s="56" t="s">
        <v>110</v>
      </c>
      <c r="AC3002" s="56" t="s">
        <v>112</v>
      </c>
      <c r="AD3002" s="56" t="s">
        <v>115</v>
      </c>
      <c r="AE3002" s="56">
        <v>805</v>
      </c>
      <c r="AF3002" s="56">
        <v>1151.1500000000001</v>
      </c>
    </row>
    <row r="3003" spans="22:32" ht="18" customHeight="1" x14ac:dyDescent="0.25">
      <c r="V3003" s="56" t="s">
        <v>108</v>
      </c>
      <c r="W3003" s="56">
        <v>2024</v>
      </c>
      <c r="X3003" s="56" t="s">
        <v>7</v>
      </c>
      <c r="Y3003" s="56" t="s">
        <v>111</v>
      </c>
      <c r="Z3003" s="56" t="s">
        <v>113</v>
      </c>
      <c r="AA3003" s="56" t="s">
        <v>114</v>
      </c>
      <c r="AB3003" s="56" t="s">
        <v>110</v>
      </c>
      <c r="AC3003" s="56" t="s">
        <v>112</v>
      </c>
      <c r="AD3003" s="56" t="s">
        <v>115</v>
      </c>
      <c r="AE3003" s="56">
        <v>892</v>
      </c>
      <c r="AF3003" s="56">
        <v>1275.56</v>
      </c>
    </row>
    <row r="3004" spans="22:32" ht="18" customHeight="1" x14ac:dyDescent="0.25">
      <c r="V3004" s="56" t="s">
        <v>108</v>
      </c>
      <c r="W3004" s="56">
        <v>2024</v>
      </c>
      <c r="X3004" s="56" t="s">
        <v>7</v>
      </c>
      <c r="Y3004" s="56" t="s">
        <v>111</v>
      </c>
      <c r="Z3004" s="56" t="s">
        <v>113</v>
      </c>
      <c r="AA3004" s="56" t="s">
        <v>114</v>
      </c>
      <c r="AB3004" s="56" t="s">
        <v>110</v>
      </c>
      <c r="AC3004" s="56" t="s">
        <v>112</v>
      </c>
      <c r="AD3004" s="56" t="s">
        <v>115</v>
      </c>
      <c r="AE3004" s="56">
        <v>845</v>
      </c>
      <c r="AF3004" s="56">
        <v>526.24</v>
      </c>
    </row>
    <row r="3005" spans="22:32" ht="18" customHeight="1" x14ac:dyDescent="0.25">
      <c r="V3005" s="56" t="s">
        <v>107</v>
      </c>
      <c r="W3005" s="56">
        <v>2024</v>
      </c>
      <c r="X3005" s="56" t="s">
        <v>7</v>
      </c>
      <c r="Y3005" s="56" t="s">
        <v>111</v>
      </c>
      <c r="Z3005" s="56" t="s">
        <v>113</v>
      </c>
      <c r="AA3005" s="56" t="s">
        <v>114</v>
      </c>
      <c r="AB3005" s="56" t="s">
        <v>110</v>
      </c>
      <c r="AC3005" s="56" t="s">
        <v>112</v>
      </c>
      <c r="AD3005" s="56" t="s">
        <v>115</v>
      </c>
      <c r="AE3005" s="56">
        <v>177</v>
      </c>
      <c r="AF3005" s="56">
        <v>253.11</v>
      </c>
    </row>
    <row r="3006" spans="22:32" ht="18" customHeight="1" x14ac:dyDescent="0.25">
      <c r="V3006" s="56" t="s">
        <v>105</v>
      </c>
      <c r="W3006" s="56">
        <v>2024</v>
      </c>
      <c r="X3006" s="56" t="s">
        <v>7</v>
      </c>
      <c r="Y3006" s="56" t="s">
        <v>111</v>
      </c>
      <c r="Z3006" s="56" t="s">
        <v>113</v>
      </c>
      <c r="AA3006" s="56" t="s">
        <v>114</v>
      </c>
      <c r="AB3006" s="56" t="s">
        <v>110</v>
      </c>
      <c r="AC3006" s="56" t="s">
        <v>112</v>
      </c>
      <c r="AD3006" s="56" t="s">
        <v>115</v>
      </c>
      <c r="AE3006" s="56">
        <v>205</v>
      </c>
      <c r="AF3006" s="56">
        <v>293.14999999999998</v>
      </c>
    </row>
    <row r="3007" spans="22:32" ht="18" customHeight="1" x14ac:dyDescent="0.25">
      <c r="V3007" s="56" t="s">
        <v>98</v>
      </c>
      <c r="W3007" s="56">
        <v>2024</v>
      </c>
      <c r="X3007" s="56" t="s">
        <v>7</v>
      </c>
      <c r="Y3007" s="56" t="s">
        <v>111</v>
      </c>
      <c r="Z3007" s="56" t="s">
        <v>113</v>
      </c>
      <c r="AA3007" s="56" t="s">
        <v>114</v>
      </c>
      <c r="AB3007" s="56" t="s">
        <v>110</v>
      </c>
      <c r="AC3007" s="56" t="s">
        <v>112</v>
      </c>
      <c r="AD3007" s="56" t="s">
        <v>115</v>
      </c>
      <c r="AE3007" s="56">
        <v>175</v>
      </c>
      <c r="AF3007" s="56">
        <v>250.25</v>
      </c>
    </row>
    <row r="3008" spans="22:32" ht="18" customHeight="1" x14ac:dyDescent="0.25">
      <c r="V3008" s="56" t="s">
        <v>105</v>
      </c>
      <c r="W3008" s="56">
        <v>2024</v>
      </c>
      <c r="X3008" s="56" t="s">
        <v>7</v>
      </c>
      <c r="Y3008" s="56" t="s">
        <v>111</v>
      </c>
      <c r="Z3008" s="56" t="s">
        <v>113</v>
      </c>
      <c r="AA3008" s="56" t="s">
        <v>114</v>
      </c>
      <c r="AB3008" s="56" t="s">
        <v>110</v>
      </c>
      <c r="AC3008" s="56" t="s">
        <v>112</v>
      </c>
      <c r="AD3008" s="56" t="s">
        <v>115</v>
      </c>
      <c r="AE3008" s="56">
        <v>814</v>
      </c>
      <c r="AF3008" s="56">
        <v>1164.02</v>
      </c>
    </row>
    <row r="3009" spans="22:32" ht="18" customHeight="1" x14ac:dyDescent="0.25">
      <c r="V3009" s="56" t="s">
        <v>109</v>
      </c>
      <c r="W3009" s="56">
        <v>2024</v>
      </c>
      <c r="X3009" s="56" t="s">
        <v>11</v>
      </c>
      <c r="Y3009" s="56" t="s">
        <v>111</v>
      </c>
      <c r="Z3009" s="56" t="s">
        <v>113</v>
      </c>
      <c r="AA3009" s="56" t="s">
        <v>114</v>
      </c>
      <c r="AB3009" s="56" t="s">
        <v>110</v>
      </c>
      <c r="AC3009" s="56" t="s">
        <v>112</v>
      </c>
      <c r="AD3009" s="56" t="s">
        <v>115</v>
      </c>
      <c r="AE3009" s="56">
        <v>182</v>
      </c>
      <c r="AF3009" s="56">
        <v>260.26</v>
      </c>
    </row>
    <row r="3010" spans="22:32" ht="18" customHeight="1" x14ac:dyDescent="0.25">
      <c r="V3010" s="56" t="s">
        <v>107</v>
      </c>
      <c r="W3010" s="56">
        <v>2024</v>
      </c>
      <c r="X3010" s="56" t="s">
        <v>11</v>
      </c>
      <c r="Y3010" s="56" t="s">
        <v>111</v>
      </c>
      <c r="Z3010" s="56" t="s">
        <v>113</v>
      </c>
      <c r="AA3010" s="56" t="s">
        <v>114</v>
      </c>
      <c r="AB3010" s="56" t="s">
        <v>110</v>
      </c>
      <c r="AC3010" s="56" t="s">
        <v>112</v>
      </c>
      <c r="AD3010" s="56" t="s">
        <v>115</v>
      </c>
      <c r="AE3010" s="56">
        <v>152</v>
      </c>
      <c r="AF3010" s="56">
        <v>217.36</v>
      </c>
    </row>
    <row r="3011" spans="22:32" ht="18" customHeight="1" x14ac:dyDescent="0.25">
      <c r="V3011" s="56" t="s">
        <v>98</v>
      </c>
      <c r="W3011" s="56">
        <v>2024</v>
      </c>
      <c r="X3011" s="56" t="s">
        <v>11</v>
      </c>
      <c r="Y3011" s="56" t="s">
        <v>111</v>
      </c>
      <c r="Z3011" s="56" t="s">
        <v>113</v>
      </c>
      <c r="AA3011" s="56" t="s">
        <v>114</v>
      </c>
      <c r="AB3011" s="56" t="s">
        <v>110</v>
      </c>
      <c r="AC3011" s="56" t="s">
        <v>112</v>
      </c>
      <c r="AD3011" s="56" t="s">
        <v>115</v>
      </c>
      <c r="AE3011" s="56">
        <v>184</v>
      </c>
      <c r="AF3011" s="56">
        <v>263.12</v>
      </c>
    </row>
    <row r="3012" spans="22:32" ht="18" customHeight="1" x14ac:dyDescent="0.25">
      <c r="V3012" s="56" t="s">
        <v>108</v>
      </c>
      <c r="W3012" s="56">
        <v>2024</v>
      </c>
      <c r="X3012" s="56" t="s">
        <v>11</v>
      </c>
      <c r="Y3012" s="56" t="s">
        <v>111</v>
      </c>
      <c r="Z3012" s="56" t="s">
        <v>113</v>
      </c>
      <c r="AA3012" s="56" t="s">
        <v>114</v>
      </c>
      <c r="AB3012" s="56" t="s">
        <v>110</v>
      </c>
      <c r="AC3012" s="56" t="s">
        <v>112</v>
      </c>
      <c r="AD3012" s="56" t="s">
        <v>115</v>
      </c>
      <c r="AE3012" s="56">
        <v>154</v>
      </c>
      <c r="AF3012" s="56">
        <v>220.22</v>
      </c>
    </row>
    <row r="3013" spans="22:32" ht="18" customHeight="1" x14ac:dyDescent="0.25">
      <c r="V3013" s="56" t="s">
        <v>108</v>
      </c>
      <c r="W3013" s="56">
        <v>2024</v>
      </c>
      <c r="X3013" s="56" t="s">
        <v>11</v>
      </c>
      <c r="Y3013" s="56" t="s">
        <v>111</v>
      </c>
      <c r="Z3013" s="56" t="s">
        <v>113</v>
      </c>
      <c r="AA3013" s="56" t="s">
        <v>114</v>
      </c>
      <c r="AB3013" s="56" t="s">
        <v>110</v>
      </c>
      <c r="AC3013" s="56" t="s">
        <v>112</v>
      </c>
      <c r="AD3013" s="56" t="s">
        <v>115</v>
      </c>
      <c r="AE3013" s="56">
        <v>809</v>
      </c>
      <c r="AF3013" s="56">
        <v>1156.8699999999999</v>
      </c>
    </row>
    <row r="3014" spans="22:32" ht="18" customHeight="1" x14ac:dyDescent="0.25">
      <c r="V3014" s="56" t="s">
        <v>105</v>
      </c>
      <c r="W3014" s="56">
        <v>2024</v>
      </c>
      <c r="X3014" s="56" t="s">
        <v>11</v>
      </c>
      <c r="Y3014" s="56" t="s">
        <v>111</v>
      </c>
      <c r="Z3014" s="56" t="s">
        <v>113</v>
      </c>
      <c r="AA3014" s="56" t="s">
        <v>114</v>
      </c>
      <c r="AB3014" s="56" t="s">
        <v>110</v>
      </c>
      <c r="AC3014" s="56" t="s">
        <v>112</v>
      </c>
      <c r="AD3014" s="56" t="s">
        <v>115</v>
      </c>
      <c r="AE3014" s="56">
        <v>895</v>
      </c>
      <c r="AF3014" s="56">
        <v>1279.8499999999999</v>
      </c>
    </row>
    <row r="3015" spans="22:32" ht="18" customHeight="1" x14ac:dyDescent="0.25">
      <c r="V3015" s="56" t="s">
        <v>105</v>
      </c>
      <c r="W3015" s="56">
        <v>2024</v>
      </c>
      <c r="X3015" s="56" t="s">
        <v>11</v>
      </c>
      <c r="Y3015" s="56" t="s">
        <v>111</v>
      </c>
      <c r="Z3015" s="56" t="s">
        <v>113</v>
      </c>
      <c r="AA3015" s="56" t="s">
        <v>114</v>
      </c>
      <c r="AB3015" s="56" t="s">
        <v>110</v>
      </c>
      <c r="AC3015" s="56" t="s">
        <v>112</v>
      </c>
      <c r="AD3015" s="56" t="s">
        <v>115</v>
      </c>
      <c r="AE3015" s="56">
        <v>848</v>
      </c>
      <c r="AF3015" s="56">
        <v>526.24</v>
      </c>
    </row>
    <row r="3016" spans="22:32" ht="18" customHeight="1" x14ac:dyDescent="0.25">
      <c r="V3016" s="56" t="s">
        <v>108</v>
      </c>
      <c r="W3016" s="56">
        <v>2024</v>
      </c>
      <c r="X3016" s="56" t="s">
        <v>11</v>
      </c>
      <c r="Y3016" s="56" t="s">
        <v>111</v>
      </c>
      <c r="Z3016" s="56" t="s">
        <v>113</v>
      </c>
      <c r="AA3016" s="56" t="s">
        <v>114</v>
      </c>
      <c r="AB3016" s="56" t="s">
        <v>110</v>
      </c>
      <c r="AC3016" s="56" t="s">
        <v>112</v>
      </c>
      <c r="AD3016" s="56" t="s">
        <v>115</v>
      </c>
      <c r="AE3016" s="56">
        <v>153</v>
      </c>
      <c r="AF3016" s="56">
        <v>218.79</v>
      </c>
    </row>
    <row r="3017" spans="22:32" ht="18" customHeight="1" x14ac:dyDescent="0.25">
      <c r="V3017" s="56" t="s">
        <v>108</v>
      </c>
      <c r="W3017" s="56">
        <v>2024</v>
      </c>
      <c r="X3017" s="56" t="s">
        <v>11</v>
      </c>
      <c r="Y3017" s="56" t="s">
        <v>111</v>
      </c>
      <c r="Z3017" s="56" t="s">
        <v>113</v>
      </c>
      <c r="AA3017" s="56" t="s">
        <v>114</v>
      </c>
      <c r="AB3017" s="56" t="s">
        <v>110</v>
      </c>
      <c r="AC3017" s="56" t="s">
        <v>112</v>
      </c>
      <c r="AD3017" s="56" t="s">
        <v>115</v>
      </c>
      <c r="AE3017" s="56">
        <v>181</v>
      </c>
      <c r="AF3017" s="56">
        <v>258.83</v>
      </c>
    </row>
    <row r="3018" spans="22:32" ht="18" customHeight="1" x14ac:dyDescent="0.25">
      <c r="V3018" s="56" t="s">
        <v>98</v>
      </c>
      <c r="W3018" s="56">
        <v>2024</v>
      </c>
      <c r="X3018" s="56" t="s">
        <v>11</v>
      </c>
      <c r="Y3018" s="56" t="s">
        <v>111</v>
      </c>
      <c r="Z3018" s="56" t="s">
        <v>113</v>
      </c>
      <c r="AA3018" s="56" t="s">
        <v>114</v>
      </c>
      <c r="AB3018" s="56" t="s">
        <v>110</v>
      </c>
      <c r="AC3018" s="56" t="s">
        <v>112</v>
      </c>
      <c r="AD3018" s="56" t="s">
        <v>115</v>
      </c>
      <c r="AE3018" s="56">
        <v>157</v>
      </c>
      <c r="AF3018" s="56">
        <v>224.51</v>
      </c>
    </row>
    <row r="3019" spans="22:32" ht="18" customHeight="1" x14ac:dyDescent="0.25">
      <c r="V3019" s="56" t="s">
        <v>107</v>
      </c>
      <c r="W3019" s="56">
        <v>2024</v>
      </c>
      <c r="X3019" s="56" t="s">
        <v>11</v>
      </c>
      <c r="Y3019" s="56" t="s">
        <v>111</v>
      </c>
      <c r="Z3019" s="56" t="s">
        <v>113</v>
      </c>
      <c r="AA3019" s="56" t="s">
        <v>114</v>
      </c>
      <c r="AB3019" s="56" t="s">
        <v>110</v>
      </c>
      <c r="AC3019" s="56" t="s">
        <v>112</v>
      </c>
      <c r="AD3019" s="56" t="s">
        <v>115</v>
      </c>
      <c r="AE3019" s="56">
        <v>818</v>
      </c>
      <c r="AF3019" s="56">
        <v>1169.74</v>
      </c>
    </row>
    <row r="3020" spans="22:32" ht="18" customHeight="1" x14ac:dyDescent="0.25">
      <c r="V3020" s="56" t="s">
        <v>109</v>
      </c>
      <c r="W3020" s="56">
        <v>2024</v>
      </c>
      <c r="X3020" s="56" t="s">
        <v>11</v>
      </c>
      <c r="Y3020" s="56" t="s">
        <v>111</v>
      </c>
      <c r="Z3020" s="56" t="s">
        <v>113</v>
      </c>
      <c r="AA3020" s="56" t="s">
        <v>114</v>
      </c>
      <c r="AB3020" s="56" t="s">
        <v>110</v>
      </c>
      <c r="AC3020" s="56" t="s">
        <v>112</v>
      </c>
      <c r="AD3020" s="56" t="s">
        <v>115</v>
      </c>
      <c r="AE3020" s="56">
        <v>155</v>
      </c>
      <c r="AF3020" s="56">
        <v>221.65</v>
      </c>
    </row>
    <row r="3021" spans="22:32" ht="18" customHeight="1" x14ac:dyDescent="0.25">
      <c r="V3021" s="56" t="s">
        <v>98</v>
      </c>
      <c r="W3021" s="56">
        <v>2024</v>
      </c>
      <c r="X3021" s="56" t="s">
        <v>1</v>
      </c>
      <c r="Y3021" s="56" t="s">
        <v>111</v>
      </c>
      <c r="Z3021" s="56" t="s">
        <v>113</v>
      </c>
      <c r="AA3021" s="56" t="s">
        <v>114</v>
      </c>
      <c r="AB3021" s="56" t="s">
        <v>110</v>
      </c>
      <c r="AC3021" s="56" t="s">
        <v>112</v>
      </c>
      <c r="AD3021" s="56" t="s">
        <v>115</v>
      </c>
      <c r="AE3021" s="56">
        <v>236</v>
      </c>
      <c r="AF3021" s="56">
        <v>337.48</v>
      </c>
    </row>
    <row r="3022" spans="22:32" ht="18" customHeight="1" x14ac:dyDescent="0.25">
      <c r="V3022" s="56" t="s">
        <v>98</v>
      </c>
      <c r="W3022" s="56">
        <v>2024</v>
      </c>
      <c r="X3022" s="56" t="s">
        <v>1</v>
      </c>
      <c r="Y3022" s="56" t="s">
        <v>111</v>
      </c>
      <c r="Z3022" s="56" t="s">
        <v>113</v>
      </c>
      <c r="AA3022" s="56" t="s">
        <v>114</v>
      </c>
      <c r="AB3022" s="56" t="s">
        <v>110</v>
      </c>
      <c r="AC3022" s="56" t="s">
        <v>112</v>
      </c>
      <c r="AD3022" s="56" t="s">
        <v>115</v>
      </c>
      <c r="AE3022" s="56">
        <v>206</v>
      </c>
      <c r="AF3022" s="56">
        <v>294.58</v>
      </c>
    </row>
    <row r="3023" spans="22:32" ht="18" customHeight="1" x14ac:dyDescent="0.25">
      <c r="V3023" s="56" t="s">
        <v>108</v>
      </c>
      <c r="W3023" s="56">
        <v>2024</v>
      </c>
      <c r="X3023" s="56" t="s">
        <v>1</v>
      </c>
      <c r="Y3023" s="56" t="s">
        <v>111</v>
      </c>
      <c r="Z3023" s="56" t="s">
        <v>113</v>
      </c>
      <c r="AA3023" s="56" t="s">
        <v>114</v>
      </c>
      <c r="AB3023" s="56" t="s">
        <v>110</v>
      </c>
      <c r="AC3023" s="56" t="s">
        <v>112</v>
      </c>
      <c r="AD3023" s="56" t="s">
        <v>115</v>
      </c>
      <c r="AE3023" s="56">
        <v>208</v>
      </c>
      <c r="AF3023" s="56">
        <v>297.44</v>
      </c>
    </row>
    <row r="3024" spans="22:32" ht="18" customHeight="1" x14ac:dyDescent="0.25">
      <c r="V3024" s="56" t="s">
        <v>105</v>
      </c>
      <c r="W3024" s="56">
        <v>2024</v>
      </c>
      <c r="X3024" s="56" t="s">
        <v>1</v>
      </c>
      <c r="Y3024" s="56" t="s">
        <v>111</v>
      </c>
      <c r="Z3024" s="56" t="s">
        <v>113</v>
      </c>
      <c r="AA3024" s="56" t="s">
        <v>114</v>
      </c>
      <c r="AB3024" s="56" t="s">
        <v>110</v>
      </c>
      <c r="AC3024" s="56" t="s">
        <v>112</v>
      </c>
      <c r="AD3024" s="56" t="s">
        <v>115</v>
      </c>
      <c r="AE3024" s="56">
        <v>800</v>
      </c>
      <c r="AF3024" s="56">
        <v>1144</v>
      </c>
    </row>
    <row r="3025" spans="22:32" ht="18" customHeight="1" x14ac:dyDescent="0.25">
      <c r="V3025" s="56" t="s">
        <v>107</v>
      </c>
      <c r="W3025" s="56">
        <v>2024</v>
      </c>
      <c r="X3025" s="56" t="s">
        <v>1</v>
      </c>
      <c r="Y3025" s="56" t="s">
        <v>111</v>
      </c>
      <c r="Z3025" s="56" t="s">
        <v>113</v>
      </c>
      <c r="AA3025" s="56" t="s">
        <v>114</v>
      </c>
      <c r="AB3025" s="56" t="s">
        <v>110</v>
      </c>
      <c r="AC3025" s="56" t="s">
        <v>112</v>
      </c>
      <c r="AD3025" s="56" t="s">
        <v>115</v>
      </c>
      <c r="AE3025" s="56">
        <v>886</v>
      </c>
      <c r="AF3025" s="56">
        <v>1266.98</v>
      </c>
    </row>
    <row r="3026" spans="22:32" ht="18" customHeight="1" x14ac:dyDescent="0.25">
      <c r="V3026" s="56" t="s">
        <v>107</v>
      </c>
      <c r="W3026" s="56">
        <v>2024</v>
      </c>
      <c r="X3026" s="56" t="s">
        <v>1</v>
      </c>
      <c r="Y3026" s="56" t="s">
        <v>111</v>
      </c>
      <c r="Z3026" s="56" t="s">
        <v>113</v>
      </c>
      <c r="AA3026" s="56" t="s">
        <v>114</v>
      </c>
      <c r="AB3026" s="56" t="s">
        <v>110</v>
      </c>
      <c r="AC3026" s="56" t="s">
        <v>112</v>
      </c>
      <c r="AD3026" s="56" t="s">
        <v>115</v>
      </c>
      <c r="AE3026" s="56">
        <v>839</v>
      </c>
      <c r="AF3026" s="56">
        <v>526.24</v>
      </c>
    </row>
    <row r="3027" spans="22:32" ht="18" customHeight="1" x14ac:dyDescent="0.25">
      <c r="V3027" s="56" t="s">
        <v>105</v>
      </c>
      <c r="W3027" s="56">
        <v>2024</v>
      </c>
      <c r="X3027" s="56" t="s">
        <v>1</v>
      </c>
      <c r="Y3027" s="56" t="s">
        <v>111</v>
      </c>
      <c r="Z3027" s="56" t="s">
        <v>113</v>
      </c>
      <c r="AA3027" s="56" t="s">
        <v>114</v>
      </c>
      <c r="AB3027" s="56" t="s">
        <v>110</v>
      </c>
      <c r="AC3027" s="56" t="s">
        <v>112</v>
      </c>
      <c r="AD3027" s="56" t="s">
        <v>115</v>
      </c>
      <c r="AE3027" s="56">
        <v>207</v>
      </c>
      <c r="AF3027" s="56">
        <v>296.01</v>
      </c>
    </row>
    <row r="3028" spans="22:32" ht="18" customHeight="1" x14ac:dyDescent="0.25">
      <c r="V3028" s="56" t="s">
        <v>108</v>
      </c>
      <c r="W3028" s="56">
        <v>2024</v>
      </c>
      <c r="X3028" s="56" t="s">
        <v>1</v>
      </c>
      <c r="Y3028" s="56" t="s">
        <v>111</v>
      </c>
      <c r="Z3028" s="56" t="s">
        <v>113</v>
      </c>
      <c r="AA3028" s="56" t="s">
        <v>114</v>
      </c>
      <c r="AB3028" s="56" t="s">
        <v>110</v>
      </c>
      <c r="AC3028" s="56" t="s">
        <v>112</v>
      </c>
      <c r="AD3028" s="56" t="s">
        <v>115</v>
      </c>
      <c r="AE3028" s="56">
        <v>235</v>
      </c>
      <c r="AF3028" s="56">
        <v>336.05</v>
      </c>
    </row>
    <row r="3029" spans="22:32" ht="18" customHeight="1" x14ac:dyDescent="0.25">
      <c r="V3029" s="56" t="s">
        <v>98</v>
      </c>
      <c r="W3029" s="56">
        <v>2024</v>
      </c>
      <c r="X3029" s="56" t="s">
        <v>1</v>
      </c>
      <c r="Y3029" s="56" t="s">
        <v>111</v>
      </c>
      <c r="Z3029" s="56" t="s">
        <v>113</v>
      </c>
      <c r="AA3029" s="56" t="s">
        <v>114</v>
      </c>
      <c r="AB3029" s="56" t="s">
        <v>110</v>
      </c>
      <c r="AC3029" s="56" t="s">
        <v>112</v>
      </c>
      <c r="AD3029" s="56" t="s">
        <v>115</v>
      </c>
      <c r="AE3029" s="56">
        <v>809</v>
      </c>
      <c r="AF3029" s="56">
        <v>1156.8699999999999</v>
      </c>
    </row>
    <row r="3030" spans="22:32" ht="18" customHeight="1" x14ac:dyDescent="0.25">
      <c r="V3030" s="56" t="s">
        <v>98</v>
      </c>
      <c r="W3030" s="56">
        <v>2024</v>
      </c>
      <c r="X3030" s="56" t="s">
        <v>1</v>
      </c>
      <c r="Y3030" s="56" t="s">
        <v>111</v>
      </c>
      <c r="Z3030" s="56" t="s">
        <v>113</v>
      </c>
      <c r="AA3030" s="56" t="s">
        <v>114</v>
      </c>
      <c r="AB3030" s="56" t="s">
        <v>110</v>
      </c>
      <c r="AC3030" s="56" t="s">
        <v>112</v>
      </c>
      <c r="AD3030" s="56" t="s">
        <v>115</v>
      </c>
      <c r="AE3030" s="56">
        <v>209</v>
      </c>
      <c r="AF3030" s="56">
        <v>298.87</v>
      </c>
    </row>
    <row r="3031" spans="22:32" ht="18" customHeight="1" x14ac:dyDescent="0.25">
      <c r="V3031" s="56" t="s">
        <v>98</v>
      </c>
      <c r="W3031" s="56">
        <v>2024</v>
      </c>
      <c r="X3031" s="56" t="s">
        <v>0</v>
      </c>
      <c r="Y3031" s="56" t="s">
        <v>111</v>
      </c>
      <c r="Z3031" s="56" t="s">
        <v>113</v>
      </c>
      <c r="AA3031" s="56" t="s">
        <v>114</v>
      </c>
      <c r="AB3031" s="56" t="s">
        <v>110</v>
      </c>
      <c r="AC3031" s="56" t="s">
        <v>112</v>
      </c>
      <c r="AD3031" s="56" t="s">
        <v>115</v>
      </c>
      <c r="AE3031" s="56">
        <v>242</v>
      </c>
      <c r="AF3031" s="56">
        <v>346.06</v>
      </c>
    </row>
    <row r="3032" spans="22:32" ht="18" customHeight="1" x14ac:dyDescent="0.25">
      <c r="V3032" s="56" t="s">
        <v>107</v>
      </c>
      <c r="W3032" s="56">
        <v>2024</v>
      </c>
      <c r="X3032" s="56" t="s">
        <v>0</v>
      </c>
      <c r="Y3032" s="56" t="s">
        <v>111</v>
      </c>
      <c r="Z3032" s="56" t="s">
        <v>113</v>
      </c>
      <c r="AA3032" s="56" t="s">
        <v>114</v>
      </c>
      <c r="AB3032" s="56" t="s">
        <v>110</v>
      </c>
      <c r="AC3032" s="56" t="s">
        <v>112</v>
      </c>
      <c r="AD3032" s="56" t="s">
        <v>115</v>
      </c>
      <c r="AE3032" s="56">
        <v>212</v>
      </c>
      <c r="AF3032" s="56">
        <v>303.15999999999997</v>
      </c>
    </row>
    <row r="3033" spans="22:32" ht="18" customHeight="1" x14ac:dyDescent="0.25">
      <c r="V3033" s="56" t="s">
        <v>105</v>
      </c>
      <c r="W3033" s="56">
        <v>2024</v>
      </c>
      <c r="X3033" s="56" t="s">
        <v>0</v>
      </c>
      <c r="Y3033" s="56" t="s">
        <v>111</v>
      </c>
      <c r="Z3033" s="56" t="s">
        <v>113</v>
      </c>
      <c r="AA3033" s="56" t="s">
        <v>114</v>
      </c>
      <c r="AB3033" s="56" t="s">
        <v>110</v>
      </c>
      <c r="AC3033" s="56" t="s">
        <v>112</v>
      </c>
      <c r="AD3033" s="56" t="s">
        <v>115</v>
      </c>
      <c r="AE3033" s="56">
        <v>238</v>
      </c>
      <c r="AF3033" s="56">
        <v>340.34000000000003</v>
      </c>
    </row>
    <row r="3034" spans="22:32" ht="18" customHeight="1" x14ac:dyDescent="0.25">
      <c r="V3034" s="56" t="s">
        <v>107</v>
      </c>
      <c r="W3034" s="56">
        <v>2024</v>
      </c>
      <c r="X3034" s="56" t="s">
        <v>0</v>
      </c>
      <c r="Y3034" s="56" t="s">
        <v>111</v>
      </c>
      <c r="Z3034" s="56" t="s">
        <v>113</v>
      </c>
      <c r="AA3034" s="56" t="s">
        <v>114</v>
      </c>
      <c r="AB3034" s="56" t="s">
        <v>110</v>
      </c>
      <c r="AC3034" s="56" t="s">
        <v>112</v>
      </c>
      <c r="AD3034" s="56" t="s">
        <v>115</v>
      </c>
      <c r="AE3034" s="56">
        <v>214</v>
      </c>
      <c r="AF3034" s="56">
        <v>306.02</v>
      </c>
    </row>
    <row r="3035" spans="22:32" ht="18" customHeight="1" x14ac:dyDescent="0.25">
      <c r="V3035" s="56" t="s">
        <v>105</v>
      </c>
      <c r="W3035" s="56">
        <v>2024</v>
      </c>
      <c r="X3035" s="56" t="s">
        <v>0</v>
      </c>
      <c r="Y3035" s="56" t="s">
        <v>111</v>
      </c>
      <c r="Z3035" s="56" t="s">
        <v>113</v>
      </c>
      <c r="AA3035" s="56" t="s">
        <v>114</v>
      </c>
      <c r="AB3035" s="56" t="s">
        <v>110</v>
      </c>
      <c r="AC3035" s="56" t="s">
        <v>112</v>
      </c>
      <c r="AD3035" s="56" t="s">
        <v>115</v>
      </c>
      <c r="AE3035" s="56">
        <v>799</v>
      </c>
      <c r="AF3035" s="56">
        <v>1142.57</v>
      </c>
    </row>
    <row r="3036" spans="22:32" ht="18" customHeight="1" x14ac:dyDescent="0.25">
      <c r="V3036" s="56" t="s">
        <v>105</v>
      </c>
      <c r="W3036" s="56">
        <v>2024</v>
      </c>
      <c r="X3036" s="56" t="s">
        <v>0</v>
      </c>
      <c r="Y3036" s="56" t="s">
        <v>111</v>
      </c>
      <c r="Z3036" s="56" t="s">
        <v>113</v>
      </c>
      <c r="AA3036" s="56" t="s">
        <v>114</v>
      </c>
      <c r="AB3036" s="56" t="s">
        <v>110</v>
      </c>
      <c r="AC3036" s="56" t="s">
        <v>112</v>
      </c>
      <c r="AD3036" s="56" t="s">
        <v>115</v>
      </c>
      <c r="AE3036" s="56">
        <v>213</v>
      </c>
      <c r="AF3036" s="56">
        <v>304.59000000000003</v>
      </c>
    </row>
    <row r="3037" spans="22:32" ht="18" customHeight="1" x14ac:dyDescent="0.25">
      <c r="V3037" s="56" t="s">
        <v>107</v>
      </c>
      <c r="W3037" s="56">
        <v>2024</v>
      </c>
      <c r="X3037" s="56" t="s">
        <v>0</v>
      </c>
      <c r="Y3037" s="56" t="s">
        <v>111</v>
      </c>
      <c r="Z3037" s="56" t="s">
        <v>113</v>
      </c>
      <c r="AA3037" s="56" t="s">
        <v>114</v>
      </c>
      <c r="AB3037" s="56" t="s">
        <v>110</v>
      </c>
      <c r="AC3037" s="56" t="s">
        <v>112</v>
      </c>
      <c r="AD3037" s="56" t="s">
        <v>115</v>
      </c>
      <c r="AE3037" s="56">
        <v>241</v>
      </c>
      <c r="AF3037" s="56">
        <v>344.63</v>
      </c>
    </row>
    <row r="3038" spans="22:32" ht="18" customHeight="1" x14ac:dyDescent="0.25">
      <c r="V3038" s="56" t="s">
        <v>105</v>
      </c>
      <c r="W3038" s="56">
        <v>2024</v>
      </c>
      <c r="X3038" s="56" t="s">
        <v>0</v>
      </c>
      <c r="Y3038" s="56" t="s">
        <v>111</v>
      </c>
      <c r="Z3038" s="56" t="s">
        <v>113</v>
      </c>
      <c r="AA3038" s="56" t="s">
        <v>114</v>
      </c>
      <c r="AB3038" s="56" t="s">
        <v>110</v>
      </c>
      <c r="AC3038" s="56" t="s">
        <v>112</v>
      </c>
      <c r="AD3038" s="56" t="s">
        <v>115</v>
      </c>
      <c r="AE3038" s="56">
        <v>211</v>
      </c>
      <c r="AF3038" s="56">
        <v>301.73</v>
      </c>
    </row>
    <row r="3039" spans="22:32" ht="18" customHeight="1" x14ac:dyDescent="0.25">
      <c r="V3039" s="56" t="s">
        <v>107</v>
      </c>
      <c r="W3039" s="56">
        <v>2024</v>
      </c>
      <c r="X3039" s="56" t="s">
        <v>0</v>
      </c>
      <c r="Y3039" s="56" t="s">
        <v>111</v>
      </c>
      <c r="Z3039" s="56" t="s">
        <v>113</v>
      </c>
      <c r="AA3039" s="56" t="s">
        <v>114</v>
      </c>
      <c r="AB3039" s="56" t="s">
        <v>110</v>
      </c>
      <c r="AC3039" s="56" t="s">
        <v>112</v>
      </c>
      <c r="AD3039" s="56" t="s">
        <v>115</v>
      </c>
      <c r="AE3039" s="56">
        <v>808</v>
      </c>
      <c r="AF3039" s="56">
        <v>1155.44</v>
      </c>
    </row>
    <row r="3040" spans="22:32" ht="18" customHeight="1" x14ac:dyDescent="0.25">
      <c r="V3040" s="56" t="s">
        <v>98</v>
      </c>
      <c r="W3040" s="56">
        <v>2024</v>
      </c>
      <c r="X3040" s="56" t="s">
        <v>0</v>
      </c>
      <c r="Y3040" s="56" t="s">
        <v>111</v>
      </c>
      <c r="Z3040" s="56" t="s">
        <v>113</v>
      </c>
      <c r="AA3040" s="56" t="s">
        <v>114</v>
      </c>
      <c r="AB3040" s="56" t="s">
        <v>110</v>
      </c>
      <c r="AC3040" s="56" t="s">
        <v>112</v>
      </c>
      <c r="AD3040" s="56" t="s">
        <v>115</v>
      </c>
      <c r="AE3040" s="56">
        <v>215</v>
      </c>
      <c r="AF3040" s="56">
        <v>307.45</v>
      </c>
    </row>
    <row r="3041" spans="22:32" ht="18" customHeight="1" x14ac:dyDescent="0.25">
      <c r="V3041" s="56" t="s">
        <v>98</v>
      </c>
      <c r="W3041" s="56">
        <v>2024</v>
      </c>
      <c r="X3041" s="56" t="s">
        <v>6</v>
      </c>
      <c r="Y3041" s="56" t="s">
        <v>111</v>
      </c>
      <c r="Z3041" s="56" t="s">
        <v>113</v>
      </c>
      <c r="AA3041" s="56" t="s">
        <v>114</v>
      </c>
      <c r="AB3041" s="56" t="s">
        <v>110</v>
      </c>
      <c r="AC3041" s="56" t="s">
        <v>112</v>
      </c>
      <c r="AD3041" s="56" t="s">
        <v>115</v>
      </c>
      <c r="AE3041" s="56">
        <v>206</v>
      </c>
      <c r="AF3041" s="56">
        <v>294.58</v>
      </c>
    </row>
    <row r="3042" spans="22:32" ht="18" customHeight="1" x14ac:dyDescent="0.25">
      <c r="V3042" s="56" t="s">
        <v>105</v>
      </c>
      <c r="W3042" s="56">
        <v>2024</v>
      </c>
      <c r="X3042" s="56" t="s">
        <v>6</v>
      </c>
      <c r="Y3042" s="56" t="s">
        <v>111</v>
      </c>
      <c r="Z3042" s="56" t="s">
        <v>113</v>
      </c>
      <c r="AA3042" s="56" t="s">
        <v>114</v>
      </c>
      <c r="AB3042" s="56" t="s">
        <v>110</v>
      </c>
      <c r="AC3042" s="56" t="s">
        <v>112</v>
      </c>
      <c r="AD3042" s="56" t="s">
        <v>115</v>
      </c>
      <c r="AE3042" s="56">
        <v>182</v>
      </c>
      <c r="AF3042" s="56">
        <v>260.26</v>
      </c>
    </row>
    <row r="3043" spans="22:32" ht="18" customHeight="1" x14ac:dyDescent="0.25">
      <c r="V3043" s="56" t="s">
        <v>105</v>
      </c>
      <c r="W3043" s="56">
        <v>2024</v>
      </c>
      <c r="X3043" s="56" t="s">
        <v>6</v>
      </c>
      <c r="Y3043" s="56" t="s">
        <v>111</v>
      </c>
      <c r="Z3043" s="56" t="s">
        <v>113</v>
      </c>
      <c r="AA3043" s="56" t="s">
        <v>114</v>
      </c>
      <c r="AB3043" s="56" t="s">
        <v>110</v>
      </c>
      <c r="AC3043" s="56" t="s">
        <v>112</v>
      </c>
      <c r="AD3043" s="56" t="s">
        <v>115</v>
      </c>
      <c r="AE3043" s="56">
        <v>208</v>
      </c>
      <c r="AF3043" s="56">
        <v>297.44</v>
      </c>
    </row>
    <row r="3044" spans="22:32" ht="18" customHeight="1" x14ac:dyDescent="0.25">
      <c r="V3044" s="56" t="s">
        <v>105</v>
      </c>
      <c r="W3044" s="56">
        <v>2024</v>
      </c>
      <c r="X3044" s="56" t="s">
        <v>6</v>
      </c>
      <c r="Y3044" s="56" t="s">
        <v>111</v>
      </c>
      <c r="Z3044" s="56" t="s">
        <v>113</v>
      </c>
      <c r="AA3044" s="56" t="s">
        <v>114</v>
      </c>
      <c r="AB3044" s="56" t="s">
        <v>110</v>
      </c>
      <c r="AC3044" s="56" t="s">
        <v>112</v>
      </c>
      <c r="AD3044" s="56" t="s">
        <v>115</v>
      </c>
      <c r="AE3044" s="56">
        <v>804</v>
      </c>
      <c r="AF3044" s="56">
        <v>1149.72</v>
      </c>
    </row>
    <row r="3045" spans="22:32" ht="18" customHeight="1" x14ac:dyDescent="0.25">
      <c r="V3045" s="56" t="s">
        <v>98</v>
      </c>
      <c r="W3045" s="56">
        <v>2024</v>
      </c>
      <c r="X3045" s="56" t="s">
        <v>6</v>
      </c>
      <c r="Y3045" s="56" t="s">
        <v>111</v>
      </c>
      <c r="Z3045" s="56" t="s">
        <v>113</v>
      </c>
      <c r="AA3045" s="56" t="s">
        <v>114</v>
      </c>
      <c r="AB3045" s="56" t="s">
        <v>110</v>
      </c>
      <c r="AC3045" s="56" t="s">
        <v>112</v>
      </c>
      <c r="AD3045" s="56" t="s">
        <v>115</v>
      </c>
      <c r="AE3045" s="56">
        <v>891</v>
      </c>
      <c r="AF3045" s="56">
        <v>1274.1300000000001</v>
      </c>
    </row>
    <row r="3046" spans="22:32" ht="18" customHeight="1" x14ac:dyDescent="0.25">
      <c r="V3046" s="56" t="s">
        <v>98</v>
      </c>
      <c r="W3046" s="56">
        <v>2024</v>
      </c>
      <c r="X3046" s="56" t="s">
        <v>6</v>
      </c>
      <c r="Y3046" s="56" t="s">
        <v>111</v>
      </c>
      <c r="Z3046" s="56" t="s">
        <v>113</v>
      </c>
      <c r="AA3046" s="56" t="s">
        <v>114</v>
      </c>
      <c r="AB3046" s="56" t="s">
        <v>110</v>
      </c>
      <c r="AC3046" s="56" t="s">
        <v>112</v>
      </c>
      <c r="AD3046" s="56" t="s">
        <v>115</v>
      </c>
      <c r="AE3046" s="56">
        <v>844</v>
      </c>
      <c r="AF3046" s="56">
        <v>526.24</v>
      </c>
    </row>
    <row r="3047" spans="22:32" ht="18" customHeight="1" x14ac:dyDescent="0.25">
      <c r="V3047" s="56" t="s">
        <v>105</v>
      </c>
      <c r="W3047" s="56">
        <v>2024</v>
      </c>
      <c r="X3047" s="56" t="s">
        <v>6</v>
      </c>
      <c r="Y3047" s="56" t="s">
        <v>111</v>
      </c>
      <c r="Z3047" s="56" t="s">
        <v>113</v>
      </c>
      <c r="AA3047" s="56" t="s">
        <v>114</v>
      </c>
      <c r="AB3047" s="56" t="s">
        <v>110</v>
      </c>
      <c r="AC3047" s="56" t="s">
        <v>112</v>
      </c>
      <c r="AD3047" s="56" t="s">
        <v>115</v>
      </c>
      <c r="AE3047" s="56">
        <v>183</v>
      </c>
      <c r="AF3047" s="56">
        <v>261.69</v>
      </c>
    </row>
    <row r="3048" spans="22:32" ht="18" customHeight="1" x14ac:dyDescent="0.25">
      <c r="V3048" s="56" t="s">
        <v>105</v>
      </c>
      <c r="W3048" s="56">
        <v>2024</v>
      </c>
      <c r="X3048" s="56" t="s">
        <v>6</v>
      </c>
      <c r="Y3048" s="56" t="s">
        <v>111</v>
      </c>
      <c r="Z3048" s="56" t="s">
        <v>113</v>
      </c>
      <c r="AA3048" s="56" t="s">
        <v>114</v>
      </c>
      <c r="AB3048" s="56" t="s">
        <v>110</v>
      </c>
      <c r="AC3048" s="56" t="s">
        <v>112</v>
      </c>
      <c r="AD3048" s="56" t="s">
        <v>115</v>
      </c>
      <c r="AE3048" s="56">
        <v>181</v>
      </c>
      <c r="AF3048" s="56">
        <v>258.83</v>
      </c>
    </row>
    <row r="3049" spans="22:32" ht="18" customHeight="1" x14ac:dyDescent="0.25">
      <c r="V3049" s="56" t="s">
        <v>105</v>
      </c>
      <c r="W3049" s="56">
        <v>2024</v>
      </c>
      <c r="X3049" s="56" t="s">
        <v>6</v>
      </c>
      <c r="Y3049" s="56" t="s">
        <v>111</v>
      </c>
      <c r="Z3049" s="56" t="s">
        <v>113</v>
      </c>
      <c r="AA3049" s="56" t="s">
        <v>114</v>
      </c>
      <c r="AB3049" s="56" t="s">
        <v>110</v>
      </c>
      <c r="AC3049" s="56" t="s">
        <v>112</v>
      </c>
      <c r="AD3049" s="56" t="s">
        <v>115</v>
      </c>
      <c r="AE3049" s="56">
        <v>813</v>
      </c>
      <c r="AF3049" s="56">
        <v>1162.5899999999999</v>
      </c>
    </row>
    <row r="3050" spans="22:32" ht="18" customHeight="1" x14ac:dyDescent="0.25">
      <c r="V3050" s="56" t="s">
        <v>98</v>
      </c>
      <c r="W3050" s="56">
        <v>2024</v>
      </c>
      <c r="X3050" s="56" t="s">
        <v>6</v>
      </c>
      <c r="Y3050" s="56" t="s">
        <v>111</v>
      </c>
      <c r="Z3050" s="56" t="s">
        <v>113</v>
      </c>
      <c r="AA3050" s="56" t="s">
        <v>114</v>
      </c>
      <c r="AB3050" s="56" t="s">
        <v>110</v>
      </c>
      <c r="AC3050" s="56" t="s">
        <v>112</v>
      </c>
      <c r="AD3050" s="56" t="s">
        <v>115</v>
      </c>
      <c r="AE3050" s="56">
        <v>179</v>
      </c>
      <c r="AF3050" s="56">
        <v>255.97</v>
      </c>
    </row>
    <row r="3051" spans="22:32" ht="18" customHeight="1" x14ac:dyDescent="0.25">
      <c r="V3051" s="56" t="s">
        <v>105</v>
      </c>
      <c r="W3051" s="56">
        <v>2024</v>
      </c>
      <c r="X3051" s="56" t="s">
        <v>5</v>
      </c>
      <c r="Y3051" s="56" t="s">
        <v>111</v>
      </c>
      <c r="Z3051" s="56" t="s">
        <v>113</v>
      </c>
      <c r="AA3051" s="56" t="s">
        <v>114</v>
      </c>
      <c r="AB3051" s="56" t="s">
        <v>110</v>
      </c>
      <c r="AC3051" s="56" t="s">
        <v>112</v>
      </c>
      <c r="AD3051" s="56" t="s">
        <v>115</v>
      </c>
      <c r="AE3051" s="56">
        <v>212</v>
      </c>
      <c r="AF3051" s="56">
        <v>303.15999999999997</v>
      </c>
    </row>
    <row r="3052" spans="22:32" ht="18" customHeight="1" x14ac:dyDescent="0.25">
      <c r="V3052" s="56" t="s">
        <v>107</v>
      </c>
      <c r="W3052" s="56">
        <v>2024</v>
      </c>
      <c r="X3052" s="56" t="s">
        <v>5</v>
      </c>
      <c r="Y3052" s="56" t="s">
        <v>111</v>
      </c>
      <c r="Z3052" s="56" t="s">
        <v>113</v>
      </c>
      <c r="AA3052" s="56" t="s">
        <v>114</v>
      </c>
      <c r="AB3052" s="56" t="s">
        <v>110</v>
      </c>
      <c r="AC3052" s="56" t="s">
        <v>112</v>
      </c>
      <c r="AD3052" s="56" t="s">
        <v>115</v>
      </c>
      <c r="AE3052" s="56">
        <v>188</v>
      </c>
      <c r="AF3052" s="56">
        <v>268.84000000000003</v>
      </c>
    </row>
    <row r="3053" spans="22:32" ht="18" customHeight="1" x14ac:dyDescent="0.25">
      <c r="V3053" s="56" t="s">
        <v>108</v>
      </c>
      <c r="W3053" s="56">
        <v>2024</v>
      </c>
      <c r="X3053" s="56" t="s">
        <v>5</v>
      </c>
      <c r="Y3053" s="56" t="s">
        <v>111</v>
      </c>
      <c r="Z3053" s="56" t="s">
        <v>113</v>
      </c>
      <c r="AA3053" s="56" t="s">
        <v>114</v>
      </c>
      <c r="AB3053" s="56" t="s">
        <v>110</v>
      </c>
      <c r="AC3053" s="56" t="s">
        <v>112</v>
      </c>
      <c r="AD3053" s="56" t="s">
        <v>115</v>
      </c>
      <c r="AE3053" s="56">
        <v>214</v>
      </c>
      <c r="AF3053" s="56">
        <v>306.02</v>
      </c>
    </row>
    <row r="3054" spans="22:32" ht="18" customHeight="1" x14ac:dyDescent="0.25">
      <c r="V3054" s="56" t="s">
        <v>107</v>
      </c>
      <c r="W3054" s="56">
        <v>2024</v>
      </c>
      <c r="X3054" s="56" t="s">
        <v>5</v>
      </c>
      <c r="Y3054" s="56" t="s">
        <v>111</v>
      </c>
      <c r="Z3054" s="56" t="s">
        <v>113</v>
      </c>
      <c r="AA3054" s="56" t="s">
        <v>114</v>
      </c>
      <c r="AB3054" s="56" t="s">
        <v>110</v>
      </c>
      <c r="AC3054" s="56" t="s">
        <v>112</v>
      </c>
      <c r="AD3054" s="56" t="s">
        <v>115</v>
      </c>
      <c r="AE3054" s="56">
        <v>184</v>
      </c>
      <c r="AF3054" s="56">
        <v>263.12</v>
      </c>
    </row>
    <row r="3055" spans="22:32" ht="18" customHeight="1" x14ac:dyDescent="0.25">
      <c r="V3055" s="56" t="s">
        <v>108</v>
      </c>
      <c r="W3055" s="56">
        <v>2024</v>
      </c>
      <c r="X3055" s="56" t="s">
        <v>5</v>
      </c>
      <c r="Y3055" s="56" t="s">
        <v>111</v>
      </c>
      <c r="Z3055" s="56" t="s">
        <v>113</v>
      </c>
      <c r="AA3055" s="56" t="s">
        <v>114</v>
      </c>
      <c r="AB3055" s="56" t="s">
        <v>110</v>
      </c>
      <c r="AC3055" s="56" t="s">
        <v>112</v>
      </c>
      <c r="AD3055" s="56" t="s">
        <v>115</v>
      </c>
      <c r="AE3055" s="56">
        <v>803</v>
      </c>
      <c r="AF3055" s="56">
        <v>1148.29</v>
      </c>
    </row>
    <row r="3056" spans="22:32" ht="18" customHeight="1" x14ac:dyDescent="0.25">
      <c r="V3056" s="56" t="s">
        <v>107</v>
      </c>
      <c r="W3056" s="56">
        <v>2024</v>
      </c>
      <c r="X3056" s="56" t="s">
        <v>5</v>
      </c>
      <c r="Y3056" s="56" t="s">
        <v>111</v>
      </c>
      <c r="Z3056" s="56" t="s">
        <v>113</v>
      </c>
      <c r="AA3056" s="56" t="s">
        <v>114</v>
      </c>
      <c r="AB3056" s="56" t="s">
        <v>110</v>
      </c>
      <c r="AC3056" s="56" t="s">
        <v>112</v>
      </c>
      <c r="AD3056" s="56" t="s">
        <v>115</v>
      </c>
      <c r="AE3056" s="56">
        <v>890</v>
      </c>
      <c r="AF3056" s="56">
        <v>1272.7</v>
      </c>
    </row>
    <row r="3057" spans="22:32" ht="18" customHeight="1" x14ac:dyDescent="0.25">
      <c r="V3057" s="56" t="s">
        <v>107</v>
      </c>
      <c r="W3057" s="56">
        <v>2024</v>
      </c>
      <c r="X3057" s="56" t="s">
        <v>5</v>
      </c>
      <c r="Y3057" s="56" t="s">
        <v>111</v>
      </c>
      <c r="Z3057" s="56" t="s">
        <v>113</v>
      </c>
      <c r="AA3057" s="56" t="s">
        <v>114</v>
      </c>
      <c r="AB3057" s="56" t="s">
        <v>110</v>
      </c>
      <c r="AC3057" s="56" t="s">
        <v>112</v>
      </c>
      <c r="AD3057" s="56" t="s">
        <v>115</v>
      </c>
      <c r="AE3057" s="56">
        <v>843</v>
      </c>
      <c r="AF3057" s="56">
        <v>526.24</v>
      </c>
    </row>
    <row r="3058" spans="22:32" ht="18" customHeight="1" x14ac:dyDescent="0.25">
      <c r="V3058" s="56" t="s">
        <v>108</v>
      </c>
      <c r="W3058" s="56">
        <v>2024</v>
      </c>
      <c r="X3058" s="56" t="s">
        <v>5</v>
      </c>
      <c r="Y3058" s="56" t="s">
        <v>111</v>
      </c>
      <c r="Z3058" s="56" t="s">
        <v>113</v>
      </c>
      <c r="AA3058" s="56" t="s">
        <v>114</v>
      </c>
      <c r="AB3058" s="56" t="s">
        <v>110</v>
      </c>
      <c r="AC3058" s="56" t="s">
        <v>112</v>
      </c>
      <c r="AD3058" s="56" t="s">
        <v>115</v>
      </c>
      <c r="AE3058" s="56">
        <v>189</v>
      </c>
      <c r="AF3058" s="56">
        <v>270.27</v>
      </c>
    </row>
    <row r="3059" spans="22:32" ht="18" customHeight="1" x14ac:dyDescent="0.25">
      <c r="V3059" s="56" t="s">
        <v>107</v>
      </c>
      <c r="W3059" s="56">
        <v>2024</v>
      </c>
      <c r="X3059" s="56" t="s">
        <v>5</v>
      </c>
      <c r="Y3059" s="56" t="s">
        <v>111</v>
      </c>
      <c r="Z3059" s="56" t="s">
        <v>113</v>
      </c>
      <c r="AA3059" s="56" t="s">
        <v>114</v>
      </c>
      <c r="AB3059" s="56" t="s">
        <v>110</v>
      </c>
      <c r="AC3059" s="56" t="s">
        <v>112</v>
      </c>
      <c r="AD3059" s="56" t="s">
        <v>115</v>
      </c>
      <c r="AE3059" s="56">
        <v>211</v>
      </c>
      <c r="AF3059" s="56">
        <v>301.73</v>
      </c>
    </row>
    <row r="3060" spans="22:32" ht="18" customHeight="1" x14ac:dyDescent="0.25">
      <c r="V3060" s="56" t="s">
        <v>108</v>
      </c>
      <c r="W3060" s="56">
        <v>2024</v>
      </c>
      <c r="X3060" s="56" t="s">
        <v>5</v>
      </c>
      <c r="Y3060" s="56" t="s">
        <v>111</v>
      </c>
      <c r="Z3060" s="56" t="s">
        <v>113</v>
      </c>
      <c r="AA3060" s="56" t="s">
        <v>114</v>
      </c>
      <c r="AB3060" s="56" t="s">
        <v>110</v>
      </c>
      <c r="AC3060" s="56" t="s">
        <v>112</v>
      </c>
      <c r="AD3060" s="56" t="s">
        <v>115</v>
      </c>
      <c r="AE3060" s="56">
        <v>187</v>
      </c>
      <c r="AF3060" s="56">
        <v>267.40999999999997</v>
      </c>
    </row>
    <row r="3061" spans="22:32" ht="18" customHeight="1" x14ac:dyDescent="0.25">
      <c r="V3061" s="56" t="s">
        <v>107</v>
      </c>
      <c r="W3061" s="56">
        <v>2024</v>
      </c>
      <c r="X3061" s="56" t="s">
        <v>5</v>
      </c>
      <c r="Y3061" s="56" t="s">
        <v>111</v>
      </c>
      <c r="Z3061" s="56" t="s">
        <v>113</v>
      </c>
      <c r="AA3061" s="56" t="s">
        <v>114</v>
      </c>
      <c r="AB3061" s="56" t="s">
        <v>110</v>
      </c>
      <c r="AC3061" s="56" t="s">
        <v>112</v>
      </c>
      <c r="AD3061" s="56" t="s">
        <v>115</v>
      </c>
      <c r="AE3061" s="56">
        <v>812</v>
      </c>
      <c r="AF3061" s="56">
        <v>1161.1599999999999</v>
      </c>
    </row>
    <row r="3062" spans="22:32" ht="18" customHeight="1" x14ac:dyDescent="0.25">
      <c r="V3062" s="56" t="s">
        <v>105</v>
      </c>
      <c r="W3062" s="56">
        <v>2024</v>
      </c>
      <c r="X3062" s="56" t="s">
        <v>5</v>
      </c>
      <c r="Y3062" s="56" t="s">
        <v>111</v>
      </c>
      <c r="Z3062" s="56" t="s">
        <v>113</v>
      </c>
      <c r="AA3062" s="56" t="s">
        <v>114</v>
      </c>
      <c r="AB3062" s="56" t="s">
        <v>110</v>
      </c>
      <c r="AC3062" s="56" t="s">
        <v>112</v>
      </c>
      <c r="AD3062" s="56" t="s">
        <v>115</v>
      </c>
      <c r="AE3062" s="56">
        <v>185</v>
      </c>
      <c r="AF3062" s="56">
        <v>264.55</v>
      </c>
    </row>
    <row r="3063" spans="22:32" ht="18" customHeight="1" x14ac:dyDescent="0.25">
      <c r="V3063" s="56" t="s">
        <v>105</v>
      </c>
      <c r="W3063" s="56">
        <v>2024</v>
      </c>
      <c r="X3063" s="56" t="s">
        <v>2</v>
      </c>
      <c r="Y3063" s="56" t="s">
        <v>111</v>
      </c>
      <c r="Z3063" s="56" t="s">
        <v>113</v>
      </c>
      <c r="AA3063" s="56" t="s">
        <v>114</v>
      </c>
      <c r="AB3063" s="56" t="s">
        <v>110</v>
      </c>
      <c r="AC3063" s="56" t="s">
        <v>112</v>
      </c>
      <c r="AD3063" s="56" t="s">
        <v>115</v>
      </c>
      <c r="AE3063" s="56">
        <v>230</v>
      </c>
      <c r="AF3063" s="56">
        <v>328.9</v>
      </c>
    </row>
    <row r="3064" spans="22:32" ht="18" customHeight="1" x14ac:dyDescent="0.25">
      <c r="V3064" s="56" t="s">
        <v>98</v>
      </c>
      <c r="W3064" s="56">
        <v>2024</v>
      </c>
      <c r="X3064" s="56" t="s">
        <v>2</v>
      </c>
      <c r="Y3064" s="56" t="s">
        <v>111</v>
      </c>
      <c r="Z3064" s="56" t="s">
        <v>113</v>
      </c>
      <c r="AA3064" s="56" t="s">
        <v>114</v>
      </c>
      <c r="AB3064" s="56" t="s">
        <v>110</v>
      </c>
      <c r="AC3064" s="56" t="s">
        <v>112</v>
      </c>
      <c r="AD3064" s="56" t="s">
        <v>115</v>
      </c>
      <c r="AE3064" s="56">
        <v>200</v>
      </c>
      <c r="AF3064" s="56">
        <v>286</v>
      </c>
    </row>
    <row r="3065" spans="22:32" ht="18" customHeight="1" x14ac:dyDescent="0.25">
      <c r="V3065" s="56" t="s">
        <v>98</v>
      </c>
      <c r="W3065" s="56">
        <v>2024</v>
      </c>
      <c r="X3065" s="56" t="s">
        <v>2</v>
      </c>
      <c r="Y3065" s="56" t="s">
        <v>111</v>
      </c>
      <c r="Z3065" s="56" t="s">
        <v>113</v>
      </c>
      <c r="AA3065" s="56" t="s">
        <v>114</v>
      </c>
      <c r="AB3065" s="56" t="s">
        <v>110</v>
      </c>
      <c r="AC3065" s="56" t="s">
        <v>112</v>
      </c>
      <c r="AD3065" s="56" t="s">
        <v>115</v>
      </c>
      <c r="AE3065" s="56">
        <v>232</v>
      </c>
      <c r="AF3065" s="56">
        <v>331.76</v>
      </c>
    </row>
    <row r="3066" spans="22:32" ht="18" customHeight="1" x14ac:dyDescent="0.25">
      <c r="V3066" s="56" t="s">
        <v>107</v>
      </c>
      <c r="W3066" s="56">
        <v>2024</v>
      </c>
      <c r="X3066" s="56" t="s">
        <v>2</v>
      </c>
      <c r="Y3066" s="56" t="s">
        <v>111</v>
      </c>
      <c r="Z3066" s="56" t="s">
        <v>113</v>
      </c>
      <c r="AA3066" s="56" t="s">
        <v>114</v>
      </c>
      <c r="AB3066" s="56" t="s">
        <v>110</v>
      </c>
      <c r="AC3066" s="56" t="s">
        <v>112</v>
      </c>
      <c r="AD3066" s="56" t="s">
        <v>115</v>
      </c>
      <c r="AE3066" s="56">
        <v>202</v>
      </c>
      <c r="AF3066" s="56">
        <v>288.86</v>
      </c>
    </row>
    <row r="3067" spans="22:32" ht="18" customHeight="1" x14ac:dyDescent="0.25">
      <c r="V3067" s="56" t="s">
        <v>98</v>
      </c>
      <c r="W3067" s="56">
        <v>2024</v>
      </c>
      <c r="X3067" s="56" t="s">
        <v>2</v>
      </c>
      <c r="Y3067" s="56" t="s">
        <v>111</v>
      </c>
      <c r="Z3067" s="56" t="s">
        <v>113</v>
      </c>
      <c r="AA3067" s="56" t="s">
        <v>114</v>
      </c>
      <c r="AB3067" s="56" t="s">
        <v>110</v>
      </c>
      <c r="AC3067" s="56" t="s">
        <v>112</v>
      </c>
      <c r="AD3067" s="56" t="s">
        <v>115</v>
      </c>
      <c r="AE3067" s="56">
        <v>801</v>
      </c>
      <c r="AF3067" s="56">
        <v>1145.43</v>
      </c>
    </row>
    <row r="3068" spans="22:32" ht="18" customHeight="1" x14ac:dyDescent="0.25">
      <c r="V3068" s="56" t="s">
        <v>98</v>
      </c>
      <c r="W3068" s="56">
        <v>2024</v>
      </c>
      <c r="X3068" s="56" t="s">
        <v>2</v>
      </c>
      <c r="Y3068" s="56" t="s">
        <v>111</v>
      </c>
      <c r="Z3068" s="56" t="s">
        <v>113</v>
      </c>
      <c r="AA3068" s="56" t="s">
        <v>114</v>
      </c>
      <c r="AB3068" s="56" t="s">
        <v>110</v>
      </c>
      <c r="AC3068" s="56" t="s">
        <v>112</v>
      </c>
      <c r="AD3068" s="56" t="s">
        <v>115</v>
      </c>
      <c r="AE3068" s="56">
        <v>887</v>
      </c>
      <c r="AF3068" s="56">
        <v>1268.4099999999999</v>
      </c>
    </row>
    <row r="3069" spans="22:32" ht="18" customHeight="1" x14ac:dyDescent="0.25">
      <c r="V3069" s="56" t="s">
        <v>98</v>
      </c>
      <c r="W3069" s="56">
        <v>2024</v>
      </c>
      <c r="X3069" s="56" t="s">
        <v>2</v>
      </c>
      <c r="Y3069" s="56" t="s">
        <v>111</v>
      </c>
      <c r="Z3069" s="56" t="s">
        <v>113</v>
      </c>
      <c r="AA3069" s="56" t="s">
        <v>114</v>
      </c>
      <c r="AB3069" s="56" t="s">
        <v>110</v>
      </c>
      <c r="AC3069" s="56" t="s">
        <v>112</v>
      </c>
      <c r="AD3069" s="56" t="s">
        <v>115</v>
      </c>
      <c r="AE3069" s="56">
        <v>840</v>
      </c>
      <c r="AF3069" s="56">
        <v>526.24</v>
      </c>
    </row>
    <row r="3070" spans="22:32" ht="18" customHeight="1" x14ac:dyDescent="0.25">
      <c r="V3070" s="56" t="s">
        <v>98</v>
      </c>
      <c r="W3070" s="56">
        <v>2024</v>
      </c>
      <c r="X3070" s="56" t="s">
        <v>2</v>
      </c>
      <c r="Y3070" s="56" t="s">
        <v>111</v>
      </c>
      <c r="Z3070" s="56" t="s">
        <v>113</v>
      </c>
      <c r="AA3070" s="56" t="s">
        <v>114</v>
      </c>
      <c r="AB3070" s="56" t="s">
        <v>110</v>
      </c>
      <c r="AC3070" s="56" t="s">
        <v>112</v>
      </c>
      <c r="AD3070" s="56" t="s">
        <v>115</v>
      </c>
      <c r="AE3070" s="56">
        <v>201</v>
      </c>
      <c r="AF3070" s="56">
        <v>287.43</v>
      </c>
    </row>
    <row r="3071" spans="22:32" ht="18" customHeight="1" x14ac:dyDescent="0.25">
      <c r="V3071" s="56" t="s">
        <v>107</v>
      </c>
      <c r="W3071" s="56">
        <v>2024</v>
      </c>
      <c r="X3071" s="56" t="s">
        <v>2</v>
      </c>
      <c r="Y3071" s="56" t="s">
        <v>111</v>
      </c>
      <c r="Z3071" s="56" t="s">
        <v>113</v>
      </c>
      <c r="AA3071" s="56" t="s">
        <v>114</v>
      </c>
      <c r="AB3071" s="56" t="s">
        <v>110</v>
      </c>
      <c r="AC3071" s="56" t="s">
        <v>112</v>
      </c>
      <c r="AD3071" s="56" t="s">
        <v>115</v>
      </c>
      <c r="AE3071" s="56">
        <v>229</v>
      </c>
      <c r="AF3071" s="56">
        <v>327.47000000000003</v>
      </c>
    </row>
    <row r="3072" spans="22:32" ht="18" customHeight="1" x14ac:dyDescent="0.25">
      <c r="V3072" s="56" t="s">
        <v>98</v>
      </c>
      <c r="W3072" s="56">
        <v>2024</v>
      </c>
      <c r="X3072" s="56" t="s">
        <v>2</v>
      </c>
      <c r="Y3072" s="56" t="s">
        <v>111</v>
      </c>
      <c r="Z3072" s="56" t="s">
        <v>113</v>
      </c>
      <c r="AA3072" s="56" t="s">
        <v>114</v>
      </c>
      <c r="AB3072" s="56" t="s">
        <v>110</v>
      </c>
      <c r="AC3072" s="56" t="s">
        <v>112</v>
      </c>
      <c r="AD3072" s="56" t="s">
        <v>115</v>
      </c>
      <c r="AE3072" s="56">
        <v>205</v>
      </c>
      <c r="AF3072" s="56">
        <v>293.14999999999998</v>
      </c>
    </row>
    <row r="3073" spans="22:32" ht="18" customHeight="1" x14ac:dyDescent="0.25">
      <c r="V3073" s="56" t="s">
        <v>98</v>
      </c>
      <c r="W3073" s="56">
        <v>2024</v>
      </c>
      <c r="X3073" s="56" t="s">
        <v>2</v>
      </c>
      <c r="Y3073" s="56" t="s">
        <v>111</v>
      </c>
      <c r="Z3073" s="56" t="s">
        <v>113</v>
      </c>
      <c r="AA3073" s="56" t="s">
        <v>114</v>
      </c>
      <c r="AB3073" s="56" t="s">
        <v>110</v>
      </c>
      <c r="AC3073" s="56" t="s">
        <v>112</v>
      </c>
      <c r="AD3073" s="56" t="s">
        <v>115</v>
      </c>
      <c r="AE3073" s="56">
        <v>810</v>
      </c>
      <c r="AF3073" s="56">
        <v>1158.3</v>
      </c>
    </row>
    <row r="3074" spans="22:32" ht="18" customHeight="1" x14ac:dyDescent="0.25">
      <c r="V3074" s="56" t="s">
        <v>105</v>
      </c>
      <c r="W3074" s="56">
        <v>2024</v>
      </c>
      <c r="X3074" s="56" t="s">
        <v>2</v>
      </c>
      <c r="Y3074" s="56" t="s">
        <v>111</v>
      </c>
      <c r="Z3074" s="56" t="s">
        <v>113</v>
      </c>
      <c r="AA3074" s="56" t="s">
        <v>114</v>
      </c>
      <c r="AB3074" s="56" t="s">
        <v>110</v>
      </c>
      <c r="AC3074" s="56" t="s">
        <v>112</v>
      </c>
      <c r="AD3074" s="56" t="s">
        <v>115</v>
      </c>
      <c r="AE3074" s="56">
        <v>203</v>
      </c>
      <c r="AF3074" s="56">
        <v>290.28999999999996</v>
      </c>
    </row>
    <row r="3075" spans="22:32" ht="18" customHeight="1" x14ac:dyDescent="0.25">
      <c r="V3075" s="56" t="s">
        <v>107</v>
      </c>
      <c r="W3075" s="56">
        <v>2024</v>
      </c>
      <c r="X3075" s="56" t="s">
        <v>4</v>
      </c>
      <c r="Y3075" s="56" t="s">
        <v>111</v>
      </c>
      <c r="Z3075" s="56" t="s">
        <v>113</v>
      </c>
      <c r="AA3075" s="56" t="s">
        <v>114</v>
      </c>
      <c r="AB3075" s="56" t="s">
        <v>110</v>
      </c>
      <c r="AC3075" s="56" t="s">
        <v>112</v>
      </c>
      <c r="AD3075" s="56" t="s">
        <v>115</v>
      </c>
      <c r="AE3075" s="56">
        <v>218</v>
      </c>
      <c r="AF3075" s="56">
        <v>311.74</v>
      </c>
    </row>
    <row r="3076" spans="22:32" ht="18" customHeight="1" x14ac:dyDescent="0.25">
      <c r="V3076" s="56" t="s">
        <v>107</v>
      </c>
      <c r="W3076" s="56">
        <v>2024</v>
      </c>
      <c r="X3076" s="56" t="s">
        <v>4</v>
      </c>
      <c r="Y3076" s="56" t="s">
        <v>111</v>
      </c>
      <c r="Z3076" s="56" t="s">
        <v>113</v>
      </c>
      <c r="AA3076" s="56" t="s">
        <v>114</v>
      </c>
      <c r="AB3076" s="56" t="s">
        <v>110</v>
      </c>
      <c r="AC3076" s="56" t="s">
        <v>112</v>
      </c>
      <c r="AD3076" s="56" t="s">
        <v>115</v>
      </c>
      <c r="AE3076" s="56">
        <v>194</v>
      </c>
      <c r="AF3076" s="56">
        <v>277.42</v>
      </c>
    </row>
    <row r="3077" spans="22:32" ht="18" customHeight="1" x14ac:dyDescent="0.25">
      <c r="V3077" s="56" t="s">
        <v>105</v>
      </c>
      <c r="W3077" s="56">
        <v>2024</v>
      </c>
      <c r="X3077" s="56" t="s">
        <v>4</v>
      </c>
      <c r="Y3077" s="56" t="s">
        <v>111</v>
      </c>
      <c r="Z3077" s="56" t="s">
        <v>113</v>
      </c>
      <c r="AA3077" s="56" t="s">
        <v>114</v>
      </c>
      <c r="AB3077" s="56" t="s">
        <v>110</v>
      </c>
      <c r="AC3077" s="56" t="s">
        <v>112</v>
      </c>
      <c r="AD3077" s="56" t="s">
        <v>115</v>
      </c>
      <c r="AE3077" s="56">
        <v>220</v>
      </c>
      <c r="AF3077" s="56">
        <v>314.60000000000002</v>
      </c>
    </row>
    <row r="3078" spans="22:32" ht="18" customHeight="1" x14ac:dyDescent="0.25">
      <c r="V3078" s="56" t="s">
        <v>105</v>
      </c>
      <c r="W3078" s="56">
        <v>2024</v>
      </c>
      <c r="X3078" s="56" t="s">
        <v>4</v>
      </c>
      <c r="Y3078" s="56" t="s">
        <v>111</v>
      </c>
      <c r="Z3078" s="56" t="s">
        <v>113</v>
      </c>
      <c r="AA3078" s="56" t="s">
        <v>114</v>
      </c>
      <c r="AB3078" s="56" t="s">
        <v>110</v>
      </c>
      <c r="AC3078" s="56" t="s">
        <v>112</v>
      </c>
      <c r="AD3078" s="56" t="s">
        <v>115</v>
      </c>
      <c r="AE3078" s="56">
        <v>190</v>
      </c>
      <c r="AF3078" s="56">
        <v>271.7</v>
      </c>
    </row>
    <row r="3079" spans="22:32" ht="18" customHeight="1" x14ac:dyDescent="0.25">
      <c r="V3079" s="56" t="s">
        <v>105</v>
      </c>
      <c r="W3079" s="56">
        <v>2024</v>
      </c>
      <c r="X3079" s="56" t="s">
        <v>4</v>
      </c>
      <c r="Y3079" s="56" t="s">
        <v>111</v>
      </c>
      <c r="Z3079" s="56" t="s">
        <v>113</v>
      </c>
      <c r="AA3079" s="56" t="s">
        <v>114</v>
      </c>
      <c r="AB3079" s="56" t="s">
        <v>110</v>
      </c>
      <c r="AC3079" s="56" t="s">
        <v>112</v>
      </c>
      <c r="AD3079" s="56" t="s">
        <v>115</v>
      </c>
      <c r="AE3079" s="56">
        <v>889</v>
      </c>
      <c r="AF3079" s="56">
        <v>1271.27</v>
      </c>
    </row>
    <row r="3080" spans="22:32" ht="18" customHeight="1" x14ac:dyDescent="0.25">
      <c r="V3080" s="56" t="s">
        <v>105</v>
      </c>
      <c r="W3080" s="56">
        <v>2024</v>
      </c>
      <c r="X3080" s="56" t="s">
        <v>4</v>
      </c>
      <c r="Y3080" s="56" t="s">
        <v>111</v>
      </c>
      <c r="Z3080" s="56" t="s">
        <v>113</v>
      </c>
      <c r="AA3080" s="56" t="s">
        <v>114</v>
      </c>
      <c r="AB3080" s="56" t="s">
        <v>110</v>
      </c>
      <c r="AC3080" s="56" t="s">
        <v>112</v>
      </c>
      <c r="AD3080" s="56" t="s">
        <v>115</v>
      </c>
      <c r="AE3080" s="56">
        <v>842</v>
      </c>
      <c r="AF3080" s="56">
        <v>526.24</v>
      </c>
    </row>
    <row r="3081" spans="22:32" ht="18" customHeight="1" x14ac:dyDescent="0.25">
      <c r="V3081" s="56" t="s">
        <v>105</v>
      </c>
      <c r="W3081" s="56">
        <v>2024</v>
      </c>
      <c r="X3081" s="56" t="s">
        <v>4</v>
      </c>
      <c r="Y3081" s="56" t="s">
        <v>111</v>
      </c>
      <c r="Z3081" s="56" t="s">
        <v>113</v>
      </c>
      <c r="AA3081" s="56" t="s">
        <v>114</v>
      </c>
      <c r="AB3081" s="56" t="s">
        <v>110</v>
      </c>
      <c r="AC3081" s="56" t="s">
        <v>112</v>
      </c>
      <c r="AD3081" s="56" t="s">
        <v>115</v>
      </c>
      <c r="AE3081" s="56">
        <v>217</v>
      </c>
      <c r="AF3081" s="56">
        <v>310.31</v>
      </c>
    </row>
    <row r="3082" spans="22:32" ht="18" customHeight="1" x14ac:dyDescent="0.25">
      <c r="V3082" s="56" t="s">
        <v>105</v>
      </c>
      <c r="W3082" s="56">
        <v>2024</v>
      </c>
      <c r="X3082" s="56" t="s">
        <v>4</v>
      </c>
      <c r="Y3082" s="56" t="s">
        <v>111</v>
      </c>
      <c r="Z3082" s="56" t="s">
        <v>113</v>
      </c>
      <c r="AA3082" s="56" t="s">
        <v>114</v>
      </c>
      <c r="AB3082" s="56" t="s">
        <v>110</v>
      </c>
      <c r="AC3082" s="56" t="s">
        <v>112</v>
      </c>
      <c r="AD3082" s="56" t="s">
        <v>115</v>
      </c>
      <c r="AE3082" s="56">
        <v>193</v>
      </c>
      <c r="AF3082" s="56">
        <v>275.99</v>
      </c>
    </row>
    <row r="3083" spans="22:32" ht="18" customHeight="1" x14ac:dyDescent="0.25">
      <c r="V3083" s="56" t="s">
        <v>107</v>
      </c>
      <c r="W3083" s="56">
        <v>2024</v>
      </c>
      <c r="X3083" s="56" t="s">
        <v>4</v>
      </c>
      <c r="Y3083" s="56" t="s">
        <v>111</v>
      </c>
      <c r="Z3083" s="56" t="s">
        <v>113</v>
      </c>
      <c r="AA3083" s="56" t="s">
        <v>114</v>
      </c>
      <c r="AB3083" s="56" t="s">
        <v>110</v>
      </c>
      <c r="AC3083" s="56" t="s">
        <v>112</v>
      </c>
      <c r="AD3083" s="56" t="s">
        <v>115</v>
      </c>
      <c r="AE3083" s="56">
        <v>811</v>
      </c>
      <c r="AF3083" s="56">
        <v>1159.73</v>
      </c>
    </row>
    <row r="3084" spans="22:32" ht="18" customHeight="1" x14ac:dyDescent="0.25">
      <c r="V3084" s="56" t="s">
        <v>107</v>
      </c>
      <c r="W3084" s="56">
        <v>2024</v>
      </c>
      <c r="X3084" s="56" t="s">
        <v>4</v>
      </c>
      <c r="Y3084" s="56" t="s">
        <v>111</v>
      </c>
      <c r="Z3084" s="56" t="s">
        <v>113</v>
      </c>
      <c r="AA3084" s="56" t="s">
        <v>114</v>
      </c>
      <c r="AB3084" s="56" t="s">
        <v>110</v>
      </c>
      <c r="AC3084" s="56" t="s">
        <v>112</v>
      </c>
      <c r="AD3084" s="56" t="s">
        <v>115</v>
      </c>
      <c r="AE3084" s="56">
        <v>191</v>
      </c>
      <c r="AF3084" s="56">
        <v>273.13</v>
      </c>
    </row>
    <row r="3085" spans="22:32" ht="18" customHeight="1" x14ac:dyDescent="0.25">
      <c r="V3085" s="56" t="s">
        <v>105</v>
      </c>
      <c r="W3085" s="56">
        <v>2024</v>
      </c>
      <c r="X3085" s="56" t="s">
        <v>10</v>
      </c>
      <c r="Y3085" s="56" t="s">
        <v>111</v>
      </c>
      <c r="Z3085" s="56" t="s">
        <v>113</v>
      </c>
      <c r="AA3085" s="56" t="s">
        <v>114</v>
      </c>
      <c r="AB3085" s="56" t="s">
        <v>110</v>
      </c>
      <c r="AC3085" s="56" t="s">
        <v>112</v>
      </c>
      <c r="AD3085" s="56" t="s">
        <v>115</v>
      </c>
      <c r="AE3085" s="56">
        <v>188</v>
      </c>
      <c r="AF3085" s="56">
        <v>268.84000000000003</v>
      </c>
    </row>
    <row r="3086" spans="22:32" ht="18" customHeight="1" x14ac:dyDescent="0.25">
      <c r="V3086" s="56" t="s">
        <v>109</v>
      </c>
      <c r="W3086" s="56">
        <v>2024</v>
      </c>
      <c r="X3086" s="56" t="s">
        <v>10</v>
      </c>
      <c r="Y3086" s="56" t="s">
        <v>111</v>
      </c>
      <c r="Z3086" s="56" t="s">
        <v>113</v>
      </c>
      <c r="AA3086" s="56" t="s">
        <v>114</v>
      </c>
      <c r="AB3086" s="56" t="s">
        <v>110</v>
      </c>
      <c r="AC3086" s="56" t="s">
        <v>112</v>
      </c>
      <c r="AD3086" s="56" t="s">
        <v>115</v>
      </c>
      <c r="AE3086" s="56">
        <v>158</v>
      </c>
      <c r="AF3086" s="56">
        <v>225.94</v>
      </c>
    </row>
    <row r="3087" spans="22:32" ht="18" customHeight="1" x14ac:dyDescent="0.25">
      <c r="V3087" s="56" t="s">
        <v>98</v>
      </c>
      <c r="W3087" s="56">
        <v>2024</v>
      </c>
      <c r="X3087" s="56" t="s">
        <v>10</v>
      </c>
      <c r="Y3087" s="56" t="s">
        <v>111</v>
      </c>
      <c r="Z3087" s="56" t="s">
        <v>113</v>
      </c>
      <c r="AA3087" s="56" t="s">
        <v>114</v>
      </c>
      <c r="AB3087" s="56" t="s">
        <v>110</v>
      </c>
      <c r="AC3087" s="56" t="s">
        <v>112</v>
      </c>
      <c r="AD3087" s="56" t="s">
        <v>115</v>
      </c>
      <c r="AE3087" s="56">
        <v>160</v>
      </c>
      <c r="AF3087" s="56">
        <v>228.8</v>
      </c>
    </row>
    <row r="3088" spans="22:32" ht="18" customHeight="1" x14ac:dyDescent="0.25">
      <c r="V3088" s="56" t="s">
        <v>98</v>
      </c>
      <c r="W3088" s="56">
        <v>2024</v>
      </c>
      <c r="X3088" s="56" t="s">
        <v>10</v>
      </c>
      <c r="Y3088" s="56" t="s">
        <v>111</v>
      </c>
      <c r="Z3088" s="56" t="s">
        <v>113</v>
      </c>
      <c r="AA3088" s="56" t="s">
        <v>114</v>
      </c>
      <c r="AB3088" s="56" t="s">
        <v>110</v>
      </c>
      <c r="AC3088" s="56" t="s">
        <v>112</v>
      </c>
      <c r="AD3088" s="56" t="s">
        <v>115</v>
      </c>
      <c r="AE3088" s="56">
        <v>808</v>
      </c>
      <c r="AF3088" s="56">
        <v>1155.44</v>
      </c>
    </row>
    <row r="3089" spans="22:32" ht="18" customHeight="1" x14ac:dyDescent="0.25">
      <c r="V3089" s="56" t="s">
        <v>105</v>
      </c>
      <c r="W3089" s="56">
        <v>2024</v>
      </c>
      <c r="X3089" s="56" t="s">
        <v>10</v>
      </c>
      <c r="Y3089" s="56" t="s">
        <v>111</v>
      </c>
      <c r="Z3089" s="56" t="s">
        <v>113</v>
      </c>
      <c r="AA3089" s="56" t="s">
        <v>114</v>
      </c>
      <c r="AB3089" s="56" t="s">
        <v>110</v>
      </c>
      <c r="AC3089" s="56" t="s">
        <v>112</v>
      </c>
      <c r="AD3089" s="56" t="s">
        <v>115</v>
      </c>
      <c r="AE3089" s="56">
        <v>894</v>
      </c>
      <c r="AF3089" s="56">
        <v>1278.42</v>
      </c>
    </row>
    <row r="3090" spans="22:32" ht="18" customHeight="1" x14ac:dyDescent="0.25">
      <c r="V3090" s="56" t="s">
        <v>105</v>
      </c>
      <c r="W3090" s="56">
        <v>2024</v>
      </c>
      <c r="X3090" s="56" t="s">
        <v>10</v>
      </c>
      <c r="Y3090" s="56" t="s">
        <v>111</v>
      </c>
      <c r="Z3090" s="56" t="s">
        <v>113</v>
      </c>
      <c r="AA3090" s="56" t="s">
        <v>114</v>
      </c>
      <c r="AB3090" s="56" t="s">
        <v>110</v>
      </c>
      <c r="AC3090" s="56" t="s">
        <v>112</v>
      </c>
      <c r="AD3090" s="56" t="s">
        <v>115</v>
      </c>
      <c r="AE3090" s="56">
        <v>847</v>
      </c>
      <c r="AF3090" s="56">
        <v>526.24</v>
      </c>
    </row>
    <row r="3091" spans="22:32" ht="18" customHeight="1" x14ac:dyDescent="0.25">
      <c r="V3091" s="56" t="s">
        <v>98</v>
      </c>
      <c r="W3091" s="56">
        <v>2024</v>
      </c>
      <c r="X3091" s="56" t="s">
        <v>10</v>
      </c>
      <c r="Y3091" s="56" t="s">
        <v>111</v>
      </c>
      <c r="Z3091" s="56" t="s">
        <v>113</v>
      </c>
      <c r="AA3091" s="56" t="s">
        <v>114</v>
      </c>
      <c r="AB3091" s="56" t="s">
        <v>110</v>
      </c>
      <c r="AC3091" s="56" t="s">
        <v>112</v>
      </c>
      <c r="AD3091" s="56" t="s">
        <v>115</v>
      </c>
      <c r="AE3091" s="56">
        <v>159</v>
      </c>
      <c r="AF3091" s="56">
        <v>227.37</v>
      </c>
    </row>
    <row r="3092" spans="22:32" ht="18" customHeight="1" x14ac:dyDescent="0.25">
      <c r="V3092" s="56" t="s">
        <v>98</v>
      </c>
      <c r="W3092" s="56">
        <v>2024</v>
      </c>
      <c r="X3092" s="56" t="s">
        <v>10</v>
      </c>
      <c r="Y3092" s="56" t="s">
        <v>111</v>
      </c>
      <c r="Z3092" s="56" t="s">
        <v>113</v>
      </c>
      <c r="AA3092" s="56" t="s">
        <v>114</v>
      </c>
      <c r="AB3092" s="56" t="s">
        <v>110</v>
      </c>
      <c r="AC3092" s="56" t="s">
        <v>112</v>
      </c>
      <c r="AD3092" s="56" t="s">
        <v>115</v>
      </c>
      <c r="AE3092" s="56">
        <v>187</v>
      </c>
      <c r="AF3092" s="56">
        <v>267.40999999999997</v>
      </c>
    </row>
    <row r="3093" spans="22:32" ht="18" customHeight="1" x14ac:dyDescent="0.25">
      <c r="V3093" s="56" t="s">
        <v>109</v>
      </c>
      <c r="W3093" s="56">
        <v>2024</v>
      </c>
      <c r="X3093" s="56" t="s">
        <v>10</v>
      </c>
      <c r="Y3093" s="56" t="s">
        <v>111</v>
      </c>
      <c r="Z3093" s="56" t="s">
        <v>113</v>
      </c>
      <c r="AA3093" s="56" t="s">
        <v>114</v>
      </c>
      <c r="AB3093" s="56" t="s">
        <v>110</v>
      </c>
      <c r="AC3093" s="56" t="s">
        <v>112</v>
      </c>
      <c r="AD3093" s="56" t="s">
        <v>115</v>
      </c>
      <c r="AE3093" s="56">
        <v>817</v>
      </c>
      <c r="AF3093" s="56">
        <v>1168.31</v>
      </c>
    </row>
    <row r="3094" spans="22:32" ht="18" customHeight="1" x14ac:dyDescent="0.25">
      <c r="V3094" s="56" t="s">
        <v>105</v>
      </c>
      <c r="W3094" s="56">
        <v>2024</v>
      </c>
      <c r="X3094" s="56" t="s">
        <v>10</v>
      </c>
      <c r="Y3094" s="56" t="s">
        <v>111</v>
      </c>
      <c r="Z3094" s="56" t="s">
        <v>113</v>
      </c>
      <c r="AA3094" s="56" t="s">
        <v>114</v>
      </c>
      <c r="AB3094" s="56" t="s">
        <v>110</v>
      </c>
      <c r="AC3094" s="56" t="s">
        <v>112</v>
      </c>
      <c r="AD3094" s="56" t="s">
        <v>115</v>
      </c>
      <c r="AE3094" s="56">
        <v>161</v>
      </c>
      <c r="AF3094" s="56">
        <v>230.23000000000002</v>
      </c>
    </row>
    <row r="3095" spans="22:32" ht="18" customHeight="1" x14ac:dyDescent="0.25">
      <c r="V3095" s="56" t="s">
        <v>98</v>
      </c>
      <c r="W3095" s="56">
        <v>2024</v>
      </c>
      <c r="X3095" s="56" t="s">
        <v>9</v>
      </c>
      <c r="Y3095" s="56" t="s">
        <v>111</v>
      </c>
      <c r="Z3095" s="56" t="s">
        <v>113</v>
      </c>
      <c r="AA3095" s="56" t="s">
        <v>114</v>
      </c>
      <c r="AB3095" s="56" t="s">
        <v>110</v>
      </c>
      <c r="AC3095" s="56" t="s">
        <v>112</v>
      </c>
      <c r="AD3095" s="56" t="s">
        <v>115</v>
      </c>
      <c r="AE3095" s="56">
        <v>194</v>
      </c>
      <c r="AF3095" s="56">
        <v>277.42</v>
      </c>
    </row>
    <row r="3096" spans="22:32" ht="18" customHeight="1" x14ac:dyDescent="0.25">
      <c r="V3096" s="56" t="s">
        <v>105</v>
      </c>
      <c r="W3096" s="56">
        <v>2024</v>
      </c>
      <c r="X3096" s="56" t="s">
        <v>9</v>
      </c>
      <c r="Y3096" s="56" t="s">
        <v>111</v>
      </c>
      <c r="Z3096" s="56" t="s">
        <v>113</v>
      </c>
      <c r="AA3096" s="56" t="s">
        <v>114</v>
      </c>
      <c r="AB3096" s="56" t="s">
        <v>110</v>
      </c>
      <c r="AC3096" s="56" t="s">
        <v>112</v>
      </c>
      <c r="AD3096" s="56" t="s">
        <v>115</v>
      </c>
      <c r="AE3096" s="56">
        <v>164</v>
      </c>
      <c r="AF3096" s="56">
        <v>234.51999999999998</v>
      </c>
    </row>
    <row r="3097" spans="22:32" ht="18" customHeight="1" x14ac:dyDescent="0.25">
      <c r="V3097" s="56" t="s">
        <v>105</v>
      </c>
      <c r="W3097" s="56">
        <v>2024</v>
      </c>
      <c r="X3097" s="56" t="s">
        <v>9</v>
      </c>
      <c r="Y3097" s="56" t="s">
        <v>111</v>
      </c>
      <c r="Z3097" s="56" t="s">
        <v>113</v>
      </c>
      <c r="AA3097" s="56" t="s">
        <v>114</v>
      </c>
      <c r="AB3097" s="56" t="s">
        <v>110</v>
      </c>
      <c r="AC3097" s="56" t="s">
        <v>112</v>
      </c>
      <c r="AD3097" s="56" t="s">
        <v>115</v>
      </c>
      <c r="AE3097" s="56">
        <v>190</v>
      </c>
      <c r="AF3097" s="56">
        <v>271.7</v>
      </c>
    </row>
    <row r="3098" spans="22:32" ht="18" customHeight="1" x14ac:dyDescent="0.25">
      <c r="V3098" s="56" t="s">
        <v>108</v>
      </c>
      <c r="W3098" s="56">
        <v>2024</v>
      </c>
      <c r="X3098" s="56" t="s">
        <v>9</v>
      </c>
      <c r="Y3098" s="56" t="s">
        <v>111</v>
      </c>
      <c r="Z3098" s="56" t="s">
        <v>113</v>
      </c>
      <c r="AA3098" s="56" t="s">
        <v>114</v>
      </c>
      <c r="AB3098" s="56" t="s">
        <v>110</v>
      </c>
      <c r="AC3098" s="56" t="s">
        <v>112</v>
      </c>
      <c r="AD3098" s="56" t="s">
        <v>115</v>
      </c>
      <c r="AE3098" s="56">
        <v>166</v>
      </c>
      <c r="AF3098" s="56">
        <v>237.38</v>
      </c>
    </row>
    <row r="3099" spans="22:32" ht="18" customHeight="1" x14ac:dyDescent="0.25">
      <c r="V3099" s="56" t="s">
        <v>98</v>
      </c>
      <c r="W3099" s="56">
        <v>2024</v>
      </c>
      <c r="X3099" s="56" t="s">
        <v>9</v>
      </c>
      <c r="Y3099" s="56" t="s">
        <v>111</v>
      </c>
      <c r="Z3099" s="56" t="s">
        <v>113</v>
      </c>
      <c r="AA3099" s="56" t="s">
        <v>114</v>
      </c>
      <c r="AB3099" s="56" t="s">
        <v>110</v>
      </c>
      <c r="AC3099" s="56" t="s">
        <v>112</v>
      </c>
      <c r="AD3099" s="56" t="s">
        <v>115</v>
      </c>
      <c r="AE3099" s="56">
        <v>807</v>
      </c>
      <c r="AF3099" s="56">
        <v>1154.01</v>
      </c>
    </row>
    <row r="3100" spans="22:32" ht="18" customHeight="1" x14ac:dyDescent="0.25">
      <c r="V3100" s="56" t="s">
        <v>98</v>
      </c>
      <c r="W3100" s="56">
        <v>2024</v>
      </c>
      <c r="X3100" s="56" t="s">
        <v>9</v>
      </c>
      <c r="Y3100" s="56" t="s">
        <v>111</v>
      </c>
      <c r="Z3100" s="56" t="s">
        <v>113</v>
      </c>
      <c r="AA3100" s="56" t="s">
        <v>114</v>
      </c>
      <c r="AB3100" s="56" t="s">
        <v>110</v>
      </c>
      <c r="AC3100" s="56" t="s">
        <v>112</v>
      </c>
      <c r="AD3100" s="56" t="s">
        <v>115</v>
      </c>
      <c r="AE3100" s="56">
        <v>165</v>
      </c>
      <c r="AF3100" s="56">
        <v>235.95</v>
      </c>
    </row>
    <row r="3101" spans="22:32" ht="18" customHeight="1" x14ac:dyDescent="0.25">
      <c r="V3101" s="56" t="s">
        <v>108</v>
      </c>
      <c r="W3101" s="56">
        <v>2024</v>
      </c>
      <c r="X3101" s="56" t="s">
        <v>9</v>
      </c>
      <c r="Y3101" s="56" t="s">
        <v>111</v>
      </c>
      <c r="Z3101" s="56" t="s">
        <v>113</v>
      </c>
      <c r="AA3101" s="56" t="s">
        <v>114</v>
      </c>
      <c r="AB3101" s="56" t="s">
        <v>110</v>
      </c>
      <c r="AC3101" s="56" t="s">
        <v>112</v>
      </c>
      <c r="AD3101" s="56" t="s">
        <v>115</v>
      </c>
      <c r="AE3101" s="56">
        <v>193</v>
      </c>
      <c r="AF3101" s="56">
        <v>275.99</v>
      </c>
    </row>
    <row r="3102" spans="22:32" ht="18" customHeight="1" x14ac:dyDescent="0.25">
      <c r="V3102" s="56" t="s">
        <v>105</v>
      </c>
      <c r="W3102" s="56">
        <v>2024</v>
      </c>
      <c r="X3102" s="56" t="s">
        <v>9</v>
      </c>
      <c r="Y3102" s="56" t="s">
        <v>111</v>
      </c>
      <c r="Z3102" s="56" t="s">
        <v>113</v>
      </c>
      <c r="AA3102" s="56" t="s">
        <v>114</v>
      </c>
      <c r="AB3102" s="56" t="s">
        <v>110</v>
      </c>
      <c r="AC3102" s="56" t="s">
        <v>112</v>
      </c>
      <c r="AD3102" s="56" t="s">
        <v>115</v>
      </c>
      <c r="AE3102" s="56">
        <v>163</v>
      </c>
      <c r="AF3102" s="56">
        <v>233.09</v>
      </c>
    </row>
    <row r="3103" spans="22:32" ht="18" customHeight="1" x14ac:dyDescent="0.25">
      <c r="V3103" s="56" t="s">
        <v>105</v>
      </c>
      <c r="W3103" s="56">
        <v>2024</v>
      </c>
      <c r="X3103" s="56" t="s">
        <v>9</v>
      </c>
      <c r="Y3103" s="56" t="s">
        <v>111</v>
      </c>
      <c r="Z3103" s="56" t="s">
        <v>113</v>
      </c>
      <c r="AA3103" s="56" t="s">
        <v>114</v>
      </c>
      <c r="AB3103" s="56" t="s">
        <v>110</v>
      </c>
      <c r="AC3103" s="56" t="s">
        <v>112</v>
      </c>
      <c r="AD3103" s="56" t="s">
        <v>115</v>
      </c>
      <c r="AE3103" s="56">
        <v>816</v>
      </c>
      <c r="AF3103" s="56">
        <v>1166.8800000000001</v>
      </c>
    </row>
    <row r="3104" spans="22:32" ht="18" customHeight="1" x14ac:dyDescent="0.25">
      <c r="V3104" s="56" t="s">
        <v>98</v>
      </c>
      <c r="W3104" s="56">
        <v>2024</v>
      </c>
      <c r="X3104" s="56" t="s">
        <v>9</v>
      </c>
      <c r="Y3104" s="56" t="s">
        <v>111</v>
      </c>
      <c r="Z3104" s="56" t="s">
        <v>113</v>
      </c>
      <c r="AA3104" s="56" t="s">
        <v>114</v>
      </c>
      <c r="AB3104" s="56" t="s">
        <v>110</v>
      </c>
      <c r="AC3104" s="56" t="s">
        <v>112</v>
      </c>
      <c r="AD3104" s="56" t="s">
        <v>115</v>
      </c>
      <c r="AE3104" s="56">
        <v>167</v>
      </c>
      <c r="AF3104" s="56">
        <v>238.81</v>
      </c>
    </row>
    <row r="3105" spans="22:32" ht="18" customHeight="1" x14ac:dyDescent="0.25">
      <c r="V3105" s="56" t="s">
        <v>105</v>
      </c>
      <c r="W3105" s="56">
        <v>2024</v>
      </c>
      <c r="X3105" s="56" t="s">
        <v>8</v>
      </c>
      <c r="Y3105" s="56" t="s">
        <v>111</v>
      </c>
      <c r="Z3105" s="56" t="s">
        <v>113</v>
      </c>
      <c r="AA3105" s="56" t="s">
        <v>114</v>
      </c>
      <c r="AB3105" s="56" t="s">
        <v>110</v>
      </c>
      <c r="AC3105" s="56" t="s">
        <v>112</v>
      </c>
      <c r="AD3105" s="56" t="s">
        <v>115</v>
      </c>
      <c r="AE3105" s="56">
        <v>200</v>
      </c>
      <c r="AF3105" s="56">
        <v>286</v>
      </c>
    </row>
    <row r="3106" spans="22:32" ht="18" customHeight="1" x14ac:dyDescent="0.25">
      <c r="V3106" s="56" t="s">
        <v>98</v>
      </c>
      <c r="W3106" s="56">
        <v>2024</v>
      </c>
      <c r="X3106" s="56" t="s">
        <v>8</v>
      </c>
      <c r="Y3106" s="56" t="s">
        <v>111</v>
      </c>
      <c r="Z3106" s="56" t="s">
        <v>113</v>
      </c>
      <c r="AA3106" s="56" t="s">
        <v>114</v>
      </c>
      <c r="AB3106" s="56" t="s">
        <v>110</v>
      </c>
      <c r="AC3106" s="56" t="s">
        <v>112</v>
      </c>
      <c r="AD3106" s="56" t="s">
        <v>115</v>
      </c>
      <c r="AE3106" s="56">
        <v>170</v>
      </c>
      <c r="AF3106" s="56">
        <v>243.1</v>
      </c>
    </row>
    <row r="3107" spans="22:32" ht="18" customHeight="1" x14ac:dyDescent="0.25">
      <c r="V3107" s="56" t="s">
        <v>98</v>
      </c>
      <c r="W3107" s="56">
        <v>2024</v>
      </c>
      <c r="X3107" s="56" t="s">
        <v>8</v>
      </c>
      <c r="Y3107" s="56" t="s">
        <v>111</v>
      </c>
      <c r="Z3107" s="56" t="s">
        <v>113</v>
      </c>
      <c r="AA3107" s="56" t="s">
        <v>114</v>
      </c>
      <c r="AB3107" s="56" t="s">
        <v>110</v>
      </c>
      <c r="AC3107" s="56" t="s">
        <v>112</v>
      </c>
      <c r="AD3107" s="56" t="s">
        <v>115</v>
      </c>
      <c r="AE3107" s="56">
        <v>196</v>
      </c>
      <c r="AF3107" s="56">
        <v>280.27999999999997</v>
      </c>
    </row>
    <row r="3108" spans="22:32" ht="18" customHeight="1" x14ac:dyDescent="0.25">
      <c r="V3108" s="56" t="s">
        <v>105</v>
      </c>
      <c r="W3108" s="56">
        <v>2024</v>
      </c>
      <c r="X3108" s="56" t="s">
        <v>8</v>
      </c>
      <c r="Y3108" s="56" t="s">
        <v>111</v>
      </c>
      <c r="Z3108" s="56" t="s">
        <v>113</v>
      </c>
      <c r="AA3108" s="56" t="s">
        <v>114</v>
      </c>
      <c r="AB3108" s="56" t="s">
        <v>110</v>
      </c>
      <c r="AC3108" s="56" t="s">
        <v>112</v>
      </c>
      <c r="AD3108" s="56" t="s">
        <v>115</v>
      </c>
      <c r="AE3108" s="56">
        <v>172</v>
      </c>
      <c r="AF3108" s="56">
        <v>245.95999999999998</v>
      </c>
    </row>
    <row r="3109" spans="22:32" ht="18" customHeight="1" x14ac:dyDescent="0.25">
      <c r="V3109" s="56" t="s">
        <v>105</v>
      </c>
      <c r="W3109" s="56">
        <v>2024</v>
      </c>
      <c r="X3109" s="56" t="s">
        <v>8</v>
      </c>
      <c r="Y3109" s="56" t="s">
        <v>111</v>
      </c>
      <c r="Z3109" s="56" t="s">
        <v>113</v>
      </c>
      <c r="AA3109" s="56" t="s">
        <v>114</v>
      </c>
      <c r="AB3109" s="56" t="s">
        <v>110</v>
      </c>
      <c r="AC3109" s="56" t="s">
        <v>112</v>
      </c>
      <c r="AD3109" s="56" t="s">
        <v>115</v>
      </c>
      <c r="AE3109" s="56">
        <v>806</v>
      </c>
      <c r="AF3109" s="56">
        <v>1152.58</v>
      </c>
    </row>
    <row r="3110" spans="22:32" ht="18" customHeight="1" x14ac:dyDescent="0.25">
      <c r="V3110" s="56" t="s">
        <v>98</v>
      </c>
      <c r="W3110" s="56">
        <v>2024</v>
      </c>
      <c r="X3110" s="56" t="s">
        <v>8</v>
      </c>
      <c r="Y3110" s="56" t="s">
        <v>111</v>
      </c>
      <c r="Z3110" s="56" t="s">
        <v>113</v>
      </c>
      <c r="AA3110" s="56" t="s">
        <v>114</v>
      </c>
      <c r="AB3110" s="56" t="s">
        <v>110</v>
      </c>
      <c r="AC3110" s="56" t="s">
        <v>112</v>
      </c>
      <c r="AD3110" s="56" t="s">
        <v>115</v>
      </c>
      <c r="AE3110" s="56">
        <v>893</v>
      </c>
      <c r="AF3110" s="56">
        <v>1276.99</v>
      </c>
    </row>
    <row r="3111" spans="22:32" ht="18" customHeight="1" x14ac:dyDescent="0.25">
      <c r="V3111" s="56" t="s">
        <v>98</v>
      </c>
      <c r="W3111" s="56">
        <v>2024</v>
      </c>
      <c r="X3111" s="56" t="s">
        <v>8</v>
      </c>
      <c r="Y3111" s="56" t="s">
        <v>111</v>
      </c>
      <c r="Z3111" s="56" t="s">
        <v>113</v>
      </c>
      <c r="AA3111" s="56" t="s">
        <v>114</v>
      </c>
      <c r="AB3111" s="56" t="s">
        <v>110</v>
      </c>
      <c r="AC3111" s="56" t="s">
        <v>112</v>
      </c>
      <c r="AD3111" s="56" t="s">
        <v>115</v>
      </c>
      <c r="AE3111" s="56">
        <v>846</v>
      </c>
      <c r="AF3111" s="56">
        <v>526.24</v>
      </c>
    </row>
    <row r="3112" spans="22:32" ht="18" customHeight="1" x14ac:dyDescent="0.25">
      <c r="V3112" s="56" t="s">
        <v>105</v>
      </c>
      <c r="W3112" s="56">
        <v>2024</v>
      </c>
      <c r="X3112" s="56" t="s">
        <v>8</v>
      </c>
      <c r="Y3112" s="56" t="s">
        <v>111</v>
      </c>
      <c r="Z3112" s="56" t="s">
        <v>113</v>
      </c>
      <c r="AA3112" s="56" t="s">
        <v>114</v>
      </c>
      <c r="AB3112" s="56" t="s">
        <v>110</v>
      </c>
      <c r="AC3112" s="56" t="s">
        <v>112</v>
      </c>
      <c r="AD3112" s="56" t="s">
        <v>115</v>
      </c>
      <c r="AE3112" s="56">
        <v>171</v>
      </c>
      <c r="AF3112" s="56">
        <v>244.53</v>
      </c>
    </row>
    <row r="3113" spans="22:32" ht="18" customHeight="1" x14ac:dyDescent="0.25">
      <c r="V3113" s="56" t="s">
        <v>105</v>
      </c>
      <c r="W3113" s="56">
        <v>2024</v>
      </c>
      <c r="X3113" s="56" t="s">
        <v>8</v>
      </c>
      <c r="Y3113" s="56" t="s">
        <v>111</v>
      </c>
      <c r="Z3113" s="56" t="s">
        <v>113</v>
      </c>
      <c r="AA3113" s="56" t="s">
        <v>114</v>
      </c>
      <c r="AB3113" s="56" t="s">
        <v>110</v>
      </c>
      <c r="AC3113" s="56" t="s">
        <v>112</v>
      </c>
      <c r="AD3113" s="56" t="s">
        <v>115</v>
      </c>
      <c r="AE3113" s="56">
        <v>199</v>
      </c>
      <c r="AF3113" s="56">
        <v>284.57</v>
      </c>
    </row>
    <row r="3114" spans="22:32" ht="18" customHeight="1" x14ac:dyDescent="0.25">
      <c r="V3114" s="56" t="s">
        <v>98</v>
      </c>
      <c r="W3114" s="56">
        <v>2024</v>
      </c>
      <c r="X3114" s="56" t="s">
        <v>8</v>
      </c>
      <c r="Y3114" s="56" t="s">
        <v>111</v>
      </c>
      <c r="Z3114" s="56" t="s">
        <v>113</v>
      </c>
      <c r="AA3114" s="56" t="s">
        <v>114</v>
      </c>
      <c r="AB3114" s="56" t="s">
        <v>110</v>
      </c>
      <c r="AC3114" s="56" t="s">
        <v>112</v>
      </c>
      <c r="AD3114" s="56" t="s">
        <v>115</v>
      </c>
      <c r="AE3114" s="56">
        <v>169</v>
      </c>
      <c r="AF3114" s="56">
        <v>241.67000000000002</v>
      </c>
    </row>
    <row r="3115" spans="22:32" ht="18" customHeight="1" x14ac:dyDescent="0.25">
      <c r="V3115" s="56" t="s">
        <v>98</v>
      </c>
      <c r="W3115" s="56">
        <v>2024</v>
      </c>
      <c r="X3115" s="56" t="s">
        <v>8</v>
      </c>
      <c r="Y3115" s="56" t="s">
        <v>111</v>
      </c>
      <c r="Z3115" s="56" t="s">
        <v>113</v>
      </c>
      <c r="AA3115" s="56" t="s">
        <v>114</v>
      </c>
      <c r="AB3115" s="56" t="s">
        <v>110</v>
      </c>
      <c r="AC3115" s="56" t="s">
        <v>112</v>
      </c>
      <c r="AD3115" s="56" t="s">
        <v>115</v>
      </c>
      <c r="AE3115" s="56">
        <v>815</v>
      </c>
      <c r="AF3115" s="56">
        <v>1165.45</v>
      </c>
    </row>
    <row r="3116" spans="22:32" ht="18" customHeight="1" x14ac:dyDescent="0.25">
      <c r="V3116" s="56" t="s">
        <v>105</v>
      </c>
      <c r="W3116" s="56">
        <v>2024</v>
      </c>
      <c r="X3116" s="56" t="s">
        <v>8</v>
      </c>
      <c r="Y3116" s="56" t="s">
        <v>111</v>
      </c>
      <c r="Z3116" s="56" t="s">
        <v>113</v>
      </c>
      <c r="AA3116" s="56" t="s">
        <v>114</v>
      </c>
      <c r="AB3116" s="56" t="s">
        <v>110</v>
      </c>
      <c r="AC3116" s="56" t="s">
        <v>112</v>
      </c>
      <c r="AD3116" s="56" t="s">
        <v>115</v>
      </c>
      <c r="AE3116" s="56">
        <v>173</v>
      </c>
      <c r="AF3116" s="56">
        <v>247.39</v>
      </c>
    </row>
  </sheetData>
  <phoneticPr fontId="3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B675C-DDDB-46E7-84EA-6E971C1F8866}">
  <dimension ref="C5:DU46"/>
  <sheetViews>
    <sheetView showGridLines="0" topLeftCell="DL36" zoomScale="124" zoomScaleNormal="124" workbookViewId="0">
      <selection activeCell="DT46" sqref="DT46"/>
    </sheetView>
  </sheetViews>
  <sheetFormatPr defaultRowHeight="15" x14ac:dyDescent="0.25"/>
  <cols>
    <col min="3" max="3" width="18.7109375" bestFit="1" customWidth="1"/>
    <col min="4" max="4" width="16" bestFit="1" customWidth="1"/>
    <col min="5" max="5" width="17.140625" bestFit="1" customWidth="1"/>
    <col min="6" max="6" width="12.28515625" bestFit="1" customWidth="1"/>
    <col min="7" max="7" width="18.7109375" bestFit="1" customWidth="1"/>
    <col min="8" max="8" width="16" bestFit="1" customWidth="1"/>
    <col min="9" max="9" width="17.140625" bestFit="1" customWidth="1"/>
    <col min="10" max="11" width="10.28515625" customWidth="1"/>
    <col min="12" max="13" width="10.42578125" bestFit="1" customWidth="1"/>
    <col min="14" max="14" width="18.7109375" bestFit="1" customWidth="1"/>
    <col min="15" max="15" width="23.7109375" bestFit="1" customWidth="1"/>
    <col min="16" max="16" width="30.5703125" bestFit="1" customWidth="1"/>
    <col min="17" max="17" width="30.42578125" bestFit="1" customWidth="1"/>
    <col min="18" max="18" width="16" bestFit="1" customWidth="1"/>
    <col min="19" max="19" width="17.140625" bestFit="1" customWidth="1"/>
    <col min="23" max="23" width="26" customWidth="1"/>
    <col min="24" max="24" width="10.85546875" bestFit="1" customWidth="1"/>
    <col min="29" max="29" width="16.28515625" bestFit="1" customWidth="1"/>
    <col min="30" max="30" width="14.7109375" bestFit="1" customWidth="1"/>
    <col min="31" max="31" width="17.42578125" bestFit="1" customWidth="1"/>
    <col min="32" max="32" width="23.5703125" customWidth="1"/>
    <col min="33" max="33" width="16.42578125" customWidth="1"/>
    <col min="34" max="34" width="16" customWidth="1"/>
    <col min="35" max="35" width="14.140625" customWidth="1"/>
    <col min="36" max="36" width="16.85546875" customWidth="1"/>
    <col min="37" max="37" width="14" bestFit="1" customWidth="1"/>
    <col min="105" max="105" width="24.42578125" bestFit="1" customWidth="1"/>
    <col min="106" max="106" width="23.140625" bestFit="1" customWidth="1"/>
    <col min="107" max="107" width="40.5703125" bestFit="1" customWidth="1"/>
    <col min="119" max="119" width="18" bestFit="1" customWidth="1"/>
    <col min="120" max="120" width="16.42578125" bestFit="1" customWidth="1"/>
    <col min="121" max="121" width="21.5703125" bestFit="1" customWidth="1"/>
    <col min="124" max="124" width="23.5703125" customWidth="1"/>
    <col min="125" max="125" width="21.5703125" customWidth="1"/>
  </cols>
  <sheetData>
    <row r="5" spans="3:36" x14ac:dyDescent="0.25">
      <c r="C5" s="11" t="s">
        <v>43</v>
      </c>
      <c r="D5" t="s">
        <v>45</v>
      </c>
      <c r="E5" t="s">
        <v>62</v>
      </c>
      <c r="F5" t="s">
        <v>63</v>
      </c>
      <c r="I5" t="s">
        <v>50</v>
      </c>
      <c r="J5" s="14" t="s">
        <v>47</v>
      </c>
      <c r="K5" s="14" t="s">
        <v>48</v>
      </c>
      <c r="L5" s="18" t="s">
        <v>49</v>
      </c>
      <c r="M5" s="16" t="s">
        <v>51</v>
      </c>
      <c r="N5" s="16" t="s">
        <v>52</v>
      </c>
      <c r="O5" s="16" t="s">
        <v>62</v>
      </c>
      <c r="P5" s="16" t="s">
        <v>63</v>
      </c>
    </row>
    <row r="6" spans="3:36" x14ac:dyDescent="0.25">
      <c r="C6" s="12" t="s">
        <v>57</v>
      </c>
      <c r="D6" s="13">
        <v>227163.18499999991</v>
      </c>
      <c r="E6" s="13">
        <v>50405.781999999999</v>
      </c>
      <c r="F6" s="23">
        <v>0.1927805184954787</v>
      </c>
      <c r="I6" s="12" t="s">
        <v>57</v>
      </c>
      <c r="J6" s="15">
        <v>1</v>
      </c>
      <c r="K6" s="15">
        <v>3</v>
      </c>
      <c r="L6" s="17">
        <f>VLOOKUP(Tabela1[[#This Row],[Coluna1]], C5:E12, 2, 0)</f>
        <v>227163.18499999991</v>
      </c>
      <c r="M6" s="17">
        <f>IF(L6 = LARGE(Tabela1[Soma], 1), L6, "")</f>
        <v>227163.18499999991</v>
      </c>
      <c r="N6" s="17" t="str">
        <f>IF(L6 = LARGE(Tabela1[Soma],1), "", L6)</f>
        <v/>
      </c>
      <c r="O6" s="17">
        <f>VLOOKUP(Tabela1[[#This Row],[Coluna1]],C5:F12,3,0)</f>
        <v>50405.781999999999</v>
      </c>
      <c r="P6" s="24">
        <f>VLOOKUP(Tabela1[[#This Row],[Coluna1]],$C$5:$F$12,4,0)</f>
        <v>0.1927805184954787</v>
      </c>
    </row>
    <row r="7" spans="3:36" x14ac:dyDescent="0.25">
      <c r="C7" s="12" t="s">
        <v>53</v>
      </c>
      <c r="D7" s="13">
        <v>82830</v>
      </c>
      <c r="E7" s="13">
        <v>12773.76</v>
      </c>
      <c r="F7" s="23">
        <v>4.8854158753787534E-2</v>
      </c>
      <c r="I7" s="12" t="s">
        <v>53</v>
      </c>
      <c r="J7" s="15">
        <v>4</v>
      </c>
      <c r="K7" s="15">
        <v>2</v>
      </c>
      <c r="L7" s="17">
        <f>VLOOKUP(Tabela1[[#This Row],[Coluna1]], C6:E13, 2, 0)</f>
        <v>82830</v>
      </c>
      <c r="M7" s="17" t="str">
        <f>IF(L7 = LARGE(Tabela1[Soma], 1), L7, "")</f>
        <v/>
      </c>
      <c r="N7" s="17">
        <f>IF(L7 = LARGE(Tabela1[Soma],1), "", L7)</f>
        <v>82830</v>
      </c>
      <c r="O7" s="17">
        <f>VLOOKUP(Tabela1[[#This Row],[Coluna1]],C6:F13,3,0)</f>
        <v>12773.76</v>
      </c>
      <c r="P7" s="24">
        <f>VLOOKUP(Tabela1[[#This Row],[Coluna1]],$C$5:$F$12,4,0)</f>
        <v>4.8854158753787534E-2</v>
      </c>
    </row>
    <row r="8" spans="3:36" x14ac:dyDescent="0.25">
      <c r="C8" s="12" t="s">
        <v>58</v>
      </c>
      <c r="D8" s="13">
        <v>155729.65499999997</v>
      </c>
      <c r="E8" s="13">
        <v>98365.478000000003</v>
      </c>
      <c r="F8" s="23">
        <v>0.37620580612945564</v>
      </c>
      <c r="I8" s="12" t="s">
        <v>58</v>
      </c>
      <c r="J8" s="15">
        <v>9</v>
      </c>
      <c r="K8" s="15">
        <v>1</v>
      </c>
      <c r="L8" s="17">
        <f>VLOOKUP(Tabela1[[#This Row],[Coluna1]], C7:E14, 2, 0)</f>
        <v>155729.65499999997</v>
      </c>
      <c r="M8" s="17" t="str">
        <f>IF(L8 = LARGE(Tabela1[Soma], 1), L8, "")</f>
        <v/>
      </c>
      <c r="N8" s="17">
        <f>IF(L8 = LARGE(Tabela1[Soma],1), "", L8)</f>
        <v>155729.65499999997</v>
      </c>
      <c r="O8" s="17">
        <f>VLOOKUP(Tabela1[[#This Row],[Coluna1]],C7:F14,3,0)</f>
        <v>98365.478000000003</v>
      </c>
      <c r="P8" s="24">
        <f>VLOOKUP(Tabela1[[#This Row],[Coluna1]],$C$5:$F$12,4,0)</f>
        <v>0.37620580612945564</v>
      </c>
    </row>
    <row r="9" spans="3:36" x14ac:dyDescent="0.25">
      <c r="C9" s="12" t="s">
        <v>54</v>
      </c>
      <c r="D9" s="13">
        <v>60477.279999999984</v>
      </c>
      <c r="E9" s="13">
        <v>50849.148999999998</v>
      </c>
      <c r="F9" s="23">
        <v>0.19447620729847723</v>
      </c>
      <c r="I9" s="12" t="s">
        <v>54</v>
      </c>
      <c r="J9" s="15">
        <v>8</v>
      </c>
      <c r="K9" s="15">
        <v>8</v>
      </c>
      <c r="L9" s="17">
        <f>VLOOKUP(Tabela1[[#This Row],[Coluna1]], C8:E15, 2, 0)</f>
        <v>60477.279999999984</v>
      </c>
      <c r="M9" s="17" t="str">
        <f>IF(L9 = LARGE(Tabela1[Soma], 1), L9, "")</f>
        <v/>
      </c>
      <c r="N9" s="17">
        <f>IF(L9 = LARGE(Tabela1[Soma],1), "", L9)</f>
        <v>60477.279999999984</v>
      </c>
      <c r="O9" s="17">
        <f>VLOOKUP(Tabela1[[#This Row],[Coluna1]],C8:F15,3,0)</f>
        <v>50849.148999999998</v>
      </c>
      <c r="P9" s="24">
        <f>VLOOKUP(Tabela1[[#This Row],[Coluna1]],$C$5:$F$12,4,0)</f>
        <v>0.19447620729847723</v>
      </c>
    </row>
    <row r="10" spans="3:36" x14ac:dyDescent="0.25">
      <c r="C10" s="12" t="s">
        <v>55</v>
      </c>
      <c r="D10" s="13">
        <v>128451.90000000004</v>
      </c>
      <c r="E10" s="13">
        <v>21245.461000000003</v>
      </c>
      <c r="F10" s="23">
        <v>8.1254785160469731E-2</v>
      </c>
      <c r="I10" s="12" t="s">
        <v>55</v>
      </c>
      <c r="J10" s="15">
        <v>1</v>
      </c>
      <c r="K10" s="15">
        <v>8</v>
      </c>
      <c r="L10" s="17">
        <f>VLOOKUP(Tabela1[[#This Row],[Coluna1]], C9:E16, 2, 0)</f>
        <v>128451.90000000004</v>
      </c>
      <c r="M10" s="17" t="str">
        <f>IF(L10 = LARGE(Tabela1[Soma], 1), L10, "")</f>
        <v/>
      </c>
      <c r="N10" s="17">
        <f>IF(L10 = LARGE(Tabela1[Soma],1), "", L10)</f>
        <v>128451.90000000004</v>
      </c>
      <c r="O10" s="17">
        <f>VLOOKUP(Tabela1[[#This Row],[Coluna1]],C9:F16,3,0)</f>
        <v>21245.461000000003</v>
      </c>
      <c r="P10" s="24">
        <f>VLOOKUP(Tabela1[[#This Row],[Coluna1]],$C$5:$F$12,4,0)</f>
        <v>8.1254785160469731E-2</v>
      </c>
    </row>
    <row r="11" spans="3:36" x14ac:dyDescent="0.25">
      <c r="C11" s="12" t="s">
        <v>56</v>
      </c>
      <c r="D11" s="13">
        <v>174300</v>
      </c>
      <c r="E11" s="13">
        <v>27827.567999999999</v>
      </c>
      <c r="F11" s="23">
        <v>0.10642852416233105</v>
      </c>
      <c r="I11" s="12" t="s">
        <v>56</v>
      </c>
      <c r="J11" s="15">
        <v>8</v>
      </c>
      <c r="K11" s="15">
        <v>5</v>
      </c>
      <c r="L11" s="17">
        <f>VLOOKUP(Tabela1[[#This Row],[Coluna1]], C10:E17, 2, 0)</f>
        <v>174300</v>
      </c>
      <c r="M11" s="17" t="str">
        <f>IF(L11 = LARGE(Tabela1[Soma], 1), L11, "")</f>
        <v/>
      </c>
      <c r="N11" s="17">
        <f>IF(L11 = LARGE(Tabela1[Soma],1), "", L11)</f>
        <v>174300</v>
      </c>
      <c r="O11" s="17">
        <f>VLOOKUP(Tabela1[[#This Row],[Coluna1]],C10:F17,3,0)</f>
        <v>27827.567999999999</v>
      </c>
      <c r="P11" s="24">
        <f>VLOOKUP(Tabela1[[#This Row],[Coluna1]],$C$5:$F$12,4,0)</f>
        <v>0.10642852416233105</v>
      </c>
    </row>
    <row r="12" spans="3:36" x14ac:dyDescent="0.25">
      <c r="C12" s="12" t="s">
        <v>44</v>
      </c>
      <c r="D12" s="13">
        <v>828952.0199999999</v>
      </c>
      <c r="E12" s="13">
        <v>261467.19800000003</v>
      </c>
      <c r="F12" s="23">
        <v>1</v>
      </c>
      <c r="AF12" t="s">
        <v>85</v>
      </c>
      <c r="AG12" t="s">
        <v>87</v>
      </c>
      <c r="AH12" t="s">
        <v>89</v>
      </c>
      <c r="AI12" t="s">
        <v>86</v>
      </c>
      <c r="AJ12" s="28" t="s">
        <v>90</v>
      </c>
    </row>
    <row r="13" spans="3:36" x14ac:dyDescent="0.25">
      <c r="AF13" s="54">
        <v>0.10199999999999999</v>
      </c>
      <c r="AG13" s="54">
        <v>5.1999999999999998E-2</v>
      </c>
      <c r="AH13" s="54">
        <v>7.1999999999999995E-2</v>
      </c>
      <c r="AI13" s="21">
        <f>AF13 + AG13+ AH13</f>
        <v>0.22599999999999998</v>
      </c>
      <c r="AJ13" s="21">
        <f>100% - AI13</f>
        <v>0.77400000000000002</v>
      </c>
    </row>
    <row r="14" spans="3:36" x14ac:dyDescent="0.25">
      <c r="AF14" s="44">
        <f>AF13 * $AG$24</f>
        <v>140024.78399999999</v>
      </c>
      <c r="AG14" s="44">
        <f t="shared" ref="AG14:AJ14" si="0">AG13 * $AG$24</f>
        <v>71385.183999999994</v>
      </c>
      <c r="AH14" s="44">
        <f t="shared" si="0"/>
        <v>98841.02399999999</v>
      </c>
      <c r="AI14" s="44">
        <f t="shared" si="0"/>
        <v>310250.99199999997</v>
      </c>
      <c r="AJ14" s="44">
        <f t="shared" si="0"/>
        <v>1062541.0079999999</v>
      </c>
    </row>
    <row r="15" spans="3:36" x14ac:dyDescent="0.25">
      <c r="C15" s="11" t="s">
        <v>43</v>
      </c>
      <c r="D15" t="s">
        <v>45</v>
      </c>
      <c r="E15" t="s">
        <v>46</v>
      </c>
      <c r="G15" t="s">
        <v>45</v>
      </c>
      <c r="H15" t="s">
        <v>59</v>
      </c>
      <c r="J15" s="19" t="s">
        <v>60</v>
      </c>
      <c r="K15" s="19" t="s">
        <v>61</v>
      </c>
      <c r="AF15" s="48"/>
      <c r="AG15" s="49"/>
      <c r="AH15" s="50"/>
    </row>
    <row r="16" spans="3:36" x14ac:dyDescent="0.25">
      <c r="C16" s="12" t="s">
        <v>0</v>
      </c>
      <c r="D16" s="17">
        <v>71042.45</v>
      </c>
      <c r="E16" s="13">
        <v>71042.45</v>
      </c>
      <c r="G16" s="17">
        <v>828952.02000000037</v>
      </c>
      <c r="H16" s="17">
        <v>920129.41599999997</v>
      </c>
      <c r="J16" s="20">
        <f>GETPIVOTDATA("Soma de Income",$G$15)/GETPIVOTDATA("Soma de Target Income",$G$15)</f>
        <v>0.90090807400075601</v>
      </c>
      <c r="K16" s="21">
        <f>100% - J16</f>
        <v>9.909192599924399E-2</v>
      </c>
      <c r="N16" s="11" t="s">
        <v>43</v>
      </c>
      <c r="O16" s="17" t="s">
        <v>66</v>
      </c>
      <c r="Q16" s="22" t="s">
        <v>67</v>
      </c>
      <c r="AF16" s="48"/>
      <c r="AG16" s="49"/>
      <c r="AH16" s="50"/>
    </row>
    <row r="17" spans="3:125" x14ac:dyDescent="0.25">
      <c r="C17" s="12" t="s">
        <v>1</v>
      </c>
      <c r="D17" s="17">
        <v>66884.800000000003</v>
      </c>
      <c r="E17" s="13">
        <v>66884.800000000003</v>
      </c>
      <c r="N17" s="12" t="s">
        <v>0</v>
      </c>
      <c r="O17" s="17">
        <v>14208.490000000002</v>
      </c>
      <c r="Q17" s="17">
        <f>GETPIVOTDATA("operating profit",$N$16)</f>
        <v>165790.40400000004</v>
      </c>
      <c r="AF17" s="48"/>
      <c r="AG17" s="49"/>
      <c r="AH17" s="50"/>
    </row>
    <row r="18" spans="3:125" x14ac:dyDescent="0.25">
      <c r="C18" s="12" t="s">
        <v>2</v>
      </c>
      <c r="D18" s="17">
        <v>66884.800000000003</v>
      </c>
      <c r="E18" s="13">
        <v>66884.800000000003</v>
      </c>
      <c r="N18" s="12" t="s">
        <v>2</v>
      </c>
      <c r="O18" s="17">
        <v>13376.960000000003</v>
      </c>
      <c r="AC18" s="34" t="s">
        <v>79</v>
      </c>
      <c r="AF18" s="48"/>
      <c r="AG18" s="49"/>
      <c r="AH18" s="50"/>
      <c r="DP18" s="28" t="s">
        <v>77</v>
      </c>
      <c r="DQ18" s="28" t="s">
        <v>80</v>
      </c>
      <c r="DT18" s="58" t="s">
        <v>81</v>
      </c>
      <c r="DU18" s="58" t="s">
        <v>61</v>
      </c>
    </row>
    <row r="19" spans="3:125" x14ac:dyDescent="0.25">
      <c r="C19" s="12" t="s">
        <v>3</v>
      </c>
      <c r="D19" s="17">
        <v>68204.799999999988</v>
      </c>
      <c r="E19" s="13">
        <v>68204.799999999988</v>
      </c>
      <c r="N19" s="12" t="s">
        <v>5</v>
      </c>
      <c r="O19" s="17">
        <v>13376.960000000003</v>
      </c>
      <c r="DP19" s="13">
        <v>1252013</v>
      </c>
      <c r="DQ19" s="13">
        <v>1741072.229999997</v>
      </c>
      <c r="DT19" s="24">
        <f>GETPIVOTDATA("Soma de Amount",$DP$18)/GETPIVOTDATA("Soma de Target",$DP$18)</f>
        <v>0.71910457155473795</v>
      </c>
      <c r="DU19" s="23">
        <f>100% - DT19</f>
        <v>0.28089542844526205</v>
      </c>
    </row>
    <row r="20" spans="3:125" x14ac:dyDescent="0.25">
      <c r="C20" s="12" t="s">
        <v>4</v>
      </c>
      <c r="D20" s="17">
        <v>75200.119999999981</v>
      </c>
      <c r="E20" s="13">
        <v>75200.119999999981</v>
      </c>
      <c r="G20" s="22" t="s">
        <v>65</v>
      </c>
      <c r="N20" s="12" t="s">
        <v>6</v>
      </c>
      <c r="O20" s="17">
        <v>13376.960000000003</v>
      </c>
      <c r="DA20" s="11" t="s">
        <v>43</v>
      </c>
      <c r="DB20" t="s">
        <v>117</v>
      </c>
      <c r="DF20" s="61"/>
      <c r="DG20" s="61"/>
      <c r="DH20" s="62" t="s">
        <v>120</v>
      </c>
    </row>
    <row r="21" spans="3:125" x14ac:dyDescent="0.25">
      <c r="C21" s="12" t="s">
        <v>5</v>
      </c>
      <c r="D21" s="17">
        <v>66884.800000000003</v>
      </c>
      <c r="E21" s="13">
        <v>66884.800000000003</v>
      </c>
      <c r="G21" s="17">
        <f>AVERAGE(D16:D27)</f>
        <v>69079.335000000006</v>
      </c>
      <c r="N21" s="12" t="s">
        <v>10</v>
      </c>
      <c r="O21" s="17">
        <v>14015.124000000003</v>
      </c>
      <c r="DA21" s="12" t="s">
        <v>99</v>
      </c>
      <c r="DB21" s="13">
        <v>622</v>
      </c>
      <c r="DE21" s="12" t="s">
        <v>111</v>
      </c>
      <c r="DF21" s="1" t="str">
        <f>IF(DE21=$DA$21,"|","")</f>
        <v/>
      </c>
      <c r="DG21" s="15" t="str">
        <f>IF(DE21=$DA$21,"◯","")</f>
        <v/>
      </c>
      <c r="DH21">
        <f>VLOOKUP($DE21,DA:DB,2,0)</f>
        <v>146</v>
      </c>
    </row>
    <row r="22" spans="3:125" x14ac:dyDescent="0.25">
      <c r="C22" s="12" t="s">
        <v>6</v>
      </c>
      <c r="D22" s="17">
        <v>66884.800000000003</v>
      </c>
      <c r="E22" s="13">
        <v>66884.800000000003</v>
      </c>
      <c r="N22" s="12" t="s">
        <v>3</v>
      </c>
      <c r="O22" s="17">
        <v>13640.960000000003</v>
      </c>
      <c r="Q22" s="11" t="s">
        <v>43</v>
      </c>
      <c r="R22" t="s">
        <v>45</v>
      </c>
      <c r="S22" t="s">
        <v>46</v>
      </c>
      <c r="DA22" s="12" t="s">
        <v>111</v>
      </c>
      <c r="DB22" s="13">
        <v>146</v>
      </c>
      <c r="DE22" s="12" t="s">
        <v>99</v>
      </c>
      <c r="DF22" s="1" t="str">
        <f>IF(DE22=$DA$21,"|","")</f>
        <v>|</v>
      </c>
      <c r="DG22" s="15" t="str">
        <f>IF(DE22=$DA$21,"◯","")</f>
        <v>◯</v>
      </c>
      <c r="DH22" s="28">
        <f>VLOOKUP($DE22,DA:DB,2,0)</f>
        <v>622</v>
      </c>
    </row>
    <row r="23" spans="3:125" x14ac:dyDescent="0.25">
      <c r="C23" s="12" t="s">
        <v>7</v>
      </c>
      <c r="D23" s="17">
        <v>71391.184999999998</v>
      </c>
      <c r="E23" s="13">
        <v>71391.184999999998</v>
      </c>
      <c r="N23" s="12" t="s">
        <v>7</v>
      </c>
      <c r="O23" s="17">
        <v>14278.237000000001</v>
      </c>
      <c r="Q23" s="12" t="s">
        <v>57</v>
      </c>
      <c r="R23" s="17">
        <v>227163.18500000003</v>
      </c>
      <c r="S23" s="23">
        <v>0.27403659019975607</v>
      </c>
      <c r="W23" s="27" t="s">
        <v>57</v>
      </c>
      <c r="X23" s="17">
        <f>VLOOKUP(W23, $Q$22:$S$44, 2, 0)</f>
        <v>227163.18500000003</v>
      </c>
      <c r="Y23" s="24">
        <f>VLOOKUP(W23,$Q$22:$S$44, 3, 0)</f>
        <v>0.27403659019975607</v>
      </c>
      <c r="AC23" s="11" t="s">
        <v>43</v>
      </c>
      <c r="AD23" s="28" t="s">
        <v>77</v>
      </c>
      <c r="AE23" s="28" t="s">
        <v>78</v>
      </c>
      <c r="AG23" s="22" t="s">
        <v>44</v>
      </c>
      <c r="AI23" s="22"/>
      <c r="AJ23" s="22"/>
      <c r="DA23" s="12" t="s">
        <v>44</v>
      </c>
      <c r="DB23" s="13">
        <v>768</v>
      </c>
    </row>
    <row r="24" spans="3:125" x14ac:dyDescent="0.25">
      <c r="C24" s="12" t="s">
        <v>8</v>
      </c>
      <c r="D24" s="17">
        <v>71729.044999999998</v>
      </c>
      <c r="E24" s="13">
        <v>71729.044999999998</v>
      </c>
      <c r="N24" s="12" t="s">
        <v>11</v>
      </c>
      <c r="O24" s="17">
        <v>13376.960000000003</v>
      </c>
      <c r="Q24" s="26" t="s">
        <v>25</v>
      </c>
      <c r="R24" s="17">
        <v>2430</v>
      </c>
      <c r="S24" s="23">
        <v>2.9314121220188347E-3</v>
      </c>
      <c r="W24" s="26" t="s">
        <v>25</v>
      </c>
      <c r="X24" s="17">
        <f t="shared" ref="X24:X43" si="1">VLOOKUP(W24, $Q$22:$S$44, 2, 0)</f>
        <v>2430</v>
      </c>
      <c r="Y24" s="24">
        <f t="shared" ref="Y24:Y43" si="2">VLOOKUP(W24,$Q$22:$S$44, 3, 0)</f>
        <v>2.9314121220188347E-3</v>
      </c>
      <c r="AC24" s="35" t="s">
        <v>72</v>
      </c>
      <c r="AD24" s="36">
        <v>387584</v>
      </c>
      <c r="AE24" s="37">
        <v>0.28233264762615168</v>
      </c>
      <c r="AG24" s="38">
        <f>VLOOKUP(AG23, AC23:AE30, 2,0)</f>
        <v>1372792</v>
      </c>
      <c r="AI24" s="40" t="s">
        <v>75</v>
      </c>
      <c r="AJ24" s="39">
        <f>VLOOKUP(AI24,AC:AE,3,0)</f>
        <v>9.2727813099143935E-2</v>
      </c>
      <c r="AK24" s="44">
        <f>VLOOKUP(AI24,AC:AE,2,0)</f>
        <v>127296</v>
      </c>
      <c r="DP24" s="58" t="s">
        <v>47</v>
      </c>
      <c r="DQ24" s="58" t="s">
        <v>48</v>
      </c>
      <c r="DT24" s="57" t="s">
        <v>116</v>
      </c>
    </row>
    <row r="25" spans="3:125" x14ac:dyDescent="0.25">
      <c r="C25" s="12" t="s">
        <v>9</v>
      </c>
      <c r="D25" s="17">
        <v>66884.800000000003</v>
      </c>
      <c r="E25" s="13">
        <v>66884.800000000003</v>
      </c>
      <c r="G25" s="11" t="s">
        <v>43</v>
      </c>
      <c r="H25" t="s">
        <v>45</v>
      </c>
      <c r="I25" t="s">
        <v>46</v>
      </c>
      <c r="N25" s="12" t="s">
        <v>1</v>
      </c>
      <c r="O25" s="17">
        <v>13376.960000000003</v>
      </c>
      <c r="Q25" s="26" t="s">
        <v>26</v>
      </c>
      <c r="R25" s="17">
        <v>56299.559999999983</v>
      </c>
      <c r="S25" s="23">
        <v>6.7916548414949249E-2</v>
      </c>
      <c r="W25" s="26" t="s">
        <v>26</v>
      </c>
      <c r="X25" s="17">
        <f t="shared" si="1"/>
        <v>56299.559999999983</v>
      </c>
      <c r="Y25" s="24">
        <f t="shared" si="2"/>
        <v>6.7916548414949249E-2</v>
      </c>
      <c r="AC25" s="35" t="s">
        <v>71</v>
      </c>
      <c r="AD25" s="36">
        <v>365892</v>
      </c>
      <c r="AE25" s="37">
        <v>0.26653127349226979</v>
      </c>
      <c r="AI25" s="40" t="s">
        <v>76</v>
      </c>
      <c r="AJ25" s="39">
        <f t="shared" ref="AJ25:AJ29" si="3">VLOOKUP(AI25,AC:AE,3,0)</f>
        <v>9.1154377356511399E-2</v>
      </c>
      <c r="AK25" s="44">
        <f t="shared" ref="AK25:AK29" si="4">VLOOKUP(AI25,AC:AE,2,0)</f>
        <v>125136</v>
      </c>
      <c r="DP25" s="59">
        <v>0</v>
      </c>
      <c r="DQ25" s="60">
        <f>100% - DP25</f>
        <v>1</v>
      </c>
      <c r="DT25" s="23">
        <f>DU19</f>
        <v>0.28089542844526205</v>
      </c>
    </row>
    <row r="26" spans="3:125" x14ac:dyDescent="0.25">
      <c r="C26" s="12" t="s">
        <v>10</v>
      </c>
      <c r="D26" s="17">
        <v>70075.62</v>
      </c>
      <c r="E26" s="13">
        <v>70075.62</v>
      </c>
      <c r="G26" s="12" t="s">
        <v>40</v>
      </c>
      <c r="H26" s="17">
        <v>714241.08000000019</v>
      </c>
      <c r="I26" s="23">
        <v>0.86161932508470152</v>
      </c>
      <c r="N26" s="12" t="s">
        <v>4</v>
      </c>
      <c r="O26" s="17">
        <v>15040.024000000001</v>
      </c>
      <c r="Q26" s="26" t="s">
        <v>24</v>
      </c>
      <c r="R26" s="17">
        <v>55380.490000000005</v>
      </c>
      <c r="S26" s="23">
        <v>6.680783527133452E-2</v>
      </c>
      <c r="W26" s="26" t="s">
        <v>24</v>
      </c>
      <c r="X26" s="17">
        <f t="shared" si="1"/>
        <v>55380.490000000005</v>
      </c>
      <c r="Y26" s="24">
        <f t="shared" si="2"/>
        <v>6.680783527133452E-2</v>
      </c>
      <c r="AC26" s="35" t="s">
        <v>73</v>
      </c>
      <c r="AD26" s="36">
        <v>188312</v>
      </c>
      <c r="AE26" s="37">
        <v>0.13717445905861922</v>
      </c>
      <c r="AI26" s="40" t="s">
        <v>71</v>
      </c>
      <c r="AJ26" s="39">
        <f t="shared" si="3"/>
        <v>0.26653127349226979</v>
      </c>
      <c r="AK26" s="44">
        <f t="shared" si="4"/>
        <v>365892</v>
      </c>
      <c r="DP26">
        <f>SIN(DT19 * 2 *PI())</f>
        <v>-0.98121747588135366</v>
      </c>
      <c r="DQ26">
        <f xml:space="preserve"> COS(DU19 *2 *PI())</f>
        <v>-0.19290480819571401</v>
      </c>
      <c r="DT26" s="23">
        <f>DT19</f>
        <v>0.71910457155473795</v>
      </c>
    </row>
    <row r="27" spans="3:125" x14ac:dyDescent="0.25">
      <c r="C27" s="12" t="s">
        <v>11</v>
      </c>
      <c r="D27" s="17">
        <v>66884.800000000003</v>
      </c>
      <c r="E27" s="13">
        <v>66884.800000000003</v>
      </c>
      <c r="G27" s="12" t="s">
        <v>42</v>
      </c>
      <c r="H27" s="17">
        <v>114710.94000000002</v>
      </c>
      <c r="I27" s="23">
        <v>0.13838067491529846</v>
      </c>
      <c r="N27" s="12" t="s">
        <v>9</v>
      </c>
      <c r="O27" s="17">
        <v>13376.960000000003</v>
      </c>
      <c r="Q27" s="26" t="s">
        <v>27</v>
      </c>
      <c r="R27" s="17">
        <v>56529.655000000013</v>
      </c>
      <c r="S27" s="23">
        <v>6.8194121778001104E-2</v>
      </c>
      <c r="W27" s="26" t="s">
        <v>27</v>
      </c>
      <c r="X27" s="17">
        <f t="shared" si="1"/>
        <v>56529.655000000013</v>
      </c>
      <c r="Y27" s="24">
        <f t="shared" si="2"/>
        <v>6.8194121778001104E-2</v>
      </c>
      <c r="AC27" s="35" t="s">
        <v>74</v>
      </c>
      <c r="AD27" s="36">
        <v>178572</v>
      </c>
      <c r="AE27" s="37">
        <v>0.13007942936730402</v>
      </c>
      <c r="AI27" s="40" t="s">
        <v>73</v>
      </c>
      <c r="AJ27" s="39">
        <f t="shared" si="3"/>
        <v>0.13717445905861922</v>
      </c>
      <c r="AK27" s="44">
        <f t="shared" si="4"/>
        <v>188312</v>
      </c>
    </row>
    <row r="28" spans="3:125" x14ac:dyDescent="0.25">
      <c r="C28" s="12" t="s">
        <v>44</v>
      </c>
      <c r="D28" s="17">
        <v>828952.02</v>
      </c>
      <c r="E28" s="13">
        <v>828952.02</v>
      </c>
      <c r="G28" s="12" t="s">
        <v>44</v>
      </c>
      <c r="H28" s="13">
        <v>828952.02000000025</v>
      </c>
      <c r="I28" s="23">
        <v>1</v>
      </c>
      <c r="N28" s="12" t="s">
        <v>8</v>
      </c>
      <c r="O28" s="17">
        <v>14345.809000000001</v>
      </c>
      <c r="Q28" s="26" t="s">
        <v>23</v>
      </c>
      <c r="R28" s="17">
        <v>56523.48000000001</v>
      </c>
      <c r="S28" s="23">
        <v>6.8186672613452348E-2</v>
      </c>
      <c r="W28" s="26" t="s">
        <v>23</v>
      </c>
      <c r="X28" s="17">
        <f t="shared" si="1"/>
        <v>56523.48000000001</v>
      </c>
      <c r="Y28" s="24">
        <f t="shared" si="2"/>
        <v>6.8186672613452348E-2</v>
      </c>
      <c r="AC28" s="35" t="s">
        <v>75</v>
      </c>
      <c r="AD28" s="36">
        <v>127296</v>
      </c>
      <c r="AE28" s="37">
        <v>9.2727813099143935E-2</v>
      </c>
      <c r="AI28" s="40" t="s">
        <v>74</v>
      </c>
      <c r="AJ28" s="39">
        <f t="shared" si="3"/>
        <v>0.13007942936730402</v>
      </c>
      <c r="AK28" s="44">
        <f t="shared" si="4"/>
        <v>178572</v>
      </c>
    </row>
    <row r="29" spans="3:125" x14ac:dyDescent="0.25">
      <c r="N29" s="12" t="s">
        <v>44</v>
      </c>
      <c r="O29" s="17">
        <v>165790.40400000004</v>
      </c>
      <c r="Q29" s="12" t="s">
        <v>53</v>
      </c>
      <c r="R29" s="17">
        <v>82830</v>
      </c>
      <c r="S29" s="23">
        <v>9.9921344060419789E-2</v>
      </c>
      <c r="W29" s="27" t="s">
        <v>53</v>
      </c>
      <c r="X29" s="17">
        <f t="shared" si="1"/>
        <v>82830</v>
      </c>
      <c r="Y29" s="24">
        <f t="shared" si="2"/>
        <v>9.9921344060419789E-2</v>
      </c>
      <c r="AC29" s="35" t="s">
        <v>76</v>
      </c>
      <c r="AD29" s="36">
        <v>125136</v>
      </c>
      <c r="AE29" s="37">
        <v>9.1154377356511399E-2</v>
      </c>
      <c r="AI29" s="40" t="s">
        <v>72</v>
      </c>
      <c r="AJ29" s="39">
        <f t="shared" si="3"/>
        <v>0.28233264762615168</v>
      </c>
      <c r="AK29" s="44">
        <f t="shared" si="4"/>
        <v>387584</v>
      </c>
      <c r="DA29" s="11" t="s">
        <v>43</v>
      </c>
      <c r="DB29" t="s">
        <v>118</v>
      </c>
    </row>
    <row r="30" spans="3:125" x14ac:dyDescent="0.25">
      <c r="Q30" s="26" t="s">
        <v>32</v>
      </c>
      <c r="R30" s="17">
        <v>82830</v>
      </c>
      <c r="S30" s="23">
        <v>9.9921344060419789E-2</v>
      </c>
      <c r="W30" s="26" t="s">
        <v>32</v>
      </c>
      <c r="X30" s="17">
        <f t="shared" si="1"/>
        <v>82830</v>
      </c>
      <c r="Y30" s="24">
        <f t="shared" si="2"/>
        <v>9.9921344060419789E-2</v>
      </c>
      <c r="AC30" s="35" t="s">
        <v>44</v>
      </c>
      <c r="AD30" s="36">
        <v>1372792</v>
      </c>
      <c r="AE30" s="37">
        <v>1</v>
      </c>
      <c r="AK30" s="44"/>
      <c r="DA30" s="12" t="s">
        <v>100</v>
      </c>
      <c r="DB30" s="13">
        <v>1921</v>
      </c>
      <c r="DG30" s="61"/>
      <c r="DH30" s="61"/>
      <c r="DI30" s="62" t="s">
        <v>120</v>
      </c>
    </row>
    <row r="31" spans="3:125" x14ac:dyDescent="0.25">
      <c r="Q31" s="12" t="s">
        <v>58</v>
      </c>
      <c r="R31" s="17">
        <v>155729.65500000003</v>
      </c>
      <c r="S31" s="23">
        <v>0.18786329153284409</v>
      </c>
      <c r="W31" s="27" t="s">
        <v>58</v>
      </c>
      <c r="X31" s="17">
        <f t="shared" si="1"/>
        <v>155729.65500000003</v>
      </c>
      <c r="Y31" s="24">
        <f t="shared" si="2"/>
        <v>0.18786329153284409</v>
      </c>
      <c r="DA31" s="12" t="s">
        <v>113</v>
      </c>
      <c r="DB31" s="13">
        <v>1194</v>
      </c>
      <c r="DE31" s="12" t="s">
        <v>113</v>
      </c>
      <c r="DG31" s="1" t="str">
        <f>IF(DE31=$DA$30,"|","")</f>
        <v/>
      </c>
      <c r="DH31" s="1" t="str">
        <f>IF(DE31=$DA$30,"|","")</f>
        <v/>
      </c>
      <c r="DI31" s="28">
        <f>VLOOKUP($DE31,DA:DB,2,0)</f>
        <v>1194</v>
      </c>
    </row>
    <row r="32" spans="3:125" x14ac:dyDescent="0.25">
      <c r="Q32" s="26" t="s">
        <v>37</v>
      </c>
      <c r="R32" s="17">
        <v>99200</v>
      </c>
      <c r="S32" s="23">
        <v>0.11966916975484297</v>
      </c>
      <c r="W32" s="26" t="s">
        <v>37</v>
      </c>
      <c r="X32" s="17">
        <f t="shared" si="1"/>
        <v>99200</v>
      </c>
      <c r="Y32" s="24">
        <f t="shared" si="2"/>
        <v>0.11966916975484297</v>
      </c>
      <c r="DA32" s="12" t="s">
        <v>44</v>
      </c>
      <c r="DB32" s="13">
        <v>3115</v>
      </c>
      <c r="DE32" s="12" t="s">
        <v>100</v>
      </c>
      <c r="DG32" s="1" t="str">
        <f>IF(DE32=$DA$30,"|","")</f>
        <v>|</v>
      </c>
      <c r="DH32" s="1" t="str">
        <f>IF(DE32=$DA$30,"◯","")</f>
        <v>◯</v>
      </c>
      <c r="DI32" s="28">
        <f>VLOOKUP($DE32,DA:DB,2,0)</f>
        <v>1921</v>
      </c>
    </row>
    <row r="33" spans="7:120" x14ac:dyDescent="0.25">
      <c r="G33" s="19" t="s">
        <v>40</v>
      </c>
      <c r="H33" s="17">
        <f>IFERROR(GETPIVOTDATA("Soma de Income",$G$25,"Marketing Strategies","B2B"), " ")</f>
        <v>714241.08000000019</v>
      </c>
      <c r="I33" s="24">
        <f>IFERROR(GETPIVOTDATA("Soma de Income2",$G$25,"Marketing Strategies","B2B"), "")</f>
        <v>0.86161932508470152</v>
      </c>
      <c r="Q33" s="26" t="s">
        <v>36</v>
      </c>
      <c r="R33" s="17">
        <v>56529.655000000013</v>
      </c>
      <c r="S33" s="23">
        <v>6.8194121778001104E-2</v>
      </c>
      <c r="W33" s="26" t="s">
        <v>36</v>
      </c>
      <c r="X33" s="17">
        <f t="shared" si="1"/>
        <v>56529.655000000013</v>
      </c>
      <c r="Y33" s="24">
        <f t="shared" si="2"/>
        <v>6.8194121778001104E-2</v>
      </c>
    </row>
    <row r="34" spans="7:120" x14ac:dyDescent="0.25">
      <c r="G34" s="19" t="s">
        <v>42</v>
      </c>
      <c r="H34" s="17">
        <f>IFERROR(GETPIVOTDATA("Soma de Income",$G$25,"Marketing Strategies","B2C"), " ")</f>
        <v>114710.94000000002</v>
      </c>
      <c r="I34" s="24">
        <f>IFERROR(GETPIVOTDATA("Soma de Income2",$G$25,"Marketing Strategies","B2C"), "")</f>
        <v>0.13838067491529846</v>
      </c>
      <c r="Q34" s="12" t="s">
        <v>54</v>
      </c>
      <c r="R34" s="17">
        <v>60477.279999999984</v>
      </c>
      <c r="S34" s="23">
        <v>7.2956309341039999E-2</v>
      </c>
      <c r="W34" s="27" t="s">
        <v>54</v>
      </c>
      <c r="X34" s="17">
        <f t="shared" si="1"/>
        <v>60477.279999999984</v>
      </c>
      <c r="Y34" s="24">
        <f t="shared" si="2"/>
        <v>7.2956309341039999E-2</v>
      </c>
      <c r="AC34" s="28" t="s">
        <v>77</v>
      </c>
      <c r="AD34" s="28" t="s">
        <v>80</v>
      </c>
      <c r="AF34" s="22" t="s">
        <v>82</v>
      </c>
      <c r="AG34" s="22" t="s">
        <v>81</v>
      </c>
      <c r="AI34" s="42" t="s">
        <v>47</v>
      </c>
      <c r="AJ34" s="42" t="s">
        <v>48</v>
      </c>
    </row>
    <row r="35" spans="7:120" x14ac:dyDescent="0.25">
      <c r="Q35" s="26" t="s">
        <v>35</v>
      </c>
      <c r="R35" s="17">
        <v>56757.279999999984</v>
      </c>
      <c r="S35" s="23">
        <v>6.846871547523338E-2</v>
      </c>
      <c r="W35" s="26" t="s">
        <v>35</v>
      </c>
      <c r="X35" s="17">
        <f t="shared" si="1"/>
        <v>56757.279999999984</v>
      </c>
      <c r="Y35" s="24">
        <f t="shared" si="2"/>
        <v>6.846871547523338E-2</v>
      </c>
      <c r="AC35" s="41">
        <v>1372792</v>
      </c>
      <c r="AD35" s="41">
        <v>2062298.7199999997</v>
      </c>
      <c r="AF35" s="23">
        <f>100% - AG35</f>
        <v>0.33433891672104599</v>
      </c>
      <c r="AG35" s="24">
        <f>GETPIVOTDATA("Soma de Amount",$AC$34)/GETPIVOTDATA("Soma de Target",$AC$34)</f>
        <v>0.66566108327895401</v>
      </c>
      <c r="AI35" s="15">
        <v>0</v>
      </c>
      <c r="AJ35" s="15">
        <v>1</v>
      </c>
      <c r="DO35" s="11" t="s">
        <v>43</v>
      </c>
      <c r="DP35" t="s">
        <v>77</v>
      </c>
    </row>
    <row r="36" spans="7:120" x14ac:dyDescent="0.25">
      <c r="Q36" s="26" t="s">
        <v>34</v>
      </c>
      <c r="R36" s="17">
        <v>2470</v>
      </c>
      <c r="S36" s="23">
        <v>2.9796658195006265E-3</v>
      </c>
      <c r="W36" s="26" t="s">
        <v>34</v>
      </c>
      <c r="X36" s="17">
        <f t="shared" si="1"/>
        <v>2470</v>
      </c>
      <c r="Y36" s="24">
        <f t="shared" si="2"/>
        <v>2.9796658195006265E-3</v>
      </c>
      <c r="AI36">
        <f>SIN(AF35 * 2 * PI())</f>
        <v>0.86284900539614706</v>
      </c>
      <c r="AJ36">
        <f>COS(AG35 * 2 * PI())</f>
        <v>-0.50546176303146806</v>
      </c>
      <c r="DA36" s="11" t="s">
        <v>43</v>
      </c>
      <c r="DB36" t="s">
        <v>119</v>
      </c>
      <c r="DH36" s="61"/>
      <c r="DI36" s="61"/>
      <c r="DJ36" s="62" t="s">
        <v>120</v>
      </c>
      <c r="DO36" s="12" t="s">
        <v>115</v>
      </c>
      <c r="DP36" s="13">
        <v>100362</v>
      </c>
    </row>
    <row r="37" spans="7:120" x14ac:dyDescent="0.25">
      <c r="Q37" s="26" t="s">
        <v>33</v>
      </c>
      <c r="R37" s="17">
        <v>1250</v>
      </c>
      <c r="S37" s="23">
        <v>1.507928046305985E-3</v>
      </c>
      <c r="W37" s="26" t="s">
        <v>33</v>
      </c>
      <c r="X37" s="17">
        <f t="shared" si="1"/>
        <v>1250</v>
      </c>
      <c r="Y37" s="24">
        <f t="shared" si="2"/>
        <v>1.507928046305985E-3</v>
      </c>
      <c r="DA37" s="12" t="s">
        <v>102</v>
      </c>
      <c r="DB37" s="13">
        <v>1808</v>
      </c>
      <c r="DE37" s="12" t="s">
        <v>110</v>
      </c>
      <c r="DH37" s="1" t="str">
        <f>IF($DE37=$DA$37,"|","")</f>
        <v/>
      </c>
      <c r="DI37" s="1" t="str">
        <f>IF($DE37=$DA$37,"|","")</f>
        <v/>
      </c>
      <c r="DJ37">
        <f>VLOOKUP(DE37,DA:DB,2,0)</f>
        <v>1307</v>
      </c>
      <c r="DO37" s="12" t="s">
        <v>106</v>
      </c>
      <c r="DP37" s="13">
        <v>72827</v>
      </c>
    </row>
    <row r="38" spans="7:120" x14ac:dyDescent="0.25">
      <c r="Q38" s="12" t="s">
        <v>55</v>
      </c>
      <c r="R38" s="17">
        <v>128451.9</v>
      </c>
      <c r="S38" s="23">
        <v>0.15495697808903339</v>
      </c>
      <c r="W38" s="27" t="s">
        <v>55</v>
      </c>
      <c r="X38" s="17">
        <f t="shared" si="1"/>
        <v>128451.9</v>
      </c>
      <c r="Y38" s="24">
        <f t="shared" si="2"/>
        <v>0.15495697808903339</v>
      </c>
      <c r="AC38" s="22" t="s">
        <v>83</v>
      </c>
      <c r="AD38" s="22" t="s">
        <v>84</v>
      </c>
      <c r="DA38" s="12" t="s">
        <v>110</v>
      </c>
      <c r="DB38" s="13">
        <v>1307</v>
      </c>
      <c r="DE38" s="12" t="s">
        <v>102</v>
      </c>
      <c r="DH38" s="1" t="str">
        <f>IF($DE38=$DA$37,"|","")</f>
        <v>|</v>
      </c>
      <c r="DI38" s="1" t="str">
        <f>IF($DE38=$DA$37,"◯","")</f>
        <v>◯</v>
      </c>
      <c r="DJ38" s="28">
        <f>VLOOKUP(DE38,DA:DB,2,0)</f>
        <v>1808</v>
      </c>
      <c r="DO38" s="12" t="s">
        <v>104</v>
      </c>
      <c r="DP38" s="13">
        <v>120843</v>
      </c>
    </row>
    <row r="39" spans="7:120" x14ac:dyDescent="0.25">
      <c r="Q39" s="26" t="s">
        <v>31</v>
      </c>
      <c r="R39" s="17">
        <v>57232.499999999993</v>
      </c>
      <c r="S39" s="23">
        <v>6.9041993528165826E-2</v>
      </c>
      <c r="W39" s="26" t="s">
        <v>31</v>
      </c>
      <c r="X39" s="17">
        <f t="shared" si="1"/>
        <v>57232.499999999993</v>
      </c>
      <c r="Y39" s="24">
        <f t="shared" si="2"/>
        <v>6.9041993528165826E-2</v>
      </c>
      <c r="AB39" s="35" t="s">
        <v>71</v>
      </c>
      <c r="AC39" s="46" t="str">
        <f>IF(AB39 = $AC$24, "♡","")</f>
        <v/>
      </c>
      <c r="AD39" s="45" t="str">
        <f>IF(AB39 = $AC$24, "","♡")</f>
        <v>♡</v>
      </c>
      <c r="AF39" s="22"/>
      <c r="AG39" s="22"/>
      <c r="AH39" s="28"/>
      <c r="AI39" s="51"/>
      <c r="AJ39" s="51"/>
      <c r="AK39" s="51"/>
      <c r="AL39" s="51"/>
      <c r="AM39" s="51"/>
      <c r="DA39" s="12" t="s">
        <v>44</v>
      </c>
      <c r="DB39" s="13">
        <v>3115</v>
      </c>
      <c r="DO39" s="12" t="s">
        <v>44</v>
      </c>
      <c r="DP39" s="13">
        <v>294032</v>
      </c>
    </row>
    <row r="40" spans="7:120" x14ac:dyDescent="0.25">
      <c r="Q40" s="26" t="s">
        <v>30</v>
      </c>
      <c r="R40" s="17">
        <v>71219.399999999994</v>
      </c>
      <c r="S40" s="23">
        <v>8.5914984560867561E-2</v>
      </c>
      <c r="W40" s="26" t="s">
        <v>30</v>
      </c>
      <c r="X40" s="17">
        <f t="shared" si="1"/>
        <v>71219.399999999994</v>
      </c>
      <c r="Y40" s="24">
        <f t="shared" si="2"/>
        <v>8.5914984560867561E-2</v>
      </c>
      <c r="AB40" s="35" t="s">
        <v>72</v>
      </c>
      <c r="AC40" s="46" t="str">
        <f t="shared" ref="AC40:AC44" si="5">IF(AB40 = $AC$24, "♡","")</f>
        <v>♡</v>
      </c>
      <c r="AD40" s="45" t="str">
        <f t="shared" ref="AD40:AD44" si="6">IF(AB40 = $AC$24, "","♡")</f>
        <v/>
      </c>
      <c r="AF40" s="53" t="s">
        <v>88</v>
      </c>
      <c r="AG40" s="52" t="e">
        <f>VLOOKUP(AF40,Z:AB,3,0)</f>
        <v>#N/A</v>
      </c>
      <c r="AH40" s="52" t="e">
        <f>VLOOKUP(AF40,Z:AB,2,0)</f>
        <v>#N/A</v>
      </c>
      <c r="AI40" s="47"/>
      <c r="AJ40" s="24"/>
      <c r="AK40" s="23"/>
      <c r="AL40" s="24"/>
      <c r="AM40" s="23"/>
    </row>
    <row r="41" spans="7:120" x14ac:dyDescent="0.25">
      <c r="Q41" s="12" t="s">
        <v>56</v>
      </c>
      <c r="R41" s="17">
        <v>174300</v>
      </c>
      <c r="S41" s="23">
        <v>0.21026548677690654</v>
      </c>
      <c r="W41" s="27" t="s">
        <v>56</v>
      </c>
      <c r="X41" s="17">
        <f t="shared" si="1"/>
        <v>174300</v>
      </c>
      <c r="Y41" s="24">
        <f t="shared" si="2"/>
        <v>0.21026548677690654</v>
      </c>
      <c r="AB41" s="35" t="s">
        <v>73</v>
      </c>
      <c r="AC41" s="46" t="str">
        <f t="shared" si="5"/>
        <v/>
      </c>
      <c r="AD41" s="45" t="str">
        <f t="shared" si="6"/>
        <v>♡</v>
      </c>
      <c r="AF41" s="48"/>
      <c r="AG41" s="49"/>
      <c r="AH41" s="50"/>
    </row>
    <row r="42" spans="7:120" x14ac:dyDescent="0.25">
      <c r="Q42" s="26" t="s">
        <v>28</v>
      </c>
      <c r="R42" s="17">
        <v>87500</v>
      </c>
      <c r="S42" s="23">
        <v>0.10555496324141896</v>
      </c>
      <c r="W42" s="26" t="s">
        <v>28</v>
      </c>
      <c r="X42" s="17">
        <f t="shared" si="1"/>
        <v>87500</v>
      </c>
      <c r="Y42" s="24">
        <f t="shared" si="2"/>
        <v>0.10555496324141896</v>
      </c>
      <c r="AB42" s="35" t="s">
        <v>74</v>
      </c>
      <c r="AC42" s="46" t="str">
        <f t="shared" si="5"/>
        <v/>
      </c>
      <c r="AD42" s="45" t="str">
        <f t="shared" si="6"/>
        <v>♡</v>
      </c>
      <c r="AF42" s="48"/>
      <c r="AG42" s="49"/>
      <c r="AH42" s="50"/>
    </row>
    <row r="43" spans="7:120" x14ac:dyDescent="0.25">
      <c r="Q43" s="26" t="s">
        <v>29</v>
      </c>
      <c r="R43" s="17">
        <v>86800</v>
      </c>
      <c r="S43" s="23">
        <v>0.1047105235354876</v>
      </c>
      <c r="W43" s="26" t="s">
        <v>29</v>
      </c>
      <c r="X43" s="17">
        <f t="shared" si="1"/>
        <v>86800</v>
      </c>
      <c r="Y43" s="24">
        <f t="shared" si="2"/>
        <v>0.1047105235354876</v>
      </c>
      <c r="AB43" s="35" t="s">
        <v>76</v>
      </c>
      <c r="AC43" s="46" t="str">
        <f t="shared" si="5"/>
        <v/>
      </c>
      <c r="AD43" s="45" t="str">
        <f t="shared" si="6"/>
        <v>♡</v>
      </c>
      <c r="AF43" s="48"/>
      <c r="AG43" s="49"/>
      <c r="AH43" s="50"/>
      <c r="DO43" s="12" t="s">
        <v>115</v>
      </c>
      <c r="DP43" s="17">
        <f>GETPIVOTDATA("Amount",$DO$35,"Delivery Type","Branch ")</f>
        <v>100362</v>
      </c>
    </row>
    <row r="44" spans="7:120" x14ac:dyDescent="0.25">
      <c r="Q44" s="12" t="s">
        <v>44</v>
      </c>
      <c r="R44" s="17">
        <v>828952.02000000014</v>
      </c>
      <c r="S44" s="23">
        <v>1</v>
      </c>
      <c r="AB44" s="35" t="s">
        <v>75</v>
      </c>
      <c r="AC44" s="46" t="str">
        <f t="shared" si="5"/>
        <v/>
      </c>
      <c r="AD44" s="45" t="str">
        <f t="shared" si="6"/>
        <v>♡</v>
      </c>
      <c r="AF44" s="48"/>
      <c r="AG44" s="49"/>
      <c r="AH44" s="50"/>
      <c r="DO44" s="12" t="s">
        <v>106</v>
      </c>
      <c r="DP44" s="17">
        <f>GETPIVOTDATA("Amount",$DO$35,"Delivery Type","Download")</f>
        <v>72827</v>
      </c>
    </row>
    <row r="45" spans="7:120" x14ac:dyDescent="0.25">
      <c r="AF45" s="48"/>
      <c r="AG45" s="49"/>
      <c r="AH45" s="50"/>
      <c r="DO45" s="12" t="s">
        <v>104</v>
      </c>
      <c r="DP45" s="17">
        <f>GETPIVOTDATA("Amount",$DO$35,"Delivery Type","Shipment")</f>
        <v>120843</v>
      </c>
    </row>
    <row r="46" spans="7:120" x14ac:dyDescent="0.25">
      <c r="DP46" s="17">
        <f>DP43 + DP44 +DP45</f>
        <v>294032</v>
      </c>
    </row>
  </sheetData>
  <pageMargins left="0.511811024" right="0.511811024" top="0.78740157499999996" bottom="0.78740157499999996" header="0.31496062000000002" footer="0.31496062000000002"/>
  <pageSetup paperSize="0" orientation="portrait" horizontalDpi="0" verticalDpi="0" copies="0"/>
  <tableParts count="1">
    <tablePart r:id="rId1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1805E-B3B9-44C2-AEFF-41E198334D8C}">
  <dimension ref="I41"/>
  <sheetViews>
    <sheetView showGridLines="0" showRowColHeaders="0" tabSelected="1" zoomScale="40" zoomScaleNormal="40" workbookViewId="0">
      <selection activeCell="C36" sqref="C36"/>
    </sheetView>
  </sheetViews>
  <sheetFormatPr defaultRowHeight="15" x14ac:dyDescent="0.25"/>
  <cols>
    <col min="1" max="16384" width="9.140625" style="10"/>
  </cols>
  <sheetData>
    <row r="41" spans="9:9" x14ac:dyDescent="0.25">
      <c r="I41" s="25" t="s">
        <v>64</v>
      </c>
    </row>
  </sheetData>
  <sheetProtection sheet="1" objects="1" scenarios="1" selectLockedCells="1" selectUnlockedCells="1"/>
  <pageMargins left="0.511811024" right="0.511811024" top="0.78740157499999996" bottom="0.78740157499999996" header="0.31496062000000002" footer="0.31496062000000002"/>
  <pageSetup paperSize="0" orientation="portrait" horizontalDpi="0" verticalDpi="0" copies="0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5D18A-6F8B-4A8E-85E9-43DC676C54CC}">
  <dimension ref="I5:AD41"/>
  <sheetViews>
    <sheetView showGridLines="0" showRowColHeaders="0" topLeftCell="D1" zoomScale="55" zoomScaleNormal="55" workbookViewId="0">
      <selection activeCell="AM7" sqref="AM7"/>
    </sheetView>
  </sheetViews>
  <sheetFormatPr defaultRowHeight="15" x14ac:dyDescent="0.25"/>
  <cols>
    <col min="1" max="16384" width="9.140625" style="10"/>
  </cols>
  <sheetData>
    <row r="5" spans="13:30" x14ac:dyDescent="0.25"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</row>
    <row r="6" spans="13:30" x14ac:dyDescent="0.25"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3"/>
    </row>
    <row r="7" spans="13:30" x14ac:dyDescent="0.25"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</row>
    <row r="8" spans="13:30" x14ac:dyDescent="0.25"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</row>
    <row r="9" spans="13:30" x14ac:dyDescent="0.25"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</row>
    <row r="10" spans="13:30" x14ac:dyDescent="0.25"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</row>
    <row r="11" spans="13:30" x14ac:dyDescent="0.25"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</row>
    <row r="12" spans="13:30" x14ac:dyDescent="0.25"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</row>
    <row r="13" spans="13:30" x14ac:dyDescent="0.25"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  <c r="AD13" s="43"/>
    </row>
    <row r="14" spans="13:30" x14ac:dyDescent="0.25"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</row>
    <row r="15" spans="13:30" x14ac:dyDescent="0.25"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</row>
    <row r="16" spans="13:30" x14ac:dyDescent="0.25"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  <c r="AD16" s="43"/>
    </row>
    <row r="17" spans="13:30" x14ac:dyDescent="0.25"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</row>
    <row r="18" spans="13:30" x14ac:dyDescent="0.25"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</row>
    <row r="19" spans="13:30" x14ac:dyDescent="0.25"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</row>
    <row r="20" spans="13:30" x14ac:dyDescent="0.25"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</row>
    <row r="21" spans="13:30" x14ac:dyDescent="0.25"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</row>
    <row r="22" spans="13:30" x14ac:dyDescent="0.25"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  <c r="AD22" s="43"/>
    </row>
    <row r="23" spans="13:30" x14ac:dyDescent="0.25"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</row>
    <row r="24" spans="13:30" x14ac:dyDescent="0.25"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</row>
    <row r="25" spans="13:30" x14ac:dyDescent="0.25"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  <c r="AD25" s="43"/>
    </row>
    <row r="26" spans="13:30" x14ac:dyDescent="0.25"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</row>
    <row r="27" spans="13:30" x14ac:dyDescent="0.25"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</row>
    <row r="28" spans="13:30" x14ac:dyDescent="0.25"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</row>
    <row r="29" spans="13:30" x14ac:dyDescent="0.25"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</row>
    <row r="30" spans="13:30" x14ac:dyDescent="0.25"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</row>
    <row r="31" spans="13:30" x14ac:dyDescent="0.25"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</row>
    <row r="32" spans="13:30" x14ac:dyDescent="0.25"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</row>
    <row r="33" spans="9:30" x14ac:dyDescent="0.25"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</row>
    <row r="34" spans="9:30" x14ac:dyDescent="0.25"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</row>
    <row r="35" spans="9:30" x14ac:dyDescent="0.25"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</row>
    <row r="36" spans="9:30" x14ac:dyDescent="0.25"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</row>
    <row r="41" spans="9:30" x14ac:dyDescent="0.25">
      <c r="I41" s="25" t="s">
        <v>64</v>
      </c>
    </row>
  </sheetData>
  <sheetProtection sheet="1" objects="1" scenarios="1" selectLockedCells="1" selectUnlockedCells="1"/>
  <pageMargins left="0.511811024" right="0.511811024" top="0.78740157499999996" bottom="0.78740157499999996" header="0.31496062000000002" footer="0.31496062000000002"/>
  <pageSetup paperSize="0" orientation="portrait" horizontalDpi="0" verticalDpi="0" copies="0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FDFD3-4DB1-48DE-99BA-C676E09D66FE}">
  <dimension ref="I41"/>
  <sheetViews>
    <sheetView showGridLines="0" showRowColHeaders="0" topLeftCell="AB28" zoomScale="196" zoomScaleNormal="196" workbookViewId="0">
      <selection activeCell="AA33" sqref="AA33"/>
    </sheetView>
  </sheetViews>
  <sheetFormatPr defaultRowHeight="15" x14ac:dyDescent="0.25"/>
  <cols>
    <col min="1" max="16384" width="9.140625" style="10"/>
  </cols>
  <sheetData>
    <row r="41" spans="9:9" x14ac:dyDescent="0.25">
      <c r="I41" s="25" t="s">
        <v>64</v>
      </c>
    </row>
  </sheetData>
  <sheetProtection sheet="1" objects="1" scenarios="1" selectLockedCells="1"/>
  <pageMargins left="0.511811024" right="0.511811024" top="0.78740157499999996" bottom="0.78740157499999996" header="0.31496062000000002" footer="0.31496062000000002"/>
  <pageSetup paperSize="0" orientation="portrait" horizontalDpi="0" verticalDpi="0" copies="0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128F2B04-9CB5-4235-A1BB-9276887FAF5E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DA80F0F2-359E-46BD-8830-B6B33C81979E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Data Tables</vt:lpstr>
      <vt:lpstr>Pivô</vt:lpstr>
      <vt:lpstr>Vendas</vt:lpstr>
      <vt:lpstr>Mapas</vt:lpstr>
      <vt:lpstr>Fontes de Renda</vt:lpstr>
    </vt:vector>
  </TitlesOfParts>
  <Manager/>
  <Company>www.other-levels.com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Financial Statistics Dashboard</dc:title>
  <dc:subject>www.other-levels.com</dc:subject>
  <dc:creator>Marcelo</dc:creator>
  <cp:keywords/>
  <dc:description>Copyright © 2022 Other Level's. All rights reserved
"Any illegal reproduction of this content in any form will result in immediate action against the person concerned."</dc:description>
  <cp:lastModifiedBy>Marcelo Bruno</cp:lastModifiedBy>
  <dcterms:created xsi:type="dcterms:W3CDTF">2015-06-05T18:17:20Z</dcterms:created>
  <dcterms:modified xsi:type="dcterms:W3CDTF">2024-12-13T21:01:28Z</dcterms:modified>
  <cp:category/>
</cp:coreProperties>
</file>